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 tabRatio="652" firstSheet="1" activeTab="2"/>
  </bookViews>
  <sheets>
    <sheet name="VIỆC CẦN LÀM" sheetId="35" r:id="rId1"/>
    <sheet name="DATEIF" sheetId="39" r:id="rId2"/>
    <sheet name="TỔNG" sheetId="2" r:id="rId3"/>
    <sheet name="NĂM 2019" sheetId="22" r:id="rId4"/>
    <sheet name="THÁNG 1-3 2020" sheetId="23" r:id="rId5"/>
    <sheet name="THÁNG 4-6 2020" sheetId="30" r:id="rId6"/>
    <sheet name="THÁNG 7" sheetId="31" r:id="rId7"/>
    <sheet name="THÁNG 8" sheetId="36" r:id="rId8"/>
    <sheet name="THÁNG 9" sheetId="37" r:id="rId9"/>
    <sheet name="THÁNG 10" sheetId="32" r:id="rId10"/>
    <sheet name="THÁNG 11" sheetId="33" r:id="rId11"/>
    <sheet name="THÁNG 12" sheetId="34" r:id="rId12"/>
  </sheets>
  <definedNames>
    <definedName name="_xlnm._FilterDatabase" localSheetId="2" hidden="1">TỔNG!$A$1:$AN$950</definedName>
    <definedName name="_xlnm._FilterDatabase" localSheetId="3" hidden="1">'NĂM 2019'!$A$1:$L$3</definedName>
    <definedName name="_xlnm._FilterDatabase" localSheetId="4" hidden="1">'THÁNG 1-3 2020'!$A$1:$N$3</definedName>
    <definedName name="_xlnm._FilterDatabase" localSheetId="6" hidden="1">'THÁNG 7'!$A$1:$M$33</definedName>
    <definedName name="_xlnm._FilterDatabase" localSheetId="7" hidden="1">'THÁNG 8'!$A$1:$K$5</definedName>
    <definedName name="_xlnm._FilterDatabase" localSheetId="9" hidden="1">'THÁNG 10'!$A$1:$O$37</definedName>
    <definedName name="_xlnm._FilterDatabase" localSheetId="10" hidden="1">'THÁNG 11'!$A$2:$N$39</definedName>
    <definedName name="_xlnm._FilterDatabase" localSheetId="11" hidden="1">'THÁNG 12'!$A$1:$K$6</definedName>
    <definedName name="_xlnm._FilterDatabase" localSheetId="5" hidden="1">'THÁNG 4-6 2020'!$A$1:$J$5</definedName>
    <definedName name="_xlnm._FilterDatabase" localSheetId="8" hidden="1">'THÁNG 9'!$A$1:$M$7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M2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<sst xmlns="http://schemas.openxmlformats.org/spreadsheetml/2006/main" count="1734" uniqueCount="968">
  <si>
    <t>VIỆC CẦN LÀM</t>
  </si>
  <si>
    <t>KHÁCH NỢ</t>
  </si>
  <si>
    <t>KHÁCH CẦM ĐỒ KO BIÊN LAI</t>
  </si>
  <si>
    <t>KÊNH KIẾM $</t>
  </si>
  <si>
    <t>In hóa đơn có STK</t>
  </si>
  <si>
    <t>STT</t>
  </si>
  <si>
    <t>TÊN</t>
  </si>
  <si>
    <t>$</t>
  </si>
  <si>
    <t>DATE</t>
  </si>
  <si>
    <t>THINGS</t>
  </si>
  <si>
    <t>NAME</t>
  </si>
  <si>
    <t>làm bảng lãi suất</t>
  </si>
  <si>
    <t>DƯƠNG</t>
  </si>
  <si>
    <t>HẢI BANK</t>
  </si>
  <si>
    <t>IPAD</t>
  </si>
  <si>
    <t>CẦM ĐỒ</t>
  </si>
  <si>
    <t>làm bảng cầm đồ</t>
  </si>
  <si>
    <t xml:space="preserve">HẢI </t>
  </si>
  <si>
    <t xml:space="preserve">AB </t>
  </si>
  <si>
    <t>20TR</t>
  </si>
  <si>
    <t>ko ke giay</t>
  </si>
  <si>
    <t>BÁN XE</t>
  </si>
  <si>
    <t>RA F88 CẦM ĐỒ THỬ</t>
  </si>
  <si>
    <t xml:space="preserve">PHÚC </t>
  </si>
  <si>
    <t>làm dấu mộc</t>
  </si>
  <si>
    <t xml:space="preserve">TUẤN </t>
  </si>
  <si>
    <t>làm giấy bán xe</t>
  </si>
  <si>
    <t>NỢ 1500K</t>
  </si>
  <si>
    <t>lấy thêm ghi vào sổ đóng lời</t>
  </si>
  <si>
    <t>BẢNG LÃI SUẤT</t>
  </si>
  <si>
    <t>KINH NGHIỆM CẦM KHÁCH LẠ</t>
  </si>
  <si>
    <t>CHƯA NHẬP- ko thấy GX</t>
  </si>
  <si>
    <t xml:space="preserve">bán dùm </t>
  </si>
  <si>
    <t>xe của thằng taxi</t>
  </si>
  <si>
    <t>1-3 ngày</t>
  </si>
  <si>
    <t>Test số ĐT</t>
  </si>
  <si>
    <t>xe 95f1 23795</t>
  </si>
  <si>
    <t>4-7 ngày</t>
  </si>
  <si>
    <t>Test số CMND</t>
  </si>
  <si>
    <t>51 6295</t>
  </si>
  <si>
    <t>K3</t>
  </si>
  <si>
    <t>8-10 ngày</t>
  </si>
  <si>
    <t>Test số nhà, địa chỉ, quê quán</t>
  </si>
  <si>
    <t>61 52566</t>
  </si>
  <si>
    <t>11-15 ngày</t>
  </si>
  <si>
    <t>Test vân tay</t>
  </si>
  <si>
    <t>61 0495</t>
  </si>
  <si>
    <t>LUYẾN</t>
  </si>
  <si>
    <t>16-20 ngày</t>
  </si>
  <si>
    <t>61 2033</t>
  </si>
  <si>
    <t>21-30 ngày</t>
  </si>
  <si>
    <t>1 tháng = 30 ngày</t>
  </si>
  <si>
    <t>NGÀY CẦM CỐ</t>
  </si>
  <si>
    <t>NGÀY HÔM NAY</t>
  </si>
  <si>
    <t xml:space="preserve">4-7 ngày </t>
  </si>
  <si>
    <t>TỔNG SỐ NGÀY</t>
  </si>
  <si>
    <t>NGÀY TỚI HẠN</t>
  </si>
  <si>
    <t>Cầm xe max = 5%/tháng</t>
  </si>
  <si>
    <t>nhưng &lt;5tr thì lấy 6%</t>
  </si>
  <si>
    <t xml:space="preserve">21-25 ngày </t>
  </si>
  <si>
    <t xml:space="preserve">Lớn hơn 10tr thì lấy  4% của ( P - 10tr). </t>
  </si>
  <si>
    <t>26-30 ngày</t>
  </si>
  <si>
    <t>Ví dụ cầm 30tr</t>
  </si>
  <si>
    <t>Lãi = 500k + 4%*(30-10) = 1300k</t>
  </si>
  <si>
    <t>Cầm giấy  = 6%/tháng</t>
  </si>
  <si>
    <t>Date</t>
  </si>
  <si>
    <t>Num of days</t>
  </si>
  <si>
    <t>Year</t>
  </si>
  <si>
    <t>Day</t>
  </si>
  <si>
    <t>Month</t>
  </si>
  <si>
    <t>Province</t>
  </si>
  <si>
    <t>License plate</t>
  </si>
  <si>
    <t>Pawn value</t>
  </si>
  <si>
    <t>Phone num</t>
  </si>
  <si>
    <t>Storage facility</t>
  </si>
  <si>
    <t>Tên KH</t>
  </si>
  <si>
    <t>BRAND</t>
  </si>
  <si>
    <t>OWNER</t>
  </si>
  <si>
    <t>GỌI LẠI - XEM LẠI</t>
  </si>
  <si>
    <t>Note</t>
  </si>
  <si>
    <t>Scheduled</t>
  </si>
  <si>
    <t>Remaining days</t>
  </si>
  <si>
    <t>SG</t>
  </si>
  <si>
    <t>55X7-1678</t>
  </si>
  <si>
    <t>0903 608 424</t>
  </si>
  <si>
    <t>TRẦN HỒNG THÁI</t>
  </si>
  <si>
    <t>WaveRS2009</t>
  </si>
  <si>
    <t>NO</t>
  </si>
  <si>
    <t>HẸN 25/8 ĐL</t>
  </si>
  <si>
    <t>59X1-14450</t>
  </si>
  <si>
    <t>K2</t>
  </si>
  <si>
    <t>NGUYỄN CÔNG MINH</t>
  </si>
  <si>
    <t>Sirius2011</t>
  </si>
  <si>
    <t>YES</t>
  </si>
  <si>
    <t>55X8-1815</t>
  </si>
  <si>
    <t>0766 987 978</t>
  </si>
  <si>
    <t>K7</t>
  </si>
  <si>
    <t>NGUYỄN THỊ MỸ DUYÊN</t>
  </si>
  <si>
    <t>AB2009</t>
  </si>
  <si>
    <t>KH QUEN</t>
  </si>
  <si>
    <t>53X6-4201</t>
  </si>
  <si>
    <t>0932767740</t>
  </si>
  <si>
    <t>K6</t>
  </si>
  <si>
    <t>NGUYỄN ĐÌNH HIẾU</t>
  </si>
  <si>
    <t>WaveTQ</t>
  </si>
  <si>
    <t>59N1-48711</t>
  </si>
  <si>
    <t>0929 296 679</t>
  </si>
  <si>
    <t>K5</t>
  </si>
  <si>
    <t>BÙI VĂN QUÂN</t>
  </si>
  <si>
    <t>Vision2012</t>
  </si>
  <si>
    <t>59Y2-57679</t>
  </si>
  <si>
    <t>K0</t>
  </si>
  <si>
    <t>PHAN VĂN DŨNG</t>
  </si>
  <si>
    <t>Sirius2014</t>
  </si>
  <si>
    <t>59M2-69214</t>
  </si>
  <si>
    <t>0326 908 175</t>
  </si>
  <si>
    <t>K8</t>
  </si>
  <si>
    <t>LÊ THỊ LỤA</t>
  </si>
  <si>
    <t>Vision2021</t>
  </si>
  <si>
    <t>X</t>
  </si>
  <si>
    <t>59C2-63480</t>
  </si>
  <si>
    <t>0908323769</t>
  </si>
  <si>
    <t>NGUYỄN ĐÌNH BẢO</t>
  </si>
  <si>
    <t>WaveA2015</t>
  </si>
  <si>
    <t>59X2-70972</t>
  </si>
  <si>
    <t>AB2014</t>
  </si>
  <si>
    <t>54F3-7753</t>
  </si>
  <si>
    <t>0903904813</t>
  </si>
  <si>
    <t>TRẦN CÔNG RA</t>
  </si>
  <si>
    <t>51P2-7734</t>
  </si>
  <si>
    <t>0903606004</t>
  </si>
  <si>
    <t>ROÃN HỮU CƯỜNG</t>
  </si>
  <si>
    <t>DREAM</t>
  </si>
  <si>
    <t>scheduled 2/5</t>
  </si>
  <si>
    <t>52S2-0466</t>
  </si>
  <si>
    <t>0348813261</t>
  </si>
  <si>
    <t>K9</t>
  </si>
  <si>
    <t>QUỐC VIỆT</t>
  </si>
  <si>
    <t>Sirius2006</t>
  </si>
  <si>
    <t>59F2-00029</t>
  </si>
  <si>
    <t>N1</t>
  </si>
  <si>
    <t>HUỲNH HỮU TRÍ</t>
  </si>
  <si>
    <t>RAIDER2017</t>
  </si>
  <si>
    <t>DN</t>
  </si>
  <si>
    <t>60T2-1406</t>
  </si>
  <si>
    <t>ĐẬU ĐỨC QUÝ</t>
  </si>
  <si>
    <t>DUNG MX</t>
  </si>
  <si>
    <t>60AA-15257</t>
  </si>
  <si>
    <t>0786454915</t>
  </si>
  <si>
    <t>GIANG/ NGUYỄN THỊ KIM YẾN</t>
  </si>
  <si>
    <t>CHALY</t>
  </si>
  <si>
    <t>60F2-19168</t>
  </si>
  <si>
    <t>0907 800 441</t>
  </si>
  <si>
    <t>LƯ PHƯỚC TÙNG</t>
  </si>
  <si>
    <t>WaveBlade2015</t>
  </si>
  <si>
    <t>CHECK LẠI SDT</t>
  </si>
  <si>
    <t>60H4-3229</t>
  </si>
  <si>
    <t>0372 561 947</t>
  </si>
  <si>
    <t>NGUYỄN VĂN NHIỀU</t>
  </si>
  <si>
    <t>60B5-38512</t>
  </si>
  <si>
    <t>0988 085 785</t>
  </si>
  <si>
    <t>VÕ QUANG PHÚ/ NGUYỄN THANH TÙNG</t>
  </si>
  <si>
    <t>Future2013</t>
  </si>
  <si>
    <t>60F1-37362</t>
  </si>
  <si>
    <t>0334403618</t>
  </si>
  <si>
    <t>QUẢN ÂN NGHĨA</t>
  </si>
  <si>
    <t>WaveA2013</t>
  </si>
  <si>
    <t>60T1-4738</t>
  </si>
  <si>
    <t>LÊ MINH HÒA</t>
  </si>
  <si>
    <t>60T2-6128</t>
  </si>
  <si>
    <t>0949 742 169</t>
  </si>
  <si>
    <t>PHAN THỊ THỦY</t>
  </si>
  <si>
    <t>WaveA2002</t>
  </si>
  <si>
    <t>60F4-7457</t>
  </si>
  <si>
    <t>CHÚ LẬP</t>
  </si>
  <si>
    <t>CITI</t>
  </si>
  <si>
    <t>60F3-79016</t>
  </si>
  <si>
    <t>0944 032 239</t>
  </si>
  <si>
    <t>LÊ VĂN HẢI</t>
  </si>
  <si>
    <t>WaveA2020</t>
  </si>
  <si>
    <t>HẸN CK</t>
  </si>
  <si>
    <t>60B8-89080</t>
  </si>
  <si>
    <t>0937 506 964</t>
  </si>
  <si>
    <t>LÝ MINH</t>
  </si>
  <si>
    <t>Sirius2017</t>
  </si>
  <si>
    <t>Scheduled 30/4</t>
  </si>
  <si>
    <t>60B5-09237</t>
  </si>
  <si>
    <t>0568 422 602</t>
  </si>
  <si>
    <t>LÂM XUÂN VANG</t>
  </si>
  <si>
    <t>WaveRS2011</t>
  </si>
  <si>
    <t>60V5-0719</t>
  </si>
  <si>
    <t>2600000(KO KỂ GIẤY)</t>
  </si>
  <si>
    <t>0972 54 1676</t>
  </si>
  <si>
    <t>PHAN HỮU TRỌNG</t>
  </si>
  <si>
    <t>DAYANG</t>
  </si>
  <si>
    <t>BD</t>
  </si>
  <si>
    <t>61D1-18124</t>
  </si>
  <si>
    <t>TRẦN LINH SA/ NGUYỄN HẠNH</t>
  </si>
  <si>
    <t>WaveRS2012</t>
  </si>
  <si>
    <t>61D1-29591</t>
  </si>
  <si>
    <t>DANH BẠ</t>
  </si>
  <si>
    <t>CÔ HÀ/ HÀ CẨM TUYỀN</t>
  </si>
  <si>
    <t>Nouvo2012</t>
  </si>
  <si>
    <t>61D2-20445</t>
  </si>
  <si>
    <t>0982 380 378</t>
  </si>
  <si>
    <t>NGUYỄN THỊ PHÚC</t>
  </si>
  <si>
    <t>HẸN 6/8</t>
  </si>
  <si>
    <t>61D1-28790</t>
  </si>
  <si>
    <t>N5</t>
  </si>
  <si>
    <t>TRƯƠNG CHÍ TÂM</t>
  </si>
  <si>
    <t>Sirius2012</t>
  </si>
  <si>
    <t>61D2-25089</t>
  </si>
  <si>
    <t>0778 799 816</t>
  </si>
  <si>
    <t>ĐOÀN GIA HÂN</t>
  </si>
  <si>
    <t>AB2022</t>
  </si>
  <si>
    <t>HEN 2/8</t>
  </si>
  <si>
    <t>61D1-27478</t>
  </si>
  <si>
    <t>BÙI VĂN ĐÚNG</t>
  </si>
  <si>
    <t>DYLAN</t>
  </si>
  <si>
    <t>61E1-37485</t>
  </si>
  <si>
    <t>0909 362 747</t>
  </si>
  <si>
    <t>N3</t>
  </si>
  <si>
    <t>TĂNG THỊ THỨC</t>
  </si>
  <si>
    <t>Vision2013</t>
  </si>
  <si>
    <t>61D1-31213</t>
  </si>
  <si>
    <t>NGUYỄN VĂN ĐÊ</t>
  </si>
  <si>
    <t>ĐÃ BÁN</t>
  </si>
  <si>
    <t>61D1-37052</t>
  </si>
  <si>
    <t>TRẦN TẤN DŨNG</t>
  </si>
  <si>
    <t>WaveRS2013</t>
  </si>
  <si>
    <t>61D1-35662</t>
  </si>
  <si>
    <t>NGUYỄN THANH QUÂN</t>
  </si>
  <si>
    <t>61D1-46670</t>
  </si>
  <si>
    <t>ANH TUÂN</t>
  </si>
  <si>
    <t>61S3-5816</t>
  </si>
  <si>
    <t>DƯƠNG TẤN KIỆT</t>
  </si>
  <si>
    <t>FutureNEO</t>
  </si>
  <si>
    <t>61T9-5658</t>
  </si>
  <si>
    <t>TĂNG THỊ LANG</t>
  </si>
  <si>
    <t>WaveA2004</t>
  </si>
  <si>
    <t>61D1-62221</t>
  </si>
  <si>
    <t>0865325371</t>
  </si>
  <si>
    <t>NGUYỄN THỊ NGA</t>
  </si>
  <si>
    <t>Vision2014</t>
  </si>
  <si>
    <t>61D1-64204</t>
  </si>
  <si>
    <t>0335 932 707</t>
  </si>
  <si>
    <t>NGUYỄN TUẤN KIỆT</t>
  </si>
  <si>
    <t>AB2015</t>
  </si>
  <si>
    <t>61R2-7165</t>
  </si>
  <si>
    <t>0369085234</t>
  </si>
  <si>
    <t>NGUYỄN NGỌC THIỆN</t>
  </si>
  <si>
    <t>Sirius2009</t>
  </si>
  <si>
    <t>61N8-7881</t>
  </si>
  <si>
    <t>0903 354 376</t>
  </si>
  <si>
    <t>YSA</t>
  </si>
  <si>
    <t>61D1-86717</t>
  </si>
  <si>
    <t>0793 449 583</t>
  </si>
  <si>
    <t>PHẠM THỊ BÉ TÁM</t>
  </si>
  <si>
    <t>WaveA2017</t>
  </si>
  <si>
    <t>61T8-8523</t>
  </si>
  <si>
    <t>0383372548</t>
  </si>
  <si>
    <t>WaveA2005</t>
  </si>
  <si>
    <t>61D1-86646</t>
  </si>
  <si>
    <t>0968420360</t>
  </si>
  <si>
    <t>HỒ VĂN KIỆT</t>
  </si>
  <si>
    <t>Future2018</t>
  </si>
  <si>
    <t>61D1-97263</t>
  </si>
  <si>
    <t>NGUYỄN THỊ NGỌC HOA/ LƯƠNG HOA NHI</t>
  </si>
  <si>
    <t>Vision2019</t>
  </si>
  <si>
    <t>61D1-90208</t>
  </si>
  <si>
    <t>PHAN VĂN THANH</t>
  </si>
  <si>
    <t>Vision2016</t>
  </si>
  <si>
    <t>61D1-97300</t>
  </si>
  <si>
    <t>0396795861</t>
  </si>
  <si>
    <t>TRẦN THỊ CẨM VÂN/ THANH TRÚC</t>
  </si>
  <si>
    <t>61D1-93663</t>
  </si>
  <si>
    <t>K4</t>
  </si>
  <si>
    <t>MẠCH YSA</t>
  </si>
  <si>
    <t>Sirius</t>
  </si>
  <si>
    <t>61D2-00748</t>
  </si>
  <si>
    <t>0962 296 426</t>
  </si>
  <si>
    <t>HUỲNH LÊ NGUYỄN TRỌNG</t>
  </si>
  <si>
    <t>Sirius2019</t>
  </si>
  <si>
    <t>61D1-03862</t>
  </si>
  <si>
    <t>0936163016</t>
  </si>
  <si>
    <t>NGUYỄN HỒ SƠN TRANG</t>
  </si>
  <si>
    <t>CLICK2011</t>
  </si>
  <si>
    <t>61D2-04014</t>
  </si>
  <si>
    <t>0779771114</t>
  </si>
  <si>
    <t>NGUYỄN PHƯƠNG NAM</t>
  </si>
  <si>
    <t>Winner2016</t>
  </si>
  <si>
    <t>61D2-05004</t>
  </si>
  <si>
    <t>ZALO</t>
  </si>
  <si>
    <t>LÊ THỊ MỸ PHƯƠNG</t>
  </si>
  <si>
    <t>Vespa</t>
  </si>
  <si>
    <t>61D2-00359</t>
  </si>
  <si>
    <t>TRẦN NGỌC HÓA</t>
  </si>
  <si>
    <t>AB2019</t>
  </si>
  <si>
    <t>61L6-0594</t>
  </si>
  <si>
    <t>0908 071 915</t>
  </si>
  <si>
    <t>NGUYỄN THỊ CẨM VÂN</t>
  </si>
  <si>
    <t>WaveRS2007</t>
  </si>
  <si>
    <t>ĐÃ ĐỐNG LỜI 1TR</t>
  </si>
  <si>
    <t>REMOTE</t>
  </si>
  <si>
    <t>62B1-10925</t>
  </si>
  <si>
    <t>67M6-1314</t>
  </si>
  <si>
    <t>NGUYỄN VĂN DẬU</t>
  </si>
  <si>
    <t>70C1-13654</t>
  </si>
  <si>
    <t>0762 928 405</t>
  </si>
  <si>
    <t>LÂM QUỐC SOẠN</t>
  </si>
  <si>
    <t>Future2014</t>
  </si>
  <si>
    <t>BÁN CHO MX ĐỨC QUÂN(THIỆN ZALO)</t>
  </si>
  <si>
    <t>67H1-27218</t>
  </si>
  <si>
    <t>0327 570 747</t>
  </si>
  <si>
    <t>HUỲNH VĂN CHÈO</t>
  </si>
  <si>
    <t>83E1-23612</t>
  </si>
  <si>
    <t>056 350 8208</t>
  </si>
  <si>
    <t>NGUYỄN DÌ KHANG</t>
  </si>
  <si>
    <t>Satria</t>
  </si>
  <si>
    <t>HẸN 13/8</t>
  </si>
  <si>
    <t>47H1-21597</t>
  </si>
  <si>
    <t>0394619294</t>
  </si>
  <si>
    <t>Y DIỆU NIE</t>
  </si>
  <si>
    <t>Sirius2013</t>
  </si>
  <si>
    <t>Not present</t>
  </si>
  <si>
    <t>66G1-23582</t>
  </si>
  <si>
    <t>0967 811 306</t>
  </si>
  <si>
    <t>LÊ TRƯỜNG GIANG</t>
  </si>
  <si>
    <t>HẸN 15/8</t>
  </si>
  <si>
    <t>70C1-23143</t>
  </si>
  <si>
    <t>0366 393 994</t>
  </si>
  <si>
    <t>PHAN CHÍ DŨNG</t>
  </si>
  <si>
    <t>83P2-35298</t>
  </si>
  <si>
    <t>nguyễn văn lâm</t>
  </si>
  <si>
    <t>77Y4-3822</t>
  </si>
  <si>
    <t>0982367476</t>
  </si>
  <si>
    <t>DƯƠNG GIA BẢO</t>
  </si>
  <si>
    <t>WaveS2010</t>
  </si>
  <si>
    <t>77K1-34965</t>
  </si>
  <si>
    <t>VÕ NGỌC PHẬN</t>
  </si>
  <si>
    <t>WaveBlade2021</t>
  </si>
  <si>
    <t>77Y1-3033</t>
  </si>
  <si>
    <t>0345901374</t>
  </si>
  <si>
    <t>NGUYỄN THỊ HỒNG THẮM</t>
  </si>
  <si>
    <t>YAMAHA</t>
  </si>
  <si>
    <t>37S1-4816</t>
  </si>
  <si>
    <t>0349 278 935</t>
  </si>
  <si>
    <t>NGUYỄN VĂN HÒA</t>
  </si>
  <si>
    <t>Nouvo2009</t>
  </si>
  <si>
    <t>84K1-45064</t>
  </si>
  <si>
    <t>0346877171</t>
  </si>
  <si>
    <t>THẠCH DUY KHANG</t>
  </si>
  <si>
    <t>Sirius2021</t>
  </si>
  <si>
    <t>63B6-59786</t>
  </si>
  <si>
    <t>LÊ THỊ THE</t>
  </si>
  <si>
    <t>36C1-55141</t>
  </si>
  <si>
    <t>TRẦN GIA KHÁNH</t>
  </si>
  <si>
    <t>WaveA2021</t>
  </si>
  <si>
    <t>67L2-58644</t>
  </si>
  <si>
    <t>PHẠM THỊ LIÊN</t>
  </si>
  <si>
    <t>AB</t>
  </si>
  <si>
    <t>CẦM TỪ 6/3</t>
  </si>
  <si>
    <t>94F4-6892</t>
  </si>
  <si>
    <t>0848 525 294</t>
  </si>
  <si>
    <t>TRƯƠNG HỒNG THÁI</t>
  </si>
  <si>
    <t>48B1-63081</t>
  </si>
  <si>
    <t>088 679 2986</t>
  </si>
  <si>
    <t>TRẦN THỊ HOA</t>
  </si>
  <si>
    <t>Sirius2020</t>
  </si>
  <si>
    <t>68T1-67308</t>
  </si>
  <si>
    <t>035 775 6981</t>
  </si>
  <si>
    <t>NGUYỄN VĂN NĂM</t>
  </si>
  <si>
    <t>Vision2022</t>
  </si>
  <si>
    <t>94B1-61797</t>
  </si>
  <si>
    <t>0376 247 203</t>
  </si>
  <si>
    <t>NGUYỄN CAO HƯNG</t>
  </si>
  <si>
    <t>WaveA2022</t>
  </si>
  <si>
    <t>Subscriptions</t>
  </si>
  <si>
    <t>37D1-71577</t>
  </si>
  <si>
    <t>0969 767 108</t>
  </si>
  <si>
    <t>NGUYỄN ĐỨC DUYÊN</t>
  </si>
  <si>
    <t>12/6 BÁN 21/6 BÁN XE</t>
  </si>
  <si>
    <t>62N1-79815</t>
  </si>
  <si>
    <t>0903 606 695</t>
  </si>
  <si>
    <t>HUỲNH TRUNG DŨNG</t>
  </si>
  <si>
    <t>AB2021</t>
  </si>
  <si>
    <t>66M3-0456</t>
  </si>
  <si>
    <t>0916 777 870</t>
  </si>
  <si>
    <t>NGUYỄN NGỌC PHO</t>
  </si>
  <si>
    <t>SUZUKI</t>
  </si>
  <si>
    <t>95D1-04952</t>
  </si>
  <si>
    <t>DƯƠNG HOÀNG TÔN</t>
  </si>
  <si>
    <t>86B6-06591</t>
  </si>
  <si>
    <t>0963250934</t>
  </si>
  <si>
    <t>ĐOÀN HỮU LÂM</t>
  </si>
  <si>
    <t>EX2012</t>
  </si>
  <si>
    <t>59L1-12928</t>
  </si>
  <si>
    <t>0933 889 150</t>
  </si>
  <si>
    <t>FutureII</t>
  </si>
  <si>
    <t>51X8-1189</t>
  </si>
  <si>
    <t>0764280637</t>
  </si>
  <si>
    <t>BẠCH TRƯỜNG GIANG</t>
  </si>
  <si>
    <t>WaveA2003</t>
  </si>
  <si>
    <t>59X2-46179</t>
  </si>
  <si>
    <t>NGUYỄN THANH PHƯƠNG</t>
  </si>
  <si>
    <t>AB2013</t>
  </si>
  <si>
    <t>59X1-40118</t>
  </si>
  <si>
    <t>ĐOÀN THỊ HUỆ</t>
  </si>
  <si>
    <t>59C2-96960</t>
  </si>
  <si>
    <t>60L2-2932</t>
  </si>
  <si>
    <t>0918 449 168</t>
  </si>
  <si>
    <t>PHẠM PHÚ PHI</t>
  </si>
  <si>
    <t>Future</t>
  </si>
  <si>
    <t>60H5-34479</t>
  </si>
  <si>
    <t>TRỊNH MINH THÔNG</t>
  </si>
  <si>
    <t>WinnerX2022</t>
  </si>
  <si>
    <t>PHUONGMX</t>
  </si>
  <si>
    <t>60B3-83660</t>
  </si>
  <si>
    <t>0909116171</t>
  </si>
  <si>
    <t>NGUYỄN NGỌC HIẾU</t>
  </si>
  <si>
    <t>SH150i</t>
  </si>
  <si>
    <t>61D2-13787</t>
  </si>
  <si>
    <t>N4</t>
  </si>
  <si>
    <t>NGUYỄN HOÀNG VŨ</t>
  </si>
  <si>
    <t>Vario1502020</t>
  </si>
  <si>
    <t>61D2-16604</t>
  </si>
  <si>
    <t>0909838346</t>
  </si>
  <si>
    <t>THU / KIM HẠNH</t>
  </si>
  <si>
    <t>61D1-90711</t>
  </si>
  <si>
    <t>0933962416</t>
  </si>
  <si>
    <t>N2</t>
  </si>
  <si>
    <t>NGUYỄN HỮU LỘC</t>
  </si>
  <si>
    <t>WINNER TG</t>
  </si>
  <si>
    <t>0907 550 661</t>
  </si>
  <si>
    <t>NGUYỄN THÀNH PHƯỚC</t>
  </si>
  <si>
    <t>61D2-10009</t>
  </si>
  <si>
    <t>NGUYỄN THỊ KIM HIỀN</t>
  </si>
  <si>
    <t>AB2020</t>
  </si>
  <si>
    <t>61D2-18029</t>
  </si>
  <si>
    <t>0933 756 435</t>
  </si>
  <si>
    <t>N</t>
  </si>
  <si>
    <t>HỒ HỮU SANG</t>
  </si>
  <si>
    <t>1/7 gọi lại</t>
  </si>
  <si>
    <t>16/6 BÁN XE</t>
  </si>
  <si>
    <t>61D2-14654</t>
  </si>
  <si>
    <t>0903354376</t>
  </si>
  <si>
    <t>MẠCH YSA/ SA LIM</t>
  </si>
  <si>
    <t>XE CHÚ PHA</t>
  </si>
  <si>
    <t>61D2-14604</t>
  </si>
  <si>
    <t>TRUNG LÙN</t>
  </si>
  <si>
    <t>PHẠM VĂN SƠN</t>
  </si>
  <si>
    <t>61D2-26486</t>
  </si>
  <si>
    <t>TRẦN THỊ HÀ/ NGUYỄN THỊ KIM PHƯỢNG</t>
  </si>
  <si>
    <t>61D2-20280</t>
  </si>
  <si>
    <t>0339 395 653</t>
  </si>
  <si>
    <t>NGUYỄN HỮU CÓ</t>
  </si>
  <si>
    <t>SHmode2021</t>
  </si>
  <si>
    <t>61D1-36225</t>
  </si>
  <si>
    <t>0908 950 108</t>
  </si>
  <si>
    <t>TRƯƠNG HẢI ĐÔNG</t>
  </si>
  <si>
    <t>61D1-33072</t>
  </si>
  <si>
    <t>0796 116 723</t>
  </si>
  <si>
    <t>HUỲNH THỊ THANH TÂM</t>
  </si>
  <si>
    <t>scheduled 6/5</t>
  </si>
  <si>
    <t>61D1-38823</t>
  </si>
  <si>
    <t>0973774778</t>
  </si>
  <si>
    <t>NGUYỄN NGỌC LONG</t>
  </si>
  <si>
    <t>61D1-40313</t>
  </si>
  <si>
    <t>0965046092</t>
  </si>
  <si>
    <t>LÊ THANH SANG</t>
  </si>
  <si>
    <t>61S1-4601</t>
  </si>
  <si>
    <t>0909615421</t>
  </si>
  <si>
    <t>HÀ VĂN HỢI</t>
  </si>
  <si>
    <t>WaveRS2008</t>
  </si>
  <si>
    <t>61D2-48257</t>
  </si>
  <si>
    <t>096 675 6042</t>
  </si>
  <si>
    <t>PHẠM THỊ THU LAN</t>
  </si>
  <si>
    <t>WaveRSX2014</t>
  </si>
  <si>
    <t>61D1-45355</t>
  </si>
  <si>
    <t>0834 345 639</t>
  </si>
  <si>
    <t>TRẦN PHI TOÀN</t>
  </si>
  <si>
    <t>WaveS2014</t>
  </si>
  <si>
    <t>61D1-58926</t>
  </si>
  <si>
    <t>K</t>
  </si>
  <si>
    <t>VÕ THỊ YẾN NHI / TRẦN PHI TOÀN</t>
  </si>
  <si>
    <t>SHmode2015</t>
  </si>
  <si>
    <t>61E1-57466</t>
  </si>
  <si>
    <t>NGUYỄN MINH AN</t>
  </si>
  <si>
    <t>WaveBlade2014</t>
  </si>
  <si>
    <t>BÁN XE. but có hẹn đóng lời rồi</t>
  </si>
  <si>
    <t>61D1-57436</t>
  </si>
  <si>
    <t>0982 122 339</t>
  </si>
  <si>
    <t>TRƯƠNG VĂN SANG</t>
  </si>
  <si>
    <t>61F9-5300</t>
  </si>
  <si>
    <t>61G1-62321</t>
  </si>
  <si>
    <t>DŨNG MX</t>
  </si>
  <si>
    <t>EX2010</t>
  </si>
  <si>
    <t>Dung's motorbike</t>
  </si>
  <si>
    <t>Âm 2 ngày thì gọi</t>
  </si>
  <si>
    <t>61T5-8730</t>
  </si>
  <si>
    <t>BÙI CHÍ THỦY</t>
  </si>
  <si>
    <t>WaveA1999</t>
  </si>
  <si>
    <t>61D1-95910</t>
  </si>
  <si>
    <t>NGUYỄN TRƯƠNG ĐỨC AN</t>
  </si>
  <si>
    <t>AB2017</t>
  </si>
  <si>
    <t>61D1-97063</t>
  </si>
  <si>
    <t>07763 893 02</t>
  </si>
  <si>
    <t>NGUYỄN NHẬT THIÊN THƯƠNG</t>
  </si>
  <si>
    <t>WaveA2019</t>
  </si>
  <si>
    <t>HẸN CHIỀU 19/5</t>
  </si>
  <si>
    <t>61D1-97295</t>
  </si>
  <si>
    <t>NGUYỄN HỒNG HẢI</t>
  </si>
  <si>
    <t>Future2019</t>
  </si>
  <si>
    <t>KHÁCH QUEN ĐÃ ĐÓNG LỜI NHIỀU</t>
  </si>
  <si>
    <t>61D1-09597</t>
  </si>
  <si>
    <t>0867191659</t>
  </si>
  <si>
    <t>TRẦN QUỐC VŨ</t>
  </si>
  <si>
    <t>61D2-06894</t>
  </si>
  <si>
    <t>0794464920</t>
  </si>
  <si>
    <t>CÔ CÚC/ HUỲNH TRUNG NGHĨA</t>
  </si>
  <si>
    <t>Sonic2019</t>
  </si>
  <si>
    <t>61H2-0495</t>
  </si>
  <si>
    <t>CÔ XUYẾN</t>
  </si>
  <si>
    <t>83E1-15251</t>
  </si>
  <si>
    <t>0388 958 180</t>
  </si>
  <si>
    <t>LÊ TRƯỜNG XUÂN</t>
  </si>
  <si>
    <t>EX2016</t>
  </si>
  <si>
    <t>76K1-15716</t>
  </si>
  <si>
    <t>0967 326 658</t>
  </si>
  <si>
    <t>VÕ VĂN THỜI</t>
  </si>
  <si>
    <t>WaveRSX2019</t>
  </si>
  <si>
    <t>PHUƯƠNG MX</t>
  </si>
  <si>
    <t>36B8-25467</t>
  </si>
  <si>
    <t>0328794474</t>
  </si>
  <si>
    <t>NGUYỄN VĂN HIỀN</t>
  </si>
  <si>
    <t>83E1-22982</t>
  </si>
  <si>
    <t>PHẠM VĂN TOÀN</t>
  </si>
  <si>
    <t>70D1-36726</t>
  </si>
  <si>
    <t>CHÚ ẤU</t>
  </si>
  <si>
    <t>Sirius2016</t>
  </si>
  <si>
    <t>63B6-31821</t>
  </si>
  <si>
    <t>0965558298</t>
  </si>
  <si>
    <t>TRẦN HÙNG PHI</t>
  </si>
  <si>
    <t>WaveBlade2016</t>
  </si>
  <si>
    <t xml:space="preserve">83E1-31612 </t>
  </si>
  <si>
    <t>034 8455 934(BẠN CHÚ HÙNG CÓ LƯU TROG DANH BẠ</t>
  </si>
  <si>
    <t>PHẠM VĂN NỞ</t>
  </si>
  <si>
    <t>Raider2021</t>
  </si>
  <si>
    <t>86B2-30374</t>
  </si>
  <si>
    <t>TRẦN VĂN NGHỊ</t>
  </si>
  <si>
    <t>71B3-37602</t>
  </si>
  <si>
    <t>0373 124 734</t>
  </si>
  <si>
    <t>NGUYỄN THIỆN QUÍ</t>
  </si>
  <si>
    <t>EX2017</t>
  </si>
  <si>
    <t>65E1-36178</t>
  </si>
  <si>
    <t>036 2618 724</t>
  </si>
  <si>
    <t>NGUYỄN VĂN CƯỜNG</t>
  </si>
  <si>
    <t>EX2018</t>
  </si>
  <si>
    <t>68L1-32638</t>
  </si>
  <si>
    <t>0374 794 983</t>
  </si>
  <si>
    <t>LÊ BÁ SẮC</t>
  </si>
  <si>
    <t>EX2022</t>
  </si>
  <si>
    <t>67L2-46913</t>
  </si>
  <si>
    <t>0337 590 403</t>
  </si>
  <si>
    <t>NGUYỄN THANH LÊN</t>
  </si>
  <si>
    <t>Future2020</t>
  </si>
  <si>
    <t>KH QUEN R15</t>
  </si>
  <si>
    <t>15/6/2023</t>
  </si>
  <si>
    <t>68D1-58050</t>
  </si>
  <si>
    <t>0978 073 062</t>
  </si>
  <si>
    <t>THẠCH MINH</t>
  </si>
  <si>
    <t>16F6-5603</t>
  </si>
  <si>
    <t>0816121984</t>
  </si>
  <si>
    <t>PHẠM VĂN TIẾN</t>
  </si>
  <si>
    <t>FUTURE</t>
  </si>
  <si>
    <t>75H4-5326</t>
  </si>
  <si>
    <t>0375429320</t>
  </si>
  <si>
    <t>PHƯỚC</t>
  </si>
  <si>
    <t>68B1-52287</t>
  </si>
  <si>
    <t>03789 141 97</t>
  </si>
  <si>
    <t>LÊ MINH TIỆN</t>
  </si>
  <si>
    <t>Sonic2020</t>
  </si>
  <si>
    <t>scheduled 7/5</t>
  </si>
  <si>
    <t>36C1-55409</t>
  </si>
  <si>
    <t>LÊ VIẾT VIỆT</t>
  </si>
  <si>
    <t>Vario1252022</t>
  </si>
  <si>
    <t>67L2-66023</t>
  </si>
  <si>
    <t>03567 109 75</t>
  </si>
  <si>
    <t>LÊ THỊ BÉ NHANH</t>
  </si>
  <si>
    <t>EX1552021</t>
  </si>
  <si>
    <t>KH QUEN KHỎI GỌI</t>
  </si>
  <si>
    <t>64E1-68634</t>
  </si>
  <si>
    <t>LÊ MINH HÙNG</t>
  </si>
  <si>
    <t>68G1-73561</t>
  </si>
  <si>
    <t>0366187425</t>
  </si>
  <si>
    <t xml:space="preserve">PHẠM VĂN CƯNG </t>
  </si>
  <si>
    <t>67L2-75982</t>
  </si>
  <si>
    <t>0988384924</t>
  </si>
  <si>
    <t>NGUYỄN THANH Ở</t>
  </si>
  <si>
    <t>R152021</t>
  </si>
  <si>
    <t>67L2-70721</t>
  </si>
  <si>
    <t>PHẠM THỊ BÉ HAI</t>
  </si>
  <si>
    <t>Future2021</t>
  </si>
  <si>
    <t>83P3-74939</t>
  </si>
  <si>
    <t>096 511 4971</t>
  </si>
  <si>
    <t>THẠCH AN</t>
  </si>
  <si>
    <t>71B4-72676</t>
  </si>
  <si>
    <t>TRẦN ĐĂNG KHOA</t>
  </si>
  <si>
    <t>83P2-97185</t>
  </si>
  <si>
    <t>0933638757</t>
  </si>
  <si>
    <t>HUỲNH THỊ THỦY</t>
  </si>
  <si>
    <t>95E1-96231</t>
  </si>
  <si>
    <t>079118 1017-0898321 697</t>
  </si>
  <si>
    <t>ĐẶNG KIM LOAN</t>
  </si>
  <si>
    <t>Vario1252021</t>
  </si>
  <si>
    <t>XE TRẢ GÓP</t>
  </si>
  <si>
    <t>83G1-08548</t>
  </si>
  <si>
    <t>0366 204 847</t>
  </si>
  <si>
    <t>DANH NHỰT PHI</t>
  </si>
  <si>
    <t>Satria2021</t>
  </si>
  <si>
    <t>61N8-3265</t>
  </si>
  <si>
    <t>0705 677 776</t>
  </si>
  <si>
    <t>LÊ ĐÌNH TOÀN</t>
  </si>
  <si>
    <t>61D1-57367</t>
  </si>
  <si>
    <t>NGUYỄN TRƯỜNG SƠN</t>
  </si>
  <si>
    <t>VISION2014</t>
  </si>
  <si>
    <t>SƠN TỈNH</t>
  </si>
  <si>
    <t>47H1-7653</t>
  </si>
  <si>
    <t>THƯƠNG/ TẤN / TỚI</t>
  </si>
  <si>
    <t>84K1-36034</t>
  </si>
  <si>
    <t>0396562715</t>
  </si>
  <si>
    <t>THẠCH MINH TÂM</t>
  </si>
  <si>
    <t>Satria2018</t>
  </si>
  <si>
    <t>94H2-9098</t>
  </si>
  <si>
    <t>0388958180</t>
  </si>
  <si>
    <t>WaveA2007</t>
  </si>
  <si>
    <t>47H1-76534</t>
  </si>
  <si>
    <t>NGUYỄN THỊ THƯƠNG</t>
  </si>
  <si>
    <t>61F6-9706</t>
  </si>
  <si>
    <t xml:space="preserve">HÀ VĂN HỢI </t>
  </si>
  <si>
    <t>59C1-87308</t>
  </si>
  <si>
    <t>0784 203 209</t>
  </si>
  <si>
    <t>NGUYỄN XUÂN THANH</t>
  </si>
  <si>
    <t>WaveBlade2017</t>
  </si>
  <si>
    <t>59B1-50381</t>
  </si>
  <si>
    <t>0922 083 839</t>
  </si>
  <si>
    <t>ĐINH TRƯỜNG SƠN</t>
  </si>
  <si>
    <t>WaveA</t>
  </si>
  <si>
    <t>73D1-30095</t>
  </si>
  <si>
    <t>0878097225</t>
  </si>
  <si>
    <t>CAO DUY CẦU</t>
  </si>
  <si>
    <t>70H1-55026</t>
  </si>
  <si>
    <t>0936875215</t>
  </si>
  <si>
    <t>PHẠM VĂN TRỌNG</t>
  </si>
  <si>
    <t>ex</t>
  </si>
  <si>
    <t>60G1-51711</t>
  </si>
  <si>
    <t>0908054783</t>
  </si>
  <si>
    <t>ĐỒN THIỆN THÀNH</t>
  </si>
  <si>
    <t>61D1-93879</t>
  </si>
  <si>
    <t>CHÚ DỘP</t>
  </si>
  <si>
    <t>AY YUP</t>
  </si>
  <si>
    <t>65L1-39888</t>
  </si>
  <si>
    <t>0908786216</t>
  </si>
  <si>
    <t>NGUYỄN THỊ PHI YẾN</t>
  </si>
  <si>
    <t>VARIO</t>
  </si>
  <si>
    <t>61D2-25336</t>
  </si>
  <si>
    <t>0385 973 914</t>
  </si>
  <si>
    <t>VÕ HOÀNG TUẤN VŨ/TRẦN LỆ THU</t>
  </si>
  <si>
    <t>VISION</t>
  </si>
  <si>
    <t>FAKE</t>
  </si>
  <si>
    <t>59C3-23306</t>
  </si>
  <si>
    <t>NGUYỄN THIỊ NGỌC HOA</t>
  </si>
  <si>
    <t>VISION2021</t>
  </si>
  <si>
    <t>59K2-37672</t>
  </si>
  <si>
    <t>0799 079 809</t>
  </si>
  <si>
    <t>NGUYỄN CHÂU HÙNG</t>
  </si>
  <si>
    <t>WAVE2017</t>
  </si>
  <si>
    <t>59L1-59352</t>
  </si>
  <si>
    <t>0378 018 117</t>
  </si>
  <si>
    <t>HUỲNH VĂN HIỆP</t>
  </si>
  <si>
    <t>NOUVO</t>
  </si>
  <si>
    <t>59Y2-91199</t>
  </si>
  <si>
    <t>089 995 8596</t>
  </si>
  <si>
    <t>PHAN THANH TRUNG</t>
  </si>
  <si>
    <t>WINNER2016</t>
  </si>
  <si>
    <t>HẸN 31/8</t>
  </si>
  <si>
    <t>60T7-4488</t>
  </si>
  <si>
    <t>CÔ BẠN CHÚ SƠN</t>
  </si>
  <si>
    <t>83E1-26688</t>
  </si>
  <si>
    <t>KHANG CẦM SATRIE</t>
  </si>
  <si>
    <t>SIRIUS</t>
  </si>
  <si>
    <t>36C1-34209</t>
  </si>
  <si>
    <t>0332054203</t>
  </si>
  <si>
    <t>WAVERSX</t>
  </si>
  <si>
    <t>78F1-52282</t>
  </si>
  <si>
    <t>0906 841 726</t>
  </si>
  <si>
    <t>ĐÀO XUÂN LEN</t>
  </si>
  <si>
    <t>67H1-88314</t>
  </si>
  <si>
    <t>0396 762 215</t>
  </si>
  <si>
    <t>PHẠM THỊ LIÊN / NGUYỄN VĂN DẬU</t>
  </si>
  <si>
    <t>VISION2022</t>
  </si>
  <si>
    <t>93M1-04272</t>
  </si>
  <si>
    <t>0917 202 840</t>
  </si>
  <si>
    <t>TRƯƠNG MINH HIẾU</t>
  </si>
  <si>
    <t>60F2-52764</t>
  </si>
  <si>
    <t>NGUYỄN HỒNG NHỰT/ CHÚ HÙNG CK CÔ NGA VISION</t>
  </si>
  <si>
    <t>HẸN 15/7</t>
  </si>
  <si>
    <t>60B1-73793</t>
  </si>
  <si>
    <t>HUỲNH VĂN THẢO</t>
  </si>
  <si>
    <t>VISION2012</t>
  </si>
  <si>
    <t>60L2-8622</t>
  </si>
  <si>
    <t>N6</t>
  </si>
  <si>
    <t>LINH</t>
  </si>
  <si>
    <t>61D2-12596</t>
  </si>
  <si>
    <t>0908 845 385</t>
  </si>
  <si>
    <t>TRẦN LINH SA</t>
  </si>
  <si>
    <t>WAVE2020</t>
  </si>
  <si>
    <t>61L5-2831</t>
  </si>
  <si>
    <t>NGUYỄN HOÀNG HIẾU</t>
  </si>
  <si>
    <t>61F2-5210</t>
  </si>
  <si>
    <t>0336 719 262</t>
  </si>
  <si>
    <t>LÊ QUỲNH NHƯ/ ANH  TÊ BẠN TÚ</t>
  </si>
  <si>
    <t>HEN 20/8</t>
  </si>
  <si>
    <t>61D1-68611</t>
  </si>
  <si>
    <t>HUỲNH THỊ KIM TUYẾN</t>
  </si>
  <si>
    <t>61D1-87617</t>
  </si>
  <si>
    <t>52P4-6174</t>
  </si>
  <si>
    <t>0908 842 211</t>
  </si>
  <si>
    <t>NHẬT NAM</t>
  </si>
  <si>
    <t>43L1-5630</t>
  </si>
  <si>
    <t>64F1-53345</t>
  </si>
  <si>
    <t>0933 765 938</t>
  </si>
  <si>
    <t>HUỲNH VĂN TRÚC</t>
  </si>
  <si>
    <t>67N1-58391</t>
  </si>
  <si>
    <t>0868 985 144</t>
  </si>
  <si>
    <t>NGUYỄN VĂN PHAI</t>
  </si>
  <si>
    <t>WAVE2021</t>
  </si>
  <si>
    <t>62P1-73208</t>
  </si>
  <si>
    <t>LÊ THANH KỀ</t>
  </si>
  <si>
    <t>61D1-36377</t>
  </si>
  <si>
    <t>0962 927 784</t>
  </si>
  <si>
    <t>TRẦN THỊ LIÊN/ CHỊ DUYÊN</t>
  </si>
  <si>
    <t>36B6-18699</t>
  </si>
  <si>
    <t>0862 797 970</t>
  </si>
  <si>
    <t>TRẦN VĂN LONG/ TRẦN VĂN QUÂN</t>
  </si>
  <si>
    <t>69L1-27296</t>
  </si>
  <si>
    <t>085 232 0227</t>
  </si>
  <si>
    <t>ĐỖ THỊ HUỆ / ĐỖ HOÀNG NAM</t>
  </si>
  <si>
    <t>WinnerX2023</t>
  </si>
  <si>
    <t>61B1-59815</t>
  </si>
  <si>
    <t>0789 110 079</t>
  </si>
  <si>
    <t>ĐỖ VĂN QUYỀN</t>
  </si>
  <si>
    <t>EX2015</t>
  </si>
  <si>
    <t>49H1-44005</t>
  </si>
  <si>
    <t>NGUYỄN THỊ MĨNH</t>
  </si>
  <si>
    <t>EX2019</t>
  </si>
  <si>
    <t>61D1-77482</t>
  </si>
  <si>
    <t>NGUYỄN MINH CƯỜNG</t>
  </si>
  <si>
    <t>59T1-46542</t>
  </si>
  <si>
    <t>0972 541 676</t>
  </si>
  <si>
    <t>95B1-91852</t>
  </si>
  <si>
    <t>0985 189 403</t>
  </si>
  <si>
    <t>NGUYỄN VĂN QUỐC</t>
  </si>
  <si>
    <t>64K3-6674</t>
  </si>
  <si>
    <t>038 299 4560</t>
  </si>
  <si>
    <t>CHÚ NGỌC</t>
  </si>
  <si>
    <t>36B8-84694</t>
  </si>
  <si>
    <t xml:space="preserve">LÃ VĂN TỚI </t>
  </si>
  <si>
    <t>61C1-87529</t>
  </si>
  <si>
    <t>0933 570 928</t>
  </si>
  <si>
    <t>TRƯƠNG THỊ HUỲNH LÊ/ TRẦN THỊ NGỌC BÍCH</t>
  </si>
  <si>
    <t>SHmode2018</t>
  </si>
  <si>
    <t>69M1-13950</t>
  </si>
  <si>
    <t>09311 717 13</t>
  </si>
  <si>
    <t>TRẦN VĂN ĐEN</t>
  </si>
  <si>
    <t>59X2-09572</t>
  </si>
  <si>
    <t>NGUYỄN HOÀNG PHÚC</t>
  </si>
  <si>
    <t>WAVE</t>
  </si>
  <si>
    <t>61D1-60868</t>
  </si>
  <si>
    <t>0973 441 066</t>
  </si>
  <si>
    <t>NGUYỄN HỮU THẮNG</t>
  </si>
  <si>
    <t>PCX2015</t>
  </si>
  <si>
    <t>70H1-55346</t>
  </si>
  <si>
    <t>0937 115 200</t>
  </si>
  <si>
    <t>LÊ VĂN SƠN</t>
  </si>
  <si>
    <t>SATRIA2022</t>
  </si>
  <si>
    <t>61Z2-7945</t>
  </si>
  <si>
    <t>LEAD2009</t>
  </si>
  <si>
    <t>60C1-11660</t>
  </si>
  <si>
    <t>0949 555 099</t>
  </si>
  <si>
    <t>ABDO ROH MAN</t>
  </si>
  <si>
    <t>WaveS</t>
  </si>
  <si>
    <t>52U1-4472</t>
  </si>
  <si>
    <t>0933 899 052</t>
  </si>
  <si>
    <t>BÙI THANH TUẤN</t>
  </si>
  <si>
    <t>67K1-22819</t>
  </si>
  <si>
    <t>NGUYỄN VĂN TRƯỜNG</t>
  </si>
  <si>
    <t>WaveRSX2013</t>
  </si>
  <si>
    <t>61D1-66942</t>
  </si>
  <si>
    <t>0937 212 135</t>
  </si>
  <si>
    <t>TRẦN THỊ CẨM VÂN</t>
  </si>
  <si>
    <t>WaveA2016</t>
  </si>
  <si>
    <t>94F1-31926</t>
  </si>
  <si>
    <t>0352 955 951</t>
  </si>
  <si>
    <t>NGUYỄN THỊ NGUYÊN</t>
  </si>
  <si>
    <t>60F4-10717</t>
  </si>
  <si>
    <t>0902 790 808</t>
  </si>
  <si>
    <t>NGUYỄN XUÂN THỨ</t>
  </si>
  <si>
    <t>65D1-21692</t>
  </si>
  <si>
    <t xml:space="preserve">XEM LẠI </t>
  </si>
  <si>
    <t>PHẠM THANH MỘNG</t>
  </si>
  <si>
    <t>SIRIUS2015</t>
  </si>
  <si>
    <t>61T4-2682</t>
  </si>
  <si>
    <t>0908 092 908</t>
  </si>
  <si>
    <t>LÊ THANH SƠN</t>
  </si>
  <si>
    <t>94K2-35056</t>
  </si>
  <si>
    <t>0564 707 939</t>
  </si>
  <si>
    <t>NGUYỄN MINH ĐIỀN</t>
  </si>
  <si>
    <t>86B8-59694</t>
  </si>
  <si>
    <t>0868 590 586</t>
  </si>
  <si>
    <t>ĐỖ QUỐC VIỆT</t>
  </si>
  <si>
    <t>VARIO2020</t>
  </si>
  <si>
    <t>60B4-45207</t>
  </si>
  <si>
    <t>0988 496 973</t>
  </si>
  <si>
    <t>TRẦN THỊ MINH GIANG</t>
  </si>
  <si>
    <t>LEAD2015</t>
  </si>
  <si>
    <t>30P1-2835</t>
  </si>
  <si>
    <t>0924 196 418</t>
  </si>
  <si>
    <t>ĐẶNG VĂN CHAO</t>
  </si>
  <si>
    <t>39T1-3425</t>
  </si>
  <si>
    <t>0947 995 638</t>
  </si>
  <si>
    <t>NGUYỄN VĂN THÀNH</t>
  </si>
  <si>
    <t>60B5-21937</t>
  </si>
  <si>
    <t>PHÚ BÓNG</t>
  </si>
  <si>
    <t>WaveRSX</t>
  </si>
  <si>
    <t>60B9-54361</t>
  </si>
  <si>
    <t>0357 501 691</t>
  </si>
  <si>
    <t>HUỲNH THỊ NGỌC PHƯƠNG / DUNG</t>
  </si>
  <si>
    <t>AB2018</t>
  </si>
  <si>
    <t>60F2-71604</t>
  </si>
  <si>
    <t>0981 488 939</t>
  </si>
  <si>
    <t>NGUYỄN THÀNH MẪN</t>
  </si>
  <si>
    <t>Future2017</t>
  </si>
  <si>
    <t>60T4-4452</t>
  </si>
  <si>
    <t>0764 8444 95</t>
  </si>
  <si>
    <t>TUẤN</t>
  </si>
  <si>
    <t>61D2-19798</t>
  </si>
  <si>
    <t>0786 039 678</t>
  </si>
  <si>
    <t>NGUYỄN THỊ ANH/ NGUYỄN VĂN HÙNG</t>
  </si>
  <si>
    <t>SCOOPY2021</t>
  </si>
  <si>
    <t>61D1-25951</t>
  </si>
  <si>
    <t>0908 748 066</t>
  </si>
  <si>
    <t>HOÀNG VĂN THẮNG</t>
  </si>
  <si>
    <t>SH125I2022</t>
  </si>
  <si>
    <t>61H2-1091</t>
  </si>
  <si>
    <t>036 446 1851</t>
  </si>
  <si>
    <t>LA TUẤN KIỆT</t>
  </si>
  <si>
    <t>62K6-5990</t>
  </si>
  <si>
    <t>0968 264 551</t>
  </si>
  <si>
    <t>VŨ DUY KHÁNH</t>
  </si>
  <si>
    <t>WaveA2006</t>
  </si>
  <si>
    <t>66M1-60447</t>
  </si>
  <si>
    <t xml:space="preserve">0395 024 833 </t>
  </si>
  <si>
    <t>LÊ TẤN TÀI</t>
  </si>
  <si>
    <t>JANUS2020</t>
  </si>
  <si>
    <t>CHỦ XE BÁN CHO PHƯƠNG MX</t>
  </si>
  <si>
    <t>88K9-1212</t>
  </si>
  <si>
    <t>0358 307 672</t>
  </si>
  <si>
    <t>NGUYỄN VĂN DÒ</t>
  </si>
  <si>
    <t>61D2-31920</t>
  </si>
  <si>
    <t>09666 43390</t>
  </si>
  <si>
    <t>NGUYỄN THANH THẢO</t>
  </si>
  <si>
    <t>Future2023</t>
  </si>
  <si>
    <t>61D1-78943</t>
  </si>
  <si>
    <t>CÔ TUYỀN</t>
  </si>
  <si>
    <t>WAVEZX</t>
  </si>
  <si>
    <t>95E2-07233</t>
  </si>
  <si>
    <t>0908 244 930</t>
  </si>
  <si>
    <t>NGUYỄN THỊ NGỌC DIỆU</t>
  </si>
  <si>
    <t>59S2-47683</t>
  </si>
  <si>
    <t>0969 353 506</t>
  </si>
  <si>
    <t>NGUYỄN VĂN ĐÔNG</t>
  </si>
  <si>
    <t>66B3-00078</t>
  </si>
  <si>
    <t>0896 584 608</t>
  </si>
  <si>
    <t>NGUYỄN QUANG VINH</t>
  </si>
  <si>
    <t>LEAD2010</t>
  </si>
  <si>
    <t>63B4-45813</t>
  </si>
  <si>
    <t>0564 821 897</t>
  </si>
  <si>
    <t>NGUYỄN HỮU TIẾN</t>
  </si>
  <si>
    <t>AB2016</t>
  </si>
  <si>
    <t>74L1-08559</t>
  </si>
  <si>
    <t>K2-K3</t>
  </si>
  <si>
    <t>NGUYỄN XUÂN DŨNG</t>
  </si>
  <si>
    <t>JUPITER2008</t>
  </si>
  <si>
    <t>83P1-63514</t>
  </si>
  <si>
    <t>0977 982 703</t>
  </si>
  <si>
    <t>85D1-36091</t>
  </si>
  <si>
    <t>0937 030 667</t>
  </si>
  <si>
    <t>LÊ THỊ HỒNG SƯỚNG</t>
  </si>
  <si>
    <t>65L1-38441</t>
  </si>
  <si>
    <t>PHƯƠNG MX</t>
  </si>
  <si>
    <t>36B5-45277</t>
  </si>
  <si>
    <t>0973 826 929</t>
  </si>
  <si>
    <t xml:space="preserve"> </t>
  </si>
  <si>
    <t>NGUYỄN VĂN CHIẾN</t>
  </si>
  <si>
    <t xml:space="preserve">59F1-66486 </t>
  </si>
  <si>
    <t xml:space="preserve">59P2-48841 </t>
  </si>
  <si>
    <t>0979 572 034</t>
  </si>
  <si>
    <t>MAI QUỐC VỤ</t>
  </si>
  <si>
    <t xml:space="preserve">59X3-10262 </t>
  </si>
  <si>
    <t>0862 699 624</t>
  </si>
  <si>
    <t>THẠCH PHẮT</t>
  </si>
  <si>
    <t>Raider2017</t>
  </si>
  <si>
    <t>60B2-68654</t>
  </si>
  <si>
    <t>0703 352 065</t>
  </si>
  <si>
    <t>NGUYỄN VĂN TRUNG</t>
  </si>
  <si>
    <t xml:space="preserve">61D2-32463 </t>
  </si>
  <si>
    <t>091 119 2963</t>
  </si>
  <si>
    <t>HUỲNH HỮU TÀI</t>
  </si>
  <si>
    <t>WAVE2023</t>
  </si>
  <si>
    <t>61F8-9327</t>
  </si>
  <si>
    <t>81N1-20098 Sơn AB2020</t>
  </si>
  <si>
    <t xml:space="preserve">95E1-81923 </t>
  </si>
  <si>
    <t>0379 763 034</t>
  </si>
  <si>
    <t>NGUYỄN THỊ PHƯƠNG</t>
  </si>
  <si>
    <t>52F1-8179</t>
  </si>
  <si>
    <t>0948 321 224</t>
  </si>
  <si>
    <t>NGUYỄN NGỌC SƯƠNG</t>
  </si>
  <si>
    <t>60Y2-9543</t>
  </si>
  <si>
    <t>0971 089 181</t>
  </si>
  <si>
    <t>PHẠM THỊ HẢI</t>
  </si>
  <si>
    <t>AB2008</t>
  </si>
  <si>
    <t>61D1-22921</t>
  </si>
  <si>
    <t>0393 945 387</t>
  </si>
  <si>
    <t>NGUYỄN VĂN KHỞI</t>
  </si>
  <si>
    <t>61D1-31880</t>
  </si>
  <si>
    <t>0777 201 318</t>
  </si>
  <si>
    <t>Wave2012</t>
  </si>
  <si>
    <t>61D1-59571</t>
  </si>
  <si>
    <t>0903 109 348</t>
  </si>
  <si>
    <t>NGUYỄN HỒNG NHUNG</t>
  </si>
  <si>
    <t>61D1-96117</t>
  </si>
  <si>
    <t>QUÂN HỚT TÓC</t>
  </si>
  <si>
    <t>ĐOÀN QUANG TRIỀU</t>
  </si>
  <si>
    <t>R152019</t>
  </si>
  <si>
    <t>83P1-14140</t>
  </si>
  <si>
    <t>A LEN SIRIUS</t>
  </si>
  <si>
    <t>ĐOÀN XUÂN LEN</t>
  </si>
  <si>
    <t>NOUVO3</t>
  </si>
  <si>
    <t>83P3-02245</t>
  </si>
  <si>
    <t>0899 805 927</t>
  </si>
  <si>
    <t>LÊ TUẤN SANG</t>
  </si>
  <si>
    <t>61D1-06593</t>
  </si>
  <si>
    <t>69E1-22075</t>
  </si>
  <si>
    <t>0964 471 245</t>
  </si>
  <si>
    <t>LÊ VŨ LINH</t>
  </si>
  <si>
    <t>NĂM</t>
  </si>
  <si>
    <t>Ngày</t>
  </si>
  <si>
    <t xml:space="preserve">tháng </t>
  </si>
  <si>
    <t>Tỉnh</t>
  </si>
  <si>
    <t>BS</t>
  </si>
  <si>
    <t>$ cầm</t>
  </si>
  <si>
    <t>SĐT</t>
  </si>
  <si>
    <t>KHO</t>
  </si>
  <si>
    <t>BÉ</t>
  </si>
  <si>
    <t xml:space="preserve"> N</t>
  </si>
  <si>
    <t>tháng</t>
  </si>
  <si>
    <t>ĐÓNG RỒI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</si>
</sst>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[$-409]d\-mmm\-yyyy"/>
    <numFmt numFmtId="180" formatCode="m/d/yyyy;@"/>
    <numFmt numFmtId="181" formatCode="0_);[Red]\(0\)"/>
    <numFmt numFmtId="182" formatCode="0.00_);[Red]\(0.00\)"/>
    <numFmt numFmtId="183" formatCode="0.0%"/>
  </numFmts>
  <fonts count="72">
    <font>
      <sz val="11"/>
      <color rgb="FF000000"/>
      <name val="Calibri"/>
      <charset val="134"/>
    </font>
    <font>
      <b/>
      <sz val="14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b/>
      <sz val="14"/>
      <color rgb="FFFF0000"/>
      <name val="Times New Roman"/>
      <charset val="134"/>
    </font>
    <font>
      <b/>
      <u/>
      <sz val="14"/>
      <name val="Times New Roman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b/>
      <sz val="14"/>
      <color rgb="FF000000"/>
      <name val="Times New Roman"/>
      <charset val="134"/>
    </font>
    <font>
      <sz val="14"/>
      <color rgb="FF000000"/>
      <name val="Calibri"/>
      <charset val="134"/>
    </font>
    <font>
      <sz val="14"/>
      <color rgb="FFFF0000"/>
      <name val="Calibri"/>
      <charset val="134"/>
    </font>
    <font>
      <b/>
      <u/>
      <sz val="14"/>
      <color rgb="FF000000"/>
      <name val="Times New Roman"/>
      <charset val="134"/>
    </font>
    <font>
      <sz val="14"/>
      <name val="Calibri"/>
      <charset val="134"/>
    </font>
    <font>
      <sz val="16"/>
      <color rgb="FF000000"/>
      <name val="Times New Roman"/>
      <charset val="134"/>
    </font>
    <font>
      <sz val="16"/>
      <name val="Times New Roman"/>
      <charset val="134"/>
    </font>
    <font>
      <sz val="16"/>
      <color rgb="FFFF0000"/>
      <name val="Times New Roman"/>
      <charset val="134"/>
    </font>
    <font>
      <b/>
      <sz val="16"/>
      <name val="Times New Roman"/>
      <charset val="134"/>
    </font>
    <font>
      <b/>
      <sz val="16"/>
      <color rgb="FFFF0000"/>
      <name val="Times New Roman"/>
      <charset val="134"/>
    </font>
    <font>
      <b/>
      <u/>
      <sz val="16"/>
      <name val="Times New Roman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2"/>
      <color rgb="FF000000"/>
      <name val="Times New Roman"/>
      <charset val="134"/>
    </font>
    <font>
      <b/>
      <sz val="8"/>
      <name val="Times New Roman"/>
      <charset val="134"/>
    </font>
    <font>
      <b/>
      <sz val="12"/>
      <name val="Times New Roman"/>
      <charset val="134"/>
    </font>
    <font>
      <sz val="9"/>
      <color rgb="FFFF0000"/>
      <name val="Times New Roman"/>
      <charset val="134"/>
    </font>
    <font>
      <sz val="8"/>
      <name val="Times New Roman"/>
      <charset val="134"/>
    </font>
    <font>
      <b/>
      <sz val="8"/>
      <color rgb="FFFF0000"/>
      <name val="Times New Roman"/>
      <charset val="134"/>
    </font>
    <font>
      <b/>
      <sz val="9"/>
      <name val="Times New Roman"/>
      <charset val="134"/>
    </font>
    <font>
      <sz val="8"/>
      <color rgb="FFFF0000"/>
      <name val="Times New Roman"/>
      <charset val="134"/>
    </font>
    <font>
      <sz val="8"/>
      <name val="Calibri"/>
      <charset val="134"/>
    </font>
    <font>
      <sz val="12"/>
      <name val="Calibri"/>
      <charset val="134"/>
    </font>
    <font>
      <sz val="8"/>
      <color rgb="FF000000"/>
      <name val="Calibri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b/>
      <sz val="14"/>
      <color rgb="FFFF0000"/>
      <name val="Arial"/>
      <charset val="134"/>
    </font>
    <font>
      <sz val="12"/>
      <color rgb="FF000000"/>
      <name val="Arial"/>
      <charset val="134"/>
    </font>
    <font>
      <sz val="13"/>
      <color rgb="FFFF0000"/>
      <name val="Arial"/>
      <charset val="134"/>
    </font>
    <font>
      <sz val="12"/>
      <color rgb="FFFF0000"/>
      <name val="Arial"/>
      <charset val="134"/>
    </font>
    <font>
      <i/>
      <sz val="13"/>
      <color rgb="FF000000"/>
      <name val="Arial"/>
      <charset val="134"/>
    </font>
    <font>
      <i/>
      <sz val="12"/>
      <color rgb="FF000000"/>
      <name val="Arial"/>
      <charset val="134"/>
    </font>
    <font>
      <i/>
      <sz val="12"/>
      <color rgb="FFFF0000"/>
      <name val="Arial"/>
      <charset val="134"/>
    </font>
    <font>
      <b/>
      <sz val="13"/>
      <color rgb="FF000000"/>
      <name val="Arial"/>
      <charset val="134"/>
    </font>
    <font>
      <b/>
      <sz val="12"/>
      <color rgb="FF000000"/>
      <name val="Arial"/>
      <charset val="134"/>
    </font>
    <font>
      <sz val="12"/>
      <name val="Arial"/>
      <charset val="134"/>
    </font>
    <font>
      <b/>
      <sz val="16"/>
      <color rgb="FFFF0000"/>
      <name val="Arial"/>
      <charset val="134"/>
    </font>
    <font>
      <sz val="11"/>
      <color rgb="FFFF0000"/>
      <name val="Arial"/>
      <charset val="134"/>
    </font>
    <font>
      <b/>
      <sz val="16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F71FF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rgb="FFF71FF4"/>
      </patternFill>
    </fill>
    <fill>
      <patternFill patternType="solid">
        <fgColor theme="6"/>
        <bgColor rgb="FF000000"/>
      </patternFill>
    </fill>
    <fill>
      <patternFill patternType="solid">
        <fgColor rgb="FF00B0F0"/>
        <bgColor rgb="FFF71FF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0" fillId="0" borderId="0" applyFont="0" applyFill="0" applyBorder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22" borderId="17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3" borderId="20" applyNumberFormat="0" applyAlignment="0" applyProtection="0">
      <alignment vertical="center"/>
    </xf>
    <xf numFmtId="0" fontId="60" fillId="24" borderId="21" applyNumberFormat="0" applyAlignment="0" applyProtection="0">
      <alignment vertical="center"/>
    </xf>
    <xf numFmtId="0" fontId="61" fillId="24" borderId="20" applyNumberFormat="0" applyAlignment="0" applyProtection="0">
      <alignment vertical="center"/>
    </xf>
    <xf numFmtId="0" fontId="62" fillId="25" borderId="22" applyNumberFormat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68" fillId="52" borderId="0" applyNumberFormat="0" applyBorder="0" applyAlignment="0" applyProtection="0">
      <alignment vertical="center"/>
    </xf>
  </cellStyleXfs>
  <cellXfs count="372">
    <xf numFmtId="0" fontId="0" fillId="0" borderId="0" xfId="0" applyFont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8" fontId="3" fillId="0" borderId="0" xfId="1" applyNumberFormat="1" applyFont="1" applyAlignment="1">
      <alignment vertical="center"/>
    </xf>
    <xf numFmtId="0" fontId="1" fillId="4" borderId="1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178" fontId="5" fillId="4" borderId="1" xfId="1" applyNumberFormat="1" applyFont="1" applyFill="1" applyBorder="1" applyAlignment="1" applyProtection="1">
      <alignment vertical="center"/>
      <protection locked="0"/>
    </xf>
    <xf numFmtId="49" fontId="5" fillId="4" borderId="1" xfId="0" applyNumberFormat="1" applyFont="1" applyFill="1" applyBorder="1" applyAlignment="1" applyProtection="1">
      <alignment vertical="center"/>
      <protection locked="0"/>
    </xf>
    <xf numFmtId="178" fontId="6" fillId="4" borderId="1" xfId="1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8" fontId="3" fillId="0" borderId="1" xfId="1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78" fontId="3" fillId="2" borderId="1" xfId="1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78" fontId="7" fillId="2" borderId="1" xfId="1" applyNumberFormat="1" applyFont="1" applyFill="1" applyBorder="1" applyAlignment="1">
      <alignment vertical="center"/>
    </xf>
    <xf numFmtId="179" fontId="1" fillId="4" borderId="0" xfId="0" applyNumberFormat="1" applyFont="1" applyFill="1" applyAlignment="1" applyProtection="1">
      <alignment vertical="center"/>
      <protection locked="0"/>
    </xf>
    <xf numFmtId="178" fontId="3" fillId="2" borderId="0" xfId="1" applyNumberFormat="1" applyFont="1" applyFill="1" applyAlignment="1" applyProtection="1">
      <alignment vertical="center"/>
      <protection locked="0"/>
    </xf>
    <xf numFmtId="178" fontId="3" fillId="2" borderId="0" xfId="1" applyNumberFormat="1" applyFont="1" applyFill="1" applyAlignment="1">
      <alignment vertical="center"/>
    </xf>
    <xf numFmtId="178" fontId="3" fillId="2" borderId="1" xfId="1" applyNumberFormat="1" applyFont="1" applyFill="1" applyBorder="1" applyAlignment="1" applyProtection="1">
      <alignment vertical="center"/>
      <protection locked="0"/>
    </xf>
    <xf numFmtId="0" fontId="2" fillId="3" borderId="0" xfId="0" applyFont="1" applyFill="1" applyAlignment="1">
      <alignment vertical="center"/>
    </xf>
    <xf numFmtId="0" fontId="9" fillId="0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78" fontId="10" fillId="0" borderId="0" xfId="1" applyNumberFormat="1" applyFont="1" applyAlignment="1">
      <alignment vertical="center"/>
    </xf>
    <xf numFmtId="0" fontId="9" fillId="2" borderId="1" xfId="0" applyFont="1" applyFill="1" applyBorder="1" applyAlignment="1" applyProtection="1">
      <alignment vertical="center"/>
      <protection locked="0"/>
    </xf>
    <xf numFmtId="0" fontId="9" fillId="4" borderId="1" xfId="0" applyFont="1" applyFill="1" applyBorder="1" applyAlignment="1" applyProtection="1">
      <alignment vertical="center"/>
      <protection locked="0"/>
    </xf>
    <xf numFmtId="178" fontId="12" fillId="4" borderId="1" xfId="1" applyNumberFormat="1" applyFont="1" applyFill="1" applyBorder="1" applyAlignment="1" applyProtection="1">
      <alignment vertical="center"/>
      <protection locked="0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78" fontId="3" fillId="3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78" fontId="2" fillId="0" borderId="1" xfId="1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79" fontId="9" fillId="4" borderId="1" xfId="0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178" fontId="13" fillId="2" borderId="0" xfId="1" applyNumberFormat="1" applyFont="1" applyFill="1" applyAlignment="1">
      <alignment vertical="center"/>
    </xf>
    <xf numFmtId="0" fontId="1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178" fontId="5" fillId="2" borderId="1" xfId="1" applyNumberFormat="1" applyFont="1" applyFill="1" applyBorder="1" applyAlignment="1" applyProtection="1">
      <alignment vertical="center"/>
      <protection locked="0"/>
    </xf>
    <xf numFmtId="49" fontId="5" fillId="2" borderId="1" xfId="0" applyNumberFormat="1" applyFont="1" applyFill="1" applyBorder="1" applyAlignment="1" applyProtection="1">
      <alignment vertical="center"/>
      <protection locked="0"/>
    </xf>
    <xf numFmtId="178" fontId="6" fillId="2" borderId="1" xfId="1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78" fontId="7" fillId="3" borderId="1" xfId="1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178" fontId="7" fillId="6" borderId="1" xfId="1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179" fontId="1" fillId="2" borderId="0" xfId="0" applyNumberFormat="1" applyFont="1" applyFill="1" applyAlignment="1" applyProtection="1">
      <alignment vertical="center"/>
      <protection locked="0"/>
    </xf>
    <xf numFmtId="178" fontId="1" fillId="2" borderId="0" xfId="1" applyNumberFormat="1" applyFont="1" applyFill="1" applyAlignment="1" applyProtection="1">
      <alignment vertical="center"/>
      <protection locked="0"/>
    </xf>
    <xf numFmtId="0" fontId="3" fillId="3" borderId="0" xfId="0" applyFont="1" applyFill="1" applyBorder="1" applyAlignment="1">
      <alignment vertical="center"/>
    </xf>
    <xf numFmtId="178" fontId="3" fillId="3" borderId="0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78" fontId="3" fillId="3" borderId="0" xfId="1" applyNumberFormat="1" applyFont="1" applyFill="1" applyAlignment="1">
      <alignment vertical="center"/>
    </xf>
    <xf numFmtId="178" fontId="3" fillId="6" borderId="0" xfId="1" applyNumberFormat="1" applyFont="1" applyFill="1" applyAlignment="1">
      <alignment vertical="center"/>
    </xf>
    <xf numFmtId="178" fontId="10" fillId="2" borderId="0" xfId="1" applyNumberFormat="1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178" fontId="3" fillId="2" borderId="0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8" fontId="14" fillId="0" borderId="0" xfId="1" applyNumberFormat="1" applyFont="1" applyAlignment="1">
      <alignment vertical="center"/>
    </xf>
    <xf numFmtId="0" fontId="17" fillId="4" borderId="1" xfId="0" applyFont="1" applyFill="1" applyBorder="1" applyAlignment="1" applyProtection="1">
      <alignment vertical="center"/>
      <protection locked="0"/>
    </xf>
    <xf numFmtId="0" fontId="18" fillId="4" borderId="1" xfId="0" applyFont="1" applyFill="1" applyBorder="1" applyAlignment="1" applyProtection="1">
      <alignment vertical="center"/>
      <protection locked="0"/>
    </xf>
    <xf numFmtId="178" fontId="18" fillId="4" borderId="1" xfId="1" applyNumberFormat="1" applyFont="1" applyFill="1" applyBorder="1" applyAlignment="1" applyProtection="1">
      <alignment vertical="center"/>
      <protection locked="0"/>
    </xf>
    <xf numFmtId="49" fontId="18" fillId="4" borderId="1" xfId="0" applyNumberFormat="1" applyFont="1" applyFill="1" applyBorder="1" applyAlignment="1" applyProtection="1">
      <alignment vertical="center"/>
      <protection locked="0"/>
    </xf>
    <xf numFmtId="178" fontId="19" fillId="4" borderId="1" xfId="1" applyNumberFormat="1" applyFont="1" applyFill="1" applyBorder="1" applyAlignment="1" applyProtection="1">
      <alignment vertical="center"/>
      <protection locked="0"/>
    </xf>
    <xf numFmtId="0" fontId="14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78" fontId="14" fillId="3" borderId="1" xfId="1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78" fontId="14" fillId="0" borderId="1" xfId="1" applyNumberFormat="1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2" borderId="1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178" fontId="20" fillId="0" borderId="1" xfId="1" applyNumberFormat="1" applyFont="1" applyBorder="1" applyAlignment="1">
      <alignment vertical="center"/>
    </xf>
    <xf numFmtId="0" fontId="7" fillId="0" borderId="1" xfId="0" applyFont="1" applyFill="1" applyBorder="1" applyAlignment="1" applyProtection="1">
      <alignment vertical="center"/>
      <protection locked="0"/>
    </xf>
    <xf numFmtId="178" fontId="7" fillId="0" borderId="1" xfId="1" applyNumberFormat="1" applyFont="1" applyFill="1" applyBorder="1" applyAlignment="1" applyProtection="1">
      <alignment vertical="center"/>
      <protection locked="0"/>
    </xf>
    <xf numFmtId="178" fontId="3" fillId="0" borderId="1" xfId="1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78" fontId="3" fillId="7" borderId="1" xfId="1" applyNumberFormat="1" applyFont="1" applyFill="1" applyBorder="1" applyAlignment="1">
      <alignment vertical="center"/>
    </xf>
    <xf numFmtId="49" fontId="3" fillId="7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178" fontId="3" fillId="5" borderId="1" xfId="1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21" fillId="4" borderId="1" xfId="0" applyFont="1" applyFill="1" applyBorder="1" applyAlignment="1">
      <alignment vertical="center"/>
    </xf>
    <xf numFmtId="0" fontId="22" fillId="2" borderId="1" xfId="0" applyFont="1" applyFill="1" applyBorder="1" applyAlignment="1" applyProtection="1">
      <alignment vertical="center"/>
      <protection locked="0"/>
    </xf>
    <xf numFmtId="0" fontId="23" fillId="0" borderId="1" xfId="0" applyFont="1" applyBorder="1" applyAlignment="1" applyProtection="1">
      <alignment vertical="center"/>
      <protection locked="0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179" fontId="22" fillId="2" borderId="1" xfId="0" applyNumberFormat="1" applyFont="1" applyFill="1" applyBorder="1" applyAlignment="1">
      <alignment vertical="center"/>
    </xf>
    <xf numFmtId="0" fontId="23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78" fontId="13" fillId="2" borderId="1" xfId="1" applyNumberFormat="1" applyFont="1" applyFill="1" applyBorder="1" applyAlignment="1">
      <alignment vertical="center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178" fontId="7" fillId="3" borderId="1" xfId="1" applyNumberFormat="1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178" fontId="23" fillId="0" borderId="1" xfId="1" applyNumberFormat="1" applyFont="1" applyBorder="1" applyAlignment="1">
      <alignment vertical="center"/>
    </xf>
    <xf numFmtId="0" fontId="24" fillId="3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179" fontId="8" fillId="3" borderId="1" xfId="0" applyNumberFormat="1" applyFont="1" applyFill="1" applyBorder="1" applyAlignment="1">
      <alignment vertical="center"/>
    </xf>
    <xf numFmtId="179" fontId="8" fillId="3" borderId="1" xfId="0" applyNumberFormat="1" applyFont="1" applyFill="1" applyBorder="1" applyAlignment="1" applyProtection="1">
      <alignment vertical="center"/>
      <protection locked="0"/>
    </xf>
    <xf numFmtId="0" fontId="25" fillId="8" borderId="1" xfId="0" applyFont="1" applyFill="1" applyBorder="1" applyAlignment="1" applyProtection="1">
      <alignment vertical="center"/>
      <protection locked="0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8" borderId="1" xfId="0" applyFont="1" applyFill="1" applyBorder="1" applyAlignment="1" applyProtection="1">
      <alignment vertical="center"/>
      <protection locked="0"/>
    </xf>
    <xf numFmtId="0" fontId="7" fillId="12" borderId="1" xfId="0" applyFont="1" applyFill="1" applyBorder="1" applyAlignment="1" applyProtection="1">
      <alignment vertical="center"/>
      <protection locked="0"/>
    </xf>
    <xf numFmtId="0" fontId="26" fillId="2" borderId="1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27" fillId="2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178" fontId="7" fillId="2" borderId="1" xfId="1" applyNumberFormat="1" applyFont="1" applyFill="1" applyBorder="1" applyAlignment="1" applyProtection="1">
      <alignment vertical="center"/>
      <protection locked="0"/>
    </xf>
    <xf numFmtId="49" fontId="7" fillId="2" borderId="1" xfId="0" applyNumberFormat="1" applyFont="1" applyFill="1" applyBorder="1" applyAlignment="1" applyProtection="1">
      <alignment vertical="center"/>
      <protection locked="0"/>
    </xf>
    <xf numFmtId="0" fontId="28" fillId="2" borderId="1" xfId="0" applyFont="1" applyFill="1" applyBorder="1" applyAlignment="1" applyProtection="1">
      <alignment vertical="center"/>
      <protection locked="0"/>
    </xf>
    <xf numFmtId="180" fontId="7" fillId="2" borderId="1" xfId="0" applyNumberFormat="1" applyFont="1" applyFill="1" applyBorder="1" applyAlignment="1" applyProtection="1">
      <alignment vertical="center"/>
      <protection locked="0"/>
    </xf>
    <xf numFmtId="178" fontId="25" fillId="8" borderId="1" xfId="1" applyNumberFormat="1" applyFont="1" applyFill="1" applyBorder="1" applyAlignment="1" applyProtection="1">
      <alignment vertical="center"/>
      <protection locked="0"/>
    </xf>
    <xf numFmtId="49" fontId="29" fillId="0" borderId="1" xfId="0" applyNumberFormat="1" applyFont="1" applyFill="1" applyBorder="1" applyAlignment="1" applyProtection="1">
      <alignment vertical="center"/>
      <protection locked="0"/>
    </xf>
    <xf numFmtId="0" fontId="7" fillId="13" borderId="1" xfId="0" applyFont="1" applyFill="1" applyBorder="1" applyAlignment="1">
      <alignment vertical="center"/>
    </xf>
    <xf numFmtId="58" fontId="7" fillId="13" borderId="1" xfId="0" applyNumberFormat="1" applyFont="1" applyFill="1" applyBorder="1" applyAlignment="1">
      <alignment vertical="center"/>
    </xf>
    <xf numFmtId="181" fontId="7" fillId="13" borderId="1" xfId="0" applyNumberFormat="1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vertical="center"/>
    </xf>
    <xf numFmtId="58" fontId="7" fillId="5" borderId="1" xfId="0" applyNumberFormat="1" applyFont="1" applyFill="1" applyBorder="1" applyAlignment="1">
      <alignment vertical="center"/>
    </xf>
    <xf numFmtId="181" fontId="7" fillId="5" borderId="1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81" fontId="26" fillId="13" borderId="1" xfId="0" applyNumberFormat="1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58" fontId="7" fillId="14" borderId="1" xfId="0" applyNumberFormat="1" applyFont="1" applyFill="1" applyBorder="1" applyAlignment="1">
      <alignment vertical="center"/>
    </xf>
    <xf numFmtId="181" fontId="7" fillId="14" borderId="1" xfId="0" applyNumberFormat="1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27" fillId="14" borderId="1" xfId="0" applyFont="1" applyFill="1" applyBorder="1" applyAlignment="1">
      <alignment vertical="center"/>
    </xf>
    <xf numFmtId="181" fontId="26" fillId="14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58" fontId="7" fillId="10" borderId="1" xfId="0" applyNumberFormat="1" applyFont="1" applyFill="1" applyBorder="1" applyAlignment="1">
      <alignment vertical="center"/>
    </xf>
    <xf numFmtId="181" fontId="7" fillId="10" borderId="1" xfId="0" applyNumberFormat="1" applyFont="1" applyFill="1" applyBorder="1" applyAlignment="1">
      <alignment vertical="center"/>
    </xf>
    <xf numFmtId="181" fontId="26" fillId="10" borderId="1" xfId="0" applyNumberFormat="1" applyFont="1" applyFill="1" applyBorder="1" applyAlignment="1">
      <alignment vertical="center"/>
    </xf>
    <xf numFmtId="0" fontId="27" fillId="16" borderId="1" xfId="0" applyFont="1" applyFill="1" applyBorder="1" applyAlignment="1">
      <alignment vertical="center"/>
    </xf>
    <xf numFmtId="5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58" fontId="7" fillId="9" borderId="1" xfId="0" applyNumberFormat="1" applyFont="1" applyFill="1" applyBorder="1" applyAlignment="1">
      <alignment vertical="center"/>
    </xf>
    <xf numFmtId="181" fontId="26" fillId="9" borderId="1" xfId="0" applyNumberFormat="1" applyFont="1" applyFill="1" applyBorder="1" applyAlignment="1">
      <alignment vertical="center"/>
    </xf>
    <xf numFmtId="181" fontId="26" fillId="0" borderId="1" xfId="0" applyNumberFormat="1" applyFont="1" applyFill="1" applyBorder="1" applyAlignment="1">
      <alignment vertical="center"/>
    </xf>
    <xf numFmtId="182" fontId="8" fillId="0" borderId="1" xfId="0" applyNumberFormat="1" applyFont="1" applyFill="1" applyBorder="1" applyAlignment="1">
      <alignment vertical="center"/>
    </xf>
    <xf numFmtId="181" fontId="26" fillId="5" borderId="1" xfId="0" applyNumberFormat="1" applyFont="1" applyFill="1" applyBorder="1" applyAlignment="1">
      <alignment vertical="center"/>
    </xf>
    <xf numFmtId="5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78" fontId="28" fillId="8" borderId="1" xfId="1" applyNumberFormat="1" applyFont="1" applyFill="1" applyBorder="1" applyAlignment="1">
      <alignment vertical="center"/>
    </xf>
    <xf numFmtId="49" fontId="30" fillId="8" borderId="1" xfId="0" applyNumberFormat="1" applyFont="1" applyFill="1" applyBorder="1" applyAlignment="1" applyProtection="1">
      <alignment vertical="center"/>
      <protection locked="0"/>
    </xf>
    <xf numFmtId="179" fontId="25" fillId="8" borderId="1" xfId="0" applyNumberFormat="1" applyFont="1" applyFill="1" applyBorder="1" applyAlignment="1" applyProtection="1">
      <alignment vertical="center"/>
      <protection locked="0"/>
    </xf>
    <xf numFmtId="178" fontId="7" fillId="13" borderId="1" xfId="1" applyNumberFormat="1" applyFont="1" applyFill="1" applyBorder="1" applyAlignment="1">
      <alignment vertical="center"/>
    </xf>
    <xf numFmtId="49" fontId="7" fillId="13" borderId="1" xfId="0" applyNumberFormat="1" applyFont="1" applyFill="1" applyBorder="1" applyAlignment="1">
      <alignment vertical="center"/>
    </xf>
    <xf numFmtId="0" fontId="28" fillId="9" borderId="1" xfId="0" applyFont="1" applyFill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179" fontId="7" fillId="13" borderId="1" xfId="0" applyNumberFormat="1" applyFont="1" applyFill="1" applyBorder="1" applyAlignment="1">
      <alignment vertical="center"/>
    </xf>
    <xf numFmtId="178" fontId="7" fillId="5" borderId="1" xfId="1" applyNumberFormat="1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vertical="center"/>
    </xf>
    <xf numFmtId="0" fontId="28" fillId="2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vertical="center"/>
    </xf>
    <xf numFmtId="49" fontId="7" fillId="9" borderId="1" xfId="0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178" fontId="7" fillId="14" borderId="1" xfId="1" applyNumberFormat="1" applyFont="1" applyFill="1" applyBorder="1" applyAlignment="1">
      <alignment vertical="center"/>
    </xf>
    <xf numFmtId="49" fontId="7" fillId="14" borderId="1" xfId="0" applyNumberFormat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179" fontId="7" fillId="14" borderId="1" xfId="0" applyNumberFormat="1" applyFont="1" applyFill="1" applyBorder="1" applyAlignment="1">
      <alignment vertical="center"/>
    </xf>
    <xf numFmtId="178" fontId="7" fillId="10" borderId="1" xfId="1" applyNumberFormat="1" applyFont="1" applyFill="1" applyBorder="1" applyAlignment="1">
      <alignment vertical="center"/>
    </xf>
    <xf numFmtId="49" fontId="7" fillId="10" borderId="1" xfId="0" applyNumberFormat="1" applyFont="1" applyFill="1" applyBorder="1" applyAlignment="1">
      <alignment vertical="center"/>
    </xf>
    <xf numFmtId="178" fontId="7" fillId="15" borderId="1" xfId="1" applyNumberFormat="1" applyFont="1" applyFill="1" applyBorder="1" applyAlignment="1">
      <alignment vertical="center"/>
    </xf>
    <xf numFmtId="49" fontId="7" fillId="15" borderId="1" xfId="0" applyNumberFormat="1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178" fontId="28" fillId="10" borderId="1" xfId="0" applyNumberFormat="1" applyFont="1" applyFill="1" applyBorder="1" applyAlignment="1">
      <alignment vertical="center"/>
    </xf>
    <xf numFmtId="178" fontId="7" fillId="9" borderId="1" xfId="1" applyNumberFormat="1" applyFont="1" applyFill="1" applyBorder="1" applyAlignment="1">
      <alignment vertical="center"/>
    </xf>
    <xf numFmtId="179" fontId="7" fillId="10" borderId="1" xfId="0" applyNumberFormat="1" applyFont="1" applyFill="1" applyBorder="1" applyAlignment="1">
      <alignment vertical="center"/>
    </xf>
    <xf numFmtId="179" fontId="7" fillId="15" borderId="1" xfId="0" applyNumberFormat="1" applyFont="1" applyFill="1" applyBorder="1" applyAlignment="1">
      <alignment vertical="center"/>
    </xf>
    <xf numFmtId="178" fontId="7" fillId="0" borderId="1" xfId="1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6" fontId="7" fillId="14" borderId="1" xfId="0" applyNumberFormat="1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9" fontId="7" fillId="5" borderId="1" xfId="0" applyNumberFormat="1" applyFont="1" applyFill="1" applyBorder="1" applyAlignment="1">
      <alignment vertical="center"/>
    </xf>
    <xf numFmtId="178" fontId="7" fillId="0" borderId="1" xfId="1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79" fontId="7" fillId="9" borderId="1" xfId="0" applyNumberFormat="1" applyFont="1" applyFill="1" applyBorder="1" applyAlignment="1">
      <alignment vertical="center"/>
    </xf>
    <xf numFmtId="180" fontId="25" fillId="8" borderId="1" xfId="0" applyNumberFormat="1" applyFont="1" applyFill="1" applyBorder="1" applyAlignment="1" applyProtection="1">
      <alignment vertical="center"/>
      <protection locked="0"/>
    </xf>
    <xf numFmtId="180" fontId="7" fillId="9" borderId="1" xfId="0" applyNumberFormat="1" applyFont="1" applyFill="1" applyBorder="1" applyAlignment="1">
      <alignment vertical="center"/>
    </xf>
    <xf numFmtId="180" fontId="7" fillId="10" borderId="1" xfId="0" applyNumberFormat="1" applyFont="1" applyFill="1" applyBorder="1" applyAlignment="1">
      <alignment vertical="center"/>
    </xf>
    <xf numFmtId="180" fontId="7" fillId="10" borderId="1" xfId="0" applyNumberFormat="1" applyFont="1" applyFill="1" applyBorder="1" applyAlignment="1" applyProtection="1">
      <alignment vertical="center"/>
      <protection locked="0"/>
    </xf>
    <xf numFmtId="0" fontId="7" fillId="10" borderId="1" xfId="0" applyFont="1" applyFill="1" applyBorder="1" applyAlignment="1" applyProtection="1">
      <alignment vertical="center"/>
      <protection locked="0"/>
    </xf>
    <xf numFmtId="180" fontId="7" fillId="0" borderId="1" xfId="0" applyNumberFormat="1" applyFont="1" applyFill="1" applyBorder="1" applyAlignment="1">
      <alignment vertical="center"/>
    </xf>
    <xf numFmtId="58" fontId="7" fillId="3" borderId="1" xfId="0" applyNumberFormat="1" applyFont="1" applyFill="1" applyBorder="1" applyAlignment="1">
      <alignment vertical="center"/>
    </xf>
    <xf numFmtId="181" fontId="26" fillId="3" borderId="1" xfId="0" applyNumberFormat="1" applyFont="1" applyFill="1" applyBorder="1" applyAlignment="1">
      <alignment vertical="center"/>
    </xf>
    <xf numFmtId="181" fontId="7" fillId="3" borderId="1" xfId="0" applyNumberFormat="1" applyFont="1" applyFill="1" applyBorder="1" applyAlignment="1">
      <alignment vertical="center"/>
    </xf>
    <xf numFmtId="0" fontId="27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27" fillId="6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179" fontId="7" fillId="3" borderId="1" xfId="0" applyNumberFormat="1" applyFont="1" applyFill="1" applyBorder="1" applyAlignment="1">
      <alignment vertical="center"/>
    </xf>
    <xf numFmtId="16" fontId="7" fillId="10" borderId="1" xfId="0" applyNumberFormat="1" applyFont="1" applyFill="1" applyBorder="1" applyAlignment="1">
      <alignment vertical="center"/>
    </xf>
    <xf numFmtId="178" fontId="7" fillId="7" borderId="1" xfId="1" applyNumberFormat="1" applyFont="1" applyFill="1" applyBorder="1" applyAlignment="1">
      <alignment vertical="center"/>
    </xf>
    <xf numFmtId="49" fontId="7" fillId="7" borderId="1" xfId="0" applyNumberFormat="1" applyFont="1" applyFill="1" applyBorder="1" applyAlignment="1">
      <alignment vertical="center"/>
    </xf>
    <xf numFmtId="0" fontId="28" fillId="7" borderId="1" xfId="0" applyFont="1" applyFill="1" applyBorder="1" applyAlignment="1">
      <alignment vertical="center"/>
    </xf>
    <xf numFmtId="179" fontId="7" fillId="7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9" fontId="7" fillId="0" borderId="1" xfId="0" applyNumberFormat="1" applyFont="1" applyFill="1" applyBorder="1" applyAlignment="1" applyProtection="1">
      <alignment vertical="center"/>
      <protection locked="0"/>
    </xf>
    <xf numFmtId="0" fontId="28" fillId="0" borderId="1" xfId="0" applyFont="1" applyFill="1" applyBorder="1" applyAlignment="1" applyProtection="1">
      <alignment vertical="center"/>
      <protection locked="0"/>
    </xf>
    <xf numFmtId="178" fontId="7" fillId="17" borderId="1" xfId="1" applyNumberFormat="1" applyFont="1" applyFill="1" applyBorder="1" applyAlignment="1">
      <alignment vertical="center"/>
    </xf>
    <xf numFmtId="49" fontId="7" fillId="17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vertical="center"/>
    </xf>
    <xf numFmtId="16" fontId="7" fillId="15" borderId="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179" fontId="7" fillId="2" borderId="1" xfId="0" applyNumberFormat="1" applyFont="1" applyFill="1" applyBorder="1" applyAlignment="1">
      <alignment vertical="center"/>
    </xf>
    <xf numFmtId="180" fontId="7" fillId="3" borderId="1" xfId="0" applyNumberFormat="1" applyFont="1" applyFill="1" applyBorder="1" applyAlignment="1">
      <alignment vertical="center"/>
    </xf>
    <xf numFmtId="180" fontId="7" fillId="9" borderId="1" xfId="0" applyNumberFormat="1" applyFont="1" applyFill="1" applyBorder="1" applyAlignment="1" applyProtection="1">
      <alignment vertical="center"/>
      <protection locked="0"/>
    </xf>
    <xf numFmtId="58" fontId="7" fillId="6" borderId="1" xfId="0" applyNumberFormat="1" applyFont="1" applyFill="1" applyBorder="1" applyAlignment="1">
      <alignment vertical="center"/>
    </xf>
    <xf numFmtId="181" fontId="26" fillId="6" borderId="1" xfId="0" applyNumberFormat="1" applyFont="1" applyFill="1" applyBorder="1" applyAlignment="1">
      <alignment vertical="center"/>
    </xf>
    <xf numFmtId="11" fontId="8" fillId="9" borderId="1" xfId="0" applyNumberFormat="1" applyFont="1" applyFill="1" applyBorder="1" applyAlignment="1">
      <alignment vertical="center"/>
    </xf>
    <xf numFmtId="0" fontId="27" fillId="7" borderId="1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vertical="center"/>
    </xf>
    <xf numFmtId="0" fontId="28" fillId="6" borderId="1" xfId="0" applyFont="1" applyFill="1" applyBorder="1" applyAlignment="1">
      <alignment vertical="center"/>
    </xf>
    <xf numFmtId="0" fontId="25" fillId="10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vertical="center"/>
    </xf>
    <xf numFmtId="49" fontId="28" fillId="5" borderId="1" xfId="0" applyNumberFormat="1" applyFont="1" applyFill="1" applyBorder="1" applyAlignment="1">
      <alignment vertical="center"/>
    </xf>
    <xf numFmtId="16" fontId="7" fillId="2" borderId="1" xfId="0" applyNumberFormat="1" applyFont="1" applyFill="1" applyBorder="1" applyAlignment="1">
      <alignment vertical="center"/>
    </xf>
    <xf numFmtId="16" fontId="7" fillId="7" borderId="1" xfId="0" applyNumberFormat="1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49" fontId="33" fillId="2" borderId="1" xfId="0" applyNumberFormat="1" applyFont="1" applyFill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49" fontId="7" fillId="20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179" fontId="4" fillId="3" borderId="1" xfId="0" applyNumberFormat="1" applyFont="1" applyFill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179" fontId="7" fillId="2" borderId="1" xfId="0" applyNumberFormat="1" applyFont="1" applyFill="1" applyBorder="1" applyAlignment="1" applyProtection="1">
      <alignment vertical="center"/>
      <protection locked="0"/>
    </xf>
    <xf numFmtId="0" fontId="16" fillId="2" borderId="1" xfId="0" applyFont="1" applyFill="1" applyBorder="1" applyAlignment="1" applyProtection="1">
      <alignment vertical="center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7" fillId="12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8" fillId="8" borderId="1" xfId="0" applyFont="1" applyFill="1" applyBorder="1" applyAlignment="1" applyProtection="1">
      <alignment vertical="center"/>
      <protection locked="0"/>
    </xf>
    <xf numFmtId="0" fontId="27" fillId="8" borderId="1" xfId="0" applyFont="1" applyFill="1" applyBorder="1" applyAlignment="1" applyProtection="1">
      <alignment vertical="center"/>
      <protection locked="0"/>
    </xf>
    <xf numFmtId="0" fontId="8" fillId="12" borderId="1" xfId="0" applyFont="1" applyFill="1" applyBorder="1" applyAlignment="1" applyProtection="1">
      <alignment vertical="center"/>
      <protection locked="0"/>
    </xf>
    <xf numFmtId="0" fontId="27" fillId="12" borderId="1" xfId="0" applyFont="1" applyFill="1" applyBorder="1" applyAlignment="1" applyProtection="1">
      <alignment vertical="center"/>
      <protection locked="0"/>
    </xf>
    <xf numFmtId="178" fontId="7" fillId="8" borderId="1" xfId="1" applyNumberFormat="1" applyFont="1" applyFill="1" applyBorder="1" applyAlignment="1" applyProtection="1">
      <alignment vertical="center"/>
      <protection locked="0"/>
    </xf>
    <xf numFmtId="49" fontId="7" fillId="8" borderId="1" xfId="0" applyNumberFormat="1" applyFont="1" applyFill="1" applyBorder="1" applyAlignment="1" applyProtection="1">
      <alignment vertical="center"/>
      <protection locked="0"/>
    </xf>
    <xf numFmtId="0" fontId="28" fillId="8" borderId="1" xfId="0" applyFont="1" applyFill="1" applyBorder="1" applyAlignment="1" applyProtection="1">
      <alignment vertical="center"/>
      <protection locked="0"/>
    </xf>
    <xf numFmtId="178" fontId="7" fillId="12" borderId="1" xfId="1" applyNumberFormat="1" applyFont="1" applyFill="1" applyBorder="1" applyAlignment="1" applyProtection="1">
      <alignment vertical="center"/>
      <protection locked="0"/>
    </xf>
    <xf numFmtId="49" fontId="7" fillId="12" borderId="1" xfId="0" applyNumberFormat="1" applyFont="1" applyFill="1" applyBorder="1" applyAlignment="1" applyProtection="1">
      <alignment vertical="center"/>
      <protection locked="0"/>
    </xf>
    <xf numFmtId="0" fontId="28" fillId="12" borderId="1" xfId="0" applyFont="1" applyFill="1" applyBorder="1" applyAlignment="1" applyProtection="1">
      <alignment vertical="center"/>
      <protection locked="0"/>
    </xf>
    <xf numFmtId="180" fontId="7" fillId="0" borderId="1" xfId="0" applyNumberFormat="1" applyFont="1" applyFill="1" applyBorder="1" applyAlignment="1" applyProtection="1">
      <alignment vertical="center"/>
      <protection locked="0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58" fontId="38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39" fillId="3" borderId="4" xfId="0" applyFont="1" applyFill="1" applyBorder="1" applyAlignment="1">
      <alignment vertical="center"/>
    </xf>
    <xf numFmtId="58" fontId="40" fillId="3" borderId="5" xfId="0" applyNumberFormat="1" applyFont="1" applyFill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9" fontId="36" fillId="0" borderId="1" xfId="0" applyNumberFormat="1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58" fontId="42" fillId="0" borderId="8" xfId="0" applyNumberFormat="1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183" fontId="36" fillId="0" borderId="1" xfId="0" applyNumberFormat="1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45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9" fillId="3" borderId="10" xfId="0" applyFont="1" applyFill="1" applyBorder="1" applyAlignment="1">
      <alignment vertical="center"/>
    </xf>
    <xf numFmtId="58" fontId="40" fillId="0" borderId="11" xfId="0" applyNumberFormat="1" applyFont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46" fillId="5" borderId="0" xfId="0" applyFont="1" applyFill="1" applyBorder="1" applyAlignment="1">
      <alignment vertical="center"/>
    </xf>
    <xf numFmtId="0" fontId="47" fillId="2" borderId="16" xfId="0" applyFont="1" applyFill="1" applyBorder="1" applyAlignment="1">
      <alignment vertical="center"/>
    </xf>
    <xf numFmtId="0" fontId="48" fillId="2" borderId="0" xfId="0" applyFont="1" applyFill="1" applyBorder="1" applyAlignment="1" applyProtection="1">
      <alignment vertical="center"/>
      <protection locked="0"/>
    </xf>
    <xf numFmtId="0" fontId="40" fillId="2" borderId="0" xfId="0" applyFont="1" applyFill="1" applyBorder="1" applyAlignment="1" applyProtection="1">
      <alignment vertical="center"/>
      <protection locked="0"/>
    </xf>
    <xf numFmtId="0" fontId="46" fillId="2" borderId="1" xfId="0" applyFont="1" applyFill="1" applyBorder="1" applyAlignment="1" applyProtection="1">
      <alignment vertical="center"/>
      <protection locked="0"/>
    </xf>
    <xf numFmtId="9" fontId="46" fillId="2" borderId="1" xfId="0" applyNumberFormat="1" applyFont="1" applyFill="1" applyBorder="1" applyAlignment="1" applyProtection="1">
      <alignment vertical="center"/>
      <protection locked="0"/>
    </xf>
    <xf numFmtId="178" fontId="46" fillId="2" borderId="0" xfId="1" applyNumberFormat="1" applyFont="1" applyFill="1" applyBorder="1" applyAlignment="1" applyProtection="1">
      <alignment vertical="center"/>
      <protection locked="0"/>
    </xf>
    <xf numFmtId="49" fontId="46" fillId="2" borderId="0" xfId="0" applyNumberFormat="1" applyFont="1" applyFill="1" applyBorder="1" applyAlignment="1" applyProtection="1">
      <alignment vertical="center"/>
      <protection locked="0"/>
    </xf>
    <xf numFmtId="0" fontId="36" fillId="2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178" fontId="46" fillId="2" borderId="0" xfId="1" applyNumberFormat="1" applyFont="1" applyFill="1" applyBorder="1" applyAlignment="1">
      <alignment vertical="center"/>
    </xf>
    <xf numFmtId="49" fontId="46" fillId="2" borderId="0" xfId="0" applyNumberFormat="1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 applyProtection="1">
      <alignment vertical="center"/>
      <protection locked="0"/>
    </xf>
    <xf numFmtId="0" fontId="46" fillId="0" borderId="0" xfId="0" applyFont="1" applyFill="1" applyBorder="1" applyAlignment="1">
      <alignment vertical="center"/>
    </xf>
    <xf numFmtId="178" fontId="46" fillId="7" borderId="0" xfId="1" applyNumberFormat="1" applyFont="1" applyFill="1" applyBorder="1" applyAlignment="1">
      <alignment vertical="center"/>
    </xf>
    <xf numFmtId="49" fontId="46" fillId="7" borderId="0" xfId="0" applyNumberFormat="1" applyFont="1" applyFill="1" applyBorder="1" applyAlignment="1">
      <alignment vertical="center"/>
    </xf>
    <xf numFmtId="179" fontId="46" fillId="2" borderId="0" xfId="0" applyNumberFormat="1" applyFont="1" applyFill="1" applyBorder="1" applyAlignment="1">
      <alignment vertical="center"/>
    </xf>
    <xf numFmtId="16" fontId="46" fillId="2" borderId="0" xfId="0" applyNumberFormat="1" applyFont="1" applyFill="1" applyBorder="1" applyAlignment="1">
      <alignment vertical="center"/>
    </xf>
    <xf numFmtId="179" fontId="46" fillId="5" borderId="0" xfId="0" applyNumberFormat="1" applyFont="1" applyFill="1" applyBorder="1" applyAlignment="1">
      <alignment vertical="center"/>
    </xf>
    <xf numFmtId="0" fontId="46" fillId="7" borderId="0" xfId="0" applyFont="1" applyFill="1" applyBorder="1" applyAlignment="1">
      <alignment vertical="center"/>
    </xf>
    <xf numFmtId="0" fontId="49" fillId="21" borderId="0" xfId="0" applyFont="1" applyFill="1" applyAlignment="1">
      <alignment horizontal="center" vertical="center"/>
    </xf>
    <xf numFmtId="0" fontId="49" fillId="21" borderId="12" xfId="0" applyFont="1" applyFill="1" applyBorder="1" applyAlignment="1">
      <alignment horizontal="center" vertical="center"/>
    </xf>
    <xf numFmtId="0" fontId="49" fillId="21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9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83" fontId="14" fillId="0" borderId="1" xfId="0" applyNumberFormat="1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9" fillId="0" borderId="0" xfId="0" applyFont="1" applyFill="1" applyAlignment="1">
      <alignment vertical="center"/>
    </xf>
    <xf numFmtId="16" fontId="14" fillId="0" borderId="1" xfId="0" applyNumberFormat="1" applyFont="1" applyBorder="1" applyAlignment="1">
      <alignment vertical="center"/>
    </xf>
    <xf numFmtId="49" fontId="7" fillId="9" borderId="1" xfId="0" applyNumberFormat="1" applyFont="1" applyFill="1" applyBorder="1" applyAlignment="1" quotePrefix="1">
      <alignment vertical="center"/>
    </xf>
    <xf numFmtId="49" fontId="7" fillId="10" borderId="1" xfId="0" applyNumberFormat="1" applyFont="1" applyFill="1" applyBorder="1" applyAlignment="1" quotePrefix="1">
      <alignment vertical="center"/>
    </xf>
    <xf numFmtId="0" fontId="7" fillId="14" borderId="1" xfId="0" applyFont="1" applyFill="1" applyBorder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selection activeCell="A1" sqref="A1:B1"/>
    </sheetView>
  </sheetViews>
  <sheetFormatPr defaultColWidth="9" defaultRowHeight="20.25"/>
  <cols>
    <col min="1" max="1" width="15.2857142857143" style="82" customWidth="1"/>
    <col min="2" max="2" width="34" style="82" customWidth="1"/>
    <col min="3" max="4" width="9.14285714285714" style="82"/>
    <col min="5" max="5" width="9.14285714285714" style="82" customWidth="1"/>
    <col min="6" max="6" width="19" style="82" customWidth="1"/>
    <col min="7" max="7" width="9.57142857142857" style="82" customWidth="1"/>
    <col min="8" max="8" width="14" style="82" customWidth="1"/>
    <col min="9" max="10" width="9.14285714285714" style="82"/>
    <col min="11" max="11" width="12" style="82" customWidth="1"/>
    <col min="12" max="13" width="17" style="82" customWidth="1"/>
    <col min="14" max="14" width="12.2857142857143" style="82" customWidth="1"/>
    <col min="15" max="17" width="9.14285714285714" style="82"/>
    <col min="18" max="18" width="14.1428571428571" style="82" customWidth="1"/>
    <col min="19" max="19" width="12" style="82" customWidth="1"/>
    <col min="20" max="16384" width="9.14285714285714" style="82"/>
  </cols>
  <sheetData>
    <row r="1" spans="1:19">
      <c r="A1" s="360" t="s">
        <v>0</v>
      </c>
      <c r="B1" s="360"/>
      <c r="E1" s="361" t="s">
        <v>1</v>
      </c>
      <c r="F1" s="361"/>
      <c r="G1" s="361"/>
      <c r="H1" s="362"/>
      <c r="J1" s="361" t="s">
        <v>2</v>
      </c>
      <c r="K1" s="361"/>
      <c r="L1" s="361"/>
      <c r="M1" s="361"/>
      <c r="N1" s="361"/>
      <c r="O1" s="370"/>
      <c r="P1" s="370"/>
      <c r="Q1" s="360" t="s">
        <v>3</v>
      </c>
      <c r="R1" s="360"/>
      <c r="S1" s="360"/>
    </row>
    <row r="2" spans="1:19">
      <c r="A2" s="93">
        <v>1</v>
      </c>
      <c r="B2" s="94" t="s">
        <v>4</v>
      </c>
      <c r="E2" s="93" t="s">
        <v>5</v>
      </c>
      <c r="F2" s="93" t="s">
        <v>6</v>
      </c>
      <c r="G2" s="93" t="s">
        <v>7</v>
      </c>
      <c r="H2" s="363"/>
      <c r="J2" s="93" t="s">
        <v>5</v>
      </c>
      <c r="K2" s="93" t="s">
        <v>8</v>
      </c>
      <c r="L2" s="93" t="s">
        <v>6</v>
      </c>
      <c r="M2" s="93" t="s">
        <v>9</v>
      </c>
      <c r="N2" s="93" t="s">
        <v>7</v>
      </c>
      <c r="Q2" s="93" t="s">
        <v>5</v>
      </c>
      <c r="R2" s="93" t="s">
        <v>10</v>
      </c>
      <c r="S2" s="93"/>
    </row>
    <row r="3" spans="1:19">
      <c r="A3" s="93">
        <v>2</v>
      </c>
      <c r="B3" s="94" t="s">
        <v>11</v>
      </c>
      <c r="E3" s="93">
        <v>1</v>
      </c>
      <c r="F3" s="93" t="s">
        <v>12</v>
      </c>
      <c r="G3" s="93">
        <v>2700</v>
      </c>
      <c r="H3" s="363"/>
      <c r="J3" s="93">
        <v>1</v>
      </c>
      <c r="K3" s="371">
        <v>44169</v>
      </c>
      <c r="L3" s="93" t="s">
        <v>13</v>
      </c>
      <c r="M3" s="93" t="s">
        <v>14</v>
      </c>
      <c r="N3" s="93">
        <v>4800</v>
      </c>
      <c r="Q3" s="93">
        <v>1</v>
      </c>
      <c r="R3" s="93" t="s">
        <v>15</v>
      </c>
      <c r="S3" s="93">
        <v>50</v>
      </c>
    </row>
    <row r="4" spans="1:19">
      <c r="A4" s="93">
        <v>3</v>
      </c>
      <c r="B4" s="94" t="s">
        <v>16</v>
      </c>
      <c r="E4" s="93">
        <v>2</v>
      </c>
      <c r="F4" s="93" t="s">
        <v>17</v>
      </c>
      <c r="G4" s="93">
        <v>500</v>
      </c>
      <c r="H4" s="363"/>
      <c r="J4" s="93">
        <v>2</v>
      </c>
      <c r="K4" s="371">
        <v>44170</v>
      </c>
      <c r="L4" s="93" t="s">
        <v>12</v>
      </c>
      <c r="M4" s="93" t="s">
        <v>18</v>
      </c>
      <c r="N4" s="93" t="s">
        <v>19</v>
      </c>
      <c r="O4" s="82" t="s">
        <v>20</v>
      </c>
      <c r="Q4" s="93">
        <v>2</v>
      </c>
      <c r="R4" s="93" t="s">
        <v>21</v>
      </c>
      <c r="S4" s="93"/>
    </row>
    <row r="5" spans="1:19">
      <c r="A5" s="93">
        <v>4</v>
      </c>
      <c r="B5" s="91" t="s">
        <v>22</v>
      </c>
      <c r="E5" s="93">
        <v>3</v>
      </c>
      <c r="F5" s="93" t="s">
        <v>23</v>
      </c>
      <c r="G5" s="93">
        <v>600</v>
      </c>
      <c r="H5" s="363"/>
      <c r="J5" s="93"/>
      <c r="K5" s="93"/>
      <c r="L5" s="93"/>
      <c r="M5" s="93"/>
      <c r="N5" s="93"/>
      <c r="Q5" s="93"/>
      <c r="R5" s="93"/>
      <c r="S5" s="93"/>
    </row>
    <row r="6" spans="1:19">
      <c r="A6" s="93">
        <v>5</v>
      </c>
      <c r="B6" s="94" t="s">
        <v>24</v>
      </c>
      <c r="E6" s="93">
        <v>4</v>
      </c>
      <c r="F6" s="93" t="s">
        <v>25</v>
      </c>
      <c r="G6" s="93">
        <v>400</v>
      </c>
      <c r="H6" s="363"/>
      <c r="J6" s="93"/>
      <c r="K6" s="93"/>
      <c r="L6" s="93"/>
      <c r="M6" s="93"/>
      <c r="N6" s="93"/>
      <c r="Q6" s="93"/>
      <c r="R6" s="93"/>
      <c r="S6" s="93"/>
    </row>
    <row r="7" spans="1:19">
      <c r="A7" s="93">
        <v>6</v>
      </c>
      <c r="B7" s="94" t="s">
        <v>26</v>
      </c>
      <c r="E7" s="93">
        <v>5</v>
      </c>
      <c r="F7" s="93" t="s">
        <v>13</v>
      </c>
      <c r="G7" s="94">
        <v>0</v>
      </c>
      <c r="H7" s="363" t="s">
        <v>27</v>
      </c>
      <c r="J7" s="93"/>
      <c r="K7" s="93"/>
      <c r="L7" s="93"/>
      <c r="M7" s="93"/>
      <c r="N7" s="93"/>
      <c r="Q7" s="93"/>
      <c r="R7" s="93"/>
      <c r="S7" s="93"/>
    </row>
    <row r="8" spans="1:19">
      <c r="A8" s="93">
        <v>7</v>
      </c>
      <c r="B8" s="94" t="s">
        <v>28</v>
      </c>
      <c r="E8" s="93"/>
      <c r="F8" s="93"/>
      <c r="H8" s="363"/>
      <c r="J8" s="93"/>
      <c r="K8" s="93"/>
      <c r="L8" s="93"/>
      <c r="M8" s="93"/>
      <c r="N8" s="93"/>
      <c r="Q8" s="93"/>
      <c r="R8" s="93"/>
      <c r="S8" s="93"/>
    </row>
    <row r="9" spans="1:19">
      <c r="A9" s="93">
        <v>8</v>
      </c>
      <c r="B9" s="93"/>
      <c r="E9" s="93"/>
      <c r="F9" s="93"/>
      <c r="G9" s="93">
        <f>SUM(G3:G8)</f>
        <v>4200</v>
      </c>
      <c r="H9" s="363"/>
      <c r="J9" s="93"/>
      <c r="K9" s="93"/>
      <c r="L9" s="93"/>
      <c r="M9" s="93"/>
      <c r="N9" s="93"/>
      <c r="Q9" s="93"/>
      <c r="R9" s="93"/>
      <c r="S9" s="93"/>
    </row>
    <row r="10" spans="1:19">
      <c r="A10" s="93">
        <v>9</v>
      </c>
      <c r="B10" s="93"/>
      <c r="E10" s="93"/>
      <c r="F10" s="93"/>
      <c r="G10" s="93"/>
      <c r="H10" s="363"/>
      <c r="J10" s="93"/>
      <c r="K10" s="93"/>
      <c r="L10" s="93"/>
      <c r="M10" s="93"/>
      <c r="N10" s="93"/>
      <c r="Q10" s="93"/>
      <c r="R10" s="93"/>
      <c r="S10" s="93"/>
    </row>
    <row r="11" spans="1:19">
      <c r="A11" s="93">
        <v>10</v>
      </c>
      <c r="B11" s="93"/>
      <c r="E11" s="93"/>
      <c r="F11" s="93"/>
      <c r="G11" s="93"/>
      <c r="H11" s="363"/>
      <c r="J11" s="93"/>
      <c r="K11" s="93"/>
      <c r="L11" s="93"/>
      <c r="M11" s="93"/>
      <c r="N11" s="93"/>
      <c r="Q11" s="93"/>
      <c r="R11" s="93"/>
      <c r="S11" s="93"/>
    </row>
    <row r="12" spans="1:19">
      <c r="A12" s="93">
        <v>11</v>
      </c>
      <c r="B12" s="93"/>
      <c r="E12" s="93"/>
      <c r="F12" s="93"/>
      <c r="G12" s="93"/>
      <c r="H12" s="363"/>
      <c r="J12" s="93"/>
      <c r="K12" s="93"/>
      <c r="L12" s="93"/>
      <c r="M12" s="93"/>
      <c r="N12" s="93"/>
      <c r="Q12" s="93"/>
      <c r="R12" s="93"/>
      <c r="S12" s="93"/>
    </row>
    <row r="13" spans="1:19">
      <c r="A13" s="93">
        <v>12</v>
      </c>
      <c r="B13" s="93"/>
      <c r="E13" s="93"/>
      <c r="F13" s="93"/>
      <c r="G13" s="93"/>
      <c r="H13" s="363"/>
      <c r="J13" s="93"/>
      <c r="K13" s="93"/>
      <c r="L13" s="93"/>
      <c r="M13" s="93"/>
      <c r="N13" s="93"/>
      <c r="Q13" s="93"/>
      <c r="R13" s="93"/>
      <c r="S13" s="93"/>
    </row>
    <row r="14" spans="1:19">
      <c r="A14" s="93">
        <v>13</v>
      </c>
      <c r="B14" s="93"/>
      <c r="E14" s="93"/>
      <c r="F14" s="93"/>
      <c r="G14" s="93"/>
      <c r="H14" s="363"/>
      <c r="J14" s="93"/>
      <c r="K14" s="93"/>
      <c r="L14" s="93"/>
      <c r="M14" s="93"/>
      <c r="N14" s="93"/>
      <c r="Q14" s="93"/>
      <c r="R14" s="93"/>
      <c r="S14" s="93"/>
    </row>
    <row r="15" spans="1:19">
      <c r="A15" s="93">
        <v>14</v>
      </c>
      <c r="B15" s="93"/>
      <c r="E15" s="93"/>
      <c r="F15" s="93"/>
      <c r="G15" s="93"/>
      <c r="H15" s="363"/>
      <c r="J15" s="93"/>
      <c r="K15" s="93"/>
      <c r="L15" s="93"/>
      <c r="M15" s="93"/>
      <c r="N15" s="93"/>
      <c r="Q15" s="93"/>
      <c r="R15" s="93"/>
      <c r="S15" s="93"/>
    </row>
    <row r="16" spans="1:19">
      <c r="A16" s="93">
        <v>15</v>
      </c>
      <c r="B16" s="93"/>
      <c r="E16" s="93"/>
      <c r="F16" s="93"/>
      <c r="G16" s="93"/>
      <c r="H16" s="363"/>
      <c r="J16" s="93"/>
      <c r="K16" s="93"/>
      <c r="L16" s="93"/>
      <c r="M16" s="93"/>
      <c r="N16" s="93"/>
      <c r="Q16" s="93"/>
      <c r="R16" s="93"/>
      <c r="S16" s="93"/>
    </row>
    <row r="17" spans="1:19">
      <c r="A17" s="93">
        <v>16</v>
      </c>
      <c r="B17" s="93"/>
      <c r="E17" s="93"/>
      <c r="F17" s="93"/>
      <c r="G17" s="93"/>
      <c r="H17" s="363"/>
      <c r="J17" s="93"/>
      <c r="K17" s="93"/>
      <c r="L17" s="93"/>
      <c r="M17" s="93"/>
      <c r="N17" s="93"/>
      <c r="Q17" s="93"/>
      <c r="R17" s="93"/>
      <c r="S17" s="93"/>
    </row>
    <row r="18" spans="1:19">
      <c r="A18" s="93"/>
      <c r="B18" s="93"/>
      <c r="E18" s="93"/>
      <c r="F18" s="93"/>
      <c r="G18" s="93"/>
      <c r="H18" s="363"/>
      <c r="J18" s="93"/>
      <c r="K18" s="93"/>
      <c r="L18" s="93"/>
      <c r="M18" s="93"/>
      <c r="N18" s="93"/>
      <c r="Q18" s="93"/>
      <c r="R18" s="93"/>
      <c r="S18" s="93"/>
    </row>
    <row r="20" spans="1:15">
      <c r="A20" s="360" t="s">
        <v>29</v>
      </c>
      <c r="B20" s="360"/>
      <c r="E20" s="360" t="s">
        <v>30</v>
      </c>
      <c r="F20" s="360"/>
      <c r="G20" s="360"/>
      <c r="H20" s="360"/>
      <c r="J20" s="82" t="s">
        <v>31</v>
      </c>
      <c r="M20" t="s">
        <v>32</v>
      </c>
      <c r="N20" t="s">
        <v>33</v>
      </c>
      <c r="O20"/>
    </row>
    <row r="21" spans="1:15">
      <c r="A21" s="93" t="s">
        <v>34</v>
      </c>
      <c r="B21" s="364">
        <v>0.01</v>
      </c>
      <c r="E21" s="93">
        <v>1</v>
      </c>
      <c r="F21" s="365" t="s">
        <v>35</v>
      </c>
      <c r="G21" s="365"/>
      <c r="H21" s="365"/>
      <c r="M21"/>
      <c r="N21" t="s">
        <v>36</v>
      </c>
      <c r="O21"/>
    </row>
    <row r="22" spans="1:12">
      <c r="A22" s="93" t="s">
        <v>37</v>
      </c>
      <c r="B22" s="366">
        <v>0.015</v>
      </c>
      <c r="E22" s="93">
        <v>2</v>
      </c>
      <c r="F22" s="367" t="s">
        <v>38</v>
      </c>
      <c r="G22" s="368"/>
      <c r="H22" s="369"/>
      <c r="J22" s="82">
        <v>2</v>
      </c>
      <c r="K22" s="82" t="s">
        <v>39</v>
      </c>
      <c r="L22" s="82" t="s">
        <v>40</v>
      </c>
    </row>
    <row r="23" spans="1:11">
      <c r="A23" s="93" t="s">
        <v>41</v>
      </c>
      <c r="B23" s="366">
        <v>0.025</v>
      </c>
      <c r="E23" s="93">
        <v>3</v>
      </c>
      <c r="F23" s="365" t="s">
        <v>42</v>
      </c>
      <c r="G23" s="365"/>
      <c r="H23" s="365"/>
      <c r="K23" s="82" t="s">
        <v>43</v>
      </c>
    </row>
    <row r="24" spans="1:12">
      <c r="A24" s="93" t="s">
        <v>44</v>
      </c>
      <c r="B24" s="364">
        <v>0.03</v>
      </c>
      <c r="E24" s="93">
        <v>4</v>
      </c>
      <c r="F24" s="365" t="s">
        <v>45</v>
      </c>
      <c r="G24" s="365"/>
      <c r="H24" s="365"/>
      <c r="J24" s="82">
        <v>4</v>
      </c>
      <c r="K24" s="82" t="s">
        <v>46</v>
      </c>
      <c r="L24" s="82" t="s">
        <v>47</v>
      </c>
    </row>
    <row r="25" spans="1:12">
      <c r="A25" s="93" t="s">
        <v>48</v>
      </c>
      <c r="B25" s="364">
        <v>0.04</v>
      </c>
      <c r="E25" s="93">
        <v>5</v>
      </c>
      <c r="F25" s="367"/>
      <c r="G25" s="368"/>
      <c r="H25" s="369"/>
      <c r="J25" s="82">
        <v>5</v>
      </c>
      <c r="K25" s="82" t="s">
        <v>49</v>
      </c>
      <c r="L25" s="82" t="s">
        <v>47</v>
      </c>
    </row>
    <row r="26" spans="1:8">
      <c r="A26" s="93" t="s">
        <v>50</v>
      </c>
      <c r="B26" s="364">
        <v>0.05</v>
      </c>
      <c r="E26" s="93">
        <v>6</v>
      </c>
      <c r="F26" s="365"/>
      <c r="G26" s="365"/>
      <c r="H26" s="365"/>
    </row>
  </sheetData>
  <sortState ref="A9:J16">
    <sortCondition ref="C9"/>
  </sortState>
  <mergeCells count="12">
    <mergeCell ref="A1:B1"/>
    <mergeCell ref="E1:G1"/>
    <mergeCell ref="J1:N1"/>
    <mergeCell ref="Q1:S1"/>
    <mergeCell ref="A20:B20"/>
    <mergeCell ref="E20:H20"/>
    <mergeCell ref="F21:H21"/>
    <mergeCell ref="F22:H22"/>
    <mergeCell ref="F23:H23"/>
    <mergeCell ref="F24:H24"/>
    <mergeCell ref="F25:H25"/>
    <mergeCell ref="F26:H26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zoomScale="130" zoomScaleNormal="130" workbookViewId="0">
      <selection activeCell="A1" sqref="A1"/>
    </sheetView>
  </sheetViews>
  <sheetFormatPr defaultColWidth="9" defaultRowHeight="18.75"/>
  <cols>
    <col min="1" max="2" width="9.28571428571429" style="54" customWidth="1"/>
    <col min="3" max="3" width="8.57142857142857" style="55" customWidth="1"/>
    <col min="4" max="4" width="8" style="55" customWidth="1"/>
    <col min="5" max="5" width="8.71428571428571" style="55" customWidth="1"/>
    <col min="6" max="6" width="14.4285714285714" style="55" customWidth="1"/>
    <col min="7" max="7" width="16" style="56" customWidth="1"/>
    <col min="8" max="8" width="19.5714285714286" style="54" customWidth="1"/>
    <col min="9" max="9" width="10" style="54" customWidth="1"/>
    <col min="10" max="10" width="31.4285714285714" style="54" customWidth="1"/>
    <col min="11" max="11" width="14.7142857142857" style="54" customWidth="1"/>
    <col min="12" max="13" width="9.14285714285714" style="54"/>
    <col min="14" max="14" width="21.2857142857143" style="56" customWidth="1"/>
    <col min="15" max="16384" width="9.14285714285714" style="54"/>
  </cols>
  <sheetData>
    <row r="1" s="50" customFormat="1" ht="15" customHeight="1" spans="1:14">
      <c r="A1" s="57" t="s">
        <v>5</v>
      </c>
      <c r="B1" s="57" t="s">
        <v>956</v>
      </c>
      <c r="C1" s="58" t="s">
        <v>957</v>
      </c>
      <c r="D1" s="59" t="s">
        <v>958</v>
      </c>
      <c r="E1" s="60" t="s">
        <v>959</v>
      </c>
      <c r="F1" s="61" t="s">
        <v>960</v>
      </c>
      <c r="G1" s="62" t="s">
        <v>961</v>
      </c>
      <c r="H1" s="57" t="s">
        <v>962</v>
      </c>
      <c r="I1" s="57" t="s">
        <v>963</v>
      </c>
      <c r="J1" s="57" t="s">
        <v>75</v>
      </c>
      <c r="K1" s="70"/>
      <c r="N1" s="71"/>
    </row>
    <row r="2" s="51" customFormat="1" ht="15" customHeight="1" spans="1:14">
      <c r="A2" s="63">
        <v>1</v>
      </c>
      <c r="B2" s="64">
        <f>TỔNG!D728</f>
        <v>0</v>
      </c>
      <c r="C2" s="65">
        <f>TỔNG!E728</f>
        <v>0</v>
      </c>
      <c r="D2" s="65">
        <f>TỔNG!F728</f>
        <v>0</v>
      </c>
      <c r="E2" s="65">
        <f>TỔNG!G728</f>
        <v>0</v>
      </c>
      <c r="F2" s="65">
        <f>TỔNG!H728</f>
        <v>0</v>
      </c>
      <c r="G2" s="66">
        <f>TỔNG!I728</f>
        <v>0</v>
      </c>
      <c r="H2" s="64">
        <f>TỔNG!J728</f>
        <v>0</v>
      </c>
      <c r="I2" s="64">
        <f>TỔNG!K728</f>
        <v>0</v>
      </c>
      <c r="J2" s="64">
        <f>TỔNG!L728</f>
        <v>0</v>
      </c>
      <c r="K2" s="64">
        <f>TỔNG!M728</f>
        <v>0</v>
      </c>
      <c r="L2" s="64"/>
      <c r="M2" s="72"/>
      <c r="N2" s="73"/>
    </row>
    <row r="3" s="7" customFormat="1" ht="15" customHeight="1" spans="1:14">
      <c r="A3" s="24">
        <v>2</v>
      </c>
      <c r="B3" s="25">
        <f>TỔNG!D729</f>
        <v>0</v>
      </c>
      <c r="C3" s="26">
        <f>TỔNG!E729</f>
        <v>0</v>
      </c>
      <c r="D3" s="26">
        <f>TỔNG!F729</f>
        <v>0</v>
      </c>
      <c r="E3" s="26">
        <f>TỔNG!G729</f>
        <v>0</v>
      </c>
      <c r="F3" s="26">
        <f>TỔNG!H729</f>
        <v>0</v>
      </c>
      <c r="G3" s="27">
        <f>TỔNG!I729</f>
        <v>0</v>
      </c>
      <c r="H3" s="25">
        <f>TỔNG!J729</f>
        <v>0</v>
      </c>
      <c r="I3" s="25">
        <f>TỔNG!K729</f>
        <v>0</v>
      </c>
      <c r="J3" s="25">
        <f>TỔNG!L729</f>
        <v>0</v>
      </c>
      <c r="K3" s="25">
        <f>TỔNG!M729</f>
        <v>0</v>
      </c>
      <c r="N3" s="30"/>
    </row>
    <row r="4" s="5" customFormat="1" spans="1:12">
      <c r="A4" s="63">
        <v>3</v>
      </c>
      <c r="B4" s="64">
        <f>TỔNG!D725</f>
        <v>0</v>
      </c>
      <c r="C4" s="65">
        <f>TỔNG!E725</f>
        <v>0</v>
      </c>
      <c r="D4" s="65">
        <f>TỔNG!F725</f>
        <v>0</v>
      </c>
      <c r="E4" s="65">
        <f>TỔNG!G725</f>
        <v>0</v>
      </c>
      <c r="F4" s="65">
        <f>TỔNG!H725</f>
        <v>0</v>
      </c>
      <c r="G4" s="66">
        <f>TỔNG!I725</f>
        <v>0</v>
      </c>
      <c r="H4" s="64">
        <f>TỔNG!J725</f>
        <v>0</v>
      </c>
      <c r="I4" s="64">
        <f>TỔNG!K725</f>
        <v>0</v>
      </c>
      <c r="J4" s="64">
        <f>TỔNG!L725</f>
        <v>0</v>
      </c>
      <c r="K4" s="64">
        <f>TỔNG!M725</f>
        <v>0</v>
      </c>
      <c r="L4" s="74"/>
    </row>
    <row r="5" s="51" customFormat="1" ht="15" customHeight="1" spans="1:14">
      <c r="A5" s="63">
        <v>4</v>
      </c>
      <c r="B5" s="64">
        <f>TỔNG!D731</f>
        <v>0</v>
      </c>
      <c r="C5" s="65">
        <f>TỔNG!E731</f>
        <v>0</v>
      </c>
      <c r="D5" s="65">
        <f>TỔNG!F731</f>
        <v>0</v>
      </c>
      <c r="E5" s="65">
        <f>TỔNG!G731</f>
        <v>0</v>
      </c>
      <c r="F5" s="65">
        <f>TỔNG!H731</f>
        <v>0</v>
      </c>
      <c r="G5" s="66">
        <f>TỔNG!I731</f>
        <v>0</v>
      </c>
      <c r="H5" s="64">
        <f>TỔNG!J731</f>
        <v>0</v>
      </c>
      <c r="I5" s="64">
        <f>TỔNG!K731</f>
        <v>0</v>
      </c>
      <c r="J5" s="64">
        <f>TỔNG!L731</f>
        <v>0</v>
      </c>
      <c r="K5" s="64">
        <f>TỔNG!M731</f>
        <v>0</v>
      </c>
      <c r="N5" s="75"/>
    </row>
    <row r="6" s="52" customFormat="1" ht="15" customHeight="1" spans="1:14">
      <c r="A6" s="63">
        <v>5</v>
      </c>
      <c r="B6" s="63">
        <f>TỔNG!D726</f>
        <v>0</v>
      </c>
      <c r="C6" s="67">
        <f>TỔNG!E726</f>
        <v>0</v>
      </c>
      <c r="D6" s="67">
        <f>TỔNG!F726</f>
        <v>0</v>
      </c>
      <c r="E6" s="67">
        <f>TỔNG!G726</f>
        <v>0</v>
      </c>
      <c r="F6" s="67">
        <f>TỔNG!H726</f>
        <v>0</v>
      </c>
      <c r="G6" s="68">
        <f>TỔNG!I726</f>
        <v>0</v>
      </c>
      <c r="H6" s="63">
        <f>TỔNG!J726</f>
        <v>0</v>
      </c>
      <c r="I6" s="63">
        <f>TỔNG!K726</f>
        <v>0</v>
      </c>
      <c r="J6" s="63">
        <f>TỔNG!L726</f>
        <v>0</v>
      </c>
      <c r="K6" s="63">
        <f>TỔNG!M726</f>
        <v>0</v>
      </c>
      <c r="N6" s="76"/>
    </row>
    <row r="7" s="52" customFormat="1" ht="15" customHeight="1" spans="1:14">
      <c r="A7" s="63">
        <v>6</v>
      </c>
      <c r="B7" s="63">
        <f>TỔNG!D732</f>
        <v>0</v>
      </c>
      <c r="C7" s="67">
        <f>TỔNG!E732</f>
        <v>0</v>
      </c>
      <c r="D7" s="67">
        <f>TỔNG!F732</f>
        <v>0</v>
      </c>
      <c r="E7" s="67">
        <f>TỔNG!G732</f>
        <v>0</v>
      </c>
      <c r="F7" s="67">
        <f>TỔNG!H732</f>
        <v>0</v>
      </c>
      <c r="G7" s="68">
        <f>TỔNG!I732</f>
        <v>0</v>
      </c>
      <c r="H7" s="63">
        <f>TỔNG!J732</f>
        <v>0</v>
      </c>
      <c r="I7" s="63">
        <f>TỔNG!K732</f>
        <v>0</v>
      </c>
      <c r="J7" s="63">
        <f>TỔNG!L732</f>
        <v>0</v>
      </c>
      <c r="K7" s="63">
        <f>TỔNG!M732</f>
        <v>0</v>
      </c>
      <c r="N7" s="76"/>
    </row>
    <row r="8" s="34" customFormat="1" spans="1:14">
      <c r="A8" s="24">
        <v>7</v>
      </c>
      <c r="B8" s="25">
        <f>TỔNG!D733</f>
        <v>0</v>
      </c>
      <c r="C8" s="26">
        <f>TỔNG!E733</f>
        <v>0</v>
      </c>
      <c r="D8" s="26">
        <f>TỔNG!F733</f>
        <v>0</v>
      </c>
      <c r="E8" s="26">
        <f>TỔNG!G733</f>
        <v>0</v>
      </c>
      <c r="F8" s="26">
        <f>TỔNG!H733</f>
        <v>0</v>
      </c>
      <c r="G8" s="27">
        <f>TỔNG!I733</f>
        <v>0</v>
      </c>
      <c r="H8" s="25">
        <f>TỔNG!J733</f>
        <v>0</v>
      </c>
      <c r="I8" s="25">
        <f>TỔNG!K733</f>
        <v>0</v>
      </c>
      <c r="J8" s="25">
        <f>TỔNG!L733</f>
        <v>0</v>
      </c>
      <c r="K8" s="25">
        <f>TỔNG!M733</f>
        <v>0</v>
      </c>
      <c r="N8" s="77"/>
    </row>
    <row r="9" s="53" customFormat="1" ht="15" customHeight="1" spans="1:14">
      <c r="A9" s="63">
        <v>8</v>
      </c>
      <c r="B9" s="63">
        <f>TỔNG!D734</f>
        <v>0</v>
      </c>
      <c r="C9" s="67">
        <f>TỔNG!E734</f>
        <v>0</v>
      </c>
      <c r="D9" s="67">
        <f>TỔNG!F734</f>
        <v>0</v>
      </c>
      <c r="E9" s="67">
        <f>TỔNG!G734</f>
        <v>0</v>
      </c>
      <c r="F9" s="67">
        <f>TỔNG!H734</f>
        <v>0</v>
      </c>
      <c r="G9" s="68">
        <f>TỔNG!I734</f>
        <v>0</v>
      </c>
      <c r="H9" s="63">
        <f>TỔNG!J734</f>
        <v>0</v>
      </c>
      <c r="I9" s="63">
        <f>TỔNG!K734</f>
        <v>0</v>
      </c>
      <c r="J9" s="63">
        <f>TỔNG!L734</f>
        <v>0</v>
      </c>
      <c r="K9" s="63">
        <f>TỔNG!M734</f>
        <v>0</v>
      </c>
      <c r="N9" s="76"/>
    </row>
    <row r="10" s="7" customFormat="1" ht="15" customHeight="1" spans="1:14">
      <c r="A10" s="24">
        <v>9</v>
      </c>
      <c r="B10" s="25">
        <f>TỔNG!D735</f>
        <v>0</v>
      </c>
      <c r="C10" s="26">
        <f>TỔNG!E735</f>
        <v>0</v>
      </c>
      <c r="D10" s="26">
        <f>TỔNG!F735</f>
        <v>0</v>
      </c>
      <c r="E10" s="26">
        <f>TỔNG!G735</f>
        <v>0</v>
      </c>
      <c r="F10" s="26">
        <f>TỔNG!H735</f>
        <v>0</v>
      </c>
      <c r="G10" s="27">
        <f>TỔNG!I735</f>
        <v>0</v>
      </c>
      <c r="H10" s="25">
        <f>TỔNG!J735</f>
        <v>0</v>
      </c>
      <c r="I10" s="25">
        <f>TỔNG!K735</f>
        <v>0</v>
      </c>
      <c r="J10" s="25">
        <f>TỔNG!L735</f>
        <v>0</v>
      </c>
      <c r="K10" s="25">
        <f>TỔNG!M735</f>
        <v>0</v>
      </c>
      <c r="N10" s="30"/>
    </row>
    <row r="11" s="7" customFormat="1" ht="15" customHeight="1" spans="1:14">
      <c r="A11" s="24">
        <v>10</v>
      </c>
      <c r="B11" s="25">
        <f>TỔNG!D736</f>
        <v>0</v>
      </c>
      <c r="C11" s="26">
        <f>TỔNG!E736</f>
        <v>0</v>
      </c>
      <c r="D11" s="26">
        <f>TỔNG!F736</f>
        <v>0</v>
      </c>
      <c r="E11" s="26">
        <f>TỔNG!G736</f>
        <v>0</v>
      </c>
      <c r="F11" s="26">
        <f>TỔNG!H736</f>
        <v>0</v>
      </c>
      <c r="G11" s="27">
        <f>TỔNG!I736</f>
        <v>0</v>
      </c>
      <c r="H11" s="25">
        <f>TỔNG!J736</f>
        <v>0</v>
      </c>
      <c r="I11" s="25">
        <f>TỔNG!K736</f>
        <v>0</v>
      </c>
      <c r="J11" s="25">
        <f>TỔNG!L736</f>
        <v>0</v>
      </c>
      <c r="K11" s="25">
        <f>TỔNG!M736</f>
        <v>0</v>
      </c>
      <c r="N11" s="30"/>
    </row>
    <row r="12" s="6" customFormat="1" ht="15" customHeight="1" spans="1:11">
      <c r="A12" s="24">
        <v>11</v>
      </c>
      <c r="B12" s="25">
        <f>TỔNG!D737</f>
        <v>0</v>
      </c>
      <c r="C12" s="26">
        <f>TỔNG!E737</f>
        <v>0</v>
      </c>
      <c r="D12" s="26">
        <f>TỔNG!F737</f>
        <v>0</v>
      </c>
      <c r="E12" s="26">
        <f>TỔNG!G737</f>
        <v>0</v>
      </c>
      <c r="F12" s="26">
        <f>TỔNG!H737</f>
        <v>0</v>
      </c>
      <c r="G12" s="27">
        <f>TỔNG!I737</f>
        <v>0</v>
      </c>
      <c r="H12" s="25">
        <f>TỔNG!J737</f>
        <v>0</v>
      </c>
      <c r="I12" s="25">
        <f>TỔNG!K737</f>
        <v>0</v>
      </c>
      <c r="J12" s="25">
        <f>TỔNG!L737</f>
        <v>0</v>
      </c>
      <c r="K12" s="25">
        <f>TỔNG!M737</f>
        <v>0</v>
      </c>
    </row>
    <row r="13" s="7" customFormat="1" ht="15" customHeight="1" spans="1:14">
      <c r="A13" s="24">
        <v>12</v>
      </c>
      <c r="B13" s="25">
        <f>TỔNG!D740</f>
        <v>0</v>
      </c>
      <c r="C13" s="26">
        <f>TỔNG!E740</f>
        <v>0</v>
      </c>
      <c r="D13" s="26">
        <f>TỔNG!F740</f>
        <v>0</v>
      </c>
      <c r="E13" s="26">
        <f>TỔNG!G740</f>
        <v>0</v>
      </c>
      <c r="F13" s="26">
        <f>TỔNG!H740</f>
        <v>0</v>
      </c>
      <c r="G13" s="27">
        <f>TỔNG!I740</f>
        <v>0</v>
      </c>
      <c r="H13" s="25">
        <f>TỔNG!J740</f>
        <v>0</v>
      </c>
      <c r="I13" s="25">
        <f>TỔNG!K740</f>
        <v>0</v>
      </c>
      <c r="J13" s="25">
        <f>TỔNG!L740</f>
        <v>0</v>
      </c>
      <c r="K13" s="25">
        <f>TỔNG!M740</f>
        <v>0</v>
      </c>
      <c r="N13" s="23"/>
    </row>
    <row r="14" s="7" customFormat="1" ht="15" customHeight="1" spans="1:14">
      <c r="A14" s="24">
        <v>13</v>
      </c>
      <c r="B14" s="25">
        <f>TỔNG!D741</f>
        <v>0</v>
      </c>
      <c r="C14" s="26">
        <f>TỔNG!E741</f>
        <v>0</v>
      </c>
      <c r="D14" s="26">
        <f>TỔNG!F741</f>
        <v>0</v>
      </c>
      <c r="E14" s="26">
        <f>TỔNG!G741</f>
        <v>0</v>
      </c>
      <c r="F14" s="26">
        <f>TỔNG!H741</f>
        <v>0</v>
      </c>
      <c r="G14" s="27">
        <f>TỔNG!I741</f>
        <v>0</v>
      </c>
      <c r="H14" s="25">
        <f>TỔNG!J741</f>
        <v>0</v>
      </c>
      <c r="I14" s="25">
        <f>TỔNG!K741</f>
        <v>0</v>
      </c>
      <c r="J14" s="25">
        <f>TỔNG!L741</f>
        <v>0</v>
      </c>
      <c r="K14" s="25">
        <f>TỔNG!M741</f>
        <v>0</v>
      </c>
      <c r="N14" s="23"/>
    </row>
    <row r="15" s="7" customFormat="1" ht="15" customHeight="1" spans="1:11">
      <c r="A15" s="24">
        <v>14</v>
      </c>
      <c r="B15" s="25">
        <f>TỔNG!D727</f>
        <v>0</v>
      </c>
      <c r="C15" s="26">
        <f>TỔNG!E727</f>
        <v>0</v>
      </c>
      <c r="D15" s="26">
        <f>TỔNG!F727</f>
        <v>0</v>
      </c>
      <c r="E15" s="26">
        <f>TỔNG!G727</f>
        <v>0</v>
      </c>
      <c r="F15" s="26">
        <f>TỔNG!H727</f>
        <v>0</v>
      </c>
      <c r="G15" s="27">
        <f>TỔNG!I727</f>
        <v>0</v>
      </c>
      <c r="H15" s="25">
        <f>TỔNG!J727</f>
        <v>0</v>
      </c>
      <c r="I15" s="25">
        <f>TỔNG!K727</f>
        <v>0</v>
      </c>
      <c r="J15" s="25">
        <f>TỔNG!L727</f>
        <v>0</v>
      </c>
      <c r="K15" s="25">
        <f>TỔNG!M727</f>
        <v>0</v>
      </c>
    </row>
    <row r="16" s="7" customFormat="1" ht="15" customHeight="1" spans="1:14">
      <c r="A16" s="24">
        <v>15</v>
      </c>
      <c r="B16" s="25">
        <f>TỔNG!D742</f>
        <v>0</v>
      </c>
      <c r="C16" s="26">
        <f>TỔNG!E742</f>
        <v>0</v>
      </c>
      <c r="D16" s="26">
        <f>TỔNG!F742</f>
        <v>0</v>
      </c>
      <c r="E16" s="26">
        <f>TỔNG!G742</f>
        <v>0</v>
      </c>
      <c r="F16" s="26">
        <f>TỔNG!H742</f>
        <v>0</v>
      </c>
      <c r="G16" s="27">
        <f>TỔNG!I742</f>
        <v>0</v>
      </c>
      <c r="H16" s="25">
        <f>TỔNG!J742</f>
        <v>0</v>
      </c>
      <c r="I16" s="25">
        <f>TỔNG!K742</f>
        <v>0</v>
      </c>
      <c r="J16" s="25">
        <f>TỔNG!L742</f>
        <v>0</v>
      </c>
      <c r="K16" s="25">
        <f>TỔNG!M742</f>
        <v>0</v>
      </c>
      <c r="N16" s="30"/>
    </row>
    <row r="17" s="34" customFormat="1" ht="14.25" customHeight="1" spans="1:14">
      <c r="A17" s="24">
        <v>16</v>
      </c>
      <c r="B17" s="25">
        <f>TỔNG!D743</f>
        <v>0</v>
      </c>
      <c r="C17" s="26">
        <f>TỔNG!E743</f>
        <v>0</v>
      </c>
      <c r="D17" s="26">
        <f>TỔNG!F743</f>
        <v>0</v>
      </c>
      <c r="E17" s="26">
        <f>TỔNG!G743</f>
        <v>0</v>
      </c>
      <c r="F17" s="26">
        <f>TỔNG!H743</f>
        <v>0</v>
      </c>
      <c r="G17" s="27">
        <f>TỔNG!I743</f>
        <v>0</v>
      </c>
      <c r="H17" s="25">
        <f>TỔNG!J743</f>
        <v>0</v>
      </c>
      <c r="I17" s="25">
        <f>TỔNG!K743</f>
        <v>0</v>
      </c>
      <c r="J17" s="25">
        <f>TỔNG!L743</f>
        <v>0</v>
      </c>
      <c r="K17" s="25">
        <f>TỔNG!M743</f>
        <v>0</v>
      </c>
      <c r="N17" s="77"/>
    </row>
    <row r="18" s="7" customFormat="1" ht="15" customHeight="1" spans="1:14">
      <c r="A18" s="24">
        <v>17</v>
      </c>
      <c r="B18" s="25">
        <f>TỔNG!D744</f>
        <v>0</v>
      </c>
      <c r="C18" s="26">
        <f>TỔNG!E744</f>
        <v>0</v>
      </c>
      <c r="D18" s="26">
        <f>TỔNG!F744</f>
        <v>0</v>
      </c>
      <c r="E18" s="26">
        <f>TỔNG!G744</f>
        <v>0</v>
      </c>
      <c r="F18" s="26">
        <f>TỔNG!H744</f>
        <v>0</v>
      </c>
      <c r="G18" s="27">
        <f>TỔNG!I744</f>
        <v>0</v>
      </c>
      <c r="H18" s="25">
        <f>TỔNG!J744</f>
        <v>0</v>
      </c>
      <c r="I18" s="25">
        <f>TỔNG!K744</f>
        <v>0</v>
      </c>
      <c r="J18" s="25">
        <f>TỔNG!L744</f>
        <v>0</v>
      </c>
      <c r="K18" s="25">
        <f>TỔNG!M744</f>
        <v>0</v>
      </c>
      <c r="N18" s="30"/>
    </row>
    <row r="19" s="7" customFormat="1" ht="15" customHeight="1" spans="1:15">
      <c r="A19" s="24">
        <v>18</v>
      </c>
      <c r="B19" s="25">
        <f>TỔNG!D745</f>
        <v>0</v>
      </c>
      <c r="C19" s="26">
        <f>TỔNG!E745</f>
        <v>0</v>
      </c>
      <c r="D19" s="26">
        <f>TỔNG!F745</f>
        <v>0</v>
      </c>
      <c r="E19" s="26">
        <f>TỔNG!G745</f>
        <v>0</v>
      </c>
      <c r="F19" s="26">
        <f>TỔNG!H745</f>
        <v>0</v>
      </c>
      <c r="G19" s="27">
        <f>TỔNG!I745</f>
        <v>0</v>
      </c>
      <c r="H19" s="25">
        <f>TỔNG!J745</f>
        <v>0</v>
      </c>
      <c r="I19" s="25">
        <f>TỔNG!K745</f>
        <v>0</v>
      </c>
      <c r="J19" s="25">
        <f>TỔNG!L745</f>
        <v>0</v>
      </c>
      <c r="K19" s="25">
        <f>TỔNG!M745</f>
        <v>0</v>
      </c>
      <c r="L19" s="78"/>
      <c r="M19" s="78"/>
      <c r="N19" s="79"/>
      <c r="O19" s="78"/>
    </row>
    <row r="20" s="7" customFormat="1" ht="15" customHeight="1" spans="1:14">
      <c r="A20" s="24">
        <v>19</v>
      </c>
      <c r="B20" s="25">
        <f>TỔNG!D746</f>
        <v>0</v>
      </c>
      <c r="C20" s="26">
        <f>TỔNG!E746</f>
        <v>0</v>
      </c>
      <c r="D20" s="26">
        <f>TỔNG!F746</f>
        <v>0</v>
      </c>
      <c r="E20" s="26">
        <f>TỔNG!G746</f>
        <v>0</v>
      </c>
      <c r="F20" s="26">
        <f>TỔNG!H746</f>
        <v>0</v>
      </c>
      <c r="G20" s="27">
        <f>TỔNG!I746</f>
        <v>0</v>
      </c>
      <c r="H20" s="25">
        <f>TỔNG!J746</f>
        <v>0</v>
      </c>
      <c r="I20" s="25">
        <f>TỔNG!K746</f>
        <v>0</v>
      </c>
      <c r="J20" s="25">
        <f>TỔNG!L746</f>
        <v>0</v>
      </c>
      <c r="K20" s="25">
        <f>TỔNG!M746</f>
        <v>0</v>
      </c>
      <c r="N20" s="30"/>
    </row>
    <row r="21" s="7" customFormat="1" ht="15" customHeight="1" spans="1:14">
      <c r="A21" s="24">
        <v>21</v>
      </c>
      <c r="B21" s="25">
        <f>TỔNG!D747</f>
        <v>0</v>
      </c>
      <c r="C21" s="26">
        <f>TỔNG!E747</f>
        <v>0</v>
      </c>
      <c r="D21" s="26">
        <f>TỔNG!F747</f>
        <v>0</v>
      </c>
      <c r="E21" s="26">
        <f>TỔNG!G747</f>
        <v>0</v>
      </c>
      <c r="F21" s="26">
        <f>TỔNG!H747</f>
        <v>0</v>
      </c>
      <c r="G21" s="27">
        <f>TỔNG!I747</f>
        <v>0</v>
      </c>
      <c r="H21" s="25">
        <f>TỔNG!J747</f>
        <v>0</v>
      </c>
      <c r="I21" s="25">
        <f>TỔNG!K747</f>
        <v>0</v>
      </c>
      <c r="J21" s="25">
        <f>TỔNG!L747</f>
        <v>0</v>
      </c>
      <c r="K21" s="25">
        <f>TỔNG!M747</f>
        <v>0</v>
      </c>
      <c r="N21" s="30"/>
    </row>
    <row r="22" s="7" customFormat="1" ht="15" customHeight="1" spans="1:14">
      <c r="A22" s="24">
        <v>22</v>
      </c>
      <c r="B22" s="25">
        <f>TỔNG!D748</f>
        <v>0</v>
      </c>
      <c r="C22" s="26">
        <f>TỔNG!E748</f>
        <v>0</v>
      </c>
      <c r="D22" s="26">
        <f>TỔNG!F748</f>
        <v>0</v>
      </c>
      <c r="E22" s="26">
        <f>TỔNG!G748</f>
        <v>0</v>
      </c>
      <c r="F22" s="26">
        <f>TỔNG!H748</f>
        <v>0</v>
      </c>
      <c r="G22" s="27">
        <f>TỔNG!I748</f>
        <v>0</v>
      </c>
      <c r="H22" s="25">
        <f>TỔNG!J748</f>
        <v>0</v>
      </c>
      <c r="I22" s="25">
        <f>TỔNG!K748</f>
        <v>0</v>
      </c>
      <c r="J22" s="25">
        <f>TỔNG!L748</f>
        <v>0</v>
      </c>
      <c r="K22" s="25">
        <f>TỔNG!M748</f>
        <v>0</v>
      </c>
      <c r="N22" s="30"/>
    </row>
    <row r="23" s="7" customFormat="1" ht="15" customHeight="1" spans="1:14">
      <c r="A23" s="24">
        <v>27</v>
      </c>
      <c r="B23" s="25"/>
      <c r="C23" s="26"/>
      <c r="D23" s="26"/>
      <c r="E23" s="26"/>
      <c r="F23" s="26"/>
      <c r="G23" s="27"/>
      <c r="H23" s="25"/>
      <c r="I23" s="25"/>
      <c r="J23" s="25"/>
      <c r="K23" s="25"/>
      <c r="N23" s="30"/>
    </row>
    <row r="24" s="7" customFormat="1" ht="15" customHeight="1" spans="1:14">
      <c r="A24" s="24">
        <v>28</v>
      </c>
      <c r="B24" s="25"/>
      <c r="C24" s="26"/>
      <c r="D24" s="26"/>
      <c r="E24" s="26"/>
      <c r="F24" s="26"/>
      <c r="G24" s="27"/>
      <c r="H24" s="25"/>
      <c r="I24" s="25"/>
      <c r="J24" s="25"/>
      <c r="K24" s="25"/>
      <c r="N24" s="30"/>
    </row>
    <row r="25" s="7" customFormat="1" ht="15" customHeight="1" spans="1:14">
      <c r="A25" s="24">
        <v>29</v>
      </c>
      <c r="B25" s="25"/>
      <c r="C25" s="26"/>
      <c r="D25" s="26"/>
      <c r="E25" s="26"/>
      <c r="F25" s="26"/>
      <c r="G25" s="27"/>
      <c r="H25" s="25"/>
      <c r="I25" s="25"/>
      <c r="J25" s="25"/>
      <c r="K25" s="25"/>
      <c r="N25" s="30"/>
    </row>
    <row r="26" s="6" customFormat="1" ht="15" customHeight="1" spans="1:14">
      <c r="A26" s="24">
        <v>30</v>
      </c>
      <c r="B26" s="3"/>
      <c r="C26" s="59"/>
      <c r="D26" s="59"/>
      <c r="E26" s="59"/>
      <c r="F26" s="59"/>
      <c r="G26" s="31"/>
      <c r="H26" s="69"/>
      <c r="I26" s="4"/>
      <c r="J26" s="4"/>
      <c r="N26" s="29"/>
    </row>
    <row r="27" spans="1:2">
      <c r="A27" s="3">
        <v>35</v>
      </c>
      <c r="B27" s="3">
        <f>TỔNG!D695</f>
        <v>0</v>
      </c>
    </row>
    <row r="28" spans="1:2">
      <c r="A28" s="3">
        <v>36</v>
      </c>
      <c r="B28" s="3">
        <f>TỔNG!D857</f>
        <v>0</v>
      </c>
    </row>
    <row r="29" spans="1:14">
      <c r="A29" s="3">
        <v>37</v>
      </c>
      <c r="B29" s="3" t="e">
        <f>TỔNG!#REF!</f>
        <v>#REF!</v>
      </c>
      <c r="C29" s="54"/>
      <c r="D29" s="54"/>
      <c r="E29" s="54"/>
      <c r="F29" s="54"/>
      <c r="G29" s="54"/>
      <c r="N29" s="54"/>
    </row>
    <row r="30" spans="1:14">
      <c r="A30" s="3">
        <v>38</v>
      </c>
      <c r="B30" s="3" t="e">
        <f>TỔNG!#REF!</f>
        <v>#REF!</v>
      </c>
      <c r="C30" s="54"/>
      <c r="D30" s="54"/>
      <c r="E30" s="54"/>
      <c r="F30" s="54"/>
      <c r="G30" s="54"/>
      <c r="N30" s="54"/>
    </row>
    <row r="31" spans="1:14">
      <c r="A31" s="3">
        <v>39</v>
      </c>
      <c r="B31" s="3">
        <f>TỔNG!D697</f>
        <v>0</v>
      </c>
      <c r="C31" s="54"/>
      <c r="D31" s="54"/>
      <c r="E31" s="54"/>
      <c r="F31" s="54"/>
      <c r="G31" s="54"/>
      <c r="N31" s="54"/>
    </row>
    <row r="32" spans="1:14">
      <c r="A32" s="3">
        <v>40</v>
      </c>
      <c r="B32" s="3" t="e">
        <f>TỔNG!#REF!</f>
        <v>#REF!</v>
      </c>
      <c r="C32" s="54"/>
      <c r="D32" s="54"/>
      <c r="E32" s="54"/>
      <c r="F32" s="54"/>
      <c r="G32" s="54"/>
      <c r="N32" s="54"/>
    </row>
    <row r="33" spans="1:14">
      <c r="A33" s="3">
        <v>41</v>
      </c>
      <c r="B33" s="3" t="e">
        <f>TỔNG!#REF!</f>
        <v>#REF!</v>
      </c>
      <c r="C33" s="54"/>
      <c r="D33" s="54"/>
      <c r="E33" s="54"/>
      <c r="F33" s="54"/>
      <c r="G33" s="54"/>
      <c r="N33" s="54"/>
    </row>
    <row r="34" spans="1:14">
      <c r="A34" s="3">
        <v>42</v>
      </c>
      <c r="B34" s="3">
        <f>TỔNG!D698</f>
        <v>0</v>
      </c>
      <c r="C34" s="54"/>
      <c r="D34" s="54"/>
      <c r="E34" s="54"/>
      <c r="F34" s="54"/>
      <c r="G34" s="54"/>
      <c r="N34" s="54"/>
    </row>
    <row r="35" spans="1:14">
      <c r="A35" s="3">
        <v>43</v>
      </c>
      <c r="B35" s="3" t="e">
        <f>TỔNG!#REF!</f>
        <v>#REF!</v>
      </c>
      <c r="C35" s="54"/>
      <c r="D35" s="54"/>
      <c r="E35" s="54"/>
      <c r="F35" s="54"/>
      <c r="G35" s="54"/>
      <c r="N35" s="54"/>
    </row>
    <row r="36" spans="1:14">
      <c r="A36" s="3">
        <v>44</v>
      </c>
      <c r="B36" s="3" t="e">
        <f>TỔNG!#REF!</f>
        <v>#REF!</v>
      </c>
      <c r="C36" s="54"/>
      <c r="D36" s="54"/>
      <c r="E36" s="54"/>
      <c r="F36" s="54"/>
      <c r="G36" s="54"/>
      <c r="N36" s="54"/>
    </row>
    <row r="37" spans="1:14">
      <c r="A37" s="3">
        <v>45</v>
      </c>
      <c r="B37" s="3" t="e">
        <f>TỔNG!#REF!</f>
        <v>#REF!</v>
      </c>
      <c r="C37" s="54"/>
      <c r="D37" s="54"/>
      <c r="E37" s="54"/>
      <c r="F37" s="54"/>
      <c r="G37" s="54"/>
      <c r="N37" s="54"/>
    </row>
  </sheetData>
  <protectedRanges>
    <protectedRange algorithmName="SHA-512" hashValue="QnpgQdLWzADNvZQ0CAFyuHSRXJfU2LgkVsl6XTHA78ElaYoSR1QfrH3P8kL9qydBcCcUlgK07wR8emwdrv3/xw==" saltValue="kkJgXPpLbCnrqoJ/qhWiEg==" spinCount="100000" sqref="A1:J1" name="Range1"/>
  </protectedRanges>
  <autoFilter ref="A1:O37">
    <extLst/>
  </autoFilter>
  <sortState ref="A2:K41">
    <sortCondition ref="C2"/>
  </sortState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zoomScale="130" zoomScaleNormal="130" workbookViewId="0">
      <selection activeCell="A1" sqref="A1"/>
    </sheetView>
  </sheetViews>
  <sheetFormatPr defaultColWidth="9" defaultRowHeight="15" customHeight="1"/>
  <cols>
    <col min="1" max="1" width="9.71428571428571" style="34" customWidth="1"/>
    <col min="2" max="2" width="9.71428571428571" style="35" customWidth="1"/>
    <col min="3" max="3" width="7.14285714285714" style="36" customWidth="1"/>
    <col min="4" max="4" width="6.28571428571429" style="36" customWidth="1"/>
    <col min="5" max="5" width="8.28571428571429" style="36" customWidth="1"/>
    <col min="6" max="6" width="14.4285714285714" style="36" customWidth="1"/>
    <col min="7" max="7" width="18" style="37" customWidth="1"/>
    <col min="8" max="8" width="19.7142857142857" style="35" customWidth="1"/>
    <col min="9" max="9" width="9.14285714285714" style="35"/>
    <col min="10" max="10" width="34.4285714285714" style="35" customWidth="1"/>
    <col min="11" max="11" width="18.1428571428571" style="35" customWidth="1"/>
    <col min="12" max="16384" width="9.14285714285714" style="35"/>
  </cols>
  <sheetData>
    <row r="1" customHeight="1" spans="1:12">
      <c r="A1" s="38" t="s">
        <v>5</v>
      </c>
      <c r="B1" s="39" t="s">
        <v>956</v>
      </c>
      <c r="C1" s="13" t="s">
        <v>957</v>
      </c>
      <c r="D1" s="13" t="s">
        <v>966</v>
      </c>
      <c r="E1" s="14" t="s">
        <v>959</v>
      </c>
      <c r="F1" s="15" t="s">
        <v>960</v>
      </c>
      <c r="G1" s="40" t="s">
        <v>961</v>
      </c>
      <c r="H1" s="39" t="s">
        <v>962</v>
      </c>
      <c r="I1" s="12" t="s">
        <v>963</v>
      </c>
      <c r="J1" s="39" t="s">
        <v>75</v>
      </c>
      <c r="K1" s="48"/>
      <c r="L1" s="33"/>
    </row>
    <row r="2" s="32" customFormat="1" customHeight="1" spans="1:13">
      <c r="A2" s="41">
        <v>1</v>
      </c>
      <c r="B2" s="42">
        <f>TỔNG!D753</f>
        <v>0</v>
      </c>
      <c r="C2" s="43">
        <f>TỔNG!E753</f>
        <v>0</v>
      </c>
      <c r="D2" s="43">
        <f>TỔNG!F753</f>
        <v>0</v>
      </c>
      <c r="E2" s="43">
        <f>TỔNG!G753</f>
        <v>0</v>
      </c>
      <c r="F2" s="43">
        <f>TỔNG!H753</f>
        <v>0</v>
      </c>
      <c r="G2" s="44">
        <f>TỔNG!I753</f>
        <v>0</v>
      </c>
      <c r="H2" s="42">
        <f>TỔNG!J753</f>
        <v>0</v>
      </c>
      <c r="I2" s="42">
        <f>TỔNG!K753</f>
        <v>0</v>
      </c>
      <c r="J2" s="42">
        <f>TỔNG!L753</f>
        <v>0</v>
      </c>
      <c r="K2" s="42">
        <f>TỔNG!M753</f>
        <v>0</v>
      </c>
      <c r="L2" s="42">
        <f>TỔNG!N753</f>
        <v>0</v>
      </c>
      <c r="M2" s="42">
        <f>TỔNG!O747</f>
        <v>0</v>
      </c>
    </row>
    <row r="3" s="2" customFormat="1" customHeight="1" spans="1:13">
      <c r="A3" s="21">
        <v>2</v>
      </c>
      <c r="B3" s="3">
        <f>TỔNG!D754</f>
        <v>0</v>
      </c>
      <c r="C3" s="22">
        <f>TỔNG!E754</f>
        <v>0</v>
      </c>
      <c r="D3" s="22">
        <f>TỔNG!F754</f>
        <v>0</v>
      </c>
      <c r="E3" s="22">
        <f>TỔNG!G754</f>
        <v>0</v>
      </c>
      <c r="F3" s="22">
        <f>TỔNG!H754</f>
        <v>0</v>
      </c>
      <c r="G3" s="23">
        <f>TỔNG!I754</f>
        <v>0</v>
      </c>
      <c r="H3" s="3">
        <f>TỔNG!J754</f>
        <v>0</v>
      </c>
      <c r="I3" s="3">
        <f>TỔNG!K754</f>
        <v>0</v>
      </c>
      <c r="J3" s="3">
        <f>TỔNG!L754</f>
        <v>0</v>
      </c>
      <c r="K3" s="3">
        <f>TỔNG!M754</f>
        <v>0</v>
      </c>
      <c r="L3" s="3">
        <f>TỔNG!N754</f>
        <v>0</v>
      </c>
      <c r="M3" s="3">
        <f>TỔNG!O748</f>
        <v>0</v>
      </c>
    </row>
    <row r="4" s="2" customFormat="1" customHeight="1" spans="1:13">
      <c r="A4" s="21">
        <v>3</v>
      </c>
      <c r="B4" s="3">
        <f>TỔNG!D755</f>
        <v>0</v>
      </c>
      <c r="C4" s="22">
        <f>TỔNG!E755</f>
        <v>0</v>
      </c>
      <c r="D4" s="22">
        <f>TỔNG!F755</f>
        <v>0</v>
      </c>
      <c r="E4" s="22">
        <f>TỔNG!G755</f>
        <v>0</v>
      </c>
      <c r="F4" s="22">
        <f>TỔNG!H755</f>
        <v>0</v>
      </c>
      <c r="G4" s="23">
        <f>TỔNG!I755</f>
        <v>0</v>
      </c>
      <c r="H4" s="3">
        <f>TỔNG!J755</f>
        <v>0</v>
      </c>
      <c r="I4" s="3">
        <f>TỔNG!K755</f>
        <v>0</v>
      </c>
      <c r="J4" s="3">
        <f>TỔNG!L755</f>
        <v>0</v>
      </c>
      <c r="K4" s="3">
        <f>TỔNG!M755</f>
        <v>0</v>
      </c>
      <c r="L4" s="3">
        <f>TỔNG!N755</f>
        <v>0</v>
      </c>
      <c r="M4" s="3">
        <f>TỔNG!O749</f>
        <v>0</v>
      </c>
    </row>
    <row r="5" s="2" customFormat="1" customHeight="1" spans="1:13">
      <c r="A5" s="21">
        <v>4</v>
      </c>
      <c r="B5" s="3">
        <f>TỔNG!D756</f>
        <v>0</v>
      </c>
      <c r="C5" s="22">
        <f>TỔNG!E756</f>
        <v>0</v>
      </c>
      <c r="D5" s="22">
        <f>TỔNG!F756</f>
        <v>0</v>
      </c>
      <c r="E5" s="22">
        <f>TỔNG!G756</f>
        <v>0</v>
      </c>
      <c r="F5" s="22">
        <f>TỔNG!H756</f>
        <v>0</v>
      </c>
      <c r="G5" s="23">
        <f>TỔNG!I756</f>
        <v>0</v>
      </c>
      <c r="H5" s="3">
        <f>TỔNG!J756</f>
        <v>0</v>
      </c>
      <c r="I5" s="3">
        <f>TỔNG!K756</f>
        <v>0</v>
      </c>
      <c r="J5" s="3">
        <f>TỔNG!L756</f>
        <v>0</v>
      </c>
      <c r="K5" s="3">
        <f>TỔNG!M756</f>
        <v>0</v>
      </c>
      <c r="L5" s="3">
        <f>TỔNG!N756</f>
        <v>0</v>
      </c>
      <c r="M5" s="3">
        <f>TỔNG!O750</f>
        <v>0</v>
      </c>
    </row>
    <row r="6" s="32" customFormat="1" customHeight="1" spans="1:13">
      <c r="A6" s="41">
        <v>5</v>
      </c>
      <c r="B6" s="42">
        <f>TỔNG!D757</f>
        <v>0</v>
      </c>
      <c r="C6" s="43">
        <f>TỔNG!E757</f>
        <v>0</v>
      </c>
      <c r="D6" s="43">
        <f>TỔNG!F757</f>
        <v>0</v>
      </c>
      <c r="E6" s="43">
        <f>TỔNG!G757</f>
        <v>0</v>
      </c>
      <c r="F6" s="43">
        <f>TỔNG!H757</f>
        <v>0</v>
      </c>
      <c r="G6" s="44">
        <f>TỔNG!I757</f>
        <v>0</v>
      </c>
      <c r="H6" s="42">
        <f>TỔNG!J757</f>
        <v>0</v>
      </c>
      <c r="I6" s="42">
        <f>TỔNG!K757</f>
        <v>0</v>
      </c>
      <c r="J6" s="42">
        <f>TỔNG!L757</f>
        <v>0</v>
      </c>
      <c r="K6" s="42"/>
      <c r="L6" s="42">
        <f>TỔNG!N757</f>
        <v>0</v>
      </c>
      <c r="M6" s="42">
        <f>TỔNG!O751</f>
        <v>0</v>
      </c>
    </row>
    <row r="7" s="8" customFormat="1" customHeight="1" spans="1:14">
      <c r="A7" s="21">
        <v>6</v>
      </c>
      <c r="B7" s="3">
        <f>TỔNG!D758</f>
        <v>0</v>
      </c>
      <c r="C7" s="22">
        <f>TỔNG!E758</f>
        <v>0</v>
      </c>
      <c r="D7" s="22">
        <f>TỔNG!F758</f>
        <v>0</v>
      </c>
      <c r="E7" s="22">
        <f>TỔNG!G758</f>
        <v>0</v>
      </c>
      <c r="F7" s="22">
        <f>TỔNG!H758</f>
        <v>0</v>
      </c>
      <c r="G7" s="23">
        <f>TỔNG!I758</f>
        <v>0</v>
      </c>
      <c r="H7" s="3">
        <f>TỔNG!J758</f>
        <v>0</v>
      </c>
      <c r="I7" s="3">
        <f>TỔNG!K758</f>
        <v>0</v>
      </c>
      <c r="J7" s="3">
        <f>TỔNG!L758</f>
        <v>0</v>
      </c>
      <c r="K7" s="3">
        <f>TỔNG!M758</f>
        <v>0</v>
      </c>
      <c r="L7" s="3">
        <f>TỔNG!N758</f>
        <v>0</v>
      </c>
      <c r="M7" s="3">
        <f>TỔNG!O752</f>
        <v>0</v>
      </c>
      <c r="N7" s="49"/>
    </row>
    <row r="8" s="2" customFormat="1" customHeight="1" spans="1:13">
      <c r="A8" s="21">
        <v>7</v>
      </c>
      <c r="B8" s="3">
        <f>TỔNG!D762</f>
        <v>0</v>
      </c>
      <c r="C8" s="22">
        <f>TỔNG!E762</f>
        <v>0</v>
      </c>
      <c r="D8" s="22">
        <f>TỔNG!F762</f>
        <v>0</v>
      </c>
      <c r="E8" s="22">
        <f>TỔNG!G762</f>
        <v>0</v>
      </c>
      <c r="F8" s="22">
        <f>TỔNG!H762</f>
        <v>0</v>
      </c>
      <c r="G8" s="23">
        <f>TỔNG!I762</f>
        <v>0</v>
      </c>
      <c r="H8" s="3">
        <f>TỔNG!J762</f>
        <v>0</v>
      </c>
      <c r="I8" s="3">
        <f>TỔNG!K762</f>
        <v>0</v>
      </c>
      <c r="J8" s="3">
        <f>TỔNG!L762</f>
        <v>0</v>
      </c>
      <c r="K8" s="3">
        <f>TỔNG!M762</f>
        <v>0</v>
      </c>
      <c r="L8" s="3">
        <f>TỔNG!N762</f>
        <v>0</v>
      </c>
      <c r="M8" s="3">
        <f>TỔNG!O756</f>
        <v>0</v>
      </c>
    </row>
    <row r="9" s="2" customFormat="1" customHeight="1" spans="1:13">
      <c r="A9" s="21">
        <v>8</v>
      </c>
      <c r="B9" s="3">
        <f>TỔNG!D763</f>
        <v>0</v>
      </c>
      <c r="C9" s="22">
        <f>TỔNG!E763</f>
        <v>0</v>
      </c>
      <c r="D9" s="22">
        <f>TỔNG!F763</f>
        <v>0</v>
      </c>
      <c r="E9" s="22">
        <f>TỔNG!G763</f>
        <v>0</v>
      </c>
      <c r="F9" s="22">
        <f>TỔNG!H763</f>
        <v>0</v>
      </c>
      <c r="G9" s="23">
        <f>TỔNG!I763</f>
        <v>0</v>
      </c>
      <c r="H9" s="3">
        <f>TỔNG!J763</f>
        <v>0</v>
      </c>
      <c r="I9" s="3">
        <f>TỔNG!K763</f>
        <v>0</v>
      </c>
      <c r="J9" s="3">
        <f>TỔNG!L763</f>
        <v>0</v>
      </c>
      <c r="K9" s="3">
        <f>TỔNG!M763</f>
        <v>0</v>
      </c>
      <c r="L9" s="3">
        <f>TỔNG!N763</f>
        <v>0</v>
      </c>
      <c r="M9" s="3">
        <f>TỔNG!O757</f>
        <v>0</v>
      </c>
    </row>
    <row r="10" s="3" customFormat="1" customHeight="1" spans="1:14">
      <c r="A10" s="21">
        <v>9</v>
      </c>
      <c r="B10" s="3">
        <f>TỔNG!D730</f>
        <v>0</v>
      </c>
      <c r="C10" s="22">
        <f>TỔNG!E730</f>
        <v>0</v>
      </c>
      <c r="D10" s="22">
        <f>TỔNG!F730</f>
        <v>0</v>
      </c>
      <c r="E10" s="22">
        <f>TỔNG!G730</f>
        <v>0</v>
      </c>
      <c r="F10" s="22">
        <f>TỔNG!H730</f>
        <v>0</v>
      </c>
      <c r="G10" s="23">
        <f>TỔNG!I730</f>
        <v>0</v>
      </c>
      <c r="H10" s="3">
        <f>TỔNG!J730</f>
        <v>0</v>
      </c>
      <c r="I10" s="3">
        <f>TỔNG!K730</f>
        <v>0</v>
      </c>
      <c r="J10" s="3">
        <f>TỔNG!L730</f>
        <v>0</v>
      </c>
      <c r="K10" s="3">
        <f>TỔNG!M730</f>
        <v>0</v>
      </c>
      <c r="N10" s="23"/>
    </row>
    <row r="11" s="2" customFormat="1" customHeight="1" spans="1:13">
      <c r="A11" s="21">
        <v>10</v>
      </c>
      <c r="B11" s="3">
        <f>TỔNG!D765</f>
        <v>0</v>
      </c>
      <c r="C11" s="22">
        <f>TỔNG!E765</f>
        <v>0</v>
      </c>
      <c r="D11" s="22">
        <f>TỔNG!F765</f>
        <v>0</v>
      </c>
      <c r="E11" s="22">
        <f>TỔNG!G765</f>
        <v>0</v>
      </c>
      <c r="F11" s="22">
        <f>TỔNG!H765</f>
        <v>0</v>
      </c>
      <c r="G11" s="23">
        <f>TỔNG!I765</f>
        <v>0</v>
      </c>
      <c r="H11" s="3">
        <f>TỔNG!J765</f>
        <v>0</v>
      </c>
      <c r="I11" s="3">
        <f>TỔNG!K765</f>
        <v>0</v>
      </c>
      <c r="J11" s="3">
        <f>TỔNG!L765</f>
        <v>0</v>
      </c>
      <c r="K11" s="3">
        <f>TỔNG!M765</f>
        <v>0</v>
      </c>
      <c r="L11" s="3">
        <f>TỔNG!N765</f>
        <v>0</v>
      </c>
      <c r="M11" s="3">
        <f>TỔNG!O759</f>
        <v>0</v>
      </c>
    </row>
    <row r="12" s="2" customFormat="1" customHeight="1" spans="1:13">
      <c r="A12" s="21">
        <v>11</v>
      </c>
      <c r="B12" s="3">
        <f>TỔNG!D766</f>
        <v>0</v>
      </c>
      <c r="C12" s="22">
        <f>TỔNG!E766</f>
        <v>0</v>
      </c>
      <c r="D12" s="22">
        <f>TỔNG!F766</f>
        <v>0</v>
      </c>
      <c r="E12" s="22">
        <f>TỔNG!G766</f>
        <v>0</v>
      </c>
      <c r="F12" s="22">
        <f>TỔNG!H766</f>
        <v>0</v>
      </c>
      <c r="G12" s="23">
        <f>TỔNG!I766</f>
        <v>0</v>
      </c>
      <c r="H12" s="3">
        <f>TỔNG!J766</f>
        <v>0</v>
      </c>
      <c r="I12" s="3">
        <f>TỔNG!K766</f>
        <v>0</v>
      </c>
      <c r="J12" s="3">
        <f>TỔNG!L766</f>
        <v>0</v>
      </c>
      <c r="K12" s="3">
        <f>TỔNG!M766</f>
        <v>0</v>
      </c>
      <c r="L12" s="3">
        <f>TỔNG!N766</f>
        <v>0</v>
      </c>
      <c r="M12" s="3">
        <f>TỔNG!O760</f>
        <v>0</v>
      </c>
    </row>
    <row r="13" s="2" customFormat="1" customHeight="1" spans="1:13">
      <c r="A13" s="21">
        <v>12</v>
      </c>
      <c r="B13" s="3">
        <f>TỔNG!D767</f>
        <v>0</v>
      </c>
      <c r="C13" s="22">
        <f>TỔNG!E767</f>
        <v>0</v>
      </c>
      <c r="D13" s="22">
        <f>TỔNG!F767</f>
        <v>0</v>
      </c>
      <c r="E13" s="22">
        <f>TỔNG!G767</f>
        <v>0</v>
      </c>
      <c r="F13" s="22">
        <f>TỔNG!H767</f>
        <v>0</v>
      </c>
      <c r="G13" s="23">
        <f>TỔNG!I767</f>
        <v>0</v>
      </c>
      <c r="H13" s="3">
        <f>TỔNG!J767</f>
        <v>0</v>
      </c>
      <c r="I13" s="3">
        <f>TỔNG!K767</f>
        <v>0</v>
      </c>
      <c r="J13" s="3">
        <f>TỔNG!L767</f>
        <v>0</v>
      </c>
      <c r="K13" s="3">
        <f>TỔNG!M767</f>
        <v>0</v>
      </c>
      <c r="L13" s="3">
        <f>TỔNG!N767</f>
        <v>0</v>
      </c>
      <c r="M13" s="3">
        <f>TỔNG!O761</f>
        <v>0</v>
      </c>
    </row>
    <row r="14" s="9" customFormat="1" customHeight="1" spans="1:13">
      <c r="A14" s="21">
        <v>13</v>
      </c>
      <c r="B14" s="3">
        <f>TỔNG!D768</f>
        <v>0</v>
      </c>
      <c r="C14" s="22">
        <f>TỔNG!E768</f>
        <v>0</v>
      </c>
      <c r="D14" s="22">
        <f>TỔNG!F768</f>
        <v>0</v>
      </c>
      <c r="E14" s="22">
        <f>TỔNG!G768</f>
        <v>0</v>
      </c>
      <c r="F14" s="22">
        <f>TỔNG!H768</f>
        <v>0</v>
      </c>
      <c r="G14" s="23">
        <f>TỔNG!I768</f>
        <v>0</v>
      </c>
      <c r="H14" s="3">
        <f>TỔNG!J768</f>
        <v>0</v>
      </c>
      <c r="I14" s="3">
        <f>TỔNG!K768</f>
        <v>0</v>
      </c>
      <c r="J14" s="3">
        <f>TỔNG!L768</f>
        <v>0</v>
      </c>
      <c r="K14" s="3">
        <f>TỔNG!M768</f>
        <v>0</v>
      </c>
      <c r="L14" s="3">
        <f>TỔNG!N768</f>
        <v>0</v>
      </c>
      <c r="M14" s="3">
        <f>TỔNG!O762</f>
        <v>0</v>
      </c>
    </row>
    <row r="15" s="2" customFormat="1" customHeight="1" spans="1:13">
      <c r="A15" s="21">
        <v>14</v>
      </c>
      <c r="B15" s="3">
        <f>TỔNG!D769</f>
        <v>0</v>
      </c>
      <c r="C15" s="22">
        <f>TỔNG!E769</f>
        <v>0</v>
      </c>
      <c r="D15" s="22">
        <f>TỔNG!F769</f>
        <v>0</v>
      </c>
      <c r="E15" s="22">
        <f>TỔNG!G769</f>
        <v>0</v>
      </c>
      <c r="F15" s="22">
        <f>TỔNG!H769</f>
        <v>0</v>
      </c>
      <c r="G15" s="23">
        <f>TỔNG!I769</f>
        <v>0</v>
      </c>
      <c r="H15" s="3">
        <f>TỔNG!J769</f>
        <v>0</v>
      </c>
      <c r="I15" s="3">
        <f>TỔNG!K769</f>
        <v>0</v>
      </c>
      <c r="J15" s="3">
        <f>TỔNG!L769</f>
        <v>0</v>
      </c>
      <c r="K15" s="3">
        <f>TỔNG!M769</f>
        <v>0</v>
      </c>
      <c r="L15" s="3">
        <f>TỔNG!N769</f>
        <v>0</v>
      </c>
      <c r="M15" s="3">
        <f>TỔNG!O763</f>
        <v>0</v>
      </c>
    </row>
    <row r="16" s="2" customFormat="1" customHeight="1" spans="1:13">
      <c r="A16" s="21">
        <v>15</v>
      </c>
      <c r="B16" s="3">
        <f>TỔNG!D770</f>
        <v>0</v>
      </c>
      <c r="C16" s="22">
        <f>TỔNG!E770</f>
        <v>0</v>
      </c>
      <c r="D16" s="22">
        <f>TỔNG!F770</f>
        <v>0</v>
      </c>
      <c r="E16" s="22">
        <f>TỔNG!G770</f>
        <v>0</v>
      </c>
      <c r="F16" s="22">
        <f>TỔNG!H770</f>
        <v>0</v>
      </c>
      <c r="G16" s="23">
        <f>TỔNG!I770</f>
        <v>0</v>
      </c>
      <c r="H16" s="3">
        <f>TỔNG!J770</f>
        <v>0</v>
      </c>
      <c r="I16" s="3">
        <f>TỔNG!K770</f>
        <v>0</v>
      </c>
      <c r="J16" s="3">
        <f>TỔNG!L770</f>
        <v>0</v>
      </c>
      <c r="K16" s="3">
        <f>TỔNG!M770</f>
        <v>0</v>
      </c>
      <c r="L16" s="3">
        <f>TỔNG!N770</f>
        <v>0</v>
      </c>
      <c r="M16" s="3">
        <f>TỔNG!O764</f>
        <v>0</v>
      </c>
    </row>
    <row r="17" s="2" customFormat="1" customHeight="1" spans="1:13">
      <c r="A17" s="21">
        <v>16</v>
      </c>
      <c r="B17" s="3">
        <f>TỔNG!D771</f>
        <v>0</v>
      </c>
      <c r="C17" s="22">
        <f>TỔNG!E771</f>
        <v>0</v>
      </c>
      <c r="D17" s="22">
        <f>TỔNG!F771</f>
        <v>0</v>
      </c>
      <c r="E17" s="22">
        <f>TỔNG!G771</f>
        <v>0</v>
      </c>
      <c r="F17" s="22">
        <f>TỔNG!H771</f>
        <v>0</v>
      </c>
      <c r="G17" s="23">
        <f>TỔNG!I771</f>
        <v>0</v>
      </c>
      <c r="H17" s="3">
        <f>TỔNG!J771</f>
        <v>0</v>
      </c>
      <c r="I17" s="3">
        <f>TỔNG!K771</f>
        <v>0</v>
      </c>
      <c r="J17" s="3">
        <f>TỔNG!L771</f>
        <v>0</v>
      </c>
      <c r="K17" s="3">
        <f>TỔNG!M771</f>
        <v>0</v>
      </c>
      <c r="L17" s="3">
        <f>TỔNG!N771</f>
        <v>0</v>
      </c>
      <c r="M17" s="3">
        <f>TỔNG!O765</f>
        <v>0</v>
      </c>
    </row>
    <row r="18" s="2" customFormat="1" customHeight="1" spans="1:13">
      <c r="A18" s="21">
        <v>17</v>
      </c>
      <c r="B18" s="3">
        <f>TỔNG!D749</f>
        <v>0</v>
      </c>
      <c r="C18" s="22">
        <f>TỔNG!E749</f>
        <v>0</v>
      </c>
      <c r="D18" s="22">
        <f>TỔNG!F749</f>
        <v>0</v>
      </c>
      <c r="E18" s="22">
        <f>TỔNG!G749</f>
        <v>0</v>
      </c>
      <c r="F18" s="22">
        <f>TỔNG!H749</f>
        <v>0</v>
      </c>
      <c r="G18" s="23">
        <f>TỔNG!I749</f>
        <v>0</v>
      </c>
      <c r="H18" s="3">
        <f>TỔNG!J749</f>
        <v>0</v>
      </c>
      <c r="I18" s="3">
        <f>TỔNG!K749</f>
        <v>0</v>
      </c>
      <c r="J18" s="3">
        <f>TỔNG!L749</f>
        <v>0</v>
      </c>
      <c r="K18" s="3">
        <f>TỔNG!M749</f>
        <v>0</v>
      </c>
      <c r="L18" s="3">
        <f>TỔNG!N749</f>
        <v>0</v>
      </c>
      <c r="M18" s="3">
        <f>TỔNG!O743</f>
        <v>0</v>
      </c>
    </row>
    <row r="19" s="2" customFormat="1" customHeight="1" spans="1:13">
      <c r="A19" s="21">
        <v>18</v>
      </c>
      <c r="B19" s="3">
        <f>TỔNG!D750</f>
        <v>0</v>
      </c>
      <c r="C19" s="22">
        <f>TỔNG!E750</f>
        <v>0</v>
      </c>
      <c r="D19" s="22">
        <f>TỔNG!F750</f>
        <v>0</v>
      </c>
      <c r="E19" s="22">
        <f>TỔNG!G750</f>
        <v>0</v>
      </c>
      <c r="F19" s="22">
        <f>TỔNG!H750</f>
        <v>0</v>
      </c>
      <c r="G19" s="23">
        <f>TỔNG!I750</f>
        <v>0</v>
      </c>
      <c r="H19" s="3">
        <f>TỔNG!J750</f>
        <v>0</v>
      </c>
      <c r="I19" s="3">
        <f>TỔNG!K750</f>
        <v>0</v>
      </c>
      <c r="J19" s="3">
        <f>TỔNG!L750</f>
        <v>0</v>
      </c>
      <c r="K19" s="3">
        <f>TỔNG!M750</f>
        <v>0</v>
      </c>
      <c r="L19" s="3">
        <f>TỔNG!N750</f>
        <v>0</v>
      </c>
      <c r="M19" s="3">
        <f>TỔNG!O744</f>
        <v>0</v>
      </c>
    </row>
    <row r="20" s="8" customFormat="1" customHeight="1" spans="1:13">
      <c r="A20" s="21">
        <v>19</v>
      </c>
      <c r="B20" s="3">
        <f>TỔNG!D772</f>
        <v>0</v>
      </c>
      <c r="C20" s="22">
        <f>TỔNG!E772</f>
        <v>0</v>
      </c>
      <c r="D20" s="22">
        <f>TỔNG!F772</f>
        <v>0</v>
      </c>
      <c r="E20" s="22">
        <f>TỔNG!G772</f>
        <v>0</v>
      </c>
      <c r="F20" s="22">
        <f>TỔNG!H772</f>
        <v>0</v>
      </c>
      <c r="G20" s="23">
        <f>TỔNG!I772</f>
        <v>0</v>
      </c>
      <c r="H20" s="3">
        <f>TỔNG!J772</f>
        <v>0</v>
      </c>
      <c r="I20" s="3">
        <f>TỔNG!K772</f>
        <v>0</v>
      </c>
      <c r="J20" s="3">
        <f>TỔNG!L772</f>
        <v>0</v>
      </c>
      <c r="K20" s="3">
        <f>TỔNG!M772</f>
        <v>0</v>
      </c>
      <c r="L20" s="3">
        <f>TỔNG!N772</f>
        <v>0</v>
      </c>
      <c r="M20" s="3">
        <f>TỔNG!O766</f>
        <v>0</v>
      </c>
    </row>
    <row r="21" s="9" customFormat="1" customHeight="1" spans="1:13">
      <c r="A21" s="21">
        <v>20</v>
      </c>
      <c r="B21" s="3">
        <f>TỔNG!D773</f>
        <v>0</v>
      </c>
      <c r="C21" s="22">
        <f>TỔNG!E773</f>
        <v>0</v>
      </c>
      <c r="D21" s="22">
        <f>TỔNG!F773</f>
        <v>0</v>
      </c>
      <c r="E21" s="22">
        <f>TỔNG!G773</f>
        <v>0</v>
      </c>
      <c r="F21" s="22">
        <f>TỔNG!H773</f>
        <v>0</v>
      </c>
      <c r="G21" s="23">
        <f>TỔNG!I773</f>
        <v>0</v>
      </c>
      <c r="H21" s="3">
        <f>TỔNG!J773</f>
        <v>0</v>
      </c>
      <c r="I21" s="3">
        <f>TỔNG!K773</f>
        <v>0</v>
      </c>
      <c r="J21" s="3">
        <f>TỔNG!L773</f>
        <v>0</v>
      </c>
      <c r="K21" s="3">
        <f>TỔNG!M773</f>
        <v>0</v>
      </c>
      <c r="L21" s="3">
        <f>TỔNG!N773</f>
        <v>0</v>
      </c>
      <c r="M21" s="3">
        <f>TỔNG!O767</f>
        <v>0</v>
      </c>
    </row>
    <row r="22" s="8" customFormat="1" customHeight="1" spans="1:13">
      <c r="A22" s="21">
        <v>21</v>
      </c>
      <c r="B22" s="3">
        <f>TỔNG!D774</f>
        <v>0</v>
      </c>
      <c r="C22" s="22">
        <f>TỔNG!E774</f>
        <v>0</v>
      </c>
      <c r="D22" s="22">
        <f>TỔNG!F774</f>
        <v>0</v>
      </c>
      <c r="E22" s="22">
        <f>TỔNG!G774</f>
        <v>0</v>
      </c>
      <c r="F22" s="22">
        <f>TỔNG!H774</f>
        <v>0</v>
      </c>
      <c r="G22" s="23">
        <f>TỔNG!I774</f>
        <v>0</v>
      </c>
      <c r="H22" s="3">
        <f>TỔNG!J774</f>
        <v>0</v>
      </c>
      <c r="I22" s="3">
        <f>TỔNG!K774</f>
        <v>0</v>
      </c>
      <c r="J22" s="3">
        <f>TỔNG!L774</f>
        <v>0</v>
      </c>
      <c r="K22" s="3">
        <f>TỔNG!M774</f>
        <v>0</v>
      </c>
      <c r="L22" s="3">
        <f>TỔNG!N774</f>
        <v>0</v>
      </c>
      <c r="M22" s="3">
        <f>TỔNG!O768</f>
        <v>0</v>
      </c>
    </row>
    <row r="23" s="2" customFormat="1" customHeight="1" spans="1:13">
      <c r="A23" s="21">
        <v>22</v>
      </c>
      <c r="B23" s="3">
        <f>TỔNG!D775</f>
        <v>0</v>
      </c>
      <c r="C23" s="22">
        <f>TỔNG!E775</f>
        <v>0</v>
      </c>
      <c r="D23" s="22">
        <f>TỔNG!F775</f>
        <v>0</v>
      </c>
      <c r="E23" s="22">
        <f>TỔNG!G775</f>
        <v>0</v>
      </c>
      <c r="F23" s="22">
        <f>TỔNG!H775</f>
        <v>0</v>
      </c>
      <c r="G23" s="23">
        <f>TỔNG!I775</f>
        <v>0</v>
      </c>
      <c r="H23" s="3">
        <f>TỔNG!J775</f>
        <v>0</v>
      </c>
      <c r="I23" s="3">
        <f>TỔNG!K775</f>
        <v>0</v>
      </c>
      <c r="J23" s="3">
        <f>TỔNG!L775</f>
        <v>0</v>
      </c>
      <c r="K23" s="3">
        <f>TỔNG!M775</f>
        <v>0</v>
      </c>
      <c r="L23" s="3">
        <f>TỔNG!N775</f>
        <v>0</v>
      </c>
      <c r="M23" s="3">
        <f>TỔNG!O769</f>
        <v>0</v>
      </c>
    </row>
    <row r="24" s="8" customFormat="1" customHeight="1" spans="1:13">
      <c r="A24" s="21">
        <v>23</v>
      </c>
      <c r="B24" s="3">
        <f>TỔNG!D776</f>
        <v>0</v>
      </c>
      <c r="C24" s="22">
        <f>TỔNG!E776</f>
        <v>0</v>
      </c>
      <c r="D24" s="22">
        <f>TỔNG!F776</f>
        <v>0</v>
      </c>
      <c r="E24" s="22">
        <f>TỔNG!G776</f>
        <v>0</v>
      </c>
      <c r="F24" s="22">
        <f>TỔNG!H776</f>
        <v>0</v>
      </c>
      <c r="G24" s="23">
        <f>TỔNG!I776</f>
        <v>0</v>
      </c>
      <c r="H24" s="3">
        <f>TỔNG!J776</f>
        <v>0</v>
      </c>
      <c r="I24" s="3">
        <f>TỔNG!K776</f>
        <v>0</v>
      </c>
      <c r="J24" s="3">
        <f>TỔNG!L776</f>
        <v>0</v>
      </c>
      <c r="K24" s="3">
        <f>TỔNG!M776</f>
        <v>0</v>
      </c>
      <c r="L24" s="3">
        <f>TỔNG!N776</f>
        <v>0</v>
      </c>
      <c r="M24" s="3">
        <f>TỔNG!O770</f>
        <v>0</v>
      </c>
    </row>
    <row r="25" s="8" customFormat="1" customHeight="1" spans="1:13">
      <c r="A25" s="21">
        <v>24</v>
      </c>
      <c r="B25" s="3">
        <f>TỔNG!D777</f>
        <v>0</v>
      </c>
      <c r="C25" s="22">
        <f>TỔNG!E777</f>
        <v>0</v>
      </c>
      <c r="D25" s="22">
        <f>TỔNG!F777</f>
        <v>0</v>
      </c>
      <c r="E25" s="22">
        <f>TỔNG!G777</f>
        <v>0</v>
      </c>
      <c r="F25" s="22">
        <f>TỔNG!H777</f>
        <v>0</v>
      </c>
      <c r="G25" s="23">
        <f>TỔNG!I777</f>
        <v>0</v>
      </c>
      <c r="H25" s="3">
        <f>TỔNG!J777</f>
        <v>0</v>
      </c>
      <c r="I25" s="3">
        <f>TỔNG!K777</f>
        <v>0</v>
      </c>
      <c r="J25" s="3">
        <f>TỔNG!L777</f>
        <v>0</v>
      </c>
      <c r="K25" s="3">
        <f>TỔNG!M777</f>
        <v>0</v>
      </c>
      <c r="L25" s="3">
        <f>TỔNG!N777</f>
        <v>0</v>
      </c>
      <c r="M25" s="3">
        <f>TỔNG!O771</f>
        <v>0</v>
      </c>
    </row>
    <row r="26" s="2" customFormat="1" customHeight="1" spans="1:13">
      <c r="A26" s="21">
        <v>25</v>
      </c>
      <c r="B26" s="3">
        <f>TỔNG!D778</f>
        <v>0</v>
      </c>
      <c r="C26" s="22">
        <f>TỔNG!E778</f>
        <v>0</v>
      </c>
      <c r="D26" s="22">
        <f>TỔNG!F778</f>
        <v>0</v>
      </c>
      <c r="E26" s="22">
        <f>TỔNG!G778</f>
        <v>0</v>
      </c>
      <c r="F26" s="22">
        <f>TỔNG!H778</f>
        <v>0</v>
      </c>
      <c r="G26" s="23">
        <f>TỔNG!I778</f>
        <v>0</v>
      </c>
      <c r="H26" s="3">
        <f>TỔNG!J778</f>
        <v>0</v>
      </c>
      <c r="I26" s="3">
        <f>TỔNG!K778</f>
        <v>0</v>
      </c>
      <c r="J26" s="3">
        <f>TỔNG!L778</f>
        <v>0</v>
      </c>
      <c r="K26" s="3">
        <f>TỔNG!M778</f>
        <v>0</v>
      </c>
      <c r="L26" s="3">
        <f>TỔNG!N778</f>
        <v>0</v>
      </c>
      <c r="M26" s="3">
        <f>TỔNG!O772</f>
        <v>0</v>
      </c>
    </row>
    <row r="27" s="2" customFormat="1" customHeight="1" spans="1:13">
      <c r="A27" s="21">
        <v>27</v>
      </c>
      <c r="B27" s="3">
        <f>TỔNG!D780</f>
        <v>0</v>
      </c>
      <c r="C27" s="22">
        <f>TỔNG!E780</f>
        <v>0</v>
      </c>
      <c r="D27" s="22">
        <f>TỔNG!F780</f>
        <v>0</v>
      </c>
      <c r="E27" s="22">
        <f>TỔNG!G780</f>
        <v>0</v>
      </c>
      <c r="F27" s="22">
        <f>TỔNG!H780</f>
        <v>0</v>
      </c>
      <c r="G27" s="23">
        <f>TỔNG!I780</f>
        <v>0</v>
      </c>
      <c r="H27" s="3">
        <f>TỔNG!J780</f>
        <v>0</v>
      </c>
      <c r="I27" s="3">
        <f>TỔNG!K780</f>
        <v>0</v>
      </c>
      <c r="J27" s="3">
        <f>TỔNG!L780</f>
        <v>0</v>
      </c>
      <c r="K27" s="3">
        <f>TỔNG!M780</f>
        <v>0</v>
      </c>
      <c r="L27" s="3">
        <f>TỔNG!N780</f>
        <v>0</v>
      </c>
      <c r="M27" s="3">
        <f>TỔNG!O774</f>
        <v>0</v>
      </c>
    </row>
    <row r="28" s="3" customFormat="1" customHeight="1" spans="1:13">
      <c r="A28" s="21">
        <v>28</v>
      </c>
      <c r="B28" s="3">
        <f>TỔNG!D781</f>
        <v>0</v>
      </c>
      <c r="C28" s="22">
        <f>TỔNG!E781</f>
        <v>0</v>
      </c>
      <c r="D28" s="22">
        <f>TỔNG!F781</f>
        <v>0</v>
      </c>
      <c r="E28" s="22">
        <f>TỔNG!G781</f>
        <v>0</v>
      </c>
      <c r="F28" s="22">
        <f>TỔNG!H781</f>
        <v>0</v>
      </c>
      <c r="G28" s="23">
        <f>TỔNG!I781</f>
        <v>0</v>
      </c>
      <c r="H28" s="3">
        <f>TỔNG!J781</f>
        <v>0</v>
      </c>
      <c r="I28" s="3">
        <f>TỔNG!K781</f>
        <v>0</v>
      </c>
      <c r="J28" s="3">
        <f>TỔNG!L781</f>
        <v>0</v>
      </c>
      <c r="K28" s="3">
        <f>TỔNG!M781</f>
        <v>0</v>
      </c>
      <c r="L28" s="3">
        <f>TỔNG!N781</f>
        <v>0</v>
      </c>
      <c r="M28" s="3">
        <f>TỔNG!O775</f>
        <v>0</v>
      </c>
    </row>
    <row r="29" s="2" customFormat="1" customHeight="1" spans="1:13">
      <c r="A29" s="21">
        <v>29</v>
      </c>
      <c r="B29" s="3">
        <f>TỔNG!D782</f>
        <v>0</v>
      </c>
      <c r="C29" s="22">
        <f>TỔNG!E782</f>
        <v>0</v>
      </c>
      <c r="D29" s="22">
        <f>TỔNG!F782</f>
        <v>0</v>
      </c>
      <c r="E29" s="22">
        <f>TỔNG!G782</f>
        <v>0</v>
      </c>
      <c r="F29" s="22">
        <f>TỔNG!H782</f>
        <v>0</v>
      </c>
      <c r="G29" s="23">
        <f>TỔNG!I782</f>
        <v>0</v>
      </c>
      <c r="H29" s="3">
        <f>TỔNG!J782</f>
        <v>0</v>
      </c>
      <c r="I29" s="3">
        <f>TỔNG!K782</f>
        <v>0</v>
      </c>
      <c r="J29" s="3">
        <f>TỔNG!L782</f>
        <v>0</v>
      </c>
      <c r="K29" s="3">
        <f>TỔNG!M782</f>
        <v>0</v>
      </c>
      <c r="L29" s="3">
        <f>TỔNG!N782</f>
        <v>0</v>
      </c>
      <c r="M29" s="3">
        <f>TỔNG!O776</f>
        <v>0</v>
      </c>
    </row>
    <row r="30" customHeight="1" spans="1:13">
      <c r="A30" s="21">
        <v>30</v>
      </c>
      <c r="B30" s="3">
        <f>TỔNG!D783</f>
        <v>0</v>
      </c>
      <c r="C30" s="22">
        <f>TỔNG!E783</f>
        <v>0</v>
      </c>
      <c r="D30" s="22">
        <f>TỔNG!F783</f>
        <v>0</v>
      </c>
      <c r="E30" s="22">
        <f>TỔNG!G783</f>
        <v>0</v>
      </c>
      <c r="F30" s="22">
        <f>TỔNG!H783</f>
        <v>0</v>
      </c>
      <c r="G30" s="23">
        <f>TỔNG!I783</f>
        <v>0</v>
      </c>
      <c r="H30" s="3">
        <f>TỔNG!J783</f>
        <v>0</v>
      </c>
      <c r="I30" s="3">
        <f>TỔNG!K783</f>
        <v>0</v>
      </c>
      <c r="J30" s="3">
        <f>TỔNG!L783</f>
        <v>0</v>
      </c>
      <c r="K30" s="3">
        <f>TỔNG!M783</f>
        <v>0</v>
      </c>
      <c r="L30" s="3">
        <f>TỔNG!N783</f>
        <v>0</v>
      </c>
      <c r="M30" s="3">
        <f>TỔNG!O777</f>
        <v>0</v>
      </c>
    </row>
    <row r="31" s="9" customFormat="1" customHeight="1" spans="1:13">
      <c r="A31" s="21">
        <v>31</v>
      </c>
      <c r="B31" s="3">
        <f>TỔNG!D784</f>
        <v>0</v>
      </c>
      <c r="C31" s="22">
        <f>TỔNG!E784</f>
        <v>0</v>
      </c>
      <c r="D31" s="22">
        <f>TỔNG!F784</f>
        <v>0</v>
      </c>
      <c r="E31" s="22">
        <f>TỔNG!G784</f>
        <v>0</v>
      </c>
      <c r="F31" s="22">
        <f>TỔNG!H784</f>
        <v>0</v>
      </c>
      <c r="G31" s="23">
        <f>TỔNG!I784</f>
        <v>0</v>
      </c>
      <c r="H31" s="3">
        <f>TỔNG!J784</f>
        <v>0</v>
      </c>
      <c r="I31" s="3">
        <f>TỔNG!K784</f>
        <v>0</v>
      </c>
      <c r="J31" s="3">
        <f>TỔNG!L784</f>
        <v>0</v>
      </c>
      <c r="K31" s="3">
        <f>TỔNG!M784</f>
        <v>0</v>
      </c>
      <c r="L31" s="3">
        <f>TỔNG!N784</f>
        <v>0</v>
      </c>
      <c r="M31" s="3">
        <f>TỔNG!O778</f>
        <v>0</v>
      </c>
    </row>
    <row r="32" s="2" customFormat="1" customHeight="1" spans="1:13">
      <c r="A32" s="21">
        <v>32</v>
      </c>
      <c r="B32" s="3">
        <f>TỔNG!D785</f>
        <v>0</v>
      </c>
      <c r="C32" s="22">
        <f>TỔNG!E785</f>
        <v>0</v>
      </c>
      <c r="D32" s="22">
        <f>TỔNG!F785</f>
        <v>0</v>
      </c>
      <c r="E32" s="22">
        <f>TỔNG!G785</f>
        <v>0</v>
      </c>
      <c r="F32" s="22">
        <f>TỔNG!H785</f>
        <v>0</v>
      </c>
      <c r="G32" s="23">
        <f>TỔNG!I785</f>
        <v>0</v>
      </c>
      <c r="H32" s="3">
        <f>TỔNG!J785</f>
        <v>0</v>
      </c>
      <c r="I32" s="3">
        <f>TỔNG!K785</f>
        <v>0</v>
      </c>
      <c r="J32" s="3">
        <f>TỔNG!L785</f>
        <v>0</v>
      </c>
      <c r="K32" s="3">
        <f>TỔNG!M785</f>
        <v>0</v>
      </c>
      <c r="L32" s="3">
        <f>TỔNG!N785</f>
        <v>0</v>
      </c>
      <c r="M32" s="3">
        <f>TỔNG!O779</f>
        <v>0</v>
      </c>
    </row>
    <row r="33" s="2" customFormat="1" customHeight="1" spans="1:13">
      <c r="A33" s="21">
        <v>33</v>
      </c>
      <c r="B33" s="3">
        <f>TỔNG!D786</f>
        <v>0</v>
      </c>
      <c r="C33" s="22">
        <f>TỔNG!E786</f>
        <v>0</v>
      </c>
      <c r="D33" s="22">
        <f>TỔNG!F786</f>
        <v>0</v>
      </c>
      <c r="E33" s="22">
        <f>TỔNG!G786</f>
        <v>0</v>
      </c>
      <c r="F33" s="22">
        <f>TỔNG!H786</f>
        <v>0</v>
      </c>
      <c r="G33" s="23">
        <f>TỔNG!I786</f>
        <v>0</v>
      </c>
      <c r="H33" s="3">
        <f>TỔNG!J786</f>
        <v>0</v>
      </c>
      <c r="I33" s="3">
        <f>TỔNG!K786</f>
        <v>0</v>
      </c>
      <c r="J33" s="3">
        <f>TỔNG!L786</f>
        <v>0</v>
      </c>
      <c r="K33" s="3">
        <f>TỔNG!M786</f>
        <v>0</v>
      </c>
      <c r="L33" s="3">
        <f>TỔNG!N786</f>
        <v>0</v>
      </c>
      <c r="M33" s="3">
        <f>TỔNG!O780</f>
        <v>0</v>
      </c>
    </row>
    <row r="34" s="2" customFormat="1" customHeight="1" spans="1:13">
      <c r="A34" s="21">
        <v>34</v>
      </c>
      <c r="B34" s="3">
        <f>TỔNG!D787</f>
        <v>0</v>
      </c>
      <c r="C34" s="22">
        <f>TỔNG!E787</f>
        <v>0</v>
      </c>
      <c r="D34" s="22">
        <f>TỔNG!F787</f>
        <v>0</v>
      </c>
      <c r="E34" s="22">
        <f>TỔNG!G787</f>
        <v>0</v>
      </c>
      <c r="F34" s="22">
        <f>TỔNG!H787</f>
        <v>0</v>
      </c>
      <c r="G34" s="23">
        <f>TỔNG!I787</f>
        <v>0</v>
      </c>
      <c r="H34" s="3">
        <f>TỔNG!J787</f>
        <v>0</v>
      </c>
      <c r="I34" s="3">
        <f>TỔNG!K787</f>
        <v>0</v>
      </c>
      <c r="J34" s="3">
        <f>TỔNG!L787</f>
        <v>0</v>
      </c>
      <c r="K34" s="3">
        <f>TỔNG!M787</f>
        <v>0</v>
      </c>
      <c r="L34" s="3">
        <f>TỔNG!N787</f>
        <v>0</v>
      </c>
      <c r="M34" s="3">
        <f>TỔNG!O781</f>
        <v>0</v>
      </c>
    </row>
    <row r="35" s="2" customFormat="1" customHeight="1" spans="1:13">
      <c r="A35" s="21">
        <v>35</v>
      </c>
      <c r="B35" s="3">
        <f>TỔNG!D788</f>
        <v>0</v>
      </c>
      <c r="C35" s="22">
        <f>TỔNG!E788</f>
        <v>0</v>
      </c>
      <c r="D35" s="22">
        <f>TỔNG!F788</f>
        <v>0</v>
      </c>
      <c r="E35" s="22">
        <f>TỔNG!G788</f>
        <v>0</v>
      </c>
      <c r="F35" s="22">
        <f>TỔNG!H788</f>
        <v>0</v>
      </c>
      <c r="G35" s="23">
        <f>TỔNG!I788</f>
        <v>0</v>
      </c>
      <c r="H35" s="3">
        <f>TỔNG!J788</f>
        <v>0</v>
      </c>
      <c r="I35" s="3">
        <f>TỔNG!K788</f>
        <v>0</v>
      </c>
      <c r="J35" s="3">
        <f>TỔNG!L788</f>
        <v>0</v>
      </c>
      <c r="K35" s="3">
        <f>TỔNG!M788</f>
        <v>0</v>
      </c>
      <c r="L35" s="3">
        <f>TỔNG!N788</f>
        <v>0</v>
      </c>
      <c r="M35" s="3">
        <f>TỔNG!O782</f>
        <v>0</v>
      </c>
    </row>
    <row r="36" s="2" customFormat="1" ht="17.25" customHeight="1" spans="1:12">
      <c r="A36" s="21">
        <v>36</v>
      </c>
      <c r="B36" s="17">
        <f>TỔNG!D722</f>
        <v>0</v>
      </c>
      <c r="C36" s="45">
        <f>TỔNG!E722</f>
        <v>0</v>
      </c>
      <c r="D36" s="45">
        <f>TỔNG!F722</f>
        <v>0</v>
      </c>
      <c r="E36" s="45">
        <f>TỔNG!G722</f>
        <v>0</v>
      </c>
      <c r="F36" s="45">
        <f>TỔNG!H722</f>
        <v>0</v>
      </c>
      <c r="G36" s="46">
        <f>TỔNG!I722</f>
        <v>0</v>
      </c>
      <c r="H36" s="17">
        <f>TỔNG!J722</f>
        <v>0</v>
      </c>
      <c r="I36" s="17">
        <f>TỔNG!K722</f>
        <v>0</v>
      </c>
      <c r="J36" s="17">
        <f>TỔNG!L722</f>
        <v>0</v>
      </c>
      <c r="K36" s="17">
        <f>TỔNG!M722</f>
        <v>0</v>
      </c>
      <c r="L36" s="17">
        <f>TỔNG!N722</f>
        <v>0</v>
      </c>
    </row>
    <row r="37" s="33" customFormat="1" customHeight="1" spans="1:13">
      <c r="A37" s="21">
        <v>37</v>
      </c>
      <c r="B37" s="3">
        <f>TỔNG!D789</f>
        <v>0</v>
      </c>
      <c r="C37" s="22">
        <f>TỔNG!E789</f>
        <v>0</v>
      </c>
      <c r="D37" s="22">
        <f>TỔNG!F789</f>
        <v>0</v>
      </c>
      <c r="E37" s="22">
        <f>TỔNG!G789</f>
        <v>0</v>
      </c>
      <c r="F37" s="22">
        <f>TỔNG!H789</f>
        <v>0</v>
      </c>
      <c r="G37" s="23">
        <f>TỔNG!I789</f>
        <v>0</v>
      </c>
      <c r="H37" s="3">
        <f>TỔNG!J789</f>
        <v>0</v>
      </c>
      <c r="I37" s="3">
        <f>TỔNG!K789</f>
        <v>0</v>
      </c>
      <c r="J37" s="3">
        <f>TỔNG!L789</f>
        <v>0</v>
      </c>
      <c r="K37" s="3">
        <f>TỔNG!M789</f>
        <v>0</v>
      </c>
      <c r="L37" s="3">
        <f>TỔNG!N789</f>
        <v>0</v>
      </c>
      <c r="M37" s="3">
        <f>TỔNG!O783</f>
        <v>0</v>
      </c>
    </row>
    <row r="38" s="2" customFormat="1" customHeight="1" spans="1:13">
      <c r="A38" s="21">
        <v>38</v>
      </c>
      <c r="B38" s="3">
        <f>TỔNG!D790</f>
        <v>0</v>
      </c>
      <c r="C38" s="22">
        <f>TỔNG!E790</f>
        <v>0</v>
      </c>
      <c r="D38" s="22">
        <f>TỔNG!F790</f>
        <v>0</v>
      </c>
      <c r="E38" s="22">
        <f>TỔNG!G790</f>
        <v>0</v>
      </c>
      <c r="F38" s="22">
        <f>TỔNG!H790</f>
        <v>0</v>
      </c>
      <c r="G38" s="23">
        <f>TỔNG!I790</f>
        <v>0</v>
      </c>
      <c r="H38" s="3">
        <f>TỔNG!J790</f>
        <v>0</v>
      </c>
      <c r="I38" s="3">
        <f>TỔNG!K790</f>
        <v>0</v>
      </c>
      <c r="J38" s="3">
        <f>TỔNG!L790</f>
        <v>0</v>
      </c>
      <c r="K38" s="3">
        <f>TỔNG!M790</f>
        <v>0</v>
      </c>
      <c r="L38" s="3">
        <f>TỔNG!N790</f>
        <v>0</v>
      </c>
      <c r="M38" s="3">
        <f>TỔNG!O784</f>
        <v>0</v>
      </c>
    </row>
    <row r="39" s="2" customFormat="1" customHeight="1" spans="1:13">
      <c r="A39" s="21">
        <v>39</v>
      </c>
      <c r="B39" s="3">
        <f>TỔNG!D791</f>
        <v>0</v>
      </c>
      <c r="C39" s="22">
        <f>TỔNG!E791</f>
        <v>0</v>
      </c>
      <c r="D39" s="22">
        <f>TỔNG!F791</f>
        <v>0</v>
      </c>
      <c r="E39" s="22">
        <f>TỔNG!G791</f>
        <v>0</v>
      </c>
      <c r="F39" s="22">
        <f>TỔNG!H791</f>
        <v>0</v>
      </c>
      <c r="G39" s="23">
        <f>TỔNG!I791</f>
        <v>0</v>
      </c>
      <c r="H39" s="3">
        <f>TỔNG!J791</f>
        <v>0</v>
      </c>
      <c r="I39" s="3">
        <f>TỔNG!K791</f>
        <v>0</v>
      </c>
      <c r="J39" s="3">
        <f>TỔNG!L791</f>
        <v>0</v>
      </c>
      <c r="K39" s="3">
        <f>TỔNG!M791</f>
        <v>0</v>
      </c>
      <c r="L39" s="3">
        <f>TỔNG!N791</f>
        <v>0</v>
      </c>
      <c r="M39" s="3">
        <f>TỔNG!O785</f>
        <v>0</v>
      </c>
    </row>
    <row r="40" customHeight="1" spans="1:13">
      <c r="A40" s="21">
        <v>40</v>
      </c>
      <c r="B40" s="3">
        <f>TỔNG!D792</f>
        <v>0</v>
      </c>
      <c r="C40" s="22">
        <f>TỔNG!E792</f>
        <v>0</v>
      </c>
      <c r="D40" s="22">
        <f>TỔNG!F792</f>
        <v>0</v>
      </c>
      <c r="E40" s="22">
        <f>TỔNG!G792</f>
        <v>0</v>
      </c>
      <c r="F40" s="22">
        <f>TỔNG!H792</f>
        <v>0</v>
      </c>
      <c r="G40" s="23">
        <f>TỔNG!I792</f>
        <v>0</v>
      </c>
      <c r="H40" s="3">
        <f>TỔNG!J792</f>
        <v>0</v>
      </c>
      <c r="I40" s="3">
        <f>TỔNG!K792</f>
        <v>0</v>
      </c>
      <c r="J40" s="3">
        <f>TỔNG!L792</f>
        <v>0</v>
      </c>
      <c r="K40" s="3">
        <f>TỔNG!M792</f>
        <v>0</v>
      </c>
      <c r="L40" s="3">
        <f>TỔNG!N792</f>
        <v>0</v>
      </c>
      <c r="M40" s="3">
        <f>TỔNG!O786</f>
        <v>0</v>
      </c>
    </row>
    <row r="41" customHeight="1" spans="1:13">
      <c r="A41" s="21">
        <v>41</v>
      </c>
      <c r="B41" s="3">
        <f>TỔNG!D793</f>
        <v>0</v>
      </c>
      <c r="C41" s="22">
        <f>TỔNG!E793</f>
        <v>0</v>
      </c>
      <c r="D41" s="22">
        <f>TỔNG!F793</f>
        <v>0</v>
      </c>
      <c r="E41" s="22">
        <f>TỔNG!G793</f>
        <v>0</v>
      </c>
      <c r="F41" s="22">
        <f>TỔNG!H793</f>
        <v>0</v>
      </c>
      <c r="G41" s="23">
        <f>TỔNG!I793</f>
        <v>0</v>
      </c>
      <c r="H41" s="3">
        <f>TỔNG!J793</f>
        <v>0</v>
      </c>
      <c r="I41" s="3">
        <f>TỔNG!K793</f>
        <v>0</v>
      </c>
      <c r="J41" s="3">
        <f>TỔNG!L793</f>
        <v>0</v>
      </c>
      <c r="K41" s="3">
        <f>TỔNG!M793</f>
        <v>0</v>
      </c>
      <c r="L41" s="3">
        <f>TỔNG!N793</f>
        <v>0</v>
      </c>
      <c r="M41" s="3">
        <f>TỔNG!O787</f>
        <v>0</v>
      </c>
    </row>
    <row r="42" customHeight="1" spans="1:13">
      <c r="A42" s="21">
        <v>42</v>
      </c>
      <c r="B42" s="3">
        <f>TỔNG!D794</f>
        <v>0</v>
      </c>
      <c r="C42" s="22">
        <f>TỔNG!E794</f>
        <v>0</v>
      </c>
      <c r="D42" s="22">
        <f>TỔNG!F794</f>
        <v>0</v>
      </c>
      <c r="E42" s="22">
        <f>TỔNG!G794</f>
        <v>0</v>
      </c>
      <c r="F42" s="22">
        <f>TỔNG!H794</f>
        <v>0</v>
      </c>
      <c r="G42" s="23">
        <f>TỔNG!I794</f>
        <v>0</v>
      </c>
      <c r="H42" s="3">
        <f>TỔNG!J794</f>
        <v>0</v>
      </c>
      <c r="I42" s="3">
        <f>TỔNG!K794</f>
        <v>0</v>
      </c>
      <c r="J42" s="3">
        <f>TỔNG!L794</f>
        <v>0</v>
      </c>
      <c r="K42" s="3">
        <f>TỔNG!M794</f>
        <v>0</v>
      </c>
      <c r="L42" s="3">
        <f>TỔNG!N794</f>
        <v>0</v>
      </c>
      <c r="M42" s="3">
        <f>TỔNG!O788</f>
        <v>0</v>
      </c>
    </row>
    <row r="43" customHeight="1" spans="1:13">
      <c r="A43" s="21">
        <v>43</v>
      </c>
      <c r="B43" s="3">
        <f>TỔNG!D795</f>
        <v>0</v>
      </c>
      <c r="C43" s="22">
        <f>TỔNG!E795</f>
        <v>0</v>
      </c>
      <c r="D43" s="22">
        <f>TỔNG!F795</f>
        <v>0</v>
      </c>
      <c r="E43" s="22">
        <f>TỔNG!G795</f>
        <v>0</v>
      </c>
      <c r="F43" s="22">
        <f>TỔNG!H795</f>
        <v>0</v>
      </c>
      <c r="G43" s="23">
        <f>TỔNG!I795</f>
        <v>0</v>
      </c>
      <c r="H43" s="3">
        <f>TỔNG!J795</f>
        <v>0</v>
      </c>
      <c r="I43" s="3">
        <f>TỔNG!K795</f>
        <v>0</v>
      </c>
      <c r="J43" s="3">
        <f>TỔNG!L795</f>
        <v>0</v>
      </c>
      <c r="K43" s="3">
        <f>TỔNG!M795</f>
        <v>0</v>
      </c>
      <c r="L43" s="3">
        <f>TỔNG!N795</f>
        <v>0</v>
      </c>
      <c r="M43" s="3">
        <f>TỔNG!O789</f>
        <v>0</v>
      </c>
    </row>
    <row r="44" s="9" customFormat="1" customHeight="1" spans="1:13">
      <c r="A44" s="21"/>
      <c r="B44" s="3"/>
      <c r="C44" s="22"/>
      <c r="D44" s="22"/>
      <c r="E44" s="22"/>
      <c r="F44" s="22"/>
      <c r="G44" s="23"/>
      <c r="H44" s="3"/>
      <c r="I44" s="3"/>
      <c r="J44" s="3"/>
      <c r="K44" s="3"/>
      <c r="L44" s="3"/>
      <c r="M44" s="3"/>
    </row>
    <row r="45" customHeight="1" spans="1:13">
      <c r="A45" s="21"/>
      <c r="B45" s="3"/>
      <c r="C45" s="22"/>
      <c r="D45" s="22"/>
      <c r="E45" s="22"/>
      <c r="F45" s="22"/>
      <c r="G45" s="23"/>
      <c r="H45" s="3"/>
      <c r="I45" s="3"/>
      <c r="J45" s="3"/>
      <c r="K45" s="3"/>
      <c r="L45" s="3"/>
      <c r="M45" s="3"/>
    </row>
    <row r="46" customHeight="1" spans="1:13">
      <c r="A46" s="21"/>
      <c r="B46" s="3"/>
      <c r="C46" s="22"/>
      <c r="D46" s="22"/>
      <c r="E46" s="22"/>
      <c r="F46" s="22"/>
      <c r="G46" s="23"/>
      <c r="H46" s="3"/>
      <c r="I46" s="3"/>
      <c r="J46" s="3"/>
      <c r="K46" s="3"/>
      <c r="L46" s="3"/>
      <c r="M46" s="3"/>
    </row>
    <row r="47" customHeight="1" spans="1:13">
      <c r="A47" s="21"/>
      <c r="B47" s="3"/>
      <c r="C47" s="22"/>
      <c r="D47" s="22"/>
      <c r="E47" s="22"/>
      <c r="F47" s="22"/>
      <c r="G47" s="23"/>
      <c r="H47" s="3"/>
      <c r="I47" s="3"/>
      <c r="J47" s="3"/>
      <c r="K47" s="3"/>
      <c r="L47" s="3"/>
      <c r="M47" s="3"/>
    </row>
    <row r="48" customHeight="1" spans="1:13">
      <c r="A48" s="21"/>
      <c r="B48" s="3"/>
      <c r="C48" s="22"/>
      <c r="D48" s="22"/>
      <c r="E48" s="22"/>
      <c r="F48" s="22"/>
      <c r="G48" s="23"/>
      <c r="H48" s="3"/>
      <c r="I48" s="3"/>
      <c r="J48" s="3"/>
      <c r="K48" s="3"/>
      <c r="L48" s="3"/>
      <c r="M48" s="3"/>
    </row>
    <row r="49" customHeight="1" spans="1:13">
      <c r="A49" s="21"/>
      <c r="B49" s="3"/>
      <c r="C49" s="22"/>
      <c r="D49" s="22"/>
      <c r="E49" s="22"/>
      <c r="F49" s="22"/>
      <c r="G49" s="23"/>
      <c r="H49" s="3"/>
      <c r="I49" s="3"/>
      <c r="J49" s="3"/>
      <c r="K49" s="3"/>
      <c r="L49" s="3"/>
      <c r="M49" s="3"/>
    </row>
    <row r="50" customHeight="1" spans="1:13">
      <c r="A50" s="21"/>
      <c r="B50" s="3"/>
      <c r="C50" s="22"/>
      <c r="D50" s="22"/>
      <c r="E50" s="22"/>
      <c r="F50" s="22"/>
      <c r="G50" s="23"/>
      <c r="H50" s="3"/>
      <c r="I50" s="3"/>
      <c r="J50" s="3"/>
      <c r="K50" s="3"/>
      <c r="L50" s="3"/>
      <c r="M50" s="3"/>
    </row>
    <row r="51" customHeight="1" spans="1:13">
      <c r="A51" s="21"/>
      <c r="B51" s="3"/>
      <c r="C51" s="22"/>
      <c r="D51" s="22"/>
      <c r="E51" s="22"/>
      <c r="F51" s="22"/>
      <c r="G51" s="23"/>
      <c r="H51" s="3"/>
      <c r="I51" s="3"/>
      <c r="J51" s="3"/>
      <c r="K51" s="3"/>
      <c r="L51" s="3"/>
      <c r="M51" s="3"/>
    </row>
    <row r="52" customHeight="1" spans="1:12">
      <c r="A52" s="21">
        <v>61</v>
      </c>
      <c r="B52" s="3"/>
      <c r="C52" s="22"/>
      <c r="D52" s="22"/>
      <c r="E52" s="22"/>
      <c r="F52" s="22"/>
      <c r="G52" s="23"/>
      <c r="H52" s="3"/>
      <c r="I52" s="3"/>
      <c r="J52" s="3"/>
      <c r="K52" s="3"/>
      <c r="L52" s="3"/>
    </row>
    <row r="53" customHeight="1" spans="1:12">
      <c r="A53" s="47"/>
      <c r="B53" s="3"/>
      <c r="C53" s="22"/>
      <c r="D53" s="22"/>
      <c r="E53" s="22"/>
      <c r="F53" s="22"/>
      <c r="G53" s="23"/>
      <c r="H53" s="3"/>
      <c r="I53" s="3"/>
      <c r="J53" s="3"/>
      <c r="K53" s="3"/>
      <c r="L53" s="3"/>
    </row>
    <row r="54" customHeight="1" spans="1:12">
      <c r="A54" s="47"/>
      <c r="B54" s="3"/>
      <c r="C54" s="22"/>
      <c r="D54" s="22"/>
      <c r="E54" s="22"/>
      <c r="F54" s="22"/>
      <c r="G54" s="23"/>
      <c r="H54" s="3"/>
      <c r="I54" s="3"/>
      <c r="J54" s="3"/>
      <c r="K54" s="3"/>
      <c r="L54" s="3"/>
    </row>
    <row r="55" customHeight="1" spans="1:12">
      <c r="A55" s="47"/>
      <c r="B55" s="3"/>
      <c r="C55" s="22"/>
      <c r="D55" s="22"/>
      <c r="E55" s="22"/>
      <c r="F55" s="22"/>
      <c r="G55" s="23"/>
      <c r="H55" s="3"/>
      <c r="I55" s="3"/>
      <c r="J55" s="3"/>
      <c r="K55" s="3"/>
      <c r="L55" s="3"/>
    </row>
    <row r="56" customHeight="1" spans="1:12">
      <c r="A56" s="47"/>
      <c r="B56" s="3"/>
      <c r="C56" s="22"/>
      <c r="D56" s="22"/>
      <c r="E56" s="22"/>
      <c r="F56" s="22"/>
      <c r="G56" s="23"/>
      <c r="H56" s="3"/>
      <c r="I56" s="3"/>
      <c r="J56" s="3"/>
      <c r="K56" s="3"/>
      <c r="L56" s="3"/>
    </row>
    <row r="57" customHeight="1" spans="1:12">
      <c r="A57" s="47"/>
      <c r="B57" s="3"/>
      <c r="C57" s="22"/>
      <c r="D57" s="22"/>
      <c r="E57" s="22"/>
      <c r="F57" s="22"/>
      <c r="G57" s="23"/>
      <c r="H57" s="3"/>
      <c r="I57" s="3"/>
      <c r="J57" s="3"/>
      <c r="K57" s="3"/>
      <c r="L57" s="3"/>
    </row>
    <row r="58" customHeight="1" spans="1:12">
      <c r="A58" s="47"/>
      <c r="B58" s="3"/>
      <c r="C58" s="22"/>
      <c r="D58" s="22"/>
      <c r="E58" s="22"/>
      <c r="F58" s="22"/>
      <c r="G58" s="23"/>
      <c r="H58" s="3"/>
      <c r="I58" s="3"/>
      <c r="J58" s="3"/>
      <c r="K58" s="3"/>
      <c r="L58" s="3"/>
    </row>
    <row r="59" customHeight="1" spans="1:12">
      <c r="A59" s="47"/>
      <c r="B59" s="3"/>
      <c r="C59" s="22"/>
      <c r="D59" s="22"/>
      <c r="E59" s="22"/>
      <c r="F59" s="22"/>
      <c r="G59" s="23"/>
      <c r="H59" s="3"/>
      <c r="I59" s="3"/>
      <c r="J59" s="3"/>
      <c r="K59" s="3"/>
      <c r="L59" s="3"/>
    </row>
    <row r="60" customHeight="1" spans="1:12">
      <c r="A60" s="47"/>
      <c r="B60" s="3"/>
      <c r="C60" s="22"/>
      <c r="D60" s="22"/>
      <c r="E60" s="22"/>
      <c r="F60" s="22"/>
      <c r="G60" s="23"/>
      <c r="H60" s="3"/>
      <c r="I60" s="3"/>
      <c r="J60" s="3"/>
      <c r="K60" s="3"/>
      <c r="L60" s="3"/>
    </row>
    <row r="61" customHeight="1" spans="1:12">
      <c r="A61" s="47"/>
      <c r="B61" s="3"/>
      <c r="C61" s="22"/>
      <c r="D61" s="22"/>
      <c r="E61" s="22"/>
      <c r="F61" s="22"/>
      <c r="G61" s="23"/>
      <c r="H61" s="3"/>
      <c r="I61" s="3"/>
      <c r="J61" s="3"/>
      <c r="K61" s="3"/>
      <c r="L61" s="3"/>
    </row>
    <row r="62" customHeight="1" spans="1:12">
      <c r="A62" s="47"/>
      <c r="B62" s="3"/>
      <c r="C62" s="22"/>
      <c r="D62" s="22"/>
      <c r="E62" s="22"/>
      <c r="F62" s="22"/>
      <c r="G62" s="23"/>
      <c r="H62" s="3"/>
      <c r="I62" s="3"/>
      <c r="J62" s="3"/>
      <c r="K62" s="3"/>
      <c r="L62" s="3"/>
    </row>
    <row r="63" customHeight="1" spans="1:12">
      <c r="A63" s="47"/>
      <c r="B63" s="3"/>
      <c r="C63" s="22"/>
      <c r="D63" s="22"/>
      <c r="E63" s="22"/>
      <c r="F63" s="22"/>
      <c r="G63" s="23"/>
      <c r="H63" s="3"/>
      <c r="I63" s="3"/>
      <c r="J63" s="3"/>
      <c r="K63" s="3"/>
      <c r="L63" s="3"/>
    </row>
    <row r="64" customHeight="1" spans="1:12">
      <c r="A64" s="47"/>
      <c r="B64" s="3"/>
      <c r="C64" s="22"/>
      <c r="D64" s="22"/>
      <c r="E64" s="22"/>
      <c r="F64" s="22"/>
      <c r="G64" s="23"/>
      <c r="H64" s="3"/>
      <c r="I64" s="3"/>
      <c r="J64" s="3"/>
      <c r="K64" s="3"/>
      <c r="L64" s="3"/>
    </row>
    <row r="65" customHeight="1" spans="1:12">
      <c r="A65" s="47"/>
      <c r="B65" s="3"/>
      <c r="C65" s="22"/>
      <c r="D65" s="22"/>
      <c r="E65" s="22"/>
      <c r="F65" s="22"/>
      <c r="G65" s="23"/>
      <c r="H65" s="3"/>
      <c r="I65" s="3"/>
      <c r="J65" s="3"/>
      <c r="K65" s="3"/>
      <c r="L65" s="3"/>
    </row>
    <row r="66" customHeight="1" spans="1:12">
      <c r="A66" s="47"/>
      <c r="B66" s="3"/>
      <c r="C66" s="22"/>
      <c r="D66" s="22"/>
      <c r="E66" s="22"/>
      <c r="F66" s="22"/>
      <c r="G66" s="23"/>
      <c r="H66" s="3"/>
      <c r="I66" s="3"/>
      <c r="J66" s="3"/>
      <c r="K66" s="3"/>
      <c r="L66" s="3"/>
    </row>
    <row r="67" customHeight="1" spans="1:12">
      <c r="A67" s="47"/>
      <c r="B67" s="3"/>
      <c r="C67" s="22"/>
      <c r="D67" s="22"/>
      <c r="E67" s="22"/>
      <c r="F67" s="22"/>
      <c r="G67" s="23"/>
      <c r="H67" s="3"/>
      <c r="I67" s="3"/>
      <c r="J67" s="3"/>
      <c r="K67" s="3"/>
      <c r="L67" s="3"/>
    </row>
    <row r="68" customHeight="1" spans="1:12">
      <c r="A68" s="47"/>
      <c r="B68" s="3"/>
      <c r="C68" s="22"/>
      <c r="D68" s="22"/>
      <c r="E68" s="22"/>
      <c r="F68" s="22"/>
      <c r="G68" s="23"/>
      <c r="H68" s="3"/>
      <c r="I68" s="3"/>
      <c r="J68" s="3"/>
      <c r="K68" s="3"/>
      <c r="L68" s="3"/>
    </row>
    <row r="69" customHeight="1" spans="1:12">
      <c r="A69" s="47"/>
      <c r="B69" s="3"/>
      <c r="C69" s="22"/>
      <c r="D69" s="22"/>
      <c r="E69" s="22"/>
      <c r="F69" s="22"/>
      <c r="G69" s="23"/>
      <c r="H69" s="3"/>
      <c r="I69" s="3"/>
      <c r="J69" s="3"/>
      <c r="K69" s="3"/>
      <c r="L69" s="3"/>
    </row>
    <row r="70" customHeight="1" spans="1:12">
      <c r="A70" s="47"/>
      <c r="B70" s="3"/>
      <c r="C70" s="22"/>
      <c r="D70" s="22"/>
      <c r="E70" s="22"/>
      <c r="F70" s="22"/>
      <c r="G70" s="23"/>
      <c r="H70" s="3"/>
      <c r="I70" s="3"/>
      <c r="J70" s="3"/>
      <c r="K70" s="3"/>
      <c r="L70" s="3"/>
    </row>
    <row r="71" customHeight="1" spans="1:12">
      <c r="A71" s="47"/>
      <c r="B71" s="3"/>
      <c r="C71" s="22"/>
      <c r="D71" s="22"/>
      <c r="E71" s="22"/>
      <c r="F71" s="22"/>
      <c r="G71" s="23"/>
      <c r="H71" s="3"/>
      <c r="I71" s="3"/>
      <c r="J71" s="3"/>
      <c r="K71" s="3"/>
      <c r="L71" s="3"/>
    </row>
    <row r="72" customHeight="1" spans="1:12">
      <c r="A72" s="47"/>
      <c r="B72" s="3"/>
      <c r="C72" s="22"/>
      <c r="D72" s="22"/>
      <c r="E72" s="22"/>
      <c r="F72" s="22"/>
      <c r="G72" s="23"/>
      <c r="H72" s="3"/>
      <c r="I72" s="3"/>
      <c r="J72" s="3"/>
      <c r="K72" s="3"/>
      <c r="L72" s="3"/>
    </row>
    <row r="73" customHeight="1" spans="1:12">
      <c r="A73" s="47"/>
      <c r="B73" s="3"/>
      <c r="C73" s="22"/>
      <c r="D73" s="22"/>
      <c r="E73" s="22"/>
      <c r="F73" s="22"/>
      <c r="G73" s="23"/>
      <c r="H73" s="3"/>
      <c r="I73" s="3"/>
      <c r="J73" s="3"/>
      <c r="K73" s="3"/>
      <c r="L73" s="3"/>
    </row>
  </sheetData>
  <sortState ref="A3:M48">
    <sortCondition ref="C2"/>
  </sortState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zoomScale="130" zoomScaleNormal="130" topLeftCell="A19" workbookViewId="0">
      <selection activeCell="A1" sqref="A1"/>
    </sheetView>
  </sheetViews>
  <sheetFormatPr defaultColWidth="9" defaultRowHeight="18.75"/>
  <cols>
    <col min="1" max="2" width="9.42857142857143" style="9" customWidth="1"/>
    <col min="3" max="3" width="8.42857142857143" style="10" customWidth="1"/>
    <col min="4" max="4" width="8.71428571428571" style="10" customWidth="1"/>
    <col min="5" max="5" width="8.28571428571429" style="10" customWidth="1"/>
    <col min="6" max="6" width="12" style="10" customWidth="1"/>
    <col min="7" max="7" width="18" style="11" customWidth="1"/>
    <col min="8" max="8" width="18.8571428571429" style="9" customWidth="1"/>
    <col min="9" max="9" width="9.14285714285714" style="9"/>
    <col min="10" max="10" width="32.5714285714286" style="9" customWidth="1"/>
    <col min="11" max="11" width="12.4285714285714" style="9" customWidth="1"/>
    <col min="12" max="16384" width="9.14285714285714" style="9"/>
  </cols>
  <sheetData>
    <row r="1" s="1" customFormat="1" ht="15" customHeight="1" spans="1:11">
      <c r="A1" s="12" t="s">
        <v>5</v>
      </c>
      <c r="B1" s="12" t="s">
        <v>956</v>
      </c>
      <c r="C1" s="13" t="s">
        <v>957</v>
      </c>
      <c r="D1" s="13" t="s">
        <v>966</v>
      </c>
      <c r="E1" s="14" t="s">
        <v>959</v>
      </c>
      <c r="F1" s="15" t="s">
        <v>960</v>
      </c>
      <c r="G1" s="16" t="s">
        <v>961</v>
      </c>
      <c r="H1" s="12" t="s">
        <v>962</v>
      </c>
      <c r="I1" s="12" t="s">
        <v>963</v>
      </c>
      <c r="J1" s="12" t="s">
        <v>75</v>
      </c>
      <c r="K1" s="28"/>
    </row>
    <row r="2" spans="1:12">
      <c r="A2" s="17">
        <v>4</v>
      </c>
      <c r="B2" s="18">
        <f>TỔNG!D804</f>
        <v>0</v>
      </c>
      <c r="C2" s="19">
        <f>TỔNG!E804</f>
        <v>0</v>
      </c>
      <c r="D2" s="19">
        <f>TỔNG!F804</f>
        <v>0</v>
      </c>
      <c r="E2" s="19">
        <f>TỔNG!G804</f>
        <v>0</v>
      </c>
      <c r="F2" s="19">
        <f>TỔNG!H804</f>
        <v>0</v>
      </c>
      <c r="G2" s="20">
        <f>TỔNG!I804</f>
        <v>0</v>
      </c>
      <c r="H2" s="18">
        <f>TỔNG!J804</f>
        <v>0</v>
      </c>
      <c r="I2" s="18">
        <f>TỔNG!K804</f>
        <v>0</v>
      </c>
      <c r="J2" s="18">
        <f>TỔNG!L804</f>
        <v>0</v>
      </c>
      <c r="K2" s="18">
        <f>TỔNG!M804</f>
        <v>0</v>
      </c>
      <c r="L2" s="18">
        <f>TỔNG!N804</f>
        <v>0</v>
      </c>
    </row>
    <row r="3" s="2" customFormat="1" ht="15" customHeight="1" spans="1:12">
      <c r="A3" s="17">
        <v>5</v>
      </c>
      <c r="B3" s="18">
        <f>TỔNG!D805</f>
        <v>0</v>
      </c>
      <c r="C3" s="19">
        <f>TỔNG!E805</f>
        <v>0</v>
      </c>
      <c r="D3" s="19">
        <f>TỔNG!F805</f>
        <v>0</v>
      </c>
      <c r="E3" s="19">
        <f>TỔNG!G805</f>
        <v>0</v>
      </c>
      <c r="F3" s="19">
        <f>TỔNG!H805</f>
        <v>0</v>
      </c>
      <c r="G3" s="20">
        <f>TỔNG!I805</f>
        <v>0</v>
      </c>
      <c r="H3" s="18">
        <f>TỔNG!J805</f>
        <v>0</v>
      </c>
      <c r="I3" s="18">
        <f>TỔNG!K805</f>
        <v>0</v>
      </c>
      <c r="J3" s="18">
        <f>TỔNG!L805</f>
        <v>0</v>
      </c>
      <c r="K3" s="18">
        <f>TỔNG!M805</f>
        <v>0</v>
      </c>
      <c r="L3" s="18">
        <f>TỔNG!N805</f>
        <v>0</v>
      </c>
    </row>
    <row r="4" s="3" customFormat="1" ht="15.75" customHeight="1" spans="1:14">
      <c r="A4" s="17">
        <v>6</v>
      </c>
      <c r="B4" s="18">
        <f>TỔNG!D806</f>
        <v>0</v>
      </c>
      <c r="C4" s="19">
        <f>TỔNG!E806</f>
        <v>0</v>
      </c>
      <c r="D4" s="19">
        <f>TỔNG!F806</f>
        <v>0</v>
      </c>
      <c r="E4" s="19">
        <f>TỔNG!G806</f>
        <v>0</v>
      </c>
      <c r="F4" s="19">
        <f>TỔNG!H806</f>
        <v>0</v>
      </c>
      <c r="G4" s="20">
        <f>TỔNG!I806</f>
        <v>0</v>
      </c>
      <c r="H4" s="18">
        <f>TỔNG!J806</f>
        <v>0</v>
      </c>
      <c r="I4" s="18">
        <f>TỔNG!K806</f>
        <v>0</v>
      </c>
      <c r="J4" s="18">
        <f>TỔNG!L806</f>
        <v>0</v>
      </c>
      <c r="K4" s="18">
        <f>TỔNG!M806</f>
        <v>0</v>
      </c>
      <c r="L4" s="18">
        <f>TỔNG!N806</f>
        <v>0</v>
      </c>
      <c r="M4" s="21"/>
      <c r="N4" s="21"/>
    </row>
    <row r="5" spans="1:12">
      <c r="A5" s="17">
        <v>7</v>
      </c>
      <c r="B5" s="18">
        <f>TỔNG!D807</f>
        <v>0</v>
      </c>
      <c r="C5" s="19">
        <f>TỔNG!E807</f>
        <v>0</v>
      </c>
      <c r="D5" s="19">
        <f>TỔNG!F807</f>
        <v>0</v>
      </c>
      <c r="E5" s="19">
        <f>TỔNG!G807</f>
        <v>0</v>
      </c>
      <c r="F5" s="19">
        <f>TỔNG!H807</f>
        <v>0</v>
      </c>
      <c r="G5" s="20">
        <f>TỔNG!I807</f>
        <v>0</v>
      </c>
      <c r="H5" s="18">
        <f>TỔNG!J807</f>
        <v>0</v>
      </c>
      <c r="I5" s="18">
        <f>TỔNG!K807</f>
        <v>0</v>
      </c>
      <c r="J5" s="18">
        <f>TỔNG!L807</f>
        <v>0</v>
      </c>
      <c r="K5" s="18">
        <f>TỔNG!M807</f>
        <v>0</v>
      </c>
      <c r="L5" s="18">
        <f>TỔNG!N807</f>
        <v>0</v>
      </c>
    </row>
    <row r="6" ht="15" customHeight="1" spans="1:12">
      <c r="A6" s="17">
        <v>1</v>
      </c>
      <c r="B6" s="18">
        <f>TỔNG!D808</f>
        <v>0</v>
      </c>
      <c r="C6" s="19">
        <f>TỔNG!E808</f>
        <v>0</v>
      </c>
      <c r="D6" s="19">
        <f>TỔNG!F808</f>
        <v>0</v>
      </c>
      <c r="E6" s="19">
        <f>TỔNG!G808</f>
        <v>0</v>
      </c>
      <c r="F6" s="19">
        <f>TỔNG!H808</f>
        <v>0</v>
      </c>
      <c r="G6" s="20">
        <f>TỔNG!I808</f>
        <v>0</v>
      </c>
      <c r="H6" s="18">
        <f>TỔNG!J808</f>
        <v>0</v>
      </c>
      <c r="I6" s="18">
        <f>TỔNG!K808</f>
        <v>0</v>
      </c>
      <c r="J6" s="18">
        <f>TỔNG!L808</f>
        <v>0</v>
      </c>
      <c r="K6" s="18">
        <f>TỔNG!M808</f>
        <v>0</v>
      </c>
      <c r="L6" s="18">
        <f>TỔNG!N808</f>
        <v>0</v>
      </c>
    </row>
    <row r="7" spans="1:12">
      <c r="A7" s="17">
        <v>2</v>
      </c>
      <c r="B7" s="18">
        <f>TỔNG!D809</f>
        <v>0</v>
      </c>
      <c r="C7" s="19">
        <f>TỔNG!E809</f>
        <v>0</v>
      </c>
      <c r="D7" s="19">
        <f>TỔNG!F809</f>
        <v>0</v>
      </c>
      <c r="E7" s="19">
        <f>TỔNG!G809</f>
        <v>0</v>
      </c>
      <c r="F7" s="19">
        <f>TỔNG!H809</f>
        <v>0</v>
      </c>
      <c r="G7" s="20">
        <f>TỔNG!I809</f>
        <v>0</v>
      </c>
      <c r="H7" s="18">
        <f>TỔNG!J809</f>
        <v>0</v>
      </c>
      <c r="I7" s="18">
        <f>TỔNG!K809</f>
        <v>0</v>
      </c>
      <c r="J7" s="18">
        <f>TỔNG!L809</f>
        <v>0</v>
      </c>
      <c r="K7" s="18">
        <f>TỔNG!M809</f>
        <v>0</v>
      </c>
      <c r="L7" s="18">
        <f>TỔNG!N809</f>
        <v>0</v>
      </c>
    </row>
    <row r="8" spans="1:12">
      <c r="A8" s="17">
        <v>8</v>
      </c>
      <c r="B8" s="18">
        <f>TỔNG!D810</f>
        <v>0</v>
      </c>
      <c r="C8" s="19">
        <f>TỔNG!E810</f>
        <v>0</v>
      </c>
      <c r="D8" s="19">
        <f>TỔNG!F810</f>
        <v>0</v>
      </c>
      <c r="E8" s="19">
        <f>TỔNG!G810</f>
        <v>0</v>
      </c>
      <c r="F8" s="19">
        <f>TỔNG!H810</f>
        <v>0</v>
      </c>
      <c r="G8" s="20">
        <f>TỔNG!I810</f>
        <v>0</v>
      </c>
      <c r="H8" s="18">
        <f>TỔNG!J810</f>
        <v>0</v>
      </c>
      <c r="I8" s="18">
        <f>TỔNG!K810</f>
        <v>0</v>
      </c>
      <c r="J8" s="18">
        <f>TỔNG!L810</f>
        <v>0</v>
      </c>
      <c r="K8" s="18">
        <f>TỔNG!M810</f>
        <v>0</v>
      </c>
      <c r="L8" s="18">
        <f>TỔNG!N810</f>
        <v>0</v>
      </c>
    </row>
    <row r="9" spans="1:12">
      <c r="A9" s="17">
        <v>9</v>
      </c>
      <c r="B9" s="18">
        <f>TỔNG!D811</f>
        <v>0</v>
      </c>
      <c r="C9" s="19">
        <f>TỔNG!E811</f>
        <v>0</v>
      </c>
      <c r="D9" s="19">
        <f>TỔNG!F811</f>
        <v>0</v>
      </c>
      <c r="E9" s="19">
        <f>TỔNG!G811</f>
        <v>0</v>
      </c>
      <c r="F9" s="19">
        <f>TỔNG!H811</f>
        <v>0</v>
      </c>
      <c r="G9" s="20">
        <f>TỔNG!I811</f>
        <v>0</v>
      </c>
      <c r="H9" s="18">
        <f>TỔNG!J811</f>
        <v>0</v>
      </c>
      <c r="I9" s="18">
        <f>TỔNG!K811</f>
        <v>0</v>
      </c>
      <c r="J9" s="18">
        <f>TỔNG!L811</f>
        <v>0</v>
      </c>
      <c r="K9" s="18">
        <f>TỔNG!M811</f>
        <v>0</v>
      </c>
      <c r="L9" s="18">
        <f>TỔNG!N811</f>
        <v>0</v>
      </c>
    </row>
    <row r="10" spans="1:12">
      <c r="A10" s="17">
        <v>10</v>
      </c>
      <c r="B10" s="18">
        <f>TỔNG!D812</f>
        <v>0</v>
      </c>
      <c r="C10" s="19">
        <f>TỔNG!E812</f>
        <v>0</v>
      </c>
      <c r="D10" s="19">
        <f>TỔNG!F812</f>
        <v>0</v>
      </c>
      <c r="E10" s="19">
        <f>TỔNG!G812</f>
        <v>0</v>
      </c>
      <c r="F10" s="19">
        <f>TỔNG!H812</f>
        <v>0</v>
      </c>
      <c r="G10" s="20">
        <f>TỔNG!I812</f>
        <v>0</v>
      </c>
      <c r="H10" s="18">
        <f>TỔNG!J812</f>
        <v>0</v>
      </c>
      <c r="I10" s="18">
        <f>TỔNG!K812</f>
        <v>0</v>
      </c>
      <c r="J10" s="18">
        <f>TỔNG!L812</f>
        <v>0</v>
      </c>
      <c r="K10" s="18">
        <f>TỔNG!M812</f>
        <v>0</v>
      </c>
      <c r="L10" s="18">
        <f>TỔNG!N812</f>
        <v>0</v>
      </c>
    </row>
    <row r="11" s="2" customFormat="1" ht="15" customHeight="1" spans="1:12">
      <c r="A11" s="17">
        <v>3</v>
      </c>
      <c r="B11" s="18">
        <f>TỔNG!D813</f>
        <v>0</v>
      </c>
      <c r="C11" s="19">
        <f>TỔNG!E813</f>
        <v>0</v>
      </c>
      <c r="D11" s="19">
        <f>TỔNG!F813</f>
        <v>0</v>
      </c>
      <c r="E11" s="19">
        <f>TỔNG!G813</f>
        <v>0</v>
      </c>
      <c r="F11" s="19">
        <f>TỔNG!H813</f>
        <v>0</v>
      </c>
      <c r="G11" s="20">
        <f>TỔNG!I813</f>
        <v>0</v>
      </c>
      <c r="H11" s="18">
        <f>TỔNG!J813</f>
        <v>0</v>
      </c>
      <c r="I11" s="18">
        <f>TỔNG!K813</f>
        <v>0</v>
      </c>
      <c r="J11" s="18">
        <f>TỔNG!L813</f>
        <v>0</v>
      </c>
      <c r="K11" s="18">
        <f>TỔNG!M813</f>
        <v>0</v>
      </c>
      <c r="L11" s="18">
        <f>TỔNG!N813</f>
        <v>0</v>
      </c>
    </row>
    <row r="12" spans="1:12">
      <c r="A12" s="17">
        <v>11</v>
      </c>
      <c r="B12" s="18">
        <f>TỔNG!D814</f>
        <v>0</v>
      </c>
      <c r="C12" s="19">
        <f>TỔNG!E814</f>
        <v>0</v>
      </c>
      <c r="D12" s="19">
        <f>TỔNG!F814</f>
        <v>0</v>
      </c>
      <c r="E12" s="19">
        <f>TỔNG!G814</f>
        <v>0</v>
      </c>
      <c r="F12" s="19">
        <f>TỔNG!H814</f>
        <v>0</v>
      </c>
      <c r="G12" s="20">
        <f>TỔNG!I814</f>
        <v>0</v>
      </c>
      <c r="H12" s="18">
        <f>TỔNG!J814</f>
        <v>0</v>
      </c>
      <c r="I12" s="18">
        <f>TỔNG!K814</f>
        <v>0</v>
      </c>
      <c r="J12" s="18">
        <f>TỔNG!L814</f>
        <v>0</v>
      </c>
      <c r="K12" s="18">
        <f>TỔNG!M814</f>
        <v>0</v>
      </c>
      <c r="L12" s="18">
        <f>TỔNG!N814</f>
        <v>0</v>
      </c>
    </row>
    <row r="13" spans="1:12">
      <c r="A13" s="17">
        <v>12</v>
      </c>
      <c r="B13" s="18">
        <f>TỔNG!D815</f>
        <v>0</v>
      </c>
      <c r="C13" s="19">
        <f>TỔNG!E815</f>
        <v>0</v>
      </c>
      <c r="D13" s="19">
        <f>TỔNG!F815</f>
        <v>0</v>
      </c>
      <c r="E13" s="19">
        <f>TỔNG!G815</f>
        <v>0</v>
      </c>
      <c r="F13" s="19">
        <f>TỔNG!H815</f>
        <v>0</v>
      </c>
      <c r="G13" s="20">
        <f>TỔNG!I815</f>
        <v>0</v>
      </c>
      <c r="H13" s="18">
        <f>TỔNG!J815</f>
        <v>0</v>
      </c>
      <c r="I13" s="18">
        <f>TỔNG!K815</f>
        <v>0</v>
      </c>
      <c r="J13" s="18">
        <f>TỔNG!L815</f>
        <v>0</v>
      </c>
      <c r="K13" s="18">
        <f>TỔNG!M815</f>
        <v>0</v>
      </c>
      <c r="L13" s="18">
        <f>TỔNG!N815</f>
        <v>0</v>
      </c>
    </row>
    <row r="14" spans="1:12">
      <c r="A14" s="17">
        <v>13</v>
      </c>
      <c r="B14" s="18">
        <f>TỔNG!D816</f>
        <v>0</v>
      </c>
      <c r="C14" s="19">
        <f>TỔNG!E816</f>
        <v>0</v>
      </c>
      <c r="D14" s="19">
        <f>TỔNG!F816</f>
        <v>0</v>
      </c>
      <c r="E14" s="19">
        <f>TỔNG!G816</f>
        <v>0</v>
      </c>
      <c r="F14" s="19">
        <f>TỔNG!H816</f>
        <v>0</v>
      </c>
      <c r="G14" s="20">
        <f>TỔNG!I816</f>
        <v>0</v>
      </c>
      <c r="H14" s="18">
        <f>TỔNG!J816</f>
        <v>0</v>
      </c>
      <c r="I14" s="18">
        <f>TỔNG!K816</f>
        <v>0</v>
      </c>
      <c r="J14" s="18">
        <f>TỔNG!L816</f>
        <v>0</v>
      </c>
      <c r="K14" s="18">
        <f>TỔNG!M816</f>
        <v>0</v>
      </c>
      <c r="L14" s="18">
        <f>TỔNG!N816</f>
        <v>0</v>
      </c>
    </row>
    <row r="15" ht="15" customHeight="1" spans="1:12">
      <c r="A15" s="17">
        <v>14</v>
      </c>
      <c r="B15" s="18">
        <f>TỔNG!D817</f>
        <v>0</v>
      </c>
      <c r="C15" s="19">
        <f>TỔNG!E817</f>
        <v>0</v>
      </c>
      <c r="D15" s="19">
        <f>TỔNG!F817</f>
        <v>0</v>
      </c>
      <c r="E15" s="19">
        <f>TỔNG!G817</f>
        <v>0</v>
      </c>
      <c r="F15" s="19">
        <f>TỔNG!H817</f>
        <v>0</v>
      </c>
      <c r="G15" s="20">
        <f>TỔNG!I817</f>
        <v>0</v>
      </c>
      <c r="H15" s="18">
        <f>TỔNG!J817</f>
        <v>0</v>
      </c>
      <c r="I15" s="18">
        <f>TỔNG!K817</f>
        <v>0</v>
      </c>
      <c r="J15" s="18">
        <f>TỔNG!L817</f>
        <v>0</v>
      </c>
      <c r="K15" s="18">
        <f>TỔNG!M817</f>
        <v>0</v>
      </c>
      <c r="L15" s="18">
        <f>TỔNG!N817</f>
        <v>0</v>
      </c>
    </row>
    <row r="16" s="4" customFormat="1" ht="15" customHeight="1" spans="1:12">
      <c r="A16" s="17">
        <v>15</v>
      </c>
      <c r="B16" s="18">
        <f>TỔNG!D818</f>
        <v>0</v>
      </c>
      <c r="C16" s="19">
        <f>TỔNG!E818</f>
        <v>0</v>
      </c>
      <c r="D16" s="19">
        <f>TỔNG!F818</f>
        <v>0</v>
      </c>
      <c r="E16" s="19">
        <f>TỔNG!G818</f>
        <v>0</v>
      </c>
      <c r="F16" s="19">
        <f>TỔNG!H818</f>
        <v>0</v>
      </c>
      <c r="G16" s="20">
        <f>TỔNG!I818</f>
        <v>0</v>
      </c>
      <c r="H16" s="18">
        <f>TỔNG!J818</f>
        <v>0</v>
      </c>
      <c r="I16" s="18">
        <f>TỔNG!K818</f>
        <v>0</v>
      </c>
      <c r="J16" s="18">
        <f>TỔNG!L818</f>
        <v>0</v>
      </c>
      <c r="K16" s="18">
        <f>TỔNG!M818</f>
        <v>0</v>
      </c>
      <c r="L16" s="18">
        <f>TỔNG!N818</f>
        <v>0</v>
      </c>
    </row>
    <row r="17" s="2" customFormat="1" ht="15" customHeight="1" spans="1:12">
      <c r="A17" s="17">
        <v>16</v>
      </c>
      <c r="B17" s="18">
        <f>TỔNG!D819</f>
        <v>0</v>
      </c>
      <c r="C17" s="19">
        <f>TỔNG!E819</f>
        <v>0</v>
      </c>
      <c r="D17" s="19">
        <f>TỔNG!F819</f>
        <v>0</v>
      </c>
      <c r="E17" s="19">
        <f>TỔNG!G819</f>
        <v>0</v>
      </c>
      <c r="F17" s="19">
        <f>TỔNG!H819</f>
        <v>0</v>
      </c>
      <c r="G17" s="20">
        <f>TỔNG!I819</f>
        <v>0</v>
      </c>
      <c r="H17" s="18">
        <f>TỔNG!J819</f>
        <v>0</v>
      </c>
      <c r="I17" s="18">
        <f>TỔNG!K819</f>
        <v>0</v>
      </c>
      <c r="J17" s="18">
        <f>TỔNG!L819</f>
        <v>0</v>
      </c>
      <c r="K17" s="18">
        <f>TỔNG!M819</f>
        <v>0</v>
      </c>
      <c r="L17" s="18">
        <f>TỔNG!N819</f>
        <v>0</v>
      </c>
    </row>
    <row r="18" s="2" customFormat="1" ht="15" customHeight="1" spans="1:12">
      <c r="A18" s="21">
        <v>14</v>
      </c>
      <c r="B18" s="18">
        <f>TỔNG!D820</f>
        <v>0</v>
      </c>
      <c r="C18" s="19">
        <f>TỔNG!E820</f>
        <v>0</v>
      </c>
      <c r="D18" s="19">
        <f>TỔNG!F820</f>
        <v>0</v>
      </c>
      <c r="E18" s="19">
        <f>TỔNG!G820</f>
        <v>0</v>
      </c>
      <c r="F18" s="19">
        <f>TỔNG!H820</f>
        <v>0</v>
      </c>
      <c r="G18" s="20">
        <f>TỔNG!I820</f>
        <v>0</v>
      </c>
      <c r="H18" s="18">
        <f>TỔNG!J820</f>
        <v>0</v>
      </c>
      <c r="I18" s="18">
        <f>TỔNG!K820</f>
        <v>0</v>
      </c>
      <c r="J18" s="18">
        <f>TỔNG!L820</f>
        <v>0</v>
      </c>
      <c r="K18" s="18">
        <f>TỔNG!M820</f>
        <v>0</v>
      </c>
      <c r="L18" s="18">
        <f>TỔNG!N820</f>
        <v>0</v>
      </c>
    </row>
    <row r="19" s="2" customFormat="1" ht="15" customHeight="1" spans="1:12">
      <c r="A19" s="17">
        <v>17</v>
      </c>
      <c r="B19" s="18">
        <f>TỔNG!D821</f>
        <v>0</v>
      </c>
      <c r="C19" s="19">
        <f>TỔNG!E821</f>
        <v>0</v>
      </c>
      <c r="D19" s="19">
        <f>TỔNG!F821</f>
        <v>0</v>
      </c>
      <c r="E19" s="19">
        <f>TỔNG!G821</f>
        <v>0</v>
      </c>
      <c r="F19" s="19">
        <f>TỔNG!H821</f>
        <v>0</v>
      </c>
      <c r="G19" s="20">
        <f>TỔNG!I821</f>
        <v>0</v>
      </c>
      <c r="H19" s="18">
        <f>TỔNG!J821</f>
        <v>0</v>
      </c>
      <c r="I19" s="18">
        <f>TỔNG!K821</f>
        <v>0</v>
      </c>
      <c r="J19" s="18">
        <f>TỔNG!L821</f>
        <v>0</v>
      </c>
      <c r="K19" s="18">
        <f>TỔNG!M821</f>
        <v>0</v>
      </c>
      <c r="L19" s="18">
        <f>TỔNG!N821</f>
        <v>0</v>
      </c>
    </row>
    <row r="20" spans="1:12">
      <c r="A20" s="17">
        <v>18</v>
      </c>
      <c r="B20" s="18">
        <f>TỔNG!D822</f>
        <v>0</v>
      </c>
      <c r="C20" s="19">
        <f>TỔNG!E822</f>
        <v>0</v>
      </c>
      <c r="D20" s="19">
        <f>TỔNG!F822</f>
        <v>0</v>
      </c>
      <c r="E20" s="19">
        <f>TỔNG!G822</f>
        <v>0</v>
      </c>
      <c r="F20" s="19">
        <f>TỔNG!H822</f>
        <v>0</v>
      </c>
      <c r="G20" s="20">
        <f>TỔNG!I822</f>
        <v>0</v>
      </c>
      <c r="H20" s="18">
        <f>TỔNG!J822</f>
        <v>0</v>
      </c>
      <c r="I20" s="18">
        <f>TỔNG!K822</f>
        <v>0</v>
      </c>
      <c r="J20" s="18">
        <f>TỔNG!L822</f>
        <v>0</v>
      </c>
      <c r="K20" s="18">
        <f>TỔNG!M822</f>
        <v>0</v>
      </c>
      <c r="L20" s="18">
        <f>TỔNG!N822</f>
        <v>0</v>
      </c>
    </row>
    <row r="21" spans="1:12">
      <c r="A21" s="17">
        <v>19</v>
      </c>
      <c r="B21" s="18">
        <f>TỔNG!D823</f>
        <v>0</v>
      </c>
      <c r="C21" s="19">
        <f>TỔNG!E823</f>
        <v>0</v>
      </c>
      <c r="D21" s="19">
        <f>TỔNG!F823</f>
        <v>0</v>
      </c>
      <c r="E21" s="19">
        <f>TỔNG!G823</f>
        <v>0</v>
      </c>
      <c r="F21" s="19">
        <f>TỔNG!H823</f>
        <v>0</v>
      </c>
      <c r="G21" s="20">
        <f>TỔNG!I823</f>
        <v>0</v>
      </c>
      <c r="H21" s="18">
        <f>TỔNG!J823</f>
        <v>0</v>
      </c>
      <c r="I21" s="18">
        <f>TỔNG!K823</f>
        <v>0</v>
      </c>
      <c r="J21" s="18">
        <f>TỔNG!L823</f>
        <v>0</v>
      </c>
      <c r="K21" s="18">
        <f>TỔNG!M823</f>
        <v>0</v>
      </c>
      <c r="L21" s="18">
        <f>TỔNG!N823</f>
        <v>0</v>
      </c>
    </row>
    <row r="22" s="2" customFormat="1" ht="15" customHeight="1" spans="1:13">
      <c r="A22" s="21">
        <v>16</v>
      </c>
      <c r="B22" s="3">
        <f>TỔNG!D764</f>
        <v>0</v>
      </c>
      <c r="C22" s="22">
        <f>TỔNG!E764</f>
        <v>0</v>
      </c>
      <c r="D22" s="22">
        <f>TỔNG!F764</f>
        <v>0</v>
      </c>
      <c r="E22" s="22">
        <f>TỔNG!G764</f>
        <v>0</v>
      </c>
      <c r="F22" s="22">
        <f>TỔNG!H764</f>
        <v>0</v>
      </c>
      <c r="G22" s="23">
        <f>TỔNG!I764</f>
        <v>0</v>
      </c>
      <c r="H22" s="3">
        <f>TỔNG!J764</f>
        <v>0</v>
      </c>
      <c r="I22" s="3">
        <f>TỔNG!K764</f>
        <v>0</v>
      </c>
      <c r="J22" s="3">
        <f>TỔNG!L764</f>
        <v>0</v>
      </c>
      <c r="K22" s="3">
        <f>TỔNG!M764</f>
        <v>0</v>
      </c>
      <c r="L22" s="3">
        <f>TỔNG!N764</f>
        <v>0</v>
      </c>
      <c r="M22" s="3">
        <f>TỔNG!O758</f>
        <v>0</v>
      </c>
    </row>
    <row r="23" spans="1:12">
      <c r="A23" s="17">
        <v>20</v>
      </c>
      <c r="B23" s="18">
        <f>TỔNG!D824</f>
        <v>0</v>
      </c>
      <c r="C23" s="19">
        <f>TỔNG!E824</f>
        <v>0</v>
      </c>
      <c r="D23" s="19">
        <f>TỔNG!F824</f>
        <v>0</v>
      </c>
      <c r="E23" s="19">
        <f>TỔNG!G824</f>
        <v>0</v>
      </c>
      <c r="F23" s="19">
        <f>TỔNG!H824</f>
        <v>0</v>
      </c>
      <c r="G23" s="20">
        <f>TỔNG!I824</f>
        <v>0</v>
      </c>
      <c r="H23" s="18">
        <f>TỔNG!J824</f>
        <v>0</v>
      </c>
      <c r="I23" s="18">
        <f>TỔNG!K824</f>
        <v>0</v>
      </c>
      <c r="J23" s="18">
        <f>TỔNG!L824</f>
        <v>0</v>
      </c>
      <c r="K23" s="18">
        <f>TỔNG!M824</f>
        <v>0</v>
      </c>
      <c r="L23" s="18">
        <f>TỔNG!N824</f>
        <v>0</v>
      </c>
    </row>
    <row r="24" spans="1:12">
      <c r="A24" s="17">
        <v>21</v>
      </c>
      <c r="B24" s="18">
        <f>TỔNG!D825</f>
        <v>0</v>
      </c>
      <c r="C24" s="19">
        <f>TỔNG!E825</f>
        <v>0</v>
      </c>
      <c r="D24" s="19">
        <f>TỔNG!F825</f>
        <v>0</v>
      </c>
      <c r="E24" s="19">
        <f>TỔNG!G825</f>
        <v>0</v>
      </c>
      <c r="F24" s="19">
        <f>TỔNG!H825</f>
        <v>0</v>
      </c>
      <c r="G24" s="20">
        <f>TỔNG!I825</f>
        <v>0</v>
      </c>
      <c r="H24" s="18">
        <f>TỔNG!J825</f>
        <v>0</v>
      </c>
      <c r="I24" s="18">
        <f>TỔNG!K825</f>
        <v>0</v>
      </c>
      <c r="J24" s="18">
        <f>TỔNG!L825</f>
        <v>0</v>
      </c>
      <c r="K24" s="18">
        <f>TỔNG!M825</f>
        <v>0</v>
      </c>
      <c r="L24" s="18">
        <f>TỔNG!N825</f>
        <v>0</v>
      </c>
    </row>
    <row r="25" spans="1:12">
      <c r="A25" s="17">
        <v>22</v>
      </c>
      <c r="B25" s="18">
        <f>TỔNG!D826</f>
        <v>0</v>
      </c>
      <c r="C25" s="19">
        <f>TỔNG!E826</f>
        <v>0</v>
      </c>
      <c r="D25" s="19">
        <f>TỔNG!F826</f>
        <v>0</v>
      </c>
      <c r="E25" s="19">
        <f>TỔNG!G826</f>
        <v>0</v>
      </c>
      <c r="F25" s="19">
        <f>TỔNG!H826</f>
        <v>0</v>
      </c>
      <c r="G25" s="20">
        <f>TỔNG!I826</f>
        <v>0</v>
      </c>
      <c r="H25" s="18">
        <f>TỔNG!J826</f>
        <v>0</v>
      </c>
      <c r="I25" s="18">
        <f>TỔNG!K826</f>
        <v>0</v>
      </c>
      <c r="J25" s="18">
        <f>TỔNG!L826</f>
        <v>0</v>
      </c>
      <c r="K25" s="18">
        <f>TỔNG!M826</f>
        <v>0</v>
      </c>
      <c r="L25" s="18">
        <f>TỔNG!N826</f>
        <v>0</v>
      </c>
    </row>
    <row r="26" spans="1:12">
      <c r="A26" s="17">
        <v>23</v>
      </c>
      <c r="B26" s="18">
        <f>TỔNG!D827</f>
        <v>0</v>
      </c>
      <c r="C26" s="19">
        <f>TỔNG!E827</f>
        <v>0</v>
      </c>
      <c r="D26" s="19">
        <f>TỔNG!F827</f>
        <v>0</v>
      </c>
      <c r="E26" s="19">
        <f>TỔNG!G827</f>
        <v>0</v>
      </c>
      <c r="F26" s="19">
        <f>TỔNG!H827</f>
        <v>0</v>
      </c>
      <c r="G26" s="20">
        <f>TỔNG!I827</f>
        <v>0</v>
      </c>
      <c r="H26" s="18">
        <f>TỔNG!J827</f>
        <v>0</v>
      </c>
      <c r="I26" s="18">
        <f>TỔNG!K827</f>
        <v>0</v>
      </c>
      <c r="J26" s="18">
        <f>TỔNG!L827</f>
        <v>0</v>
      </c>
      <c r="K26" s="18">
        <f>TỔNG!M827</f>
        <v>0</v>
      </c>
      <c r="L26" s="18">
        <f>TỔNG!N827</f>
        <v>0</v>
      </c>
    </row>
    <row r="27" s="2" customFormat="1" ht="15" customHeight="1" spans="1:12">
      <c r="A27" s="21">
        <v>18</v>
      </c>
      <c r="B27" s="18">
        <f>TỔNG!D828</f>
        <v>0</v>
      </c>
      <c r="C27" s="19">
        <f>TỔNG!E828</f>
        <v>0</v>
      </c>
      <c r="D27" s="19">
        <f>TỔNG!F828</f>
        <v>0</v>
      </c>
      <c r="E27" s="19">
        <f>TỔNG!G828</f>
        <v>0</v>
      </c>
      <c r="F27" s="19">
        <f>TỔNG!H828</f>
        <v>0</v>
      </c>
      <c r="G27" s="20">
        <f>TỔNG!I828</f>
        <v>0</v>
      </c>
      <c r="H27" s="18">
        <f>TỔNG!J828</f>
        <v>0</v>
      </c>
      <c r="I27" s="18">
        <f>TỔNG!K828</f>
        <v>0</v>
      </c>
      <c r="J27" s="18">
        <f>TỔNG!L828</f>
        <v>0</v>
      </c>
      <c r="K27" s="18">
        <f>TỔNG!M828</f>
        <v>0</v>
      </c>
      <c r="L27" s="18">
        <f>TỔNG!N828</f>
        <v>0</v>
      </c>
    </row>
    <row r="28" s="5" customFormat="1" spans="1:12">
      <c r="A28" s="24">
        <v>6</v>
      </c>
      <c r="B28" s="18">
        <f>TỔNG!D829</f>
        <v>0</v>
      </c>
      <c r="C28" s="19">
        <f>TỔNG!E829</f>
        <v>0</v>
      </c>
      <c r="D28" s="19">
        <f>TỔNG!F829</f>
        <v>0</v>
      </c>
      <c r="E28" s="19">
        <f>TỔNG!G829</f>
        <v>0</v>
      </c>
      <c r="F28" s="19">
        <f>TỔNG!H829</f>
        <v>0</v>
      </c>
      <c r="G28" s="20">
        <f>TỔNG!I829</f>
        <v>0</v>
      </c>
      <c r="H28" s="18">
        <f>TỔNG!J829</f>
        <v>0</v>
      </c>
      <c r="I28" s="18">
        <f>TỔNG!K829</f>
        <v>0</v>
      </c>
      <c r="J28" s="18">
        <f>TỔNG!L829</f>
        <v>0</v>
      </c>
      <c r="K28" s="18">
        <f>TỔNG!M829</f>
        <v>0</v>
      </c>
      <c r="L28" s="18">
        <f>TỔNG!N829</f>
        <v>0</v>
      </c>
    </row>
    <row r="29" spans="1:12">
      <c r="A29" s="17">
        <v>24</v>
      </c>
      <c r="B29" s="18">
        <f>TỔNG!D830</f>
        <v>0</v>
      </c>
      <c r="C29" s="19">
        <f>TỔNG!E830</f>
        <v>0</v>
      </c>
      <c r="D29" s="19">
        <f>TỔNG!F830</f>
        <v>0</v>
      </c>
      <c r="E29" s="19">
        <f>TỔNG!G830</f>
        <v>0</v>
      </c>
      <c r="F29" s="19">
        <f>TỔNG!H830</f>
        <v>0</v>
      </c>
      <c r="G29" s="20">
        <f>TỔNG!I830</f>
        <v>0</v>
      </c>
      <c r="H29" s="18">
        <f>TỔNG!J830</f>
        <v>0</v>
      </c>
      <c r="I29" s="18">
        <f>TỔNG!K830</f>
        <v>0</v>
      </c>
      <c r="J29" s="18">
        <f>TỔNG!L830</f>
        <v>0</v>
      </c>
      <c r="K29" s="18">
        <f>TỔNG!M830</f>
        <v>0</v>
      </c>
      <c r="L29" s="18">
        <f>TỔNG!N830</f>
        <v>0</v>
      </c>
    </row>
    <row r="30" spans="1:12">
      <c r="A30" s="17">
        <v>25</v>
      </c>
      <c r="B30" s="18">
        <f>TỔNG!D831</f>
        <v>0</v>
      </c>
      <c r="C30" s="19">
        <f>TỔNG!E831</f>
        <v>0</v>
      </c>
      <c r="D30" s="19">
        <f>TỔNG!F831</f>
        <v>0</v>
      </c>
      <c r="E30" s="19">
        <f>TỔNG!G831</f>
        <v>0</v>
      </c>
      <c r="F30" s="19">
        <f>TỔNG!H831</f>
        <v>0</v>
      </c>
      <c r="G30" s="20">
        <f>TỔNG!I831</f>
        <v>0</v>
      </c>
      <c r="H30" s="18">
        <f>TỔNG!J831</f>
        <v>0</v>
      </c>
      <c r="I30" s="18">
        <f>TỔNG!K831</f>
        <v>0</v>
      </c>
      <c r="J30" s="18">
        <f>TỔNG!L831</f>
        <v>0</v>
      </c>
      <c r="K30" s="18">
        <f>TỔNG!M831</f>
        <v>0</v>
      </c>
      <c r="L30" s="18">
        <f>TỔNG!N831</f>
        <v>0</v>
      </c>
    </row>
    <row r="31" spans="1:12">
      <c r="A31" s="17">
        <v>26</v>
      </c>
      <c r="B31" s="18">
        <f>TỔNG!D832</f>
        <v>0</v>
      </c>
      <c r="C31" s="19">
        <f>TỔNG!E832</f>
        <v>0</v>
      </c>
      <c r="D31" s="19">
        <f>TỔNG!F832</f>
        <v>0</v>
      </c>
      <c r="E31" s="19">
        <f>TỔNG!G832</f>
        <v>0</v>
      </c>
      <c r="F31" s="19">
        <f>TỔNG!H832</f>
        <v>0</v>
      </c>
      <c r="G31" s="20">
        <f>TỔNG!I832</f>
        <v>0</v>
      </c>
      <c r="H31" s="18">
        <f>TỔNG!J832</f>
        <v>0</v>
      </c>
      <c r="I31" s="18">
        <f>TỔNG!K832</f>
        <v>0</v>
      </c>
      <c r="J31" s="18">
        <f>TỔNG!L832</f>
        <v>0</v>
      </c>
      <c r="K31" s="18">
        <f>TỔNG!M832</f>
        <v>0</v>
      </c>
      <c r="L31" s="18">
        <f>TỔNG!N832</f>
        <v>0</v>
      </c>
    </row>
    <row r="32" s="2" customFormat="1" ht="15" customHeight="1" spans="1:12">
      <c r="A32" s="21">
        <v>22</v>
      </c>
      <c r="B32" s="18">
        <f>TỔNG!D833</f>
        <v>0</v>
      </c>
      <c r="C32" s="19">
        <f>TỔNG!E833</f>
        <v>0</v>
      </c>
      <c r="D32" s="19">
        <f>TỔNG!F833</f>
        <v>0</v>
      </c>
      <c r="E32" s="19">
        <f>TỔNG!G833</f>
        <v>0</v>
      </c>
      <c r="F32" s="19">
        <f>TỔNG!H833</f>
        <v>0</v>
      </c>
      <c r="G32" s="20">
        <f>TỔNG!I833</f>
        <v>0</v>
      </c>
      <c r="H32" s="18">
        <f>TỔNG!J833</f>
        <v>0</v>
      </c>
      <c r="I32" s="18">
        <f>TỔNG!K833</f>
        <v>0</v>
      </c>
      <c r="J32" s="18">
        <f>TỔNG!L833</f>
        <v>0</v>
      </c>
      <c r="K32" s="18">
        <f>TỔNG!M833</f>
        <v>0</v>
      </c>
      <c r="L32" s="18">
        <f>TỔNG!N833</f>
        <v>0</v>
      </c>
    </row>
    <row r="33" spans="1:12">
      <c r="A33" s="17">
        <v>28</v>
      </c>
      <c r="B33" s="18">
        <f>TỔNG!D834</f>
        <v>0</v>
      </c>
      <c r="C33" s="19">
        <f>TỔNG!E834</f>
        <v>0</v>
      </c>
      <c r="D33" s="19">
        <f>TỔNG!F834</f>
        <v>0</v>
      </c>
      <c r="E33" s="19">
        <f>TỔNG!G834</f>
        <v>0</v>
      </c>
      <c r="F33" s="19">
        <f>TỔNG!H834</f>
        <v>0</v>
      </c>
      <c r="G33" s="20">
        <f>TỔNG!I834</f>
        <v>0</v>
      </c>
      <c r="H33" s="18">
        <f>TỔNG!J834</f>
        <v>0</v>
      </c>
      <c r="I33" s="18">
        <f>TỔNG!K834</f>
        <v>0</v>
      </c>
      <c r="J33" s="18">
        <f>TỔNG!L834</f>
        <v>0</v>
      </c>
      <c r="K33" s="18">
        <f>TỔNG!M834</f>
        <v>0</v>
      </c>
      <c r="L33" s="18">
        <f>TỔNG!N834</f>
        <v>0</v>
      </c>
    </row>
    <row r="34" s="6" customFormat="1" customHeight="1" spans="1:14">
      <c r="A34" s="17">
        <v>35</v>
      </c>
      <c r="B34" s="18">
        <f>TỔNG!D835</f>
        <v>0</v>
      </c>
      <c r="C34" s="19">
        <f>TỔNG!E835</f>
        <v>0</v>
      </c>
      <c r="D34" s="19">
        <f>TỔNG!F835</f>
        <v>0</v>
      </c>
      <c r="E34" s="19">
        <f>TỔNG!G835</f>
        <v>0</v>
      </c>
      <c r="F34" s="19">
        <f>TỔNG!H835</f>
        <v>0</v>
      </c>
      <c r="G34" s="20">
        <f>TỔNG!I835</f>
        <v>0</v>
      </c>
      <c r="H34" s="18">
        <f>TỔNG!J835</f>
        <v>0</v>
      </c>
      <c r="I34" s="18">
        <f>TỔNG!K835</f>
        <v>0</v>
      </c>
      <c r="J34" s="18">
        <f>TỔNG!L835</f>
        <v>0</v>
      </c>
      <c r="K34" s="18">
        <f>TỔNG!M835</f>
        <v>0</v>
      </c>
      <c r="L34" s="18">
        <f>TỔNG!N835</f>
        <v>0</v>
      </c>
      <c r="N34" s="29"/>
    </row>
    <row r="35" s="2" customFormat="1" ht="15" customHeight="1" spans="1:13">
      <c r="A35" s="21">
        <v>31</v>
      </c>
      <c r="B35" s="3">
        <f>TỔNG!D779</f>
        <v>0</v>
      </c>
      <c r="C35" s="22">
        <f>TỔNG!E779</f>
        <v>0</v>
      </c>
      <c r="D35" s="22">
        <f>TỔNG!F779</f>
        <v>0</v>
      </c>
      <c r="E35" s="22">
        <f>TỔNG!G779</f>
        <v>0</v>
      </c>
      <c r="F35" s="22">
        <f>TỔNG!H779</f>
        <v>0</v>
      </c>
      <c r="G35" s="23">
        <f>TỔNG!I779</f>
        <v>0</v>
      </c>
      <c r="H35" s="3">
        <f>TỔNG!J779</f>
        <v>0</v>
      </c>
      <c r="I35" s="3">
        <f>TỔNG!K779</f>
        <v>0</v>
      </c>
      <c r="J35" s="3">
        <f>TỔNG!L779</f>
        <v>0</v>
      </c>
      <c r="K35" s="3">
        <f>TỔNG!M779</f>
        <v>0</v>
      </c>
      <c r="L35" s="3">
        <f>TỔNG!N779</f>
        <v>0</v>
      </c>
      <c r="M35" s="3">
        <f>TỔNG!O773</f>
        <v>0</v>
      </c>
    </row>
    <row r="36" s="7" customFormat="1" ht="15" customHeight="1" spans="1:14">
      <c r="A36" s="24">
        <v>13</v>
      </c>
      <c r="B36" s="25">
        <f>TỔNG!D738</f>
        <v>0</v>
      </c>
      <c r="C36" s="26">
        <f>TỔNG!E738</f>
        <v>0</v>
      </c>
      <c r="D36" s="26">
        <f>TỔNG!F738</f>
        <v>0</v>
      </c>
      <c r="E36" s="26">
        <f>TỔNG!G738</f>
        <v>0</v>
      </c>
      <c r="F36" s="26">
        <f>TỔNG!H738</f>
        <v>0</v>
      </c>
      <c r="G36" s="27">
        <f>TỔNG!I738</f>
        <v>0</v>
      </c>
      <c r="H36" s="25">
        <f>TỔNG!J738</f>
        <v>0</v>
      </c>
      <c r="I36" s="25">
        <f>TỔNG!K738</f>
        <v>0</v>
      </c>
      <c r="J36" s="25">
        <f>TỔNG!L738</f>
        <v>0</v>
      </c>
      <c r="K36" s="25">
        <f>TỔNG!M738</f>
        <v>0</v>
      </c>
      <c r="N36" s="30"/>
    </row>
    <row r="37" s="7" customFormat="1" ht="18" customHeight="1" spans="1:14">
      <c r="A37" s="21">
        <v>14</v>
      </c>
      <c r="B37" s="3">
        <f>TỔNG!D739</f>
        <v>0</v>
      </c>
      <c r="C37" s="22">
        <f>TỔNG!E739</f>
        <v>0</v>
      </c>
      <c r="D37" s="22">
        <f>TỔNG!F739</f>
        <v>0</v>
      </c>
      <c r="E37" s="22">
        <f>TỔNG!G739</f>
        <v>0</v>
      </c>
      <c r="F37" s="22">
        <f>TỔNG!H739</f>
        <v>0</v>
      </c>
      <c r="G37" s="23">
        <f>TỔNG!I739</f>
        <v>0</v>
      </c>
      <c r="H37" s="3">
        <f>TỔNG!J739</f>
        <v>0</v>
      </c>
      <c r="I37" s="3">
        <f>TỔNG!K739</f>
        <v>0</v>
      </c>
      <c r="J37" s="3">
        <f>TỔNG!L739</f>
        <v>0</v>
      </c>
      <c r="K37" s="3">
        <f>TỔNG!M739</f>
        <v>0</v>
      </c>
      <c r="N37" s="31"/>
    </row>
    <row r="38" s="2" customFormat="1" ht="15" customHeight="1" spans="1:13">
      <c r="A38" s="21">
        <v>13</v>
      </c>
      <c r="B38" s="3">
        <f>TỔNG!D761</f>
        <v>0</v>
      </c>
      <c r="C38" s="22">
        <f>TỔNG!E761</f>
        <v>0</v>
      </c>
      <c r="D38" s="22">
        <f>TỔNG!F761</f>
        <v>0</v>
      </c>
      <c r="E38" s="22">
        <f>TỔNG!G761</f>
        <v>0</v>
      </c>
      <c r="F38" s="22">
        <f>TỔNG!H761</f>
        <v>0</v>
      </c>
      <c r="G38" s="23">
        <f>TỔNG!I761</f>
        <v>0</v>
      </c>
      <c r="H38" s="3">
        <f>TỔNG!J761</f>
        <v>0</v>
      </c>
      <c r="I38" s="3">
        <f>TỔNG!K761</f>
        <v>0</v>
      </c>
      <c r="J38" s="3">
        <f>TỔNG!L761</f>
        <v>0</v>
      </c>
      <c r="K38" s="3">
        <f>TỔNG!M761</f>
        <v>0</v>
      </c>
      <c r="L38" s="3">
        <f>TỔNG!N761</f>
        <v>0</v>
      </c>
      <c r="M38" s="3">
        <f>TỔNG!O755</f>
        <v>0</v>
      </c>
    </row>
    <row r="39" s="2" customFormat="1" ht="15" customHeight="1" spans="1:13">
      <c r="A39" s="21">
        <v>13</v>
      </c>
      <c r="B39" s="3">
        <f>TỔNG!D785</f>
        <v>0</v>
      </c>
      <c r="C39" s="22">
        <f>TỔNG!E785</f>
        <v>0</v>
      </c>
      <c r="D39" s="22">
        <f>TỔNG!F785</f>
        <v>0</v>
      </c>
      <c r="E39" s="22">
        <f>TỔNG!G785</f>
        <v>0</v>
      </c>
      <c r="F39" s="22">
        <f>TỔNG!H785</f>
        <v>0</v>
      </c>
      <c r="G39" s="23">
        <f>TỔNG!I785</f>
        <v>0</v>
      </c>
      <c r="H39" s="3">
        <f>TỔNG!J785</f>
        <v>0</v>
      </c>
      <c r="I39" s="3">
        <f>TỔNG!K785</f>
        <v>0</v>
      </c>
      <c r="J39" s="3">
        <f>TỔNG!L785</f>
        <v>0</v>
      </c>
      <c r="K39" s="3">
        <f>TỔNG!M785</f>
        <v>0</v>
      </c>
      <c r="L39" s="3">
        <f>TỔNG!N785</f>
        <v>0</v>
      </c>
      <c r="M39" s="3">
        <f>TỔNG!O779</f>
        <v>0</v>
      </c>
    </row>
    <row r="40" spans="1:12">
      <c r="A40" s="17">
        <v>29</v>
      </c>
      <c r="B40" s="18">
        <f>TỔNG!D836</f>
        <v>0</v>
      </c>
      <c r="C40" s="19">
        <f>TỔNG!E836</f>
        <v>0</v>
      </c>
      <c r="D40" s="19">
        <f>TỔNG!F836</f>
        <v>0</v>
      </c>
      <c r="E40" s="19">
        <f>TỔNG!G836</f>
        <v>0</v>
      </c>
      <c r="F40" s="19">
        <f>TỔNG!H836</f>
        <v>0</v>
      </c>
      <c r="G40" s="20">
        <f>TỔNG!I836</f>
        <v>0</v>
      </c>
      <c r="H40" s="18">
        <f>TỔNG!J836</f>
        <v>0</v>
      </c>
      <c r="I40" s="18">
        <f>TỔNG!K836</f>
        <v>0</v>
      </c>
      <c r="J40" s="18">
        <f>TỔNG!L836</f>
        <v>0</v>
      </c>
      <c r="K40" s="18">
        <f>TỔNG!M836</f>
        <v>0</v>
      </c>
      <c r="L40" s="18">
        <f>TỔNG!N836</f>
        <v>0</v>
      </c>
    </row>
    <row r="41" spans="1:12">
      <c r="A41" s="17">
        <v>31</v>
      </c>
      <c r="B41" s="18" t="e">
        <f>TỔNG!#REF!</f>
        <v>#REF!</v>
      </c>
      <c r="C41" s="19" t="e">
        <f>TỔNG!#REF!</f>
        <v>#REF!</v>
      </c>
      <c r="D41" s="19" t="e">
        <f>TỔNG!#REF!</f>
        <v>#REF!</v>
      </c>
      <c r="E41" s="19" t="e">
        <f>TỔNG!#REF!</f>
        <v>#REF!</v>
      </c>
      <c r="F41" s="19" t="e">
        <f>TỔNG!#REF!</f>
        <v>#REF!</v>
      </c>
      <c r="G41" s="20" t="e">
        <f>TỔNG!#REF!</f>
        <v>#REF!</v>
      </c>
      <c r="H41" s="18" t="e">
        <f>TỔNG!#REF!</f>
        <v>#REF!</v>
      </c>
      <c r="I41" s="18" t="e">
        <f>TỔNG!#REF!</f>
        <v>#REF!</v>
      </c>
      <c r="J41" s="18" t="e">
        <f>TỔNG!#REF!</f>
        <v>#REF!</v>
      </c>
      <c r="K41" s="18" t="e">
        <f>TỔNG!#REF!</f>
        <v>#REF!</v>
      </c>
      <c r="L41" s="18" t="e">
        <f>TỔNG!#REF!</f>
        <v>#REF!</v>
      </c>
    </row>
    <row r="42" spans="1:12">
      <c r="A42" s="17">
        <v>30</v>
      </c>
      <c r="B42" s="18" t="e">
        <f>TỔNG!#REF!</f>
        <v>#REF!</v>
      </c>
      <c r="C42" s="19" t="e">
        <f>TỔNG!#REF!</f>
        <v>#REF!</v>
      </c>
      <c r="D42" s="19" t="e">
        <f>TỔNG!#REF!</f>
        <v>#REF!</v>
      </c>
      <c r="E42" s="19" t="e">
        <f>TỔNG!#REF!</f>
        <v>#REF!</v>
      </c>
      <c r="F42" s="19" t="e">
        <f>TỔNG!#REF!</f>
        <v>#REF!</v>
      </c>
      <c r="G42" s="20" t="e">
        <f>TỔNG!#REF!</f>
        <v>#REF!</v>
      </c>
      <c r="H42" s="18" t="e">
        <f>TỔNG!#REF!</f>
        <v>#REF!</v>
      </c>
      <c r="I42" s="18" t="e">
        <f>TỔNG!#REF!</f>
        <v>#REF!</v>
      </c>
      <c r="J42" s="18" t="e">
        <f>TỔNG!#REF!</f>
        <v>#REF!</v>
      </c>
      <c r="K42" s="18" t="e">
        <f>TỔNG!#REF!</f>
        <v>#REF!</v>
      </c>
      <c r="L42" s="18" t="e">
        <f>TỔNG!#REF!</f>
        <v>#REF!</v>
      </c>
    </row>
    <row r="43" spans="1:12">
      <c r="A43" s="17">
        <v>33</v>
      </c>
      <c r="B43" s="18">
        <f>TỔNG!D838</f>
        <v>0</v>
      </c>
      <c r="C43" s="19">
        <f>TỔNG!E838</f>
        <v>0</v>
      </c>
      <c r="D43" s="19">
        <f>TỔNG!F838</f>
        <v>0</v>
      </c>
      <c r="E43" s="19">
        <f>TỔNG!G838</f>
        <v>0</v>
      </c>
      <c r="F43" s="19">
        <f>TỔNG!H838</f>
        <v>0</v>
      </c>
      <c r="G43" s="20">
        <f>TỔNG!I838</f>
        <v>0</v>
      </c>
      <c r="H43" s="18">
        <f>TỔNG!J838</f>
        <v>0</v>
      </c>
      <c r="I43" s="18">
        <f>TỔNG!K838</f>
        <v>0</v>
      </c>
      <c r="J43" s="18">
        <f>TỔNG!L838</f>
        <v>0</v>
      </c>
      <c r="K43" s="18">
        <f>TỔNG!M838</f>
        <v>0</v>
      </c>
      <c r="L43" s="18">
        <f>TỔNG!N838</f>
        <v>0</v>
      </c>
    </row>
    <row r="44" spans="1:12">
      <c r="A44" s="17">
        <v>27</v>
      </c>
      <c r="B44" s="18">
        <f>TỔNG!D839</f>
        <v>0</v>
      </c>
      <c r="C44" s="19">
        <f>TỔNG!E839</f>
        <v>0</v>
      </c>
      <c r="D44" s="19">
        <f>TỔNG!F839</f>
        <v>0</v>
      </c>
      <c r="E44" s="19">
        <f>TỔNG!G839</f>
        <v>0</v>
      </c>
      <c r="F44" s="19">
        <f>TỔNG!H839</f>
        <v>0</v>
      </c>
      <c r="G44" s="20">
        <f>TỔNG!I839</f>
        <v>0</v>
      </c>
      <c r="H44" s="18">
        <f>TỔNG!J839</f>
        <v>0</v>
      </c>
      <c r="I44" s="18">
        <f>TỔNG!K839</f>
        <v>0</v>
      </c>
      <c r="J44" s="18">
        <f>TỔNG!L839</f>
        <v>0</v>
      </c>
      <c r="K44" s="18">
        <f>TỔNG!M839</f>
        <v>0</v>
      </c>
      <c r="L44" s="18">
        <f>TỔNG!N839</f>
        <v>0</v>
      </c>
    </row>
    <row r="45" spans="1:12">
      <c r="A45" s="21">
        <v>11</v>
      </c>
      <c r="B45" s="18">
        <f>TỔNG!D840</f>
        <v>0</v>
      </c>
      <c r="C45" s="19">
        <f>TỔNG!E840</f>
        <v>0</v>
      </c>
      <c r="D45" s="19">
        <f>TỔNG!F840</f>
        <v>0</v>
      </c>
      <c r="E45" s="19">
        <f>TỔNG!G840</f>
        <v>0</v>
      </c>
      <c r="F45" s="19">
        <f>TỔNG!H840</f>
        <v>0</v>
      </c>
      <c r="G45" s="20">
        <f>TỔNG!I840</f>
        <v>0</v>
      </c>
      <c r="H45" s="18">
        <f>TỔNG!J840</f>
        <v>0</v>
      </c>
      <c r="I45" s="18">
        <f>TỔNG!K840</f>
        <v>0</v>
      </c>
      <c r="J45" s="18">
        <f>TỔNG!L840</f>
        <v>0</v>
      </c>
      <c r="K45" s="18">
        <f>TỔNG!M840</f>
        <v>0</v>
      </c>
      <c r="L45" s="18">
        <f>TỔNG!N840</f>
        <v>0</v>
      </c>
    </row>
    <row r="46" spans="1:12">
      <c r="A46" s="17">
        <v>34</v>
      </c>
      <c r="B46" s="18" t="e">
        <f>TỔNG!#REF!</f>
        <v>#REF!</v>
      </c>
      <c r="C46" s="19" t="e">
        <f>TỔNG!#REF!</f>
        <v>#REF!</v>
      </c>
      <c r="D46" s="19" t="e">
        <f>TỔNG!#REF!</f>
        <v>#REF!</v>
      </c>
      <c r="E46" s="19" t="e">
        <f>TỔNG!#REF!</f>
        <v>#REF!</v>
      </c>
      <c r="F46" s="19" t="e">
        <f>TỔNG!#REF!</f>
        <v>#REF!</v>
      </c>
      <c r="G46" s="20" t="e">
        <f>TỔNG!#REF!</f>
        <v>#REF!</v>
      </c>
      <c r="H46" s="18" t="e">
        <f>TỔNG!#REF!</f>
        <v>#REF!</v>
      </c>
      <c r="I46" s="18" t="e">
        <f>TỔNG!#REF!</f>
        <v>#REF!</v>
      </c>
      <c r="J46" s="18" t="e">
        <f>TỔNG!#REF!</f>
        <v>#REF!</v>
      </c>
      <c r="K46" s="18" t="e">
        <f>TỔNG!#REF!</f>
        <v>#REF!</v>
      </c>
      <c r="L46" s="18" t="e">
        <f>TỔNG!#REF!</f>
        <v>#REF!</v>
      </c>
    </row>
    <row r="47" spans="1:12">
      <c r="A47" s="17">
        <v>32</v>
      </c>
      <c r="B47" s="18">
        <f>TỔNG!D842</f>
        <v>0</v>
      </c>
      <c r="C47" s="19">
        <f>TỔNG!E842</f>
        <v>0</v>
      </c>
      <c r="D47" s="19">
        <f>TỔNG!F842</f>
        <v>0</v>
      </c>
      <c r="E47" s="19">
        <f>TỔNG!G842</f>
        <v>0</v>
      </c>
      <c r="F47" s="19">
        <f>TỔNG!H842</f>
        <v>0</v>
      </c>
      <c r="G47" s="20">
        <f>TỔNG!I842</f>
        <v>0</v>
      </c>
      <c r="H47" s="18">
        <f>TỔNG!J842</f>
        <v>0</v>
      </c>
      <c r="I47" s="18">
        <f>TỔNG!K842</f>
        <v>0</v>
      </c>
      <c r="J47" s="18">
        <f>TỔNG!L842</f>
        <v>0</v>
      </c>
      <c r="K47" s="18">
        <f>TỔNG!M842</f>
        <v>0</v>
      </c>
      <c r="L47" s="18">
        <f>TỔNG!N842</f>
        <v>0</v>
      </c>
    </row>
    <row r="48" s="8" customFormat="1" ht="15" customHeight="1" spans="1:12">
      <c r="A48" s="21">
        <v>29</v>
      </c>
      <c r="B48" s="18">
        <f>TỔNG!D843</f>
        <v>0</v>
      </c>
      <c r="C48" s="19">
        <f>TỔNG!E843</f>
        <v>0</v>
      </c>
      <c r="D48" s="19">
        <f>TỔNG!F843</f>
        <v>0</v>
      </c>
      <c r="E48" s="19">
        <f>TỔNG!G843</f>
        <v>0</v>
      </c>
      <c r="F48" s="19">
        <f>TỔNG!H843</f>
        <v>0</v>
      </c>
      <c r="G48" s="20">
        <f>TỔNG!I843</f>
        <v>0</v>
      </c>
      <c r="H48" s="18">
        <f>TỔNG!J843</f>
        <v>0</v>
      </c>
      <c r="I48" s="18">
        <f>TỔNG!K843</f>
        <v>0</v>
      </c>
      <c r="J48" s="18">
        <f>TỔNG!L843</f>
        <v>0</v>
      </c>
      <c r="K48" s="18">
        <f>TỔNG!M843</f>
        <v>0</v>
      </c>
      <c r="L48" s="18">
        <f>TỔNG!N843</f>
        <v>0</v>
      </c>
    </row>
    <row r="49" s="8" customFormat="1" ht="15" customHeight="1" spans="1:12">
      <c r="A49" s="21">
        <v>30</v>
      </c>
      <c r="B49" s="18">
        <f>TỔNG!D844</f>
        <v>0</v>
      </c>
      <c r="C49" s="19">
        <f>TỔNG!E844</f>
        <v>0</v>
      </c>
      <c r="D49" s="19">
        <f>TỔNG!F844</f>
        <v>0</v>
      </c>
      <c r="E49" s="19">
        <f>TỔNG!G844</f>
        <v>0</v>
      </c>
      <c r="F49" s="19">
        <f>TỔNG!H844</f>
        <v>0</v>
      </c>
      <c r="G49" s="20">
        <f>TỔNG!I844</f>
        <v>0</v>
      </c>
      <c r="H49" s="18">
        <f>TỔNG!J844</f>
        <v>0</v>
      </c>
      <c r="I49" s="18">
        <f>TỔNG!K844</f>
        <v>0</v>
      </c>
      <c r="J49" s="18">
        <f>TỔNG!L844</f>
        <v>0</v>
      </c>
      <c r="K49" s="18">
        <f>TỔNG!M844</f>
        <v>0</v>
      </c>
      <c r="L49" s="18">
        <f>TỔNG!N844</f>
        <v>0</v>
      </c>
    </row>
    <row r="50" spans="1:12">
      <c r="A50" s="17"/>
      <c r="B50" s="18"/>
      <c r="C50" s="19"/>
      <c r="D50" s="19"/>
      <c r="E50" s="19"/>
      <c r="F50" s="19"/>
      <c r="G50" s="20"/>
      <c r="H50" s="18"/>
      <c r="I50" s="18"/>
      <c r="J50" s="18"/>
      <c r="K50" s="18"/>
      <c r="L50" s="18"/>
    </row>
    <row r="51" spans="1:12">
      <c r="A51" s="17"/>
      <c r="B51" s="18"/>
      <c r="C51" s="19"/>
      <c r="D51" s="19"/>
      <c r="E51" s="19"/>
      <c r="F51" s="19"/>
      <c r="G51" s="20"/>
      <c r="H51" s="18"/>
      <c r="I51" s="18"/>
      <c r="J51" s="18"/>
      <c r="K51" s="18"/>
      <c r="L51" s="18"/>
    </row>
    <row r="52" spans="1:12">
      <c r="A52" s="17"/>
      <c r="B52" s="18"/>
      <c r="C52" s="19"/>
      <c r="D52" s="19"/>
      <c r="E52" s="19"/>
      <c r="F52" s="19"/>
      <c r="G52" s="20"/>
      <c r="H52" s="18"/>
      <c r="I52" s="18"/>
      <c r="J52" s="18"/>
      <c r="K52" s="18"/>
      <c r="L52" s="18"/>
    </row>
  </sheetData>
  <protectedRanges>
    <protectedRange algorithmName="SHA-512" hashValue="QnpgQdLWzADNvZQ0CAFyuHSRXJfU2LgkVsl6XTHA78ElaYoSR1QfrH3P8kL9qydBcCcUlgK07wR8emwdrv3/xw==" saltValue="kkJgXPpLbCnrqoJ/qhWiEg==" spinCount="100000" sqref="A1:J1" name="Range1"/>
  </protectedRanges>
  <sortState ref="A3:L40">
    <sortCondition ref="C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A1" sqref="A1"/>
    </sheetView>
  </sheetViews>
  <sheetFormatPr defaultColWidth="24.1428571428571" defaultRowHeight="14.25"/>
  <cols>
    <col min="1" max="1" width="24.1428571428571" style="314" customWidth="1"/>
    <col min="2" max="2" width="38.1428571428571" style="314" customWidth="1"/>
    <col min="3" max="4" width="24.1428571428571" style="314" customWidth="1"/>
    <col min="5" max="6" width="24.1428571428571" style="315" customWidth="1"/>
    <col min="7" max="16384" width="24.1428571428571" style="314" customWidth="1"/>
  </cols>
  <sheetData>
    <row r="1" ht="24" customHeight="1" spans="1:1">
      <c r="A1" s="94" t="s">
        <v>51</v>
      </c>
    </row>
    <row r="2" ht="25" customHeight="1" spans="2:4">
      <c r="B2" s="316"/>
      <c r="C2" s="317"/>
      <c r="D2" s="318"/>
    </row>
    <row r="3" ht="25" customHeight="1" spans="2:6">
      <c r="B3" s="319" t="s">
        <v>52</v>
      </c>
      <c r="C3" s="320">
        <v>45057</v>
      </c>
      <c r="D3" s="321"/>
      <c r="E3" s="322" t="s">
        <v>34</v>
      </c>
      <c r="F3" s="323">
        <v>0.01</v>
      </c>
    </row>
    <row r="4" ht="36" customHeight="1" spans="2:6">
      <c r="B4" s="324" t="s">
        <v>53</v>
      </c>
      <c r="C4" s="325">
        <f ca="1">TODAY()</f>
        <v>45172</v>
      </c>
      <c r="D4" s="326"/>
      <c r="E4" s="322" t="s">
        <v>54</v>
      </c>
      <c r="F4" s="327">
        <v>0.015</v>
      </c>
    </row>
    <row r="5" ht="27" customHeight="1" spans="2:6">
      <c r="B5" s="328" t="s">
        <v>55</v>
      </c>
      <c r="C5" s="329">
        <f ca="1">DATEDIF(C3,C4,"d")+1</f>
        <v>116</v>
      </c>
      <c r="D5" s="321"/>
      <c r="E5" s="322" t="s">
        <v>41</v>
      </c>
      <c r="F5" s="323">
        <v>0.02</v>
      </c>
    </row>
    <row r="6" ht="27" customHeight="1" spans="1:6">
      <c r="A6" s="330"/>
      <c r="B6" s="331" t="s">
        <v>56</v>
      </c>
      <c r="C6" s="332">
        <f ca="1">C4+29</f>
        <v>45201</v>
      </c>
      <c r="D6" s="321"/>
      <c r="E6" s="322" t="s">
        <v>44</v>
      </c>
      <c r="F6" s="323">
        <v>0.03</v>
      </c>
    </row>
    <row r="7" ht="21" customHeight="1" spans="1:12">
      <c r="A7" s="333"/>
      <c r="B7" s="334"/>
      <c r="C7" s="335"/>
      <c r="D7" s="336"/>
      <c r="E7" s="322" t="s">
        <v>48</v>
      </c>
      <c r="F7" s="323">
        <v>0.04</v>
      </c>
      <c r="G7" s="337"/>
      <c r="H7" s="337"/>
      <c r="I7" s="337"/>
      <c r="J7" s="337"/>
      <c r="K7" s="337"/>
      <c r="L7" s="337"/>
    </row>
    <row r="8" ht="28" customHeight="1" spans="1:12">
      <c r="A8" s="338"/>
      <c r="B8" s="339" t="s">
        <v>57</v>
      </c>
      <c r="C8" s="340" t="s">
        <v>58</v>
      </c>
      <c r="D8" s="341"/>
      <c r="E8" s="342" t="s">
        <v>59</v>
      </c>
      <c r="F8" s="343">
        <v>0.05</v>
      </c>
      <c r="G8" s="344"/>
      <c r="H8" s="345"/>
      <c r="I8" s="352"/>
      <c r="J8" s="352"/>
      <c r="K8" s="352"/>
      <c r="L8" s="351"/>
    </row>
    <row r="9" ht="27" customHeight="1" spans="1:12">
      <c r="A9" s="338"/>
      <c r="B9" s="314" t="s">
        <v>60</v>
      </c>
      <c r="C9" s="341"/>
      <c r="D9" s="341"/>
      <c r="E9" s="342" t="s">
        <v>61</v>
      </c>
      <c r="F9" s="343">
        <v>0.06</v>
      </c>
      <c r="G9" s="344"/>
      <c r="H9" s="345"/>
      <c r="I9" s="352"/>
      <c r="J9" s="352"/>
      <c r="K9" s="351"/>
      <c r="L9" s="351"/>
    </row>
    <row r="10" ht="21" customHeight="1" spans="1:12">
      <c r="A10" s="338"/>
      <c r="B10" s="346" t="s">
        <v>62</v>
      </c>
      <c r="C10" s="347"/>
      <c r="D10" s="347"/>
      <c r="E10" s="348"/>
      <c r="F10" s="348"/>
      <c r="G10" s="349"/>
      <c r="H10" s="350"/>
      <c r="I10" s="351"/>
      <c r="J10" s="351"/>
      <c r="K10" s="356"/>
      <c r="L10" s="351"/>
    </row>
    <row r="11" ht="15" spans="1:12">
      <c r="A11" s="338"/>
      <c r="B11" s="314" t="s">
        <v>63</v>
      </c>
      <c r="C11" s="341"/>
      <c r="D11" s="341"/>
      <c r="E11" s="342"/>
      <c r="F11" s="342"/>
      <c r="G11" s="344"/>
      <c r="H11" s="345"/>
      <c r="I11" s="352"/>
      <c r="J11" s="352"/>
      <c r="K11" s="351"/>
      <c r="L11" s="352"/>
    </row>
    <row r="12" ht="15.75" spans="1:12">
      <c r="A12" s="338"/>
      <c r="C12" s="341"/>
      <c r="D12" s="341"/>
      <c r="E12" s="342"/>
      <c r="F12" s="342"/>
      <c r="G12" s="344"/>
      <c r="H12" s="345"/>
      <c r="I12" s="352"/>
      <c r="J12" s="352"/>
      <c r="K12" s="351"/>
      <c r="L12" s="351"/>
    </row>
    <row r="13" ht="21" spans="1:12">
      <c r="A13" s="338"/>
      <c r="B13" s="339" t="s">
        <v>64</v>
      </c>
      <c r="C13" s="341"/>
      <c r="D13" s="341"/>
      <c r="E13" s="342"/>
      <c r="F13" s="342"/>
      <c r="G13" s="344"/>
      <c r="H13" s="345"/>
      <c r="I13" s="352"/>
      <c r="J13" s="352"/>
      <c r="K13" s="351"/>
      <c r="L13" s="351"/>
    </row>
    <row r="14" ht="15" spans="1:12">
      <c r="A14" s="338"/>
      <c r="B14" s="351"/>
      <c r="C14" s="341"/>
      <c r="D14" s="341"/>
      <c r="E14" s="342"/>
      <c r="F14" s="342"/>
      <c r="G14" s="344"/>
      <c r="H14" s="345"/>
      <c r="I14" s="352"/>
      <c r="J14" s="352"/>
      <c r="K14" s="356"/>
      <c r="L14" s="351"/>
    </row>
    <row r="15" ht="15" spans="1:12">
      <c r="A15" s="338"/>
      <c r="B15" s="351"/>
      <c r="C15" s="341"/>
      <c r="D15" s="341"/>
      <c r="E15" s="342"/>
      <c r="F15" s="342"/>
      <c r="G15" s="344"/>
      <c r="H15" s="345"/>
      <c r="I15" s="352"/>
      <c r="J15" s="352"/>
      <c r="K15" s="356"/>
      <c r="L15" s="351"/>
    </row>
    <row r="16" ht="15" spans="1:12">
      <c r="A16" s="338"/>
      <c r="B16" s="351"/>
      <c r="C16" s="347"/>
      <c r="D16" s="347"/>
      <c r="E16" s="348"/>
      <c r="F16" s="348"/>
      <c r="G16" s="349"/>
      <c r="H16" s="350"/>
      <c r="I16" s="351"/>
      <c r="J16" s="351"/>
      <c r="K16" s="351"/>
      <c r="L16" s="352"/>
    </row>
    <row r="17" ht="15" spans="1:12">
      <c r="A17" s="338"/>
      <c r="B17" s="351"/>
      <c r="C17" s="341"/>
      <c r="D17" s="341"/>
      <c r="E17" s="342"/>
      <c r="F17" s="342"/>
      <c r="G17" s="344"/>
      <c r="H17" s="345"/>
      <c r="I17" s="352"/>
      <c r="J17" s="352"/>
      <c r="K17" s="351"/>
      <c r="L17" s="338"/>
    </row>
    <row r="18" ht="15" spans="1:12">
      <c r="A18" s="338"/>
      <c r="B18" s="351"/>
      <c r="C18" s="341"/>
      <c r="D18" s="341"/>
      <c r="E18" s="352"/>
      <c r="F18" s="352"/>
      <c r="G18" s="344"/>
      <c r="H18" s="350"/>
      <c r="I18" s="352"/>
      <c r="J18" s="352"/>
      <c r="K18" s="351"/>
      <c r="L18" s="351"/>
    </row>
    <row r="19" ht="15" spans="1:12">
      <c r="A19" s="338"/>
      <c r="B19" s="351"/>
      <c r="C19" s="347"/>
      <c r="D19" s="347"/>
      <c r="E19" s="351"/>
      <c r="F19" s="351"/>
      <c r="G19" s="349"/>
      <c r="H19" s="350"/>
      <c r="I19" s="351"/>
      <c r="J19" s="351"/>
      <c r="K19" s="352"/>
      <c r="L19" s="352"/>
    </row>
    <row r="20" ht="15" spans="1:12">
      <c r="A20" s="338"/>
      <c r="B20" s="351"/>
      <c r="C20" s="347"/>
      <c r="D20" s="347"/>
      <c r="E20" s="351"/>
      <c r="F20" s="351"/>
      <c r="G20" s="349"/>
      <c r="H20" s="350"/>
      <c r="I20" s="351"/>
      <c r="J20" s="351"/>
      <c r="K20" s="351"/>
      <c r="L20" s="352"/>
    </row>
    <row r="21" ht="15" spans="1:12">
      <c r="A21" s="338"/>
      <c r="B21" s="351"/>
      <c r="C21" s="341"/>
      <c r="D21" s="341"/>
      <c r="E21" s="352"/>
      <c r="F21" s="352"/>
      <c r="G21" s="344"/>
      <c r="H21" s="345"/>
      <c r="I21" s="352"/>
      <c r="J21" s="352"/>
      <c r="K21" s="357"/>
      <c r="L21" s="352"/>
    </row>
    <row r="22" ht="15" spans="1:12">
      <c r="A22" s="338"/>
      <c r="B22" s="351"/>
      <c r="C22" s="341"/>
      <c r="D22" s="341"/>
      <c r="E22" s="352"/>
      <c r="F22" s="352"/>
      <c r="G22" s="344"/>
      <c r="H22" s="345"/>
      <c r="I22" s="352"/>
      <c r="J22" s="352"/>
      <c r="K22" s="352"/>
      <c r="L22" s="352"/>
    </row>
    <row r="23" ht="15" spans="1:12">
      <c r="A23" s="338"/>
      <c r="B23" s="351"/>
      <c r="C23" s="341"/>
      <c r="D23" s="341"/>
      <c r="E23" s="352"/>
      <c r="F23" s="352"/>
      <c r="G23" s="344"/>
      <c r="H23" s="345"/>
      <c r="I23" s="352"/>
      <c r="J23" s="352"/>
      <c r="K23" s="351"/>
      <c r="L23" s="351"/>
    </row>
    <row r="24" ht="15" spans="1:12">
      <c r="A24" s="338"/>
      <c r="B24" s="351"/>
      <c r="C24" s="347"/>
      <c r="D24" s="347"/>
      <c r="E24" s="351"/>
      <c r="F24" s="351"/>
      <c r="G24" s="349"/>
      <c r="H24" s="350"/>
      <c r="I24" s="351"/>
      <c r="J24" s="351"/>
      <c r="K24" s="358"/>
      <c r="L24" s="352"/>
    </row>
    <row r="25" ht="15" spans="1:12">
      <c r="A25" s="338"/>
      <c r="B25" s="352"/>
      <c r="C25" s="341"/>
      <c r="D25" s="341"/>
      <c r="E25" s="352"/>
      <c r="F25" s="352"/>
      <c r="G25" s="344"/>
      <c r="H25" s="345"/>
      <c r="I25" s="352"/>
      <c r="J25" s="352"/>
      <c r="K25" s="351"/>
      <c r="L25" s="352"/>
    </row>
    <row r="26" ht="15" spans="1:12">
      <c r="A26" s="338"/>
      <c r="B26" s="351"/>
      <c r="C26" s="347"/>
      <c r="D26" s="347"/>
      <c r="E26" s="351"/>
      <c r="F26" s="351"/>
      <c r="G26" s="349"/>
      <c r="H26" s="350"/>
      <c r="I26" s="351"/>
      <c r="J26" s="351"/>
      <c r="K26" s="352"/>
      <c r="L26" s="351"/>
    </row>
    <row r="27" ht="15" spans="1:12">
      <c r="A27" s="338"/>
      <c r="B27" s="351"/>
      <c r="C27" s="341"/>
      <c r="D27" s="341"/>
      <c r="E27" s="352"/>
      <c r="F27" s="352"/>
      <c r="G27" s="344"/>
      <c r="H27" s="345"/>
      <c r="I27" s="352"/>
      <c r="J27" s="352"/>
      <c r="K27" s="352"/>
      <c r="L27" s="352"/>
    </row>
    <row r="28" ht="15" spans="1:12">
      <c r="A28" s="338"/>
      <c r="B28" s="351"/>
      <c r="C28" s="341"/>
      <c r="D28" s="341"/>
      <c r="E28" s="352"/>
      <c r="F28" s="352"/>
      <c r="G28" s="344"/>
      <c r="H28" s="345"/>
      <c r="I28" s="352"/>
      <c r="J28" s="352"/>
      <c r="K28" s="352"/>
      <c r="L28" s="352"/>
    </row>
    <row r="29" ht="15" spans="1:12">
      <c r="A29" s="338"/>
      <c r="B29" s="351"/>
      <c r="C29" s="347"/>
      <c r="D29" s="347"/>
      <c r="E29" s="351"/>
      <c r="F29" s="351"/>
      <c r="G29" s="349"/>
      <c r="H29" s="350"/>
      <c r="I29" s="351"/>
      <c r="J29" s="351"/>
      <c r="K29" s="351"/>
      <c r="L29" s="352"/>
    </row>
    <row r="30" ht="15" spans="1:12">
      <c r="A30" s="338"/>
      <c r="B30" s="351"/>
      <c r="C30" s="347"/>
      <c r="D30" s="347"/>
      <c r="E30" s="351"/>
      <c r="F30" s="351"/>
      <c r="G30" s="349"/>
      <c r="H30" s="350"/>
      <c r="I30" s="351"/>
      <c r="J30" s="351"/>
      <c r="K30" s="352"/>
      <c r="L30" s="352"/>
    </row>
    <row r="31" ht="15" spans="1:12">
      <c r="A31" s="338"/>
      <c r="B31" s="351"/>
      <c r="C31" s="347"/>
      <c r="D31" s="347"/>
      <c r="E31" s="351"/>
      <c r="F31" s="351"/>
      <c r="G31" s="349"/>
      <c r="H31" s="350"/>
      <c r="I31" s="351"/>
      <c r="J31" s="351"/>
      <c r="K31" s="351"/>
      <c r="L31" s="352"/>
    </row>
    <row r="32" ht="15" spans="1:12">
      <c r="A32" s="338"/>
      <c r="B32" s="351"/>
      <c r="C32" s="347"/>
      <c r="D32" s="347"/>
      <c r="E32" s="351"/>
      <c r="F32" s="351"/>
      <c r="G32" s="349"/>
      <c r="H32" s="350"/>
      <c r="I32" s="351"/>
      <c r="J32" s="351"/>
      <c r="K32" s="352"/>
      <c r="L32" s="352"/>
    </row>
    <row r="33" ht="15" spans="1:12">
      <c r="A33" s="338"/>
      <c r="B33" s="351"/>
      <c r="C33" s="347"/>
      <c r="D33" s="347"/>
      <c r="E33" s="351"/>
      <c r="F33" s="351"/>
      <c r="G33" s="349"/>
      <c r="H33" s="350"/>
      <c r="I33" s="351"/>
      <c r="J33" s="351"/>
      <c r="K33" s="352"/>
      <c r="L33" s="352"/>
    </row>
    <row r="34" ht="15" spans="1:12">
      <c r="A34" s="338"/>
      <c r="B34" s="351"/>
      <c r="C34" s="347"/>
      <c r="D34" s="347"/>
      <c r="E34" s="351"/>
      <c r="F34" s="351"/>
      <c r="G34" s="349"/>
      <c r="H34" s="350"/>
      <c r="I34" s="351"/>
      <c r="J34" s="351"/>
      <c r="K34" s="351"/>
      <c r="L34" s="352"/>
    </row>
    <row r="35" ht="15" spans="1:12">
      <c r="A35" s="338"/>
      <c r="B35" s="351"/>
      <c r="C35" s="341"/>
      <c r="D35" s="341"/>
      <c r="E35" s="352"/>
      <c r="F35" s="352"/>
      <c r="G35" s="344"/>
      <c r="H35" s="345"/>
      <c r="I35" s="352"/>
      <c r="J35" s="352"/>
      <c r="K35" s="352"/>
      <c r="L35" s="352"/>
    </row>
    <row r="36" ht="15" spans="1:12">
      <c r="A36" s="338"/>
      <c r="B36" s="351"/>
      <c r="C36" s="347"/>
      <c r="D36" s="347"/>
      <c r="E36" s="351"/>
      <c r="F36" s="351"/>
      <c r="G36" s="349"/>
      <c r="H36" s="350"/>
      <c r="I36" s="351"/>
      <c r="J36" s="351"/>
      <c r="K36" s="352"/>
      <c r="L36" s="352"/>
    </row>
    <row r="37" ht="15" spans="1:12">
      <c r="A37" s="338"/>
      <c r="B37" s="351"/>
      <c r="C37" s="347"/>
      <c r="D37" s="347"/>
      <c r="E37" s="351"/>
      <c r="F37" s="351"/>
      <c r="G37" s="349"/>
      <c r="H37" s="350"/>
      <c r="I37" s="351"/>
      <c r="J37" s="351"/>
      <c r="K37" s="351"/>
      <c r="L37" s="352"/>
    </row>
    <row r="38" ht="15" spans="1:12">
      <c r="A38" s="338"/>
      <c r="B38" s="351"/>
      <c r="C38" s="347"/>
      <c r="D38" s="347"/>
      <c r="E38" s="351"/>
      <c r="F38" s="351"/>
      <c r="G38" s="349"/>
      <c r="H38" s="350"/>
      <c r="I38" s="351"/>
      <c r="J38" s="351"/>
      <c r="K38" s="351"/>
      <c r="L38" s="352"/>
    </row>
    <row r="39" ht="15" spans="1:12">
      <c r="A39" s="338"/>
      <c r="B39" s="351"/>
      <c r="C39" s="347"/>
      <c r="D39" s="347"/>
      <c r="E39" s="351"/>
      <c r="F39" s="353"/>
      <c r="G39" s="349"/>
      <c r="H39" s="350"/>
      <c r="I39" s="351"/>
      <c r="J39" s="351"/>
      <c r="K39" s="359"/>
      <c r="L39" s="351"/>
    </row>
    <row r="40" ht="15" spans="1:12">
      <c r="A40" s="338"/>
      <c r="B40" s="351"/>
      <c r="C40" s="347"/>
      <c r="D40" s="347"/>
      <c r="E40" s="351"/>
      <c r="F40" s="351"/>
      <c r="G40" s="349"/>
      <c r="H40" s="350"/>
      <c r="I40" s="351"/>
      <c r="J40" s="351"/>
      <c r="K40" s="352"/>
      <c r="L40" s="352"/>
    </row>
    <row r="41" ht="15" spans="1:12">
      <c r="A41" s="338"/>
      <c r="B41" s="351"/>
      <c r="C41" s="347"/>
      <c r="D41" s="347"/>
      <c r="E41" s="351"/>
      <c r="F41" s="351"/>
      <c r="G41" s="349"/>
      <c r="H41" s="350"/>
      <c r="I41" s="351"/>
      <c r="J41" s="351"/>
      <c r="K41" s="352"/>
      <c r="L41" s="352"/>
    </row>
    <row r="42" ht="15" spans="1:12">
      <c r="A42" s="338"/>
      <c r="B42" s="351"/>
      <c r="C42" s="347"/>
      <c r="D42" s="347"/>
      <c r="E42" s="351"/>
      <c r="F42" s="351"/>
      <c r="G42" s="354"/>
      <c r="H42" s="355"/>
      <c r="I42" s="351"/>
      <c r="J42" s="359"/>
      <c r="K42" s="352"/>
      <c r="L42" s="352"/>
    </row>
    <row r="43" ht="15" spans="1:12">
      <c r="A43" s="338"/>
      <c r="B43" s="351"/>
      <c r="C43" s="347"/>
      <c r="D43" s="347"/>
      <c r="E43" s="351"/>
      <c r="F43" s="351"/>
      <c r="G43" s="349"/>
      <c r="H43" s="350"/>
      <c r="I43" s="351"/>
      <c r="J43" s="351"/>
      <c r="K43" s="352"/>
      <c r="L43" s="351"/>
    </row>
    <row r="44" ht="15" spans="1:12">
      <c r="A44" s="338"/>
      <c r="B44" s="351"/>
      <c r="C44" s="347"/>
      <c r="D44" s="347"/>
      <c r="E44" s="351"/>
      <c r="F44" s="351"/>
      <c r="G44" s="349"/>
      <c r="H44" s="350"/>
      <c r="I44" s="351"/>
      <c r="J44" s="351"/>
      <c r="K44" s="352"/>
      <c r="L44" s="351"/>
    </row>
    <row r="45" ht="15" spans="1:12">
      <c r="A45" s="338"/>
      <c r="B45" s="351"/>
      <c r="C45" s="341"/>
      <c r="D45" s="341"/>
      <c r="E45" s="352"/>
      <c r="F45" s="352"/>
      <c r="G45" s="344"/>
      <c r="H45" s="345"/>
      <c r="I45" s="352"/>
      <c r="J45" s="352"/>
      <c r="K45" s="352"/>
      <c r="L45" s="351"/>
    </row>
    <row r="46" ht="15" spans="1:12">
      <c r="A46" s="338"/>
      <c r="B46" s="351"/>
      <c r="C46" s="347"/>
      <c r="D46" s="347"/>
      <c r="E46" s="351"/>
      <c r="F46" s="351"/>
      <c r="G46" s="349"/>
      <c r="H46" s="350"/>
      <c r="I46" s="351"/>
      <c r="J46" s="351"/>
      <c r="K46" s="352"/>
      <c r="L46" s="352"/>
    </row>
    <row r="47" ht="15" spans="1:12">
      <c r="A47" s="338"/>
      <c r="B47" s="351"/>
      <c r="C47" s="347"/>
      <c r="D47" s="347"/>
      <c r="E47" s="351"/>
      <c r="F47" s="351"/>
      <c r="G47" s="349"/>
      <c r="H47" s="350"/>
      <c r="I47" s="351"/>
      <c r="J47" s="351"/>
      <c r="K47" s="352"/>
      <c r="L47" s="351"/>
    </row>
    <row r="48" ht="15" spans="1:12">
      <c r="A48" s="338"/>
      <c r="B48" s="351"/>
      <c r="C48" s="347"/>
      <c r="D48" s="347"/>
      <c r="E48" s="351"/>
      <c r="F48" s="351"/>
      <c r="G48" s="349"/>
      <c r="H48" s="350"/>
      <c r="I48" s="351"/>
      <c r="J48" s="351"/>
      <c r="K48" s="352"/>
      <c r="L48" s="352"/>
    </row>
  </sheetData>
  <sortState ref="A3:L6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N950"/>
  <sheetViews>
    <sheetView tabSelected="1" zoomScale="120" zoomScaleNormal="120" workbookViewId="0">
      <selection activeCell="H222" sqref="H222"/>
    </sheetView>
  </sheetViews>
  <sheetFormatPr defaultColWidth="14.4285714285714" defaultRowHeight="15" customHeight="1"/>
  <cols>
    <col min="1" max="1" width="4.76190476190476" style="101" customWidth="1"/>
    <col min="2" max="2" width="11.1904761904762" style="101" customWidth="1"/>
    <col min="3" max="3" width="4.40952380952381" style="155" customWidth="1"/>
    <col min="4" max="4" width="5.97142857142857" style="101" customWidth="1"/>
    <col min="5" max="5" width="6.06666666666667" style="156" customWidth="1"/>
    <col min="6" max="6" width="6.66666666666667" style="156" customWidth="1"/>
    <col min="7" max="7" width="7.25714285714286" style="157" hidden="1" customWidth="1"/>
    <col min="8" max="8" width="13.8095238095238" style="158" customWidth="1"/>
    <col min="9" max="9" width="12.9714285714286" style="159" customWidth="1"/>
    <col min="10" max="10" width="14.1619047619048" style="160" customWidth="1"/>
    <col min="11" max="11" width="2.98095238095238" style="161" customWidth="1"/>
    <col min="12" max="12" width="18.5619047619048" style="161" customWidth="1"/>
    <col min="13" max="13" width="17.2285714285714" style="101" customWidth="1"/>
    <col min="14" max="14" width="5.23809523809524" style="161" customWidth="1"/>
    <col min="15" max="15" width="12.9714285714286" style="101" customWidth="1"/>
    <col min="16" max="16" width="12.7333333333333" style="161" customWidth="1"/>
    <col min="17" max="17" width="14.8761904761905" style="162" customWidth="1"/>
    <col min="18" max="18" width="7.84761904761905" style="101" customWidth="1"/>
    <col min="19" max="19" width="16.7809523809524" style="101" customWidth="1"/>
    <col min="20" max="32" width="14.4285714285714" style="101"/>
    <col min="33" max="16384" width="5.95238095238095" style="101"/>
  </cols>
  <sheetData>
    <row r="1" s="147" customFormat="1" customHeight="1" spans="1:18">
      <c r="A1" s="147" t="s">
        <v>5</v>
      </c>
      <c r="B1" s="147" t="s">
        <v>65</v>
      </c>
      <c r="C1" s="147" t="s">
        <v>66</v>
      </c>
      <c r="D1" s="147" t="s">
        <v>67</v>
      </c>
      <c r="E1" s="147" t="s">
        <v>68</v>
      </c>
      <c r="F1" s="147" t="s">
        <v>69</v>
      </c>
      <c r="G1" s="163" t="s">
        <v>70</v>
      </c>
      <c r="H1" s="164" t="s">
        <v>71</v>
      </c>
      <c r="I1" s="200" t="s">
        <v>72</v>
      </c>
      <c r="J1" s="201" t="s">
        <v>73</v>
      </c>
      <c r="K1" s="147" t="s">
        <v>74</v>
      </c>
      <c r="L1" s="147" t="s">
        <v>75</v>
      </c>
      <c r="M1" s="202" t="s">
        <v>76</v>
      </c>
      <c r="N1" s="147" t="s">
        <v>77</v>
      </c>
      <c r="O1" s="147" t="s">
        <v>78</v>
      </c>
      <c r="P1" s="147" t="s">
        <v>79</v>
      </c>
      <c r="Q1" s="242" t="s">
        <v>80</v>
      </c>
      <c r="R1" s="147" t="s">
        <v>81</v>
      </c>
    </row>
    <row r="2" s="148" customFormat="1" ht="15.75" hidden="1" customHeight="1" spans="1:16">
      <c r="A2" s="165">
        <v>1</v>
      </c>
      <c r="B2" s="166">
        <f t="shared" ref="B2:B57" si="0">DATE(D2,F2,E2)</f>
        <v>45026</v>
      </c>
      <c r="C2" s="167">
        <f ca="1" t="shared" ref="C2:C57" si="1">DATEDIF(B2,TODAY(),"d")</f>
        <v>146</v>
      </c>
      <c r="D2" s="148">
        <v>2023</v>
      </c>
      <c r="E2" s="168">
        <v>10</v>
      </c>
      <c r="F2" s="169">
        <v>4</v>
      </c>
      <c r="G2" s="170" t="s">
        <v>82</v>
      </c>
      <c r="H2" s="169" t="s">
        <v>83</v>
      </c>
      <c r="I2" s="203">
        <v>7000000</v>
      </c>
      <c r="J2" s="204" t="s">
        <v>84</v>
      </c>
      <c r="K2" s="205" t="s">
        <v>40</v>
      </c>
      <c r="L2" s="206" t="s">
        <v>85</v>
      </c>
      <c r="M2" s="207" t="s">
        <v>86</v>
      </c>
      <c r="N2" s="206" t="s">
        <v>87</v>
      </c>
      <c r="O2" s="165"/>
      <c r="P2" s="205" t="s">
        <v>88</v>
      </c>
    </row>
    <row r="3" s="25" customFormat="1" ht="15.75" customHeight="1" spans="1:40">
      <c r="A3" s="24">
        <v>2</v>
      </c>
      <c r="B3" s="171" t="e">
        <f t="shared" si="0"/>
        <v>#NUM!</v>
      </c>
      <c r="C3" s="172" t="e">
        <f ca="1" t="shared" si="1"/>
        <v>#NUM!</v>
      </c>
      <c r="E3" s="173"/>
      <c r="F3" s="26"/>
      <c r="G3" s="170" t="s">
        <v>82</v>
      </c>
      <c r="H3" s="174" t="s">
        <v>89</v>
      </c>
      <c r="I3" s="208">
        <v>6000000</v>
      </c>
      <c r="J3" s="209"/>
      <c r="K3" s="210" t="s">
        <v>90</v>
      </c>
      <c r="L3" s="211" t="s">
        <v>91</v>
      </c>
      <c r="M3" s="24" t="s">
        <v>92</v>
      </c>
      <c r="N3" s="211" t="s">
        <v>93</v>
      </c>
      <c r="O3" s="24"/>
      <c r="P3" s="210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</row>
    <row r="4" s="148" customFormat="1" ht="15.75" hidden="1" customHeight="1" spans="1:17">
      <c r="A4" s="165">
        <v>3</v>
      </c>
      <c r="B4" s="166">
        <f t="shared" si="0"/>
        <v>44931</v>
      </c>
      <c r="C4" s="175">
        <f ca="1" t="shared" si="1"/>
        <v>241</v>
      </c>
      <c r="D4" s="148">
        <v>2023</v>
      </c>
      <c r="E4" s="168">
        <v>5</v>
      </c>
      <c r="F4" s="169">
        <v>1</v>
      </c>
      <c r="G4" s="170" t="s">
        <v>82</v>
      </c>
      <c r="H4" s="169" t="s">
        <v>94</v>
      </c>
      <c r="I4" s="203">
        <v>13500000</v>
      </c>
      <c r="J4" s="372" t="s">
        <v>95</v>
      </c>
      <c r="K4" s="205" t="s">
        <v>96</v>
      </c>
      <c r="L4" s="206" t="s">
        <v>97</v>
      </c>
      <c r="M4" s="207" t="s">
        <v>98</v>
      </c>
      <c r="N4" s="206" t="s">
        <v>93</v>
      </c>
      <c r="O4" s="165"/>
      <c r="P4" s="213" t="s">
        <v>99</v>
      </c>
      <c r="Q4" s="243"/>
    </row>
    <row r="5" s="25" customFormat="1" ht="15.75" hidden="1" customHeight="1" spans="1:40">
      <c r="A5" s="176">
        <v>4</v>
      </c>
      <c r="B5" s="177" t="e">
        <f t="shared" si="0"/>
        <v>#NUM!</v>
      </c>
      <c r="C5" s="178" t="e">
        <f ca="1" t="shared" si="1"/>
        <v>#NUM!</v>
      </c>
      <c r="D5" s="149"/>
      <c r="E5" s="179"/>
      <c r="F5" s="180"/>
      <c r="G5" s="181" t="s">
        <v>82</v>
      </c>
      <c r="H5" s="174" t="s">
        <v>100</v>
      </c>
      <c r="I5" s="214">
        <v>3000000</v>
      </c>
      <c r="J5" s="215" t="s">
        <v>101</v>
      </c>
      <c r="K5" s="216" t="s">
        <v>102</v>
      </c>
      <c r="L5" s="217" t="s">
        <v>103</v>
      </c>
      <c r="M5" s="218" t="s">
        <v>104</v>
      </c>
      <c r="N5" s="217" t="s">
        <v>87</v>
      </c>
      <c r="O5" s="176"/>
      <c r="P5" s="216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</row>
    <row r="6" s="149" customFormat="1" ht="15.75" hidden="1" customHeight="1" spans="1:17">
      <c r="A6" s="176">
        <v>5</v>
      </c>
      <c r="B6" s="177">
        <f t="shared" si="0"/>
        <v>45154</v>
      </c>
      <c r="C6" s="182">
        <f ca="1" t="shared" si="1"/>
        <v>18</v>
      </c>
      <c r="D6" s="149">
        <v>2023</v>
      </c>
      <c r="E6" s="179">
        <v>16</v>
      </c>
      <c r="F6" s="180">
        <v>8</v>
      </c>
      <c r="G6" s="170" t="s">
        <v>82</v>
      </c>
      <c r="H6" s="180" t="s">
        <v>105</v>
      </c>
      <c r="I6" s="214">
        <v>7000000</v>
      </c>
      <c r="J6" s="215" t="s">
        <v>106</v>
      </c>
      <c r="K6" s="216" t="s">
        <v>107</v>
      </c>
      <c r="L6" s="217" t="s">
        <v>108</v>
      </c>
      <c r="M6" s="176" t="s">
        <v>109</v>
      </c>
      <c r="N6" s="217" t="s">
        <v>87</v>
      </c>
      <c r="O6" s="176"/>
      <c r="P6" s="216" t="s">
        <v>99</v>
      </c>
      <c r="Q6" s="244">
        <v>45116</v>
      </c>
    </row>
    <row r="7" s="149" customFormat="1" ht="15.75" hidden="1" customHeight="1" spans="1:40">
      <c r="A7" s="176">
        <v>6</v>
      </c>
      <c r="B7" s="177" t="e">
        <f t="shared" si="0"/>
        <v>#NUM!</v>
      </c>
      <c r="C7" s="178" t="e">
        <f ca="1" t="shared" si="1"/>
        <v>#NUM!</v>
      </c>
      <c r="E7" s="179"/>
      <c r="F7" s="180"/>
      <c r="G7" s="170" t="s">
        <v>82</v>
      </c>
      <c r="H7" s="174" t="s">
        <v>110</v>
      </c>
      <c r="I7" s="214">
        <v>5000000</v>
      </c>
      <c r="J7" s="215"/>
      <c r="K7" s="216" t="s">
        <v>111</v>
      </c>
      <c r="L7" s="217" t="s">
        <v>112</v>
      </c>
      <c r="M7" s="218" t="s">
        <v>113</v>
      </c>
      <c r="N7" s="217" t="s">
        <v>87</v>
      </c>
      <c r="O7" s="176"/>
      <c r="P7" s="216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="148" customFormat="1" ht="15.75" hidden="1" customHeight="1" spans="1:16">
      <c r="A8" s="165">
        <v>7</v>
      </c>
      <c r="B8" s="166">
        <f t="shared" si="0"/>
        <v>45152</v>
      </c>
      <c r="C8" s="167">
        <f ca="1" t="shared" si="1"/>
        <v>20</v>
      </c>
      <c r="D8" s="148">
        <v>2023</v>
      </c>
      <c r="E8" s="168">
        <v>14</v>
      </c>
      <c r="F8" s="169">
        <v>8</v>
      </c>
      <c r="G8" s="170" t="s">
        <v>82</v>
      </c>
      <c r="H8" s="169" t="s">
        <v>114</v>
      </c>
      <c r="I8" s="203">
        <v>15000000</v>
      </c>
      <c r="J8" s="204" t="s">
        <v>115</v>
      </c>
      <c r="K8" s="205" t="s">
        <v>116</v>
      </c>
      <c r="L8" s="206" t="s">
        <v>117</v>
      </c>
      <c r="M8" s="207" t="s">
        <v>118</v>
      </c>
      <c r="N8" s="206"/>
      <c r="O8" s="165" t="s">
        <v>119</v>
      </c>
      <c r="P8" s="205" t="s">
        <v>99</v>
      </c>
    </row>
    <row r="9" s="148" customFormat="1" ht="15.75" customHeight="1" spans="1:16">
      <c r="A9" s="165">
        <v>8</v>
      </c>
      <c r="B9" s="166">
        <f t="shared" si="0"/>
        <v>45118</v>
      </c>
      <c r="C9" s="167">
        <f ca="1" t="shared" si="1"/>
        <v>54</v>
      </c>
      <c r="D9" s="148">
        <v>2023</v>
      </c>
      <c r="E9" s="168">
        <v>11</v>
      </c>
      <c r="F9" s="169">
        <v>7</v>
      </c>
      <c r="G9" s="170" t="s">
        <v>82</v>
      </c>
      <c r="H9" s="169" t="s">
        <v>120</v>
      </c>
      <c r="I9" s="203">
        <v>7000000</v>
      </c>
      <c r="J9" s="204" t="s">
        <v>121</v>
      </c>
      <c r="K9" s="205" t="s">
        <v>40</v>
      </c>
      <c r="L9" s="206" t="s">
        <v>122</v>
      </c>
      <c r="M9" s="165" t="s">
        <v>123</v>
      </c>
      <c r="N9" s="206" t="s">
        <v>93</v>
      </c>
      <c r="O9" s="165"/>
      <c r="P9" s="205" t="s">
        <v>99</v>
      </c>
    </row>
    <row r="10" s="149" customFormat="1" ht="15.75" hidden="1" customHeight="1" spans="1:40">
      <c r="A10" s="176">
        <v>9</v>
      </c>
      <c r="B10" s="177" t="e">
        <f t="shared" si="0"/>
        <v>#NUM!</v>
      </c>
      <c r="C10" s="182" t="e">
        <f ca="1" t="shared" si="1"/>
        <v>#NUM!</v>
      </c>
      <c r="E10" s="180"/>
      <c r="F10" s="180"/>
      <c r="G10" s="183" t="s">
        <v>82</v>
      </c>
      <c r="H10" s="174" t="s">
        <v>124</v>
      </c>
      <c r="I10" s="219">
        <v>7000000</v>
      </c>
      <c r="J10" s="220" t="s">
        <v>106</v>
      </c>
      <c r="K10" s="216" t="s">
        <v>90</v>
      </c>
      <c r="L10" s="216" t="s">
        <v>108</v>
      </c>
      <c r="M10" s="149" t="s">
        <v>125</v>
      </c>
      <c r="N10" s="216" t="s">
        <v>87</v>
      </c>
      <c r="P10" s="216" t="s">
        <v>99</v>
      </c>
      <c r="Q10" s="244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="149" customFormat="1" ht="15.75" hidden="1" customHeight="1" spans="1:40">
      <c r="A11" s="176">
        <v>10</v>
      </c>
      <c r="B11" s="177" t="e">
        <f t="shared" si="0"/>
        <v>#NUM!</v>
      </c>
      <c r="C11" s="178" t="e">
        <f ca="1" t="shared" si="1"/>
        <v>#NUM!</v>
      </c>
      <c r="E11" s="179"/>
      <c r="F11" s="180"/>
      <c r="G11" s="181" t="s">
        <v>82</v>
      </c>
      <c r="H11" s="174" t="s">
        <v>126</v>
      </c>
      <c r="I11" s="214">
        <v>4500000</v>
      </c>
      <c r="J11" s="215" t="s">
        <v>127</v>
      </c>
      <c r="K11" s="216" t="s">
        <v>111</v>
      </c>
      <c r="L11" s="217" t="s">
        <v>128</v>
      </c>
      <c r="M11" s="176" t="s">
        <v>86</v>
      </c>
      <c r="N11" s="217" t="s">
        <v>87</v>
      </c>
      <c r="O11" s="176"/>
      <c r="P11" s="216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</row>
    <row r="12" s="149" customFormat="1" ht="15.75" hidden="1" customHeight="1" spans="1:16">
      <c r="A12" s="176">
        <v>11</v>
      </c>
      <c r="B12" s="177" t="e">
        <f t="shared" si="0"/>
        <v>#NUM!</v>
      </c>
      <c r="C12" s="182" t="e">
        <f ca="1" t="shared" si="1"/>
        <v>#NUM!</v>
      </c>
      <c r="E12" s="184"/>
      <c r="F12" s="180"/>
      <c r="G12" s="170" t="s">
        <v>82</v>
      </c>
      <c r="H12" s="180" t="s">
        <v>129</v>
      </c>
      <c r="I12" s="221">
        <v>2500000</v>
      </c>
      <c r="J12" s="222" t="s">
        <v>130</v>
      </c>
      <c r="K12" s="216" t="s">
        <v>111</v>
      </c>
      <c r="L12" s="223" t="s">
        <v>131</v>
      </c>
      <c r="M12" s="224" t="s">
        <v>132</v>
      </c>
      <c r="N12" s="225" t="s">
        <v>87</v>
      </c>
      <c r="O12" s="224"/>
      <c r="P12" s="216" t="s">
        <v>133</v>
      </c>
    </row>
    <row r="13" s="149" customFormat="1" ht="15.75" hidden="1" customHeight="1" spans="1:40">
      <c r="A13" s="149">
        <v>12</v>
      </c>
      <c r="B13" s="185" t="e">
        <f t="shared" si="0"/>
        <v>#NUM!</v>
      </c>
      <c r="C13" s="186" t="e">
        <f ca="1" t="shared" si="1"/>
        <v>#NUM!</v>
      </c>
      <c r="E13" s="180"/>
      <c r="F13" s="180"/>
      <c r="G13" s="183" t="s">
        <v>82</v>
      </c>
      <c r="H13" s="174" t="s">
        <v>134</v>
      </c>
      <c r="I13" s="219">
        <v>5500000</v>
      </c>
      <c r="J13" s="220" t="s">
        <v>135</v>
      </c>
      <c r="K13" s="216" t="s">
        <v>136</v>
      </c>
      <c r="L13" s="216" t="s">
        <v>137</v>
      </c>
      <c r="M13" s="149" t="s">
        <v>138</v>
      </c>
      <c r="N13" s="216" t="s">
        <v>87</v>
      </c>
      <c r="P13" s="216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="149" customFormat="1" ht="15.75" hidden="1" customHeight="1" spans="1:16">
      <c r="A14" s="149">
        <v>13</v>
      </c>
      <c r="B14" s="185" t="e">
        <f t="shared" si="0"/>
        <v>#NUM!</v>
      </c>
      <c r="C14" s="186" t="e">
        <f ca="1" t="shared" si="1"/>
        <v>#NUM!</v>
      </c>
      <c r="E14" s="180"/>
      <c r="F14" s="180"/>
      <c r="G14" s="170" t="s">
        <v>82</v>
      </c>
      <c r="H14" s="180" t="s">
        <v>139</v>
      </c>
      <c r="I14" s="219">
        <v>13000000</v>
      </c>
      <c r="J14" s="220"/>
      <c r="K14" s="216" t="s">
        <v>140</v>
      </c>
      <c r="L14" s="216" t="s">
        <v>141</v>
      </c>
      <c r="M14" s="149" t="s">
        <v>142</v>
      </c>
      <c r="N14" s="216" t="s">
        <v>93</v>
      </c>
      <c r="P14" s="216"/>
    </row>
    <row r="15" s="149" customFormat="1" ht="15.75" hidden="1" customHeight="1" spans="1:40">
      <c r="A15" s="176">
        <v>14</v>
      </c>
      <c r="B15" s="177" t="e">
        <f t="shared" si="0"/>
        <v>#NUM!</v>
      </c>
      <c r="C15" s="178" t="e">
        <f ca="1" t="shared" si="1"/>
        <v>#NUM!</v>
      </c>
      <c r="E15" s="179"/>
      <c r="F15" s="180"/>
      <c r="G15" s="170" t="s">
        <v>143</v>
      </c>
      <c r="H15" s="174" t="s">
        <v>144</v>
      </c>
      <c r="I15" s="214">
        <v>2500000</v>
      </c>
      <c r="J15" s="215"/>
      <c r="K15" s="216" t="s">
        <v>111</v>
      </c>
      <c r="L15" s="217" t="s">
        <v>145</v>
      </c>
      <c r="M15" s="176" t="s">
        <v>104</v>
      </c>
      <c r="N15" s="217" t="s">
        <v>87</v>
      </c>
      <c r="O15" s="176"/>
      <c r="P15" s="216" t="s">
        <v>146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="148" customFormat="1" ht="15.75" hidden="1" customHeight="1" spans="1:17">
      <c r="A16" s="165">
        <v>15</v>
      </c>
      <c r="B16" s="166">
        <f t="shared" si="0"/>
        <v>45080</v>
      </c>
      <c r="C16" s="175">
        <f ca="1" t="shared" si="1"/>
        <v>92</v>
      </c>
      <c r="D16" s="148">
        <v>2023</v>
      </c>
      <c r="E16" s="169">
        <v>3</v>
      </c>
      <c r="F16" s="169">
        <v>6</v>
      </c>
      <c r="G16" s="183" t="s">
        <v>143</v>
      </c>
      <c r="H16" s="169" t="s">
        <v>147</v>
      </c>
      <c r="I16" s="226">
        <v>3500000</v>
      </c>
      <c r="J16" s="212" t="s">
        <v>148</v>
      </c>
      <c r="K16" s="205" t="s">
        <v>111</v>
      </c>
      <c r="L16" s="205" t="s">
        <v>149</v>
      </c>
      <c r="M16" s="148" t="s">
        <v>150</v>
      </c>
      <c r="N16" s="205" t="s">
        <v>93</v>
      </c>
      <c r="P16" s="205"/>
      <c r="Q16" s="243"/>
    </row>
    <row r="17" s="149" customFormat="1" ht="15.75" hidden="1" customHeight="1" spans="1:16">
      <c r="A17" s="149">
        <v>16</v>
      </c>
      <c r="B17" s="185">
        <f t="shared" si="0"/>
        <v>45043</v>
      </c>
      <c r="C17" s="186">
        <f ca="1" t="shared" si="1"/>
        <v>129</v>
      </c>
      <c r="D17" s="149">
        <v>2023</v>
      </c>
      <c r="E17" s="180">
        <v>27</v>
      </c>
      <c r="F17" s="180">
        <v>4</v>
      </c>
      <c r="G17" s="170" t="s">
        <v>143</v>
      </c>
      <c r="H17" s="180" t="s">
        <v>151</v>
      </c>
      <c r="I17" s="219">
        <v>7000000</v>
      </c>
      <c r="J17" s="220" t="s">
        <v>152</v>
      </c>
      <c r="K17" s="216" t="s">
        <v>90</v>
      </c>
      <c r="L17" s="216" t="s">
        <v>153</v>
      </c>
      <c r="M17" s="149" t="s">
        <v>154</v>
      </c>
      <c r="N17" s="216" t="s">
        <v>87</v>
      </c>
      <c r="O17" s="149" t="s">
        <v>119</v>
      </c>
      <c r="P17" s="216" t="s">
        <v>155</v>
      </c>
    </row>
    <row r="18" s="149" customFormat="1" ht="15.75" hidden="1" customHeight="1" spans="1:40">
      <c r="A18" s="176">
        <v>17</v>
      </c>
      <c r="B18" s="177" t="e">
        <f t="shared" si="0"/>
        <v>#NUM!</v>
      </c>
      <c r="C18" s="182" t="e">
        <f ca="1" t="shared" si="1"/>
        <v>#NUM!</v>
      </c>
      <c r="E18" s="179"/>
      <c r="F18" s="180"/>
      <c r="G18" s="170" t="s">
        <v>143</v>
      </c>
      <c r="H18" s="174" t="s">
        <v>156</v>
      </c>
      <c r="I18" s="214">
        <v>2100000</v>
      </c>
      <c r="J18" s="215" t="s">
        <v>157</v>
      </c>
      <c r="K18" s="216" t="s">
        <v>111</v>
      </c>
      <c r="L18" s="217" t="s">
        <v>158</v>
      </c>
      <c r="M18" s="176" t="s">
        <v>104</v>
      </c>
      <c r="N18" s="217" t="s">
        <v>87</v>
      </c>
      <c r="O18" s="176"/>
      <c r="P18" s="216"/>
      <c r="Q18" s="244">
        <v>45059</v>
      </c>
      <c r="R18" s="149">
        <f ca="1">DATEDIF(TODAY(),Q18,"d")</f>
        <v>-113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="150" customFormat="1" ht="15.75" hidden="1" customHeight="1" spans="1:40">
      <c r="A19" s="149">
        <v>18</v>
      </c>
      <c r="B19" s="185" t="e">
        <f t="shared" si="0"/>
        <v>#NUM!</v>
      </c>
      <c r="C19" s="187" t="e">
        <f ca="1" t="shared" si="1"/>
        <v>#NUM!</v>
      </c>
      <c r="D19" s="149"/>
      <c r="E19" s="180"/>
      <c r="F19" s="180"/>
      <c r="G19" s="183" t="s">
        <v>143</v>
      </c>
      <c r="H19" s="174" t="s">
        <v>159</v>
      </c>
      <c r="I19" s="219">
        <v>9000000</v>
      </c>
      <c r="J19" s="220" t="s">
        <v>160</v>
      </c>
      <c r="K19" s="216" t="s">
        <v>136</v>
      </c>
      <c r="L19" s="216" t="s">
        <v>161</v>
      </c>
      <c r="M19" s="149" t="s">
        <v>162</v>
      </c>
      <c r="N19" s="216" t="s">
        <v>87</v>
      </c>
      <c r="O19" s="149"/>
      <c r="P19" s="216"/>
      <c r="Q19" s="244"/>
      <c r="R19" s="149"/>
      <c r="S19" s="149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="149" customFormat="1" ht="15.75" hidden="1" customHeight="1" spans="1:40">
      <c r="A20" s="176">
        <v>19</v>
      </c>
      <c r="B20" s="177" t="e">
        <f t="shared" si="0"/>
        <v>#NUM!</v>
      </c>
      <c r="C20" s="178" t="e">
        <f ca="1" t="shared" si="1"/>
        <v>#NUM!</v>
      </c>
      <c r="E20" s="179"/>
      <c r="F20" s="180"/>
      <c r="G20" s="170" t="s">
        <v>143</v>
      </c>
      <c r="H20" s="174" t="s">
        <v>163</v>
      </c>
      <c r="I20" s="214">
        <v>5000000</v>
      </c>
      <c r="J20" s="215" t="s">
        <v>164</v>
      </c>
      <c r="K20" s="216" t="s">
        <v>136</v>
      </c>
      <c r="L20" s="217" t="s">
        <v>165</v>
      </c>
      <c r="M20" s="176" t="s">
        <v>166</v>
      </c>
      <c r="N20" s="217" t="s">
        <v>87</v>
      </c>
      <c r="O20" s="176"/>
      <c r="P20" s="21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="149" customFormat="1" ht="15.75" hidden="1" customHeight="1" spans="1:40">
      <c r="A21" s="176">
        <v>20</v>
      </c>
      <c r="B21" s="177" t="e">
        <f t="shared" si="0"/>
        <v>#NUM!</v>
      </c>
      <c r="C21" s="178" t="e">
        <f ca="1" t="shared" si="1"/>
        <v>#NUM!</v>
      </c>
      <c r="E21" s="179"/>
      <c r="F21" s="180"/>
      <c r="G21" s="170" t="s">
        <v>143</v>
      </c>
      <c r="H21" s="174" t="s">
        <v>167</v>
      </c>
      <c r="I21" s="214">
        <v>3000000</v>
      </c>
      <c r="J21" s="215"/>
      <c r="K21" s="216" t="s">
        <v>111</v>
      </c>
      <c r="L21" s="217" t="s">
        <v>168</v>
      </c>
      <c r="M21" s="176" t="s">
        <v>104</v>
      </c>
      <c r="N21" s="217" t="s">
        <v>87</v>
      </c>
      <c r="O21" s="176"/>
      <c r="P21" s="216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="149" customFormat="1" ht="15.75" hidden="1" customHeight="1" spans="1:40">
      <c r="A22" s="149">
        <v>21</v>
      </c>
      <c r="B22" s="185" t="e">
        <f t="shared" si="0"/>
        <v>#NUM!</v>
      </c>
      <c r="C22" s="187" t="e">
        <f ca="1" t="shared" si="1"/>
        <v>#NUM!</v>
      </c>
      <c r="E22" s="180"/>
      <c r="F22" s="180"/>
      <c r="G22" s="183" t="s">
        <v>143</v>
      </c>
      <c r="H22" s="174" t="s">
        <v>169</v>
      </c>
      <c r="I22" s="219">
        <v>8000000</v>
      </c>
      <c r="J22" s="220" t="s">
        <v>170</v>
      </c>
      <c r="K22" s="216" t="s">
        <v>96</v>
      </c>
      <c r="L22" s="216" t="s">
        <v>171</v>
      </c>
      <c r="M22" s="149" t="s">
        <v>172</v>
      </c>
      <c r="N22" s="216" t="s">
        <v>87</v>
      </c>
      <c r="P22" s="216"/>
      <c r="Q22" s="244">
        <v>45062</v>
      </c>
      <c r="R22" s="149">
        <f ca="1">DATEDIF(TODAY(),Q22,"d")</f>
        <v>-110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="64" customFormat="1" ht="15.75" hidden="1" customHeight="1" spans="1:40">
      <c r="A23" s="176">
        <v>22</v>
      </c>
      <c r="B23" s="177" t="e">
        <f t="shared" si="0"/>
        <v>#NUM!</v>
      </c>
      <c r="C23" s="182" t="e">
        <f ca="1" t="shared" si="1"/>
        <v>#NUM!</v>
      </c>
      <c r="D23" s="149"/>
      <c r="E23" s="179"/>
      <c r="F23" s="180"/>
      <c r="G23" s="170" t="s">
        <v>143</v>
      </c>
      <c r="H23" s="174" t="s">
        <v>173</v>
      </c>
      <c r="I23" s="214">
        <v>2500000</v>
      </c>
      <c r="J23" s="215"/>
      <c r="K23" s="216" t="s">
        <v>111</v>
      </c>
      <c r="L23" s="217" t="s">
        <v>174</v>
      </c>
      <c r="M23" s="176" t="s">
        <v>175</v>
      </c>
      <c r="N23" s="217" t="s">
        <v>87</v>
      </c>
      <c r="O23" s="176"/>
      <c r="P23" s="216" t="s">
        <v>99</v>
      </c>
      <c r="Q23" s="244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</row>
    <row r="24" s="149" customFormat="1" ht="15.75" hidden="1" customHeight="1" spans="1:18">
      <c r="A24" s="176">
        <v>23</v>
      </c>
      <c r="B24" s="177" t="e">
        <f t="shared" si="0"/>
        <v>#NUM!</v>
      </c>
      <c r="C24" s="178" t="e">
        <f ca="1" t="shared" si="1"/>
        <v>#NUM!</v>
      </c>
      <c r="E24" s="179"/>
      <c r="F24" s="180"/>
      <c r="G24" s="170" t="s">
        <v>143</v>
      </c>
      <c r="H24" s="180" t="s">
        <v>176</v>
      </c>
      <c r="I24" s="214">
        <v>11000000</v>
      </c>
      <c r="J24" s="215" t="s">
        <v>177</v>
      </c>
      <c r="K24" s="216" t="s">
        <v>90</v>
      </c>
      <c r="L24" s="217" t="s">
        <v>178</v>
      </c>
      <c r="M24" s="176" t="s">
        <v>179</v>
      </c>
      <c r="N24" s="217" t="s">
        <v>93</v>
      </c>
      <c r="O24" s="176"/>
      <c r="P24" s="216" t="s">
        <v>180</v>
      </c>
      <c r="Q24" s="185">
        <v>45054</v>
      </c>
      <c r="R24" s="149">
        <f ca="1">DATEDIF(TODAY(),Q24,"d")</f>
        <v>-118</v>
      </c>
    </row>
    <row r="25" s="151" customFormat="1" ht="15.75" hidden="1" customHeight="1" spans="1:40">
      <c r="A25" s="149">
        <v>24</v>
      </c>
      <c r="B25" s="185" t="e">
        <f t="shared" si="0"/>
        <v>#NUM!</v>
      </c>
      <c r="C25" s="187" t="e">
        <f ca="1" t="shared" si="1"/>
        <v>#NUM!</v>
      </c>
      <c r="D25" s="149"/>
      <c r="E25" s="180"/>
      <c r="F25" s="180"/>
      <c r="G25" s="183" t="s">
        <v>143</v>
      </c>
      <c r="H25" s="174" t="s">
        <v>181</v>
      </c>
      <c r="I25" s="219">
        <v>7500000</v>
      </c>
      <c r="J25" s="220" t="s">
        <v>182</v>
      </c>
      <c r="K25" s="216" t="s">
        <v>136</v>
      </c>
      <c r="L25" s="216" t="s">
        <v>183</v>
      </c>
      <c r="M25" s="227" t="s">
        <v>184</v>
      </c>
      <c r="N25" s="216" t="s">
        <v>87</v>
      </c>
      <c r="O25" s="149"/>
      <c r="P25" s="216" t="s">
        <v>185</v>
      </c>
      <c r="Q25" s="245">
        <v>45051</v>
      </c>
      <c r="R25" s="149">
        <f ca="1">DATEDIF(TODAY(),Q25,"d")</f>
        <v>-121</v>
      </c>
      <c r="S25" s="246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</row>
    <row r="26" s="149" customFormat="1" ht="15.75" hidden="1" customHeight="1" spans="1:16">
      <c r="A26" s="176">
        <v>25</v>
      </c>
      <c r="B26" s="177" t="e">
        <f t="shared" si="0"/>
        <v>#NUM!</v>
      </c>
      <c r="C26" s="178" t="e">
        <f ca="1" t="shared" si="1"/>
        <v>#NUM!</v>
      </c>
      <c r="E26" s="179"/>
      <c r="F26" s="180"/>
      <c r="G26" s="170" t="s">
        <v>143</v>
      </c>
      <c r="H26" s="174" t="s">
        <v>186</v>
      </c>
      <c r="I26" s="214">
        <v>5000000</v>
      </c>
      <c r="J26" s="215" t="s">
        <v>187</v>
      </c>
      <c r="K26" s="216" t="s">
        <v>136</v>
      </c>
      <c r="L26" s="217" t="s">
        <v>188</v>
      </c>
      <c r="M26" s="176" t="s">
        <v>189</v>
      </c>
      <c r="N26" s="217" t="s">
        <v>93</v>
      </c>
      <c r="O26" s="176"/>
      <c r="P26" s="216"/>
    </row>
    <row r="27" s="151" customFormat="1" ht="15.75" hidden="1" customHeight="1" spans="1:40">
      <c r="A27" s="176">
        <v>26</v>
      </c>
      <c r="B27" s="177" t="e">
        <f t="shared" si="0"/>
        <v>#NUM!</v>
      </c>
      <c r="C27" s="182" t="e">
        <f ca="1" t="shared" si="1"/>
        <v>#NUM!</v>
      </c>
      <c r="D27" s="149"/>
      <c r="E27" s="180"/>
      <c r="F27" s="180"/>
      <c r="G27" s="183" t="s">
        <v>143</v>
      </c>
      <c r="H27" s="180" t="s">
        <v>190</v>
      </c>
      <c r="I27" s="219" t="s">
        <v>191</v>
      </c>
      <c r="J27" s="220" t="s">
        <v>192</v>
      </c>
      <c r="K27" s="216" t="s">
        <v>90</v>
      </c>
      <c r="L27" s="216" t="s">
        <v>193</v>
      </c>
      <c r="M27" s="227" t="s">
        <v>194</v>
      </c>
      <c r="N27" s="216" t="s">
        <v>87</v>
      </c>
      <c r="O27" s="149"/>
      <c r="P27" s="216" t="s">
        <v>99</v>
      </c>
      <c r="Q27" s="244"/>
      <c r="R27" s="149"/>
      <c r="S27" s="149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="149" customFormat="1" ht="15.75" hidden="1" customHeight="1" spans="1:16">
      <c r="A28" s="176">
        <v>27</v>
      </c>
      <c r="B28" s="177" t="e">
        <f t="shared" si="0"/>
        <v>#NUM!</v>
      </c>
      <c r="C28" s="178" t="e">
        <f ca="1" t="shared" si="1"/>
        <v>#NUM!</v>
      </c>
      <c r="E28" s="184"/>
      <c r="F28" s="180"/>
      <c r="G28" s="188" t="s">
        <v>195</v>
      </c>
      <c r="H28" s="174" t="s">
        <v>196</v>
      </c>
      <c r="I28" s="221">
        <v>5500000</v>
      </c>
      <c r="J28" s="222"/>
      <c r="K28" s="216" t="s">
        <v>136</v>
      </c>
      <c r="L28" s="223" t="s">
        <v>197</v>
      </c>
      <c r="M28" s="228" t="s">
        <v>198</v>
      </c>
      <c r="N28" s="223" t="s">
        <v>87</v>
      </c>
      <c r="O28" s="224"/>
      <c r="P28" s="216"/>
    </row>
    <row r="29" s="151" customFormat="1" ht="15.75" hidden="1" customHeight="1" spans="1:40">
      <c r="A29" s="151">
        <v>28</v>
      </c>
      <c r="B29" s="189">
        <f t="shared" si="0"/>
        <v>45097</v>
      </c>
      <c r="C29" s="190">
        <f ca="1" t="shared" si="1"/>
        <v>75</v>
      </c>
      <c r="D29" s="151">
        <v>2023</v>
      </c>
      <c r="E29" s="174">
        <v>20</v>
      </c>
      <c r="F29" s="174">
        <v>6</v>
      </c>
      <c r="G29" s="183" t="s">
        <v>195</v>
      </c>
      <c r="H29" s="174" t="s">
        <v>199</v>
      </c>
      <c r="I29" s="229">
        <v>8000000</v>
      </c>
      <c r="J29" s="230" t="s">
        <v>200</v>
      </c>
      <c r="K29" s="231" t="s">
        <v>40</v>
      </c>
      <c r="L29" s="231" t="s">
        <v>201</v>
      </c>
      <c r="M29" s="151" t="s">
        <v>202</v>
      </c>
      <c r="N29" s="231" t="s">
        <v>93</v>
      </c>
      <c r="P29" s="231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</row>
    <row r="30" s="149" customFormat="1" ht="15.75" hidden="1" customHeight="1" spans="1:18">
      <c r="A30" s="176">
        <v>29</v>
      </c>
      <c r="B30" s="177" t="e">
        <f t="shared" si="0"/>
        <v>#NUM!</v>
      </c>
      <c r="C30" s="178" t="e">
        <f ca="1" t="shared" si="1"/>
        <v>#NUM!</v>
      </c>
      <c r="E30" s="179"/>
      <c r="F30" s="180"/>
      <c r="G30" s="188" t="s">
        <v>195</v>
      </c>
      <c r="H30" s="180" t="s">
        <v>203</v>
      </c>
      <c r="I30" s="214">
        <v>22500000</v>
      </c>
      <c r="J30" s="215" t="s">
        <v>204</v>
      </c>
      <c r="K30" s="216" t="s">
        <v>96</v>
      </c>
      <c r="L30" s="217" t="s">
        <v>205</v>
      </c>
      <c r="M30" s="232" t="s">
        <v>118</v>
      </c>
      <c r="N30" s="217" t="s">
        <v>93</v>
      </c>
      <c r="O30" s="176" t="s">
        <v>119</v>
      </c>
      <c r="P30" s="216" t="s">
        <v>206</v>
      </c>
      <c r="Q30" s="244">
        <v>45067</v>
      </c>
      <c r="R30" s="149">
        <f ca="1">DATEDIF(TODAY(),Q30,"d")</f>
        <v>-105</v>
      </c>
    </row>
    <row r="31" s="149" customFormat="1" ht="15.75" hidden="1" customHeight="1" spans="1:16">
      <c r="A31" s="176">
        <v>30</v>
      </c>
      <c r="B31" s="177">
        <f t="shared" si="0"/>
        <v>45007</v>
      </c>
      <c r="C31" s="178">
        <f ca="1" t="shared" si="1"/>
        <v>165</v>
      </c>
      <c r="D31" s="149">
        <v>2023</v>
      </c>
      <c r="E31" s="179">
        <v>22</v>
      </c>
      <c r="F31" s="180">
        <v>3</v>
      </c>
      <c r="G31" s="188" t="s">
        <v>195</v>
      </c>
      <c r="H31" s="180" t="s">
        <v>207</v>
      </c>
      <c r="I31" s="214">
        <v>5000000</v>
      </c>
      <c r="J31" s="215"/>
      <c r="K31" s="216" t="s">
        <v>208</v>
      </c>
      <c r="L31" s="217" t="s">
        <v>209</v>
      </c>
      <c r="M31" s="176" t="s">
        <v>210</v>
      </c>
      <c r="N31" s="217" t="s">
        <v>87</v>
      </c>
      <c r="O31" s="176"/>
      <c r="P31" s="216"/>
    </row>
    <row r="32" s="149" customFormat="1" ht="15.75" hidden="1" customHeight="1" spans="1:17">
      <c r="A32" s="176">
        <v>31</v>
      </c>
      <c r="B32" s="177" t="e">
        <f t="shared" si="0"/>
        <v>#NUM!</v>
      </c>
      <c r="C32" s="182" t="e">
        <f ca="1" t="shared" si="1"/>
        <v>#NUM!</v>
      </c>
      <c r="E32" s="180"/>
      <c r="F32" s="180"/>
      <c r="G32" s="183" t="s">
        <v>195</v>
      </c>
      <c r="H32" s="180" t="s">
        <v>211</v>
      </c>
      <c r="I32" s="219">
        <v>30000000</v>
      </c>
      <c r="J32" s="220" t="s">
        <v>212</v>
      </c>
      <c r="K32" s="216" t="s">
        <v>96</v>
      </c>
      <c r="L32" s="216" t="s">
        <v>213</v>
      </c>
      <c r="M32" s="227" t="s">
        <v>214</v>
      </c>
      <c r="N32" s="216" t="s">
        <v>93</v>
      </c>
      <c r="O32" s="149" t="s">
        <v>119</v>
      </c>
      <c r="P32" s="233" t="s">
        <v>215</v>
      </c>
      <c r="Q32" s="244"/>
    </row>
    <row r="33" s="148" customFormat="1" ht="15.75" hidden="1" customHeight="1" spans="1:17">
      <c r="A33" s="148">
        <v>32</v>
      </c>
      <c r="B33" s="191">
        <f t="shared" si="0"/>
        <v>45076</v>
      </c>
      <c r="C33" s="192">
        <f ca="1" t="shared" si="1"/>
        <v>96</v>
      </c>
      <c r="D33" s="148">
        <v>2023</v>
      </c>
      <c r="E33" s="169">
        <v>30</v>
      </c>
      <c r="F33" s="169">
        <v>5</v>
      </c>
      <c r="G33" s="188" t="s">
        <v>195</v>
      </c>
      <c r="H33" s="169" t="s">
        <v>216</v>
      </c>
      <c r="I33" s="226">
        <v>8000000</v>
      </c>
      <c r="J33" s="212"/>
      <c r="K33" s="205" t="s">
        <v>111</v>
      </c>
      <c r="L33" s="205" t="s">
        <v>217</v>
      </c>
      <c r="M33" s="148" t="s">
        <v>218</v>
      </c>
      <c r="N33" s="205" t="s">
        <v>93</v>
      </c>
      <c r="P33" s="205"/>
      <c r="Q33" s="243"/>
    </row>
    <row r="34" s="151" customFormat="1" ht="15.75" hidden="1" customHeight="1" spans="1:40">
      <c r="A34" s="151">
        <v>33</v>
      </c>
      <c r="B34" s="189">
        <f t="shared" si="0"/>
        <v>45160</v>
      </c>
      <c r="C34" s="190">
        <f ca="1" t="shared" si="1"/>
        <v>12</v>
      </c>
      <c r="D34" s="151">
        <v>2023</v>
      </c>
      <c r="E34" s="174">
        <v>22</v>
      </c>
      <c r="F34" s="174">
        <v>8</v>
      </c>
      <c r="G34" s="183" t="s">
        <v>195</v>
      </c>
      <c r="H34" s="174" t="s">
        <v>219</v>
      </c>
      <c r="I34" s="229">
        <v>7000000</v>
      </c>
      <c r="J34" s="230" t="s">
        <v>220</v>
      </c>
      <c r="K34" s="231" t="s">
        <v>221</v>
      </c>
      <c r="L34" s="231" t="s">
        <v>222</v>
      </c>
      <c r="M34" s="151" t="s">
        <v>223</v>
      </c>
      <c r="N34" s="231" t="s">
        <v>87</v>
      </c>
      <c r="P34" s="231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</row>
    <row r="35" s="149" customFormat="1" ht="15.75" hidden="1" customHeight="1" spans="1:17">
      <c r="A35" s="176">
        <v>34</v>
      </c>
      <c r="B35" s="177" t="e">
        <f t="shared" si="0"/>
        <v>#NUM!</v>
      </c>
      <c r="C35" s="182" t="e">
        <f ca="1" t="shared" si="1"/>
        <v>#NUM!</v>
      </c>
      <c r="E35" s="179"/>
      <c r="F35" s="180"/>
      <c r="G35" s="188" t="s">
        <v>195</v>
      </c>
      <c r="H35" s="174" t="s">
        <v>224</v>
      </c>
      <c r="I35" s="214">
        <v>6000000</v>
      </c>
      <c r="J35" s="215"/>
      <c r="K35" s="216" t="s">
        <v>96</v>
      </c>
      <c r="L35" s="217" t="s">
        <v>225</v>
      </c>
      <c r="M35" s="176" t="s">
        <v>198</v>
      </c>
      <c r="N35" s="217" t="s">
        <v>87</v>
      </c>
      <c r="O35" s="176"/>
      <c r="P35" s="216" t="s">
        <v>226</v>
      </c>
      <c r="Q35" s="244"/>
    </row>
    <row r="36" s="25" customFormat="1" ht="15.75" hidden="1" customHeight="1" spans="1:40">
      <c r="A36" s="176">
        <v>35</v>
      </c>
      <c r="B36" s="177" t="e">
        <f t="shared" si="0"/>
        <v>#NUM!</v>
      </c>
      <c r="C36" s="182" t="e">
        <f ca="1" t="shared" si="1"/>
        <v>#NUM!</v>
      </c>
      <c r="D36" s="149"/>
      <c r="E36" s="179"/>
      <c r="F36" s="180"/>
      <c r="G36" s="188" t="s">
        <v>195</v>
      </c>
      <c r="H36" s="174" t="s">
        <v>227</v>
      </c>
      <c r="I36" s="214">
        <v>4500000</v>
      </c>
      <c r="J36" s="215"/>
      <c r="K36" s="216"/>
      <c r="L36" s="217" t="s">
        <v>228</v>
      </c>
      <c r="M36" s="176" t="s">
        <v>229</v>
      </c>
      <c r="N36" s="217" t="s">
        <v>87</v>
      </c>
      <c r="O36" s="176"/>
      <c r="P36" s="216" t="s">
        <v>21</v>
      </c>
      <c r="Q36" s="244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</row>
    <row r="37" s="148" customFormat="1" ht="15.75" hidden="1" customHeight="1" spans="1:16">
      <c r="A37" s="165">
        <v>36</v>
      </c>
      <c r="B37" s="166">
        <f t="shared" si="0"/>
        <v>45023</v>
      </c>
      <c r="C37" s="167">
        <f ca="1" t="shared" si="1"/>
        <v>149</v>
      </c>
      <c r="D37" s="148">
        <v>2023</v>
      </c>
      <c r="E37" s="168">
        <v>7</v>
      </c>
      <c r="F37" s="169">
        <v>4</v>
      </c>
      <c r="G37" s="188" t="s">
        <v>195</v>
      </c>
      <c r="H37" s="169" t="s">
        <v>230</v>
      </c>
      <c r="I37" s="203">
        <v>8500000</v>
      </c>
      <c r="J37" s="204"/>
      <c r="K37" s="205" t="s">
        <v>90</v>
      </c>
      <c r="L37" s="206" t="s">
        <v>231</v>
      </c>
      <c r="M37" s="207" t="s">
        <v>109</v>
      </c>
      <c r="N37" s="206" t="s">
        <v>93</v>
      </c>
      <c r="O37" s="165"/>
      <c r="P37" s="205"/>
    </row>
    <row r="38" s="151" customFormat="1" ht="15.75" hidden="1" customHeight="1" spans="1:17">
      <c r="A38" s="151">
        <v>37</v>
      </c>
      <c r="B38" s="189" t="e">
        <f t="shared" si="0"/>
        <v>#NUM!</v>
      </c>
      <c r="C38" s="193" t="e">
        <f ca="1" t="shared" si="1"/>
        <v>#NUM!</v>
      </c>
      <c r="E38" s="194"/>
      <c r="F38" s="174"/>
      <c r="G38" s="183" t="s">
        <v>195</v>
      </c>
      <c r="H38" s="174" t="s">
        <v>232</v>
      </c>
      <c r="I38" s="229"/>
      <c r="J38" s="230"/>
      <c r="K38" s="231" t="s">
        <v>40</v>
      </c>
      <c r="L38" s="231" t="s">
        <v>233</v>
      </c>
      <c r="M38" s="234"/>
      <c r="N38" s="231"/>
      <c r="P38" s="231" t="s">
        <v>99</v>
      </c>
      <c r="Q38" s="247"/>
    </row>
    <row r="39" s="149" customFormat="1" ht="15.75" hidden="1" customHeight="1" spans="1:40">
      <c r="A39" s="63">
        <v>38</v>
      </c>
      <c r="B39" s="171">
        <f t="shared" si="0"/>
        <v>44905</v>
      </c>
      <c r="C39" s="195">
        <f ca="1" t="shared" si="1"/>
        <v>267</v>
      </c>
      <c r="D39" s="151">
        <v>2022</v>
      </c>
      <c r="E39" s="174">
        <v>10</v>
      </c>
      <c r="F39" s="174">
        <v>12</v>
      </c>
      <c r="G39" s="183" t="s">
        <v>195</v>
      </c>
      <c r="H39" s="174" t="s">
        <v>234</v>
      </c>
      <c r="I39" s="229">
        <v>20000000</v>
      </c>
      <c r="J39" s="230"/>
      <c r="K39" s="231" t="s">
        <v>116</v>
      </c>
      <c r="L39" s="231" t="s">
        <v>235</v>
      </c>
      <c r="M39" s="234" t="s">
        <v>236</v>
      </c>
      <c r="N39" s="231" t="s">
        <v>93</v>
      </c>
      <c r="O39" s="151"/>
      <c r="P39" s="205" t="s">
        <v>99</v>
      </c>
      <c r="Q39" s="247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25"/>
      <c r="AN39" s="25"/>
    </row>
    <row r="40" s="25" customFormat="1" ht="15.75" hidden="1" customHeight="1" spans="1:40">
      <c r="A40" s="24">
        <v>39</v>
      </c>
      <c r="B40" s="171">
        <f t="shared" si="0"/>
        <v>45143</v>
      </c>
      <c r="C40" s="172">
        <f ca="1" t="shared" si="1"/>
        <v>29</v>
      </c>
      <c r="D40" s="25">
        <v>2023</v>
      </c>
      <c r="E40" s="173">
        <v>5</v>
      </c>
      <c r="F40" s="26">
        <v>8</v>
      </c>
      <c r="G40" s="188" t="s">
        <v>195</v>
      </c>
      <c r="H40" s="174" t="s">
        <v>237</v>
      </c>
      <c r="I40" s="208">
        <v>8000000</v>
      </c>
      <c r="J40" s="209" t="s">
        <v>220</v>
      </c>
      <c r="K40" s="210" t="s">
        <v>116</v>
      </c>
      <c r="L40" s="211" t="s">
        <v>238</v>
      </c>
      <c r="M40" s="235" t="s">
        <v>239</v>
      </c>
      <c r="N40" s="211" t="s">
        <v>93</v>
      </c>
      <c r="O40" s="24"/>
      <c r="P40" s="210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</row>
    <row r="41" s="149" customFormat="1" ht="15.75" hidden="1" customHeight="1" spans="1:16">
      <c r="A41" s="176">
        <v>40</v>
      </c>
      <c r="B41" s="177" t="e">
        <f t="shared" si="0"/>
        <v>#NUM!</v>
      </c>
      <c r="C41" s="178" t="e">
        <f ca="1" t="shared" si="1"/>
        <v>#NUM!</v>
      </c>
      <c r="E41" s="179"/>
      <c r="F41" s="180"/>
      <c r="G41" s="188" t="s">
        <v>195</v>
      </c>
      <c r="H41" s="174" t="s">
        <v>240</v>
      </c>
      <c r="I41" s="214">
        <v>15000000</v>
      </c>
      <c r="J41" s="215" t="s">
        <v>241</v>
      </c>
      <c r="K41" s="216"/>
      <c r="L41" s="217" t="s">
        <v>242</v>
      </c>
      <c r="M41" s="218" t="s">
        <v>243</v>
      </c>
      <c r="N41" s="217" t="s">
        <v>93</v>
      </c>
      <c r="O41" s="176"/>
      <c r="P41" s="216"/>
    </row>
    <row r="42" s="151" customFormat="1" ht="15.75" customHeight="1" spans="1:16">
      <c r="A42" s="151">
        <v>41</v>
      </c>
      <c r="B42" s="189">
        <f t="shared" si="0"/>
        <v>45117</v>
      </c>
      <c r="C42" s="190">
        <f ca="1" t="shared" si="1"/>
        <v>55</v>
      </c>
      <c r="D42" s="151">
        <v>2023</v>
      </c>
      <c r="E42" s="174">
        <v>10</v>
      </c>
      <c r="F42" s="174">
        <v>7</v>
      </c>
      <c r="G42" s="183" t="s">
        <v>195</v>
      </c>
      <c r="H42" s="174" t="s">
        <v>244</v>
      </c>
      <c r="I42" s="229">
        <v>17000000</v>
      </c>
      <c r="J42" s="230" t="s">
        <v>245</v>
      </c>
      <c r="K42" s="231" t="s">
        <v>140</v>
      </c>
      <c r="L42" s="231" t="s">
        <v>246</v>
      </c>
      <c r="M42" s="234" t="s">
        <v>247</v>
      </c>
      <c r="N42" s="231" t="s">
        <v>93</v>
      </c>
      <c r="P42" s="231"/>
    </row>
    <row r="43" s="149" customFormat="1" ht="15.75" hidden="1" customHeight="1" spans="1:40">
      <c r="A43" s="176">
        <v>42</v>
      </c>
      <c r="B43" s="177" t="e">
        <f t="shared" si="0"/>
        <v>#NUM!</v>
      </c>
      <c r="C43" s="178" t="e">
        <f ca="1" t="shared" si="1"/>
        <v>#NUM!</v>
      </c>
      <c r="E43" s="179"/>
      <c r="F43" s="180"/>
      <c r="G43" s="188" t="s">
        <v>195</v>
      </c>
      <c r="H43" s="174" t="s">
        <v>248</v>
      </c>
      <c r="I43" s="214">
        <v>4000000</v>
      </c>
      <c r="J43" s="215" t="s">
        <v>249</v>
      </c>
      <c r="K43" s="216"/>
      <c r="L43" s="217" t="s">
        <v>250</v>
      </c>
      <c r="M43" s="176" t="s">
        <v>251</v>
      </c>
      <c r="N43" s="217" t="s">
        <v>87</v>
      </c>
      <c r="O43" s="176"/>
      <c r="P43" s="216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="149" customFormat="1" ht="15.75" hidden="1" customHeight="1" spans="1:16">
      <c r="A44" s="176">
        <v>43</v>
      </c>
      <c r="B44" s="177">
        <f t="shared" si="0"/>
        <v>45000</v>
      </c>
      <c r="C44" s="178">
        <f ca="1" t="shared" si="1"/>
        <v>172</v>
      </c>
      <c r="D44" s="149">
        <v>2023</v>
      </c>
      <c r="E44" s="179">
        <v>15</v>
      </c>
      <c r="F44" s="180">
        <v>3</v>
      </c>
      <c r="G44" s="188" t="s">
        <v>195</v>
      </c>
      <c r="H44" s="180" t="s">
        <v>252</v>
      </c>
      <c r="I44" s="214">
        <v>2500000</v>
      </c>
      <c r="J44" s="215" t="s">
        <v>253</v>
      </c>
      <c r="K44" s="216" t="s">
        <v>111</v>
      </c>
      <c r="L44" s="217" t="s">
        <v>254</v>
      </c>
      <c r="M44" s="176" t="s">
        <v>104</v>
      </c>
      <c r="N44" s="217" t="s">
        <v>87</v>
      </c>
      <c r="O44" s="176"/>
      <c r="P44" s="216" t="s">
        <v>99</v>
      </c>
    </row>
    <row r="45" s="149" customFormat="1" ht="15.75" hidden="1" customHeight="1" spans="1:16">
      <c r="A45" s="176">
        <v>44</v>
      </c>
      <c r="B45" s="177" t="e">
        <f t="shared" si="0"/>
        <v>#NUM!</v>
      </c>
      <c r="C45" s="178" t="e">
        <f ca="1" t="shared" si="1"/>
        <v>#NUM!</v>
      </c>
      <c r="E45" s="179"/>
      <c r="F45" s="180"/>
      <c r="G45" s="188" t="s">
        <v>195</v>
      </c>
      <c r="H45" s="180" t="s">
        <v>255</v>
      </c>
      <c r="I45" s="214">
        <v>7000000</v>
      </c>
      <c r="J45" s="215" t="s">
        <v>256</v>
      </c>
      <c r="K45" s="216"/>
      <c r="L45" s="217" t="s">
        <v>257</v>
      </c>
      <c r="M45" s="218" t="s">
        <v>258</v>
      </c>
      <c r="N45" s="217" t="s">
        <v>93</v>
      </c>
      <c r="O45" s="176" t="s">
        <v>119</v>
      </c>
      <c r="P45" s="216"/>
    </row>
    <row r="46" s="64" customFormat="1" ht="15.75" hidden="1" customHeight="1" spans="1:40">
      <c r="A46" s="176">
        <v>45</v>
      </c>
      <c r="B46" s="177" t="e">
        <f t="shared" si="0"/>
        <v>#NUM!</v>
      </c>
      <c r="C46" s="182" t="e">
        <f ca="1" t="shared" si="1"/>
        <v>#NUM!</v>
      </c>
      <c r="D46" s="149"/>
      <c r="E46" s="179"/>
      <c r="F46" s="180"/>
      <c r="G46" s="188" t="s">
        <v>195</v>
      </c>
      <c r="H46" s="174" t="s">
        <v>259</v>
      </c>
      <c r="I46" s="214">
        <v>5000000</v>
      </c>
      <c r="J46" s="215" t="s">
        <v>260</v>
      </c>
      <c r="K46" s="216"/>
      <c r="L46" s="217"/>
      <c r="M46" s="176" t="s">
        <v>261</v>
      </c>
      <c r="N46" s="217" t="s">
        <v>87</v>
      </c>
      <c r="O46" s="176"/>
      <c r="P46" s="233" t="s">
        <v>21</v>
      </c>
      <c r="Q46" s="244">
        <v>45060</v>
      </c>
      <c r="R46" s="149">
        <f ca="1">DATEDIF(TODAY(),Q46,"d")</f>
        <v>-112</v>
      </c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</row>
    <row r="47" s="151" customFormat="1" ht="15.75" hidden="1" customHeight="1" spans="1:18">
      <c r="A47" s="151">
        <v>46</v>
      </c>
      <c r="B47" s="189">
        <f t="shared" si="0"/>
        <v>45153</v>
      </c>
      <c r="C47" s="193">
        <f ca="1" t="shared" si="1"/>
        <v>19</v>
      </c>
      <c r="D47" s="151">
        <v>2023</v>
      </c>
      <c r="E47" s="174">
        <v>15</v>
      </c>
      <c r="F47" s="174">
        <v>8</v>
      </c>
      <c r="G47" s="183" t="s">
        <v>195</v>
      </c>
      <c r="H47" s="174" t="s">
        <v>262</v>
      </c>
      <c r="I47" s="229">
        <v>16000000</v>
      </c>
      <c r="J47" s="230" t="s">
        <v>263</v>
      </c>
      <c r="K47" s="231"/>
      <c r="L47" s="231" t="s">
        <v>264</v>
      </c>
      <c r="M47" s="234" t="s">
        <v>265</v>
      </c>
      <c r="N47" s="231" t="s">
        <v>93</v>
      </c>
      <c r="P47" s="231"/>
      <c r="Q47" s="247">
        <v>45065</v>
      </c>
      <c r="R47" s="151">
        <f ca="1">DATEDIF(TODAY(),Q47,"d")</f>
        <v>-107</v>
      </c>
    </row>
    <row r="48" s="149" customFormat="1" ht="15.75" hidden="1" customHeight="1" spans="1:16">
      <c r="A48" s="176">
        <v>47</v>
      </c>
      <c r="B48" s="177" t="e">
        <f t="shared" si="0"/>
        <v>#NUM!</v>
      </c>
      <c r="C48" s="178" t="e">
        <f ca="1" t="shared" si="1"/>
        <v>#NUM!</v>
      </c>
      <c r="E48" s="179"/>
      <c r="F48" s="180"/>
      <c r="G48" s="188" t="s">
        <v>195</v>
      </c>
      <c r="H48" s="180" t="s">
        <v>266</v>
      </c>
      <c r="I48" s="214">
        <v>18000000</v>
      </c>
      <c r="J48" s="215"/>
      <c r="K48" s="216"/>
      <c r="L48" s="217" t="s">
        <v>267</v>
      </c>
      <c r="M48" s="218" t="s">
        <v>268</v>
      </c>
      <c r="N48" s="217" t="s">
        <v>93</v>
      </c>
      <c r="O48" s="176"/>
      <c r="P48" s="216"/>
    </row>
    <row r="49" s="149" customFormat="1" ht="15.75" hidden="1" customHeight="1" spans="1:16">
      <c r="A49" s="176">
        <v>48</v>
      </c>
      <c r="B49" s="177" t="e">
        <f t="shared" si="0"/>
        <v>#NUM!</v>
      </c>
      <c r="C49" s="178" t="e">
        <f ca="1" t="shared" si="1"/>
        <v>#NUM!</v>
      </c>
      <c r="E49" s="179"/>
      <c r="F49" s="180"/>
      <c r="G49" s="188" t="s">
        <v>195</v>
      </c>
      <c r="H49" s="180" t="s">
        <v>269</v>
      </c>
      <c r="I49" s="214">
        <v>3500000</v>
      </c>
      <c r="J49" s="215"/>
      <c r="K49" s="216"/>
      <c r="L49" s="217" t="s">
        <v>270</v>
      </c>
      <c r="M49" s="218" t="s">
        <v>271</v>
      </c>
      <c r="N49" s="217" t="s">
        <v>87</v>
      </c>
      <c r="O49" s="176"/>
      <c r="P49" s="216"/>
    </row>
    <row r="50" s="152" customFormat="1" ht="15.75" hidden="1" customHeight="1" spans="1:16">
      <c r="A50" s="152">
        <v>49</v>
      </c>
      <c r="B50" s="196">
        <f t="shared" si="0"/>
        <v>45165</v>
      </c>
      <c r="C50" s="197">
        <f ca="1" t="shared" si="1"/>
        <v>7</v>
      </c>
      <c r="D50" s="152">
        <v>2023</v>
      </c>
      <c r="E50" s="198">
        <v>27</v>
      </c>
      <c r="F50" s="198">
        <v>8</v>
      </c>
      <c r="G50" s="188" t="s">
        <v>195</v>
      </c>
      <c r="H50" s="199" t="s">
        <v>272</v>
      </c>
      <c r="I50" s="236">
        <v>18000000</v>
      </c>
      <c r="J50" s="237" t="s">
        <v>273</v>
      </c>
      <c r="K50" s="238"/>
      <c r="L50" s="238" t="s">
        <v>274</v>
      </c>
      <c r="M50" s="239" t="s">
        <v>268</v>
      </c>
      <c r="N50" s="238" t="s">
        <v>93</v>
      </c>
      <c r="O50" s="152"/>
      <c r="P50" s="238"/>
    </row>
    <row r="51" s="151" customFormat="1" ht="15.75" customHeight="1" spans="1:17">
      <c r="A51" s="151">
        <v>50</v>
      </c>
      <c r="B51" s="189">
        <f t="shared" si="0"/>
        <v>45111</v>
      </c>
      <c r="C51" s="193">
        <f ca="1" t="shared" si="1"/>
        <v>61</v>
      </c>
      <c r="D51" s="151">
        <v>2023</v>
      </c>
      <c r="E51" s="174">
        <v>4</v>
      </c>
      <c r="F51" s="174">
        <v>7</v>
      </c>
      <c r="G51" s="183" t="s">
        <v>195</v>
      </c>
      <c r="H51" s="174" t="s">
        <v>275</v>
      </c>
      <c r="I51" s="229">
        <v>9000000</v>
      </c>
      <c r="J51" s="230" t="s">
        <v>200</v>
      </c>
      <c r="K51" s="231" t="s">
        <v>276</v>
      </c>
      <c r="L51" s="231" t="s">
        <v>277</v>
      </c>
      <c r="M51" s="151" t="s">
        <v>278</v>
      </c>
      <c r="N51" s="231" t="s">
        <v>93</v>
      </c>
      <c r="P51" s="231" t="s">
        <v>99</v>
      </c>
      <c r="Q51" s="247"/>
    </row>
    <row r="52" s="151" customFormat="1" ht="15.75" hidden="1" customHeight="1" spans="1:18">
      <c r="A52" s="151">
        <v>51</v>
      </c>
      <c r="B52" s="189">
        <f t="shared" si="0"/>
        <v>45134</v>
      </c>
      <c r="C52" s="190">
        <f ca="1" t="shared" si="1"/>
        <v>38</v>
      </c>
      <c r="D52" s="151">
        <v>2023</v>
      </c>
      <c r="E52" s="174">
        <v>27</v>
      </c>
      <c r="F52" s="174">
        <v>7</v>
      </c>
      <c r="G52" s="183" t="s">
        <v>195</v>
      </c>
      <c r="H52" s="174" t="s">
        <v>279</v>
      </c>
      <c r="I52" s="229">
        <v>7000000</v>
      </c>
      <c r="J52" s="230" t="s">
        <v>280</v>
      </c>
      <c r="K52" s="231" t="s">
        <v>90</v>
      </c>
      <c r="L52" s="231" t="s">
        <v>281</v>
      </c>
      <c r="M52" s="151" t="s">
        <v>282</v>
      </c>
      <c r="N52" s="231" t="s">
        <v>87</v>
      </c>
      <c r="P52" s="231"/>
      <c r="Q52" s="247">
        <v>45076</v>
      </c>
      <c r="R52" s="151">
        <f ca="1">DATEDIF(TODAY(),Q52,"d")</f>
        <v>-96</v>
      </c>
    </row>
    <row r="53" s="64" customFormat="1" ht="15.75" hidden="1" customHeight="1" spans="1:40">
      <c r="A53" s="24">
        <v>52</v>
      </c>
      <c r="B53" s="171">
        <f t="shared" si="0"/>
        <v>45154</v>
      </c>
      <c r="C53" s="195">
        <f ca="1" t="shared" si="1"/>
        <v>18</v>
      </c>
      <c r="D53" s="25">
        <v>2023</v>
      </c>
      <c r="E53" s="173">
        <v>16</v>
      </c>
      <c r="F53" s="26">
        <v>8</v>
      </c>
      <c r="G53" s="188" t="s">
        <v>195</v>
      </c>
      <c r="H53" s="174" t="s">
        <v>283</v>
      </c>
      <c r="I53" s="208">
        <v>6500000</v>
      </c>
      <c r="J53" s="209" t="s">
        <v>284</v>
      </c>
      <c r="K53" s="210" t="s">
        <v>96</v>
      </c>
      <c r="L53" s="211" t="s">
        <v>285</v>
      </c>
      <c r="M53" s="24" t="s">
        <v>286</v>
      </c>
      <c r="N53" s="211" t="s">
        <v>87</v>
      </c>
      <c r="O53" s="24"/>
      <c r="P53" s="205"/>
      <c r="Q53" s="247">
        <v>45056</v>
      </c>
      <c r="R53" s="151">
        <f ca="1">DATEDIF(TODAY(),Q53,"d")</f>
        <v>-116</v>
      </c>
      <c r="S53" s="151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="149" customFormat="1" ht="15.75" hidden="1" customHeight="1" spans="1:16">
      <c r="A54" s="176">
        <v>53</v>
      </c>
      <c r="B54" s="177" t="e">
        <f t="shared" si="0"/>
        <v>#NUM!</v>
      </c>
      <c r="C54" s="178" t="e">
        <f ca="1" t="shared" si="1"/>
        <v>#NUM!</v>
      </c>
      <c r="E54" s="179"/>
      <c r="F54" s="180"/>
      <c r="G54" s="188" t="s">
        <v>195</v>
      </c>
      <c r="H54" s="180" t="s">
        <v>287</v>
      </c>
      <c r="I54" s="214">
        <v>10000000</v>
      </c>
      <c r="J54" s="215" t="s">
        <v>288</v>
      </c>
      <c r="K54" s="216" t="s">
        <v>136</v>
      </c>
      <c r="L54" s="217" t="s">
        <v>289</v>
      </c>
      <c r="M54" s="176" t="s">
        <v>290</v>
      </c>
      <c r="N54" s="217" t="s">
        <v>93</v>
      </c>
      <c r="O54" s="176"/>
      <c r="P54" s="216"/>
    </row>
    <row r="55" s="152" customFormat="1" hidden="1" customHeight="1" spans="1:16">
      <c r="A55" s="152">
        <v>54</v>
      </c>
      <c r="B55" s="196">
        <f t="shared" si="0"/>
        <v>45162</v>
      </c>
      <c r="C55" s="197">
        <f ca="1" t="shared" si="1"/>
        <v>10</v>
      </c>
      <c r="D55" s="152">
        <v>2023</v>
      </c>
      <c r="E55" s="198">
        <v>24</v>
      </c>
      <c r="F55" s="198">
        <v>8</v>
      </c>
      <c r="G55" s="188" t="s">
        <v>195</v>
      </c>
      <c r="H55" s="199" t="s">
        <v>291</v>
      </c>
      <c r="I55" s="236">
        <v>18000000</v>
      </c>
      <c r="J55" s="237" t="s">
        <v>292</v>
      </c>
      <c r="K55" s="238"/>
      <c r="L55" s="238" t="s">
        <v>293</v>
      </c>
      <c r="M55" s="152" t="s">
        <v>294</v>
      </c>
      <c r="N55" s="238" t="s">
        <v>93</v>
      </c>
      <c r="O55" s="152"/>
      <c r="P55" s="238"/>
    </row>
    <row r="56" s="149" customFormat="1" ht="15.75" hidden="1" customHeight="1" spans="1:16">
      <c r="A56" s="176">
        <v>55</v>
      </c>
      <c r="B56" s="177" t="e">
        <f t="shared" si="0"/>
        <v>#NUM!</v>
      </c>
      <c r="C56" s="178" t="e">
        <f ca="1" t="shared" si="1"/>
        <v>#NUM!</v>
      </c>
      <c r="E56" s="179"/>
      <c r="F56" s="180"/>
      <c r="G56" s="188" t="s">
        <v>195</v>
      </c>
      <c r="H56" s="174" t="s">
        <v>295</v>
      </c>
      <c r="I56" s="214">
        <v>20000000</v>
      </c>
      <c r="J56" s="215"/>
      <c r="K56" s="216"/>
      <c r="L56" s="217" t="s">
        <v>296</v>
      </c>
      <c r="M56" s="176" t="s">
        <v>297</v>
      </c>
      <c r="N56" s="217" t="s">
        <v>93</v>
      </c>
      <c r="O56" s="176"/>
      <c r="P56" s="216"/>
    </row>
    <row r="57" s="151" customFormat="1" ht="15.75" hidden="1" customHeight="1" spans="1:17">
      <c r="A57" s="151">
        <v>56</v>
      </c>
      <c r="B57" s="189">
        <f t="shared" si="0"/>
        <v>45154</v>
      </c>
      <c r="C57" s="193">
        <f ca="1" t="shared" si="1"/>
        <v>18</v>
      </c>
      <c r="D57" s="151">
        <v>2023</v>
      </c>
      <c r="E57" s="174">
        <v>16</v>
      </c>
      <c r="F57" s="174">
        <v>8</v>
      </c>
      <c r="G57" s="183" t="s">
        <v>195</v>
      </c>
      <c r="H57" s="174" t="s">
        <v>298</v>
      </c>
      <c r="I57" s="229">
        <v>5600000</v>
      </c>
      <c r="J57" s="230" t="s">
        <v>299</v>
      </c>
      <c r="K57" s="231"/>
      <c r="L57" s="231" t="s">
        <v>300</v>
      </c>
      <c r="M57" s="234" t="s">
        <v>301</v>
      </c>
      <c r="N57" s="231" t="s">
        <v>93</v>
      </c>
      <c r="O57" s="151" t="s">
        <v>119</v>
      </c>
      <c r="P57" s="240" t="s">
        <v>302</v>
      </c>
      <c r="Q57" s="247"/>
    </row>
    <row r="58" s="149" customFormat="1" ht="15.75" hidden="1" customHeight="1" spans="1:16">
      <c r="A58" s="176">
        <v>57</v>
      </c>
      <c r="B58" s="177"/>
      <c r="C58" s="178"/>
      <c r="E58" s="179"/>
      <c r="F58" s="180"/>
      <c r="G58" s="188" t="s">
        <v>303</v>
      </c>
      <c r="H58" s="180" t="s">
        <v>304</v>
      </c>
      <c r="I58" s="214"/>
      <c r="J58" s="215"/>
      <c r="K58" s="216"/>
      <c r="L58" s="217"/>
      <c r="M58" s="176"/>
      <c r="N58" s="217"/>
      <c r="O58" s="176"/>
      <c r="P58" s="216"/>
    </row>
    <row r="59" s="149" customFormat="1" ht="15.75" hidden="1" customHeight="1" spans="1:16">
      <c r="A59" s="176">
        <v>58</v>
      </c>
      <c r="B59" s="177" t="e">
        <f t="shared" ref="B59:B112" si="2">DATE(D59,F59,E59)</f>
        <v>#NUM!</v>
      </c>
      <c r="C59" s="178" t="e">
        <f ca="1" t="shared" ref="C59:C112" si="3">DATEDIF(B59,TODAY(),"d")</f>
        <v>#NUM!</v>
      </c>
      <c r="E59" s="179"/>
      <c r="F59" s="180"/>
      <c r="G59" s="188" t="s">
        <v>303</v>
      </c>
      <c r="H59" s="180" t="s">
        <v>305</v>
      </c>
      <c r="I59" s="214">
        <v>3000000</v>
      </c>
      <c r="J59" s="215"/>
      <c r="K59" s="216"/>
      <c r="L59" s="217" t="s">
        <v>306</v>
      </c>
      <c r="M59" s="176" t="s">
        <v>104</v>
      </c>
      <c r="N59" s="217" t="s">
        <v>87</v>
      </c>
      <c r="O59" s="176"/>
      <c r="P59" s="216"/>
    </row>
    <row r="60" s="149" customFormat="1" ht="15.75" hidden="1" customHeight="1" spans="1:18">
      <c r="A60" s="176">
        <v>59</v>
      </c>
      <c r="B60" s="177" t="e">
        <f t="shared" si="2"/>
        <v>#NUM!</v>
      </c>
      <c r="C60" s="182" t="e">
        <f ca="1" t="shared" si="3"/>
        <v>#NUM!</v>
      </c>
      <c r="E60" s="179"/>
      <c r="F60" s="180"/>
      <c r="G60" s="188" t="s">
        <v>303</v>
      </c>
      <c r="H60" s="180" t="s">
        <v>307</v>
      </c>
      <c r="I60" s="214">
        <v>11000000</v>
      </c>
      <c r="J60" s="215" t="s">
        <v>308</v>
      </c>
      <c r="K60" s="216" t="s">
        <v>276</v>
      </c>
      <c r="L60" s="217" t="s">
        <v>309</v>
      </c>
      <c r="M60" s="176" t="s">
        <v>310</v>
      </c>
      <c r="N60" s="217" t="s">
        <v>93</v>
      </c>
      <c r="O60" s="176"/>
      <c r="P60" s="233" t="s">
        <v>311</v>
      </c>
      <c r="Q60" s="244">
        <v>45061</v>
      </c>
      <c r="R60" s="149">
        <f ca="1">DATEDIF(TODAY(),Q60,"d")</f>
        <v>-111</v>
      </c>
    </row>
    <row r="61" s="149" customFormat="1" ht="15.75" hidden="1" customHeight="1" spans="1:17">
      <c r="A61" s="149">
        <v>60</v>
      </c>
      <c r="B61" s="185" t="e">
        <f t="shared" si="2"/>
        <v>#NUM!</v>
      </c>
      <c r="C61" s="186" t="e">
        <f ca="1" t="shared" si="3"/>
        <v>#NUM!</v>
      </c>
      <c r="E61" s="180"/>
      <c r="F61" s="180"/>
      <c r="G61" s="183" t="s">
        <v>303</v>
      </c>
      <c r="H61" s="180" t="s">
        <v>312</v>
      </c>
      <c r="I61" s="219">
        <v>4000000</v>
      </c>
      <c r="J61" s="220" t="s">
        <v>313</v>
      </c>
      <c r="K61" s="216" t="s">
        <v>136</v>
      </c>
      <c r="L61" s="216" t="s">
        <v>314</v>
      </c>
      <c r="M61" s="149" t="s">
        <v>113</v>
      </c>
      <c r="N61" s="216" t="s">
        <v>87</v>
      </c>
      <c r="P61" s="216"/>
      <c r="Q61" s="244"/>
    </row>
    <row r="62" s="148" customFormat="1" ht="15.75" hidden="1" customHeight="1" spans="1:17">
      <c r="A62" s="165">
        <v>61</v>
      </c>
      <c r="B62" s="166">
        <f t="shared" si="2"/>
        <v>45031</v>
      </c>
      <c r="C62" s="175">
        <f ca="1" t="shared" si="3"/>
        <v>141</v>
      </c>
      <c r="D62" s="148">
        <v>2023</v>
      </c>
      <c r="E62" s="169">
        <v>15</v>
      </c>
      <c r="F62" s="169">
        <v>4</v>
      </c>
      <c r="G62" s="183" t="s">
        <v>303</v>
      </c>
      <c r="H62" s="169" t="s">
        <v>315</v>
      </c>
      <c r="I62" s="226">
        <v>23000000</v>
      </c>
      <c r="J62" s="212" t="s">
        <v>316</v>
      </c>
      <c r="K62" s="205" t="s">
        <v>90</v>
      </c>
      <c r="L62" s="205" t="s">
        <v>317</v>
      </c>
      <c r="M62" s="241" t="s">
        <v>318</v>
      </c>
      <c r="N62" s="205" t="s">
        <v>93</v>
      </c>
      <c r="O62" s="148" t="s">
        <v>119</v>
      </c>
      <c r="P62" s="205" t="s">
        <v>319</v>
      </c>
      <c r="Q62" s="243"/>
    </row>
    <row r="63" s="149" customFormat="1" ht="15.75" hidden="1" customHeight="1" spans="1:40">
      <c r="A63" s="176">
        <v>62</v>
      </c>
      <c r="B63" s="177" t="e">
        <f t="shared" si="2"/>
        <v>#NUM!</v>
      </c>
      <c r="C63" s="182" t="e">
        <f ca="1" t="shared" si="3"/>
        <v>#NUM!</v>
      </c>
      <c r="E63" s="179"/>
      <c r="F63" s="180"/>
      <c r="G63" s="181" t="s">
        <v>303</v>
      </c>
      <c r="H63" s="174" t="s">
        <v>320</v>
      </c>
      <c r="I63" s="214">
        <v>4000000</v>
      </c>
      <c r="J63" s="373" t="s">
        <v>321</v>
      </c>
      <c r="K63" s="216"/>
      <c r="L63" s="217" t="s">
        <v>322</v>
      </c>
      <c r="M63" s="218" t="s">
        <v>323</v>
      </c>
      <c r="N63" s="217" t="s">
        <v>87</v>
      </c>
      <c r="O63" s="176"/>
      <c r="P63" s="216" t="s">
        <v>324</v>
      </c>
      <c r="Q63" s="244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="25" customFormat="1" ht="15.75" customHeight="1" spans="1:18">
      <c r="A64" s="24">
        <v>63</v>
      </c>
      <c r="B64" s="171">
        <f t="shared" si="2"/>
        <v>45118</v>
      </c>
      <c r="C64" s="172">
        <f ca="1" t="shared" si="3"/>
        <v>54</v>
      </c>
      <c r="D64" s="25">
        <v>2023</v>
      </c>
      <c r="E64" s="173">
        <v>11</v>
      </c>
      <c r="F64" s="26">
        <v>7</v>
      </c>
      <c r="G64" s="188" t="s">
        <v>303</v>
      </c>
      <c r="H64" s="174" t="s">
        <v>325</v>
      </c>
      <c r="I64" s="208">
        <v>8000000</v>
      </c>
      <c r="J64" s="209" t="s">
        <v>326</v>
      </c>
      <c r="K64" s="210" t="s">
        <v>96</v>
      </c>
      <c r="L64" s="211" t="s">
        <v>327</v>
      </c>
      <c r="M64" s="24" t="s">
        <v>166</v>
      </c>
      <c r="N64" s="211" t="s">
        <v>87</v>
      </c>
      <c r="O64" s="24"/>
      <c r="P64" s="205" t="s">
        <v>328</v>
      </c>
      <c r="Q64" s="247">
        <v>45088</v>
      </c>
      <c r="R64" s="151">
        <f ca="1">DATEDIF(TODAY(),Q64,"d")</f>
        <v>-84</v>
      </c>
    </row>
    <row r="65" s="149" customFormat="1" ht="15.75" hidden="1" customHeight="1" spans="1:40">
      <c r="A65" s="176">
        <v>64</v>
      </c>
      <c r="B65" s="177" t="e">
        <f t="shared" si="2"/>
        <v>#NUM!</v>
      </c>
      <c r="C65" s="178" t="e">
        <f ca="1" t="shared" si="3"/>
        <v>#NUM!</v>
      </c>
      <c r="E65" s="179"/>
      <c r="F65" s="180"/>
      <c r="G65" s="188" t="s">
        <v>303</v>
      </c>
      <c r="H65" s="174" t="s">
        <v>329</v>
      </c>
      <c r="I65" s="214">
        <v>15000000</v>
      </c>
      <c r="J65" s="215" t="s">
        <v>330</v>
      </c>
      <c r="K65" s="216"/>
      <c r="L65" s="217" t="s">
        <v>331</v>
      </c>
      <c r="M65" s="218" t="s">
        <v>271</v>
      </c>
      <c r="N65" s="217" t="s">
        <v>87</v>
      </c>
      <c r="O65" s="176"/>
      <c r="P65" s="216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="151" customFormat="1" ht="15.75" hidden="1" customHeight="1" spans="1:40">
      <c r="A66" s="176">
        <v>65</v>
      </c>
      <c r="B66" s="177" t="e">
        <f t="shared" si="2"/>
        <v>#NUM!</v>
      </c>
      <c r="C66" s="182" t="e">
        <f ca="1" t="shared" si="3"/>
        <v>#NUM!</v>
      </c>
      <c r="D66" s="149"/>
      <c r="E66" s="179"/>
      <c r="F66" s="180"/>
      <c r="G66" s="188" t="s">
        <v>303</v>
      </c>
      <c r="H66" s="180" t="s">
        <v>332</v>
      </c>
      <c r="I66" s="214"/>
      <c r="J66" s="215"/>
      <c r="K66" s="216"/>
      <c r="L66" s="217" t="s">
        <v>333</v>
      </c>
      <c r="M66" s="176"/>
      <c r="N66" s="217"/>
      <c r="O66" s="176"/>
      <c r="P66" s="233"/>
      <c r="Q66" s="244"/>
      <c r="R66" s="149"/>
      <c r="S66" s="149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="149" customFormat="1" ht="15.75" hidden="1" customHeight="1" spans="1:40">
      <c r="A67" s="176">
        <v>66</v>
      </c>
      <c r="B67" s="177" t="e">
        <f t="shared" si="2"/>
        <v>#NUM!</v>
      </c>
      <c r="C67" s="178" t="e">
        <f ca="1" t="shared" si="3"/>
        <v>#NUM!</v>
      </c>
      <c r="E67" s="184"/>
      <c r="F67" s="180"/>
      <c r="G67" s="188" t="s">
        <v>303</v>
      </c>
      <c r="H67" s="174" t="s">
        <v>334</v>
      </c>
      <c r="I67" s="221">
        <v>4000000</v>
      </c>
      <c r="J67" s="222" t="s">
        <v>335</v>
      </c>
      <c r="K67" s="216"/>
      <c r="L67" s="223" t="s">
        <v>336</v>
      </c>
      <c r="M67" s="224" t="s">
        <v>337</v>
      </c>
      <c r="N67" s="223" t="s">
        <v>87</v>
      </c>
      <c r="O67" s="224"/>
      <c r="P67" s="216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="149" customFormat="1" ht="15.75" hidden="1" customHeight="1" spans="1:16">
      <c r="A68" s="176">
        <v>67</v>
      </c>
      <c r="B68" s="177" t="e">
        <f t="shared" si="2"/>
        <v>#NUM!</v>
      </c>
      <c r="C68" s="178" t="e">
        <f ca="1" t="shared" si="3"/>
        <v>#NUM!</v>
      </c>
      <c r="E68" s="179"/>
      <c r="F68" s="180"/>
      <c r="G68" s="188" t="s">
        <v>303</v>
      </c>
      <c r="H68" s="180" t="s">
        <v>338</v>
      </c>
      <c r="I68" s="214">
        <v>10000000</v>
      </c>
      <c r="J68" s="215"/>
      <c r="K68" s="216"/>
      <c r="L68" s="217" t="s">
        <v>339</v>
      </c>
      <c r="M68" s="176" t="s">
        <v>340</v>
      </c>
      <c r="N68" s="217" t="s">
        <v>87</v>
      </c>
      <c r="O68" s="176"/>
      <c r="P68" s="216"/>
    </row>
    <row r="69" s="149" customFormat="1" ht="15.75" hidden="1" customHeight="1" spans="1:40">
      <c r="A69" s="176">
        <v>68</v>
      </c>
      <c r="B69" s="177" t="e">
        <f t="shared" si="2"/>
        <v>#NUM!</v>
      </c>
      <c r="C69" s="178" t="e">
        <f ca="1" t="shared" si="3"/>
        <v>#NUM!</v>
      </c>
      <c r="E69" s="179"/>
      <c r="F69" s="180"/>
      <c r="G69" s="188" t="s">
        <v>303</v>
      </c>
      <c r="H69" s="174" t="s">
        <v>341</v>
      </c>
      <c r="I69" s="214">
        <v>2000000</v>
      </c>
      <c r="J69" s="215" t="s">
        <v>342</v>
      </c>
      <c r="K69" s="216"/>
      <c r="L69" s="217" t="s">
        <v>343</v>
      </c>
      <c r="M69" s="218" t="s">
        <v>344</v>
      </c>
      <c r="N69" s="217" t="s">
        <v>87</v>
      </c>
      <c r="O69" s="176"/>
      <c r="P69" s="216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="25" customFormat="1" ht="15.75" hidden="1" customHeight="1" spans="1:16">
      <c r="A70" s="24">
        <v>69</v>
      </c>
      <c r="B70" s="171">
        <f t="shared" si="2"/>
        <v>45139</v>
      </c>
      <c r="C70" s="172">
        <f ca="1" t="shared" si="3"/>
        <v>33</v>
      </c>
      <c r="D70" s="25">
        <v>2023</v>
      </c>
      <c r="E70" s="173">
        <v>1</v>
      </c>
      <c r="F70" s="26">
        <v>8</v>
      </c>
      <c r="G70" s="188" t="s">
        <v>303</v>
      </c>
      <c r="H70" s="174" t="s">
        <v>345</v>
      </c>
      <c r="I70" s="208">
        <v>2000000</v>
      </c>
      <c r="J70" s="209" t="s">
        <v>346</v>
      </c>
      <c r="K70" s="210" t="s">
        <v>102</v>
      </c>
      <c r="L70" s="211" t="s">
        <v>347</v>
      </c>
      <c r="M70" s="235" t="s">
        <v>348</v>
      </c>
      <c r="N70" s="211" t="s">
        <v>87</v>
      </c>
      <c r="O70" s="24"/>
      <c r="P70" s="210"/>
    </row>
    <row r="71" s="149" customFormat="1" ht="15.75" hidden="1" customHeight="1" spans="1:40">
      <c r="A71" s="176">
        <v>70</v>
      </c>
      <c r="B71" s="177" t="e">
        <f t="shared" si="2"/>
        <v>#NUM!</v>
      </c>
      <c r="C71" s="178" t="e">
        <f ca="1" t="shared" si="3"/>
        <v>#NUM!</v>
      </c>
      <c r="E71" s="179"/>
      <c r="F71" s="180"/>
      <c r="G71" s="188" t="s">
        <v>303</v>
      </c>
      <c r="H71" s="174" t="s">
        <v>349</v>
      </c>
      <c r="I71" s="214">
        <v>7000000</v>
      </c>
      <c r="J71" s="374" t="s">
        <v>350</v>
      </c>
      <c r="K71" s="216"/>
      <c r="L71" s="217" t="s">
        <v>351</v>
      </c>
      <c r="M71" s="176" t="s">
        <v>352</v>
      </c>
      <c r="N71" s="217" t="s">
        <v>87</v>
      </c>
      <c r="O71" s="176"/>
      <c r="P71" s="216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="151" customFormat="1" ht="15.75" hidden="1" customHeight="1" spans="1:40">
      <c r="A72" s="151">
        <v>71</v>
      </c>
      <c r="B72" s="189">
        <f t="shared" si="2"/>
        <v>45150</v>
      </c>
      <c r="C72" s="190">
        <f ca="1" t="shared" si="3"/>
        <v>22</v>
      </c>
      <c r="D72" s="151">
        <v>2023</v>
      </c>
      <c r="E72" s="174">
        <v>12</v>
      </c>
      <c r="F72" s="174">
        <v>8</v>
      </c>
      <c r="G72" s="188" t="s">
        <v>303</v>
      </c>
      <c r="H72" s="174" t="s">
        <v>353</v>
      </c>
      <c r="I72" s="229">
        <v>15000000</v>
      </c>
      <c r="J72" s="230"/>
      <c r="K72" s="231" t="s">
        <v>140</v>
      </c>
      <c r="L72" s="231" t="s">
        <v>354</v>
      </c>
      <c r="M72" s="151" t="s">
        <v>125</v>
      </c>
      <c r="N72" s="231" t="s">
        <v>93</v>
      </c>
      <c r="P72" s="231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="149" customFormat="1" ht="15.75" hidden="1" customHeight="1" spans="1:16">
      <c r="A73" s="176">
        <v>72</v>
      </c>
      <c r="B73" s="177" t="e">
        <f t="shared" si="2"/>
        <v>#NUM!</v>
      </c>
      <c r="C73" s="178" t="e">
        <f ca="1" t="shared" si="3"/>
        <v>#NUM!</v>
      </c>
      <c r="E73" s="179"/>
      <c r="F73" s="180"/>
      <c r="G73" s="188" t="s">
        <v>303</v>
      </c>
      <c r="H73" s="174" t="s">
        <v>355</v>
      </c>
      <c r="I73" s="214">
        <v>5000000</v>
      </c>
      <c r="J73" s="215"/>
      <c r="K73" s="216"/>
      <c r="L73" s="217" t="s">
        <v>356</v>
      </c>
      <c r="M73" s="218" t="s">
        <v>357</v>
      </c>
      <c r="N73" s="217" t="s">
        <v>87</v>
      </c>
      <c r="O73" s="176"/>
      <c r="P73" s="216"/>
    </row>
    <row r="74" s="25" customFormat="1" ht="15.75" hidden="1" customHeight="1" spans="1:40">
      <c r="A74" s="24">
        <v>73</v>
      </c>
      <c r="B74" s="171">
        <f t="shared" si="2"/>
        <v>45143</v>
      </c>
      <c r="C74" s="172">
        <f ca="1" t="shared" si="3"/>
        <v>29</v>
      </c>
      <c r="D74" s="25">
        <v>2023</v>
      </c>
      <c r="E74" s="173">
        <v>5</v>
      </c>
      <c r="F74" s="26">
        <v>8</v>
      </c>
      <c r="G74" s="188" t="s">
        <v>303</v>
      </c>
      <c r="H74" s="174" t="s">
        <v>358</v>
      </c>
      <c r="I74" s="208">
        <v>22200000</v>
      </c>
      <c r="J74" s="209"/>
      <c r="K74" s="210" t="s">
        <v>221</v>
      </c>
      <c r="L74" s="211" t="s">
        <v>359</v>
      </c>
      <c r="M74" s="24" t="s">
        <v>360</v>
      </c>
      <c r="N74" s="211" t="s">
        <v>87</v>
      </c>
      <c r="O74" s="24"/>
      <c r="P74" s="210" t="s">
        <v>361</v>
      </c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</row>
    <row r="75" s="25" customFormat="1" ht="15.75" hidden="1" customHeight="1" spans="1:40">
      <c r="A75" s="24">
        <v>74</v>
      </c>
      <c r="B75" s="171">
        <f t="shared" si="2"/>
        <v>45077</v>
      </c>
      <c r="C75" s="172">
        <f ca="1" t="shared" si="3"/>
        <v>95</v>
      </c>
      <c r="D75" s="25">
        <v>2023</v>
      </c>
      <c r="E75" s="173">
        <v>31</v>
      </c>
      <c r="F75" s="26">
        <v>5</v>
      </c>
      <c r="G75" s="188" t="s">
        <v>303</v>
      </c>
      <c r="H75" s="174" t="s">
        <v>362</v>
      </c>
      <c r="I75" s="208">
        <v>1500000</v>
      </c>
      <c r="J75" s="209" t="s">
        <v>363</v>
      </c>
      <c r="K75" s="210" t="s">
        <v>111</v>
      </c>
      <c r="L75" s="211" t="s">
        <v>364</v>
      </c>
      <c r="M75" s="24" t="s">
        <v>104</v>
      </c>
      <c r="N75" s="211" t="s">
        <v>87</v>
      </c>
      <c r="O75" s="24"/>
      <c r="P75" s="210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</row>
    <row r="76" s="149" customFormat="1" ht="15.75" hidden="1" customHeight="1" spans="1:40">
      <c r="A76" s="64">
        <v>75</v>
      </c>
      <c r="B76" s="248">
        <f t="shared" si="2"/>
        <v>44935</v>
      </c>
      <c r="C76" s="249">
        <f ca="1" t="shared" si="3"/>
        <v>237</v>
      </c>
      <c r="D76" s="64">
        <v>2023</v>
      </c>
      <c r="E76" s="65">
        <v>9</v>
      </c>
      <c r="F76" s="65">
        <v>1</v>
      </c>
      <c r="G76" s="183" t="s">
        <v>303</v>
      </c>
      <c r="H76" s="65" t="s">
        <v>365</v>
      </c>
      <c r="I76" s="66">
        <v>9100000</v>
      </c>
      <c r="J76" s="256" t="s">
        <v>366</v>
      </c>
      <c r="K76" s="257" t="s">
        <v>111</v>
      </c>
      <c r="L76" s="257" t="s">
        <v>367</v>
      </c>
      <c r="M76" s="64" t="s">
        <v>368</v>
      </c>
      <c r="N76" s="257" t="s">
        <v>93</v>
      </c>
      <c r="O76" s="64"/>
      <c r="P76" s="258"/>
      <c r="Q76" s="275">
        <v>45056</v>
      </c>
      <c r="R76" s="64">
        <f ca="1">DATEDIF(TODAY(),Q76,"d")</f>
        <v>-116</v>
      </c>
      <c r="S76" s="64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="149" customFormat="1" ht="15.75" hidden="1" customHeight="1" spans="1:16">
      <c r="A77" s="176">
        <v>76</v>
      </c>
      <c r="B77" s="177" t="e">
        <f t="shared" si="2"/>
        <v>#NUM!</v>
      </c>
      <c r="C77" s="178" t="e">
        <f ca="1" t="shared" si="3"/>
        <v>#NUM!</v>
      </c>
      <c r="E77" s="179"/>
      <c r="F77" s="180"/>
      <c r="G77" s="188" t="s">
        <v>303</v>
      </c>
      <c r="H77" s="174" t="s">
        <v>369</v>
      </c>
      <c r="I77" s="214">
        <v>10000000</v>
      </c>
      <c r="J77" s="373" t="s">
        <v>370</v>
      </c>
      <c r="K77" s="216"/>
      <c r="L77" s="217" t="s">
        <v>371</v>
      </c>
      <c r="M77" s="218" t="s">
        <v>372</v>
      </c>
      <c r="N77" s="217" t="s">
        <v>93</v>
      </c>
      <c r="O77" s="176"/>
      <c r="P77" s="216"/>
    </row>
    <row r="78" s="149" customFormat="1" ht="15.75" hidden="1" customHeight="1" spans="1:17">
      <c r="A78" s="176">
        <v>77</v>
      </c>
      <c r="B78" s="177" t="e">
        <f t="shared" si="2"/>
        <v>#NUM!</v>
      </c>
      <c r="C78" s="178" t="e">
        <f ca="1" t="shared" si="3"/>
        <v>#NUM!</v>
      </c>
      <c r="E78" s="179"/>
      <c r="F78" s="180"/>
      <c r="G78" s="188" t="s">
        <v>303</v>
      </c>
      <c r="H78" s="174" t="s">
        <v>373</v>
      </c>
      <c r="I78" s="214">
        <v>9000000</v>
      </c>
      <c r="J78" s="215" t="s">
        <v>374</v>
      </c>
      <c r="K78" s="216"/>
      <c r="L78" s="217" t="s">
        <v>375</v>
      </c>
      <c r="M78" s="218" t="s">
        <v>376</v>
      </c>
      <c r="N78" s="217" t="s">
        <v>93</v>
      </c>
      <c r="O78" s="176"/>
      <c r="P78" s="216" t="s">
        <v>377</v>
      </c>
      <c r="Q78" s="244"/>
    </row>
    <row r="79" s="64" customFormat="1" ht="13.5" hidden="1" customHeight="1" spans="1:40">
      <c r="A79" s="64">
        <v>78</v>
      </c>
      <c r="B79" s="248">
        <f t="shared" si="2"/>
        <v>45097</v>
      </c>
      <c r="C79" s="250">
        <f ca="1" t="shared" si="3"/>
        <v>75</v>
      </c>
      <c r="D79" s="64">
        <v>2023</v>
      </c>
      <c r="E79" s="65">
        <v>20</v>
      </c>
      <c r="F79" s="65">
        <v>6</v>
      </c>
      <c r="G79" s="188" t="s">
        <v>303</v>
      </c>
      <c r="H79" s="65" t="s">
        <v>378</v>
      </c>
      <c r="I79" s="66">
        <v>14000000</v>
      </c>
      <c r="J79" s="256" t="s">
        <v>379</v>
      </c>
      <c r="K79" s="257" t="s">
        <v>40</v>
      </c>
      <c r="L79" s="257" t="s">
        <v>380</v>
      </c>
      <c r="M79" s="259" t="s">
        <v>360</v>
      </c>
      <c r="N79" s="257" t="s">
        <v>87</v>
      </c>
      <c r="P79" s="258" t="s">
        <v>381</v>
      </c>
      <c r="Q79" s="275">
        <v>45098</v>
      </c>
      <c r="R79" s="64">
        <f ca="1">DATEDIF(TODAY(),Q79,"d")</f>
        <v>-74</v>
      </c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</row>
    <row r="80" s="149" customFormat="1" ht="15.75" hidden="1" customHeight="1" spans="1:16">
      <c r="A80" s="176">
        <v>79</v>
      </c>
      <c r="B80" s="177" t="e">
        <f t="shared" si="2"/>
        <v>#NUM!</v>
      </c>
      <c r="C80" s="178" t="e">
        <f ca="1" t="shared" si="3"/>
        <v>#NUM!</v>
      </c>
      <c r="E80" s="179"/>
      <c r="F80" s="180"/>
      <c r="G80" s="188" t="s">
        <v>303</v>
      </c>
      <c r="H80" s="180" t="s">
        <v>382</v>
      </c>
      <c r="I80" s="214">
        <v>35000000</v>
      </c>
      <c r="J80" s="215" t="s">
        <v>383</v>
      </c>
      <c r="K80" s="216"/>
      <c r="L80" s="217" t="s">
        <v>384</v>
      </c>
      <c r="M80" s="218" t="s">
        <v>385</v>
      </c>
      <c r="N80" s="217" t="s">
        <v>93</v>
      </c>
      <c r="O80" s="176"/>
      <c r="P80" s="216"/>
    </row>
    <row r="81" s="149" customFormat="1" ht="15.75" hidden="1" customHeight="1" spans="1:16">
      <c r="A81" s="149">
        <v>80</v>
      </c>
      <c r="B81" s="185" t="e">
        <f t="shared" si="2"/>
        <v>#NUM!</v>
      </c>
      <c r="C81" s="186" t="e">
        <f ca="1" t="shared" si="3"/>
        <v>#NUM!</v>
      </c>
      <c r="E81" s="180"/>
      <c r="F81" s="180"/>
      <c r="G81" s="183" t="s">
        <v>303</v>
      </c>
      <c r="H81" s="174" t="s">
        <v>386</v>
      </c>
      <c r="I81" s="219">
        <v>3000000</v>
      </c>
      <c r="J81" s="220" t="s">
        <v>387</v>
      </c>
      <c r="K81" s="216"/>
      <c r="L81" s="216" t="s">
        <v>388</v>
      </c>
      <c r="M81" s="227" t="s">
        <v>389</v>
      </c>
      <c r="N81" s="216" t="s">
        <v>87</v>
      </c>
      <c r="P81" s="233"/>
    </row>
    <row r="82" s="149" customFormat="1" ht="15.75" hidden="1" customHeight="1" spans="1:17">
      <c r="A82" s="149">
        <v>81</v>
      </c>
      <c r="B82" s="185" t="e">
        <f t="shared" si="2"/>
        <v>#NUM!</v>
      </c>
      <c r="C82" s="187" t="e">
        <f ca="1" t="shared" si="3"/>
        <v>#NUM!</v>
      </c>
      <c r="E82" s="180"/>
      <c r="F82" s="180"/>
      <c r="G82" s="183" t="s">
        <v>303</v>
      </c>
      <c r="H82" s="180" t="s">
        <v>390</v>
      </c>
      <c r="I82" s="219">
        <v>6000000</v>
      </c>
      <c r="J82" s="220"/>
      <c r="K82" s="216" t="s">
        <v>116</v>
      </c>
      <c r="L82" s="216" t="s">
        <v>391</v>
      </c>
      <c r="M82" s="227"/>
      <c r="N82" s="216" t="s">
        <v>87</v>
      </c>
      <c r="P82" s="216"/>
      <c r="Q82" s="244"/>
    </row>
    <row r="83" s="149" customFormat="1" ht="15.75" hidden="1" customHeight="1" spans="1:16">
      <c r="A83" s="176">
        <v>82</v>
      </c>
      <c r="B83" s="177" t="e">
        <f t="shared" si="2"/>
        <v>#NUM!</v>
      </c>
      <c r="C83" s="178" t="e">
        <f ca="1" t="shared" si="3"/>
        <v>#NUM!</v>
      </c>
      <c r="E83" s="179"/>
      <c r="F83" s="180"/>
      <c r="G83" s="188" t="s">
        <v>303</v>
      </c>
      <c r="H83" s="174" t="s">
        <v>392</v>
      </c>
      <c r="I83" s="214">
        <v>6000000</v>
      </c>
      <c r="J83" s="215" t="s">
        <v>393</v>
      </c>
      <c r="K83" s="216"/>
      <c r="L83" s="217" t="s">
        <v>394</v>
      </c>
      <c r="M83" s="218" t="s">
        <v>395</v>
      </c>
      <c r="N83" s="217" t="s">
        <v>87</v>
      </c>
      <c r="O83" s="176"/>
      <c r="P83" s="216"/>
    </row>
    <row r="84" s="148" customFormat="1" ht="15.75" hidden="1" customHeight="1" spans="1:18">
      <c r="A84" s="148">
        <v>83</v>
      </c>
      <c r="B84" s="191">
        <f t="shared" si="2"/>
        <v>45018</v>
      </c>
      <c r="C84" s="192">
        <f ca="1" t="shared" si="3"/>
        <v>154</v>
      </c>
      <c r="D84" s="148">
        <v>2023</v>
      </c>
      <c r="E84" s="169">
        <v>2</v>
      </c>
      <c r="F84" s="169">
        <v>4</v>
      </c>
      <c r="G84" s="183" t="s">
        <v>82</v>
      </c>
      <c r="H84" s="169" t="s">
        <v>396</v>
      </c>
      <c r="I84" s="226">
        <v>4500000</v>
      </c>
      <c r="J84" s="212" t="s">
        <v>397</v>
      </c>
      <c r="K84" s="205" t="s">
        <v>208</v>
      </c>
      <c r="L84" s="205" t="s">
        <v>231</v>
      </c>
      <c r="M84" s="241" t="s">
        <v>398</v>
      </c>
      <c r="N84" s="205" t="s">
        <v>87</v>
      </c>
      <c r="P84" s="205"/>
      <c r="Q84" s="243">
        <v>45060</v>
      </c>
      <c r="R84" s="148">
        <f ca="1">DATEDIF(TODAY(),Q84,"d")</f>
        <v>-112</v>
      </c>
    </row>
    <row r="85" s="151" customFormat="1" ht="15.75" hidden="1" customHeight="1" spans="1:40">
      <c r="A85" s="176">
        <v>84</v>
      </c>
      <c r="B85" s="177" t="e">
        <f t="shared" si="2"/>
        <v>#NUM!</v>
      </c>
      <c r="C85" s="182" t="e">
        <f ca="1" t="shared" si="3"/>
        <v>#NUM!</v>
      </c>
      <c r="D85" s="149"/>
      <c r="E85" s="180"/>
      <c r="F85" s="180"/>
      <c r="G85" s="251" t="s">
        <v>82</v>
      </c>
      <c r="H85" s="174" t="s">
        <v>399</v>
      </c>
      <c r="I85" s="219">
        <v>9000000</v>
      </c>
      <c r="J85" s="220" t="s">
        <v>400</v>
      </c>
      <c r="K85" s="216"/>
      <c r="L85" s="216" t="s">
        <v>401</v>
      </c>
      <c r="M85" s="227" t="s">
        <v>402</v>
      </c>
      <c r="N85" s="216" t="s">
        <v>87</v>
      </c>
      <c r="O85" s="149"/>
      <c r="P85" s="216" t="s">
        <v>377</v>
      </c>
      <c r="Q85" s="244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</row>
    <row r="86" s="149" customFormat="1" ht="15.75" hidden="1" customHeight="1" spans="1:16">
      <c r="A86" s="176">
        <v>85</v>
      </c>
      <c r="B86" s="177" t="e">
        <f t="shared" si="2"/>
        <v>#NUM!</v>
      </c>
      <c r="C86" s="178" t="e">
        <f ca="1" t="shared" si="3"/>
        <v>#NUM!</v>
      </c>
      <c r="E86" s="179"/>
      <c r="F86" s="180"/>
      <c r="G86" s="188" t="s">
        <v>82</v>
      </c>
      <c r="H86" s="180" t="s">
        <v>403</v>
      </c>
      <c r="I86" s="214">
        <v>11000000</v>
      </c>
      <c r="J86" s="215"/>
      <c r="K86" s="216"/>
      <c r="L86" s="217" t="s">
        <v>404</v>
      </c>
      <c r="M86" s="218" t="s">
        <v>405</v>
      </c>
      <c r="N86" s="217" t="s">
        <v>87</v>
      </c>
      <c r="O86" s="176"/>
      <c r="P86" s="216"/>
    </row>
    <row r="87" s="149" customFormat="1" ht="15.75" hidden="1" customHeight="1" spans="1:40">
      <c r="A87" s="176">
        <v>86</v>
      </c>
      <c r="B87" s="177" t="e">
        <f t="shared" si="2"/>
        <v>#NUM!</v>
      </c>
      <c r="C87" s="178" t="e">
        <f ca="1" t="shared" si="3"/>
        <v>#NUM!</v>
      </c>
      <c r="E87" s="179"/>
      <c r="F87" s="180"/>
      <c r="G87" s="188" t="s">
        <v>82</v>
      </c>
      <c r="H87" s="174" t="s">
        <v>406</v>
      </c>
      <c r="I87" s="214">
        <v>4500000</v>
      </c>
      <c r="J87" s="215"/>
      <c r="K87" s="216"/>
      <c r="L87" s="217" t="s">
        <v>407</v>
      </c>
      <c r="M87" s="218" t="s">
        <v>166</v>
      </c>
      <c r="N87" s="217" t="s">
        <v>93</v>
      </c>
      <c r="O87" s="176"/>
      <c r="P87" s="216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="149" customFormat="1" ht="15.75" hidden="1" customHeight="1" spans="1:40">
      <c r="A88" s="176">
        <v>87</v>
      </c>
      <c r="B88" s="177" t="e">
        <f t="shared" si="2"/>
        <v>#NUM!</v>
      </c>
      <c r="C88" s="178" t="e">
        <f ca="1" t="shared" si="3"/>
        <v>#NUM!</v>
      </c>
      <c r="E88" s="179"/>
      <c r="F88" s="180"/>
      <c r="G88" s="188" t="s">
        <v>82</v>
      </c>
      <c r="H88" s="174" t="s">
        <v>408</v>
      </c>
      <c r="I88" s="214">
        <v>12000000</v>
      </c>
      <c r="J88" s="215"/>
      <c r="K88" s="216"/>
      <c r="L88" s="217" t="s">
        <v>122</v>
      </c>
      <c r="M88" s="218" t="s">
        <v>297</v>
      </c>
      <c r="N88" s="217" t="s">
        <v>93</v>
      </c>
      <c r="O88" s="176"/>
      <c r="P88" s="216" t="s">
        <v>99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="148" customFormat="1" ht="15.75" hidden="1" customHeight="1" spans="1:16">
      <c r="A89" s="165">
        <v>88</v>
      </c>
      <c r="B89" s="166">
        <f t="shared" si="2"/>
        <v>45062</v>
      </c>
      <c r="C89" s="167">
        <f ca="1" t="shared" si="3"/>
        <v>110</v>
      </c>
      <c r="D89" s="148">
        <v>2023</v>
      </c>
      <c r="E89" s="168">
        <v>16</v>
      </c>
      <c r="F89" s="169">
        <v>5</v>
      </c>
      <c r="G89" s="188" t="s">
        <v>143</v>
      </c>
      <c r="H89" s="169" t="s">
        <v>409</v>
      </c>
      <c r="I89" s="203">
        <v>6000000</v>
      </c>
      <c r="J89" s="204" t="s">
        <v>410</v>
      </c>
      <c r="K89" s="205" t="s">
        <v>221</v>
      </c>
      <c r="L89" s="206" t="s">
        <v>411</v>
      </c>
      <c r="M89" s="165" t="s">
        <v>412</v>
      </c>
      <c r="N89" s="206" t="s">
        <v>87</v>
      </c>
      <c r="O89" s="165"/>
      <c r="P89" s="205" t="s">
        <v>99</v>
      </c>
    </row>
    <row r="90" s="149" customFormat="1" ht="15.75" hidden="1" customHeight="1" spans="1:40">
      <c r="A90" s="176">
        <v>89</v>
      </c>
      <c r="B90" s="177" t="e">
        <f t="shared" si="2"/>
        <v>#NUM!</v>
      </c>
      <c r="C90" s="182" t="e">
        <f ca="1" t="shared" si="3"/>
        <v>#NUM!</v>
      </c>
      <c r="E90" s="180"/>
      <c r="F90" s="180"/>
      <c r="G90" s="183" t="s">
        <v>143</v>
      </c>
      <c r="H90" s="174" t="s">
        <v>413</v>
      </c>
      <c r="I90" s="219">
        <v>10000000</v>
      </c>
      <c r="J90" s="220"/>
      <c r="K90" s="216" t="s">
        <v>221</v>
      </c>
      <c r="L90" s="216" t="s">
        <v>414</v>
      </c>
      <c r="M90" s="260" t="s">
        <v>415</v>
      </c>
      <c r="N90" s="216" t="s">
        <v>93</v>
      </c>
      <c r="P90" s="216" t="s">
        <v>416</v>
      </c>
      <c r="Q90" s="244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="149" customFormat="1" ht="15.75" hidden="1" customHeight="1" spans="1:18">
      <c r="A91" s="176">
        <v>90</v>
      </c>
      <c r="B91" s="177" t="e">
        <f t="shared" si="2"/>
        <v>#NUM!</v>
      </c>
      <c r="C91" s="182" t="e">
        <f ca="1" t="shared" si="3"/>
        <v>#NUM!</v>
      </c>
      <c r="E91" s="180"/>
      <c r="F91" s="180"/>
      <c r="G91" s="183" t="s">
        <v>143</v>
      </c>
      <c r="H91" s="180" t="s">
        <v>417</v>
      </c>
      <c r="I91" s="219">
        <v>45000000</v>
      </c>
      <c r="J91" s="220" t="s">
        <v>418</v>
      </c>
      <c r="K91" s="216"/>
      <c r="L91" s="216" t="s">
        <v>419</v>
      </c>
      <c r="M91" s="227" t="s">
        <v>420</v>
      </c>
      <c r="N91" s="216" t="s">
        <v>93</v>
      </c>
      <c r="P91" s="216"/>
      <c r="Q91" s="244">
        <v>45077</v>
      </c>
      <c r="R91" s="149">
        <f ca="1">DATEDIF(TODAY(),Q91,"d")</f>
        <v>-95</v>
      </c>
    </row>
    <row r="92" s="149" customFormat="1" ht="15.75" hidden="1" customHeight="1" spans="1:16">
      <c r="A92" s="149">
        <v>91</v>
      </c>
      <c r="B92" s="185" t="e">
        <f t="shared" si="2"/>
        <v>#NUM!</v>
      </c>
      <c r="C92" s="186" t="e">
        <f ca="1" t="shared" si="3"/>
        <v>#NUM!</v>
      </c>
      <c r="E92" s="180"/>
      <c r="F92" s="180"/>
      <c r="G92" s="188" t="s">
        <v>195</v>
      </c>
      <c r="H92" s="180" t="s">
        <v>421</v>
      </c>
      <c r="I92" s="219">
        <v>16000000</v>
      </c>
      <c r="J92" s="220"/>
      <c r="K92" s="216" t="s">
        <v>422</v>
      </c>
      <c r="L92" s="216" t="s">
        <v>423</v>
      </c>
      <c r="M92" s="149" t="s">
        <v>424</v>
      </c>
      <c r="N92" s="216" t="s">
        <v>93</v>
      </c>
      <c r="P92" s="233" t="s">
        <v>21</v>
      </c>
    </row>
    <row r="93" s="149" customFormat="1" ht="15.75" hidden="1" customHeight="1" spans="1:40">
      <c r="A93" s="176">
        <v>92</v>
      </c>
      <c r="B93" s="177" t="e">
        <f t="shared" si="2"/>
        <v>#NUM!</v>
      </c>
      <c r="C93" s="178" t="e">
        <f ca="1" t="shared" si="3"/>
        <v>#NUM!</v>
      </c>
      <c r="E93" s="179"/>
      <c r="F93" s="180"/>
      <c r="G93" s="188" t="s">
        <v>195</v>
      </c>
      <c r="H93" s="174" t="s">
        <v>425</v>
      </c>
      <c r="I93" s="214">
        <v>23000000</v>
      </c>
      <c r="J93" s="215" t="s">
        <v>426</v>
      </c>
      <c r="K93" s="216"/>
      <c r="L93" s="217" t="s">
        <v>427</v>
      </c>
      <c r="M93" s="176" t="s">
        <v>118</v>
      </c>
      <c r="N93" s="217" t="s">
        <v>93</v>
      </c>
      <c r="O93" s="176"/>
      <c r="P93" s="216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="25" customFormat="1" ht="15.75" customHeight="1" spans="1:38">
      <c r="A94" s="24">
        <v>93</v>
      </c>
      <c r="B94" s="171">
        <f t="shared" si="2"/>
        <v>45111</v>
      </c>
      <c r="C94" s="172">
        <f ca="1" t="shared" si="3"/>
        <v>61</v>
      </c>
      <c r="D94" s="25">
        <v>2023</v>
      </c>
      <c r="E94" s="173">
        <v>4</v>
      </c>
      <c r="F94" s="26">
        <v>7</v>
      </c>
      <c r="G94" s="188" t="s">
        <v>195</v>
      </c>
      <c r="H94" s="174" t="s">
        <v>428</v>
      </c>
      <c r="I94" s="208">
        <v>7000000</v>
      </c>
      <c r="J94" s="209" t="s">
        <v>429</v>
      </c>
      <c r="K94" s="210" t="s">
        <v>430</v>
      </c>
      <c r="L94" s="211" t="s">
        <v>431</v>
      </c>
      <c r="M94" s="24" t="s">
        <v>258</v>
      </c>
      <c r="N94" s="211" t="s">
        <v>93</v>
      </c>
      <c r="O94" s="24"/>
      <c r="P94" s="210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</row>
    <row r="95" s="149" customFormat="1" ht="15.75" hidden="1" customHeight="1" spans="1:19">
      <c r="A95" s="151">
        <v>94</v>
      </c>
      <c r="B95" s="189">
        <f t="shared" si="2"/>
        <v>45048</v>
      </c>
      <c r="C95" s="193">
        <f ca="1" t="shared" si="3"/>
        <v>124</v>
      </c>
      <c r="D95" s="151">
        <v>2023</v>
      </c>
      <c r="E95" s="174">
        <v>2</v>
      </c>
      <c r="F95" s="174">
        <v>5</v>
      </c>
      <c r="G95" s="183" t="s">
        <v>195</v>
      </c>
      <c r="H95" s="174" t="s">
        <v>432</v>
      </c>
      <c r="I95" s="229">
        <v>18000000</v>
      </c>
      <c r="J95" s="230" t="s">
        <v>433</v>
      </c>
      <c r="K95" s="231" t="s">
        <v>221</v>
      </c>
      <c r="L95" s="231" t="s">
        <v>434</v>
      </c>
      <c r="M95" s="151" t="s">
        <v>415</v>
      </c>
      <c r="N95" s="231" t="s">
        <v>93</v>
      </c>
      <c r="O95" s="151"/>
      <c r="P95" s="205" t="s">
        <v>99</v>
      </c>
      <c r="Q95" s="247">
        <v>45052</v>
      </c>
      <c r="R95" s="151">
        <f ca="1">DATEDIF(TODAY(),Q95,"d")</f>
        <v>-120</v>
      </c>
      <c r="S95" s="151"/>
    </row>
    <row r="96" s="148" customFormat="1" ht="15.75" hidden="1" customHeight="1" spans="1:17">
      <c r="A96" s="165">
        <v>95</v>
      </c>
      <c r="B96" s="166">
        <f t="shared" si="2"/>
        <v>44980</v>
      </c>
      <c r="C96" s="175">
        <f ca="1" t="shared" si="3"/>
        <v>192</v>
      </c>
      <c r="D96" s="148">
        <v>2023</v>
      </c>
      <c r="E96" s="168">
        <v>23</v>
      </c>
      <c r="F96" s="169">
        <v>2</v>
      </c>
      <c r="G96" s="188" t="s">
        <v>195</v>
      </c>
      <c r="H96" s="169" t="s">
        <v>435</v>
      </c>
      <c r="I96" s="203">
        <v>27000000</v>
      </c>
      <c r="J96" s="204"/>
      <c r="K96" s="205" t="s">
        <v>430</v>
      </c>
      <c r="L96" s="206" t="s">
        <v>436</v>
      </c>
      <c r="M96" s="165" t="s">
        <v>437</v>
      </c>
      <c r="N96" s="206" t="s">
        <v>93</v>
      </c>
      <c r="O96" s="165"/>
      <c r="P96" s="205" t="s">
        <v>99</v>
      </c>
      <c r="Q96" s="276"/>
    </row>
    <row r="97" s="149" customFormat="1" ht="15.75" hidden="1" customHeight="1" spans="1:18">
      <c r="A97" s="176">
        <v>96</v>
      </c>
      <c r="B97" s="177" t="e">
        <f t="shared" si="2"/>
        <v>#NUM!</v>
      </c>
      <c r="C97" s="182" t="e">
        <f ca="1" t="shared" si="3"/>
        <v>#NUM!</v>
      </c>
      <c r="E97" s="180"/>
      <c r="F97" s="180"/>
      <c r="G97" s="183" t="s">
        <v>195</v>
      </c>
      <c r="H97" s="180" t="s">
        <v>438</v>
      </c>
      <c r="I97" s="219">
        <v>10000000</v>
      </c>
      <c r="J97" s="220" t="s">
        <v>439</v>
      </c>
      <c r="K97" s="216" t="s">
        <v>440</v>
      </c>
      <c r="L97" s="216" t="s">
        <v>441</v>
      </c>
      <c r="M97" s="149" t="s">
        <v>357</v>
      </c>
      <c r="N97" s="216" t="s">
        <v>93</v>
      </c>
      <c r="O97" s="149" t="s">
        <v>442</v>
      </c>
      <c r="P97" s="233" t="s">
        <v>443</v>
      </c>
      <c r="Q97" s="244">
        <v>45092</v>
      </c>
      <c r="R97" s="149">
        <f ca="1">DATEDIF(TODAY(),Q97,"d")</f>
        <v>-80</v>
      </c>
    </row>
    <row r="98" s="149" customFormat="1" ht="15.75" hidden="1" customHeight="1" spans="1:40">
      <c r="A98" s="176">
        <v>97</v>
      </c>
      <c r="B98" s="177" t="e">
        <f t="shared" si="2"/>
        <v>#NUM!</v>
      </c>
      <c r="C98" s="182" t="e">
        <f ca="1" t="shared" si="3"/>
        <v>#NUM!</v>
      </c>
      <c r="E98" s="179"/>
      <c r="F98" s="180"/>
      <c r="G98" s="188" t="s">
        <v>195</v>
      </c>
      <c r="H98" s="174" t="s">
        <v>444</v>
      </c>
      <c r="I98" s="214">
        <v>23000000</v>
      </c>
      <c r="J98" s="215" t="s">
        <v>445</v>
      </c>
      <c r="K98" s="216"/>
      <c r="L98" s="217" t="s">
        <v>446</v>
      </c>
      <c r="M98" s="218" t="s">
        <v>437</v>
      </c>
      <c r="N98" s="217" t="s">
        <v>93</v>
      </c>
      <c r="O98" s="176"/>
      <c r="P98" s="216" t="s">
        <v>447</v>
      </c>
      <c r="Q98" s="24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</row>
    <row r="99" s="64" customFormat="1" ht="15.75" hidden="1" customHeight="1" spans="1:19">
      <c r="A99" s="176">
        <v>98</v>
      </c>
      <c r="B99" s="177" t="e">
        <f t="shared" si="2"/>
        <v>#NUM!</v>
      </c>
      <c r="C99" s="182" t="e">
        <f ca="1" t="shared" si="3"/>
        <v>#NUM!</v>
      </c>
      <c r="D99" s="149"/>
      <c r="E99" s="180"/>
      <c r="F99" s="180"/>
      <c r="G99" s="183" t="s">
        <v>195</v>
      </c>
      <c r="H99" s="180" t="s">
        <v>448</v>
      </c>
      <c r="I99" s="219">
        <v>35000000</v>
      </c>
      <c r="J99" s="220" t="s">
        <v>449</v>
      </c>
      <c r="K99" s="216" t="s">
        <v>440</v>
      </c>
      <c r="L99" s="216" t="s">
        <v>450</v>
      </c>
      <c r="M99" s="149" t="s">
        <v>424</v>
      </c>
      <c r="N99" s="216" t="s">
        <v>93</v>
      </c>
      <c r="O99" s="149"/>
      <c r="P99" s="216" t="s">
        <v>449</v>
      </c>
      <c r="Q99" s="244"/>
      <c r="R99" s="149"/>
      <c r="S99" s="149"/>
    </row>
    <row r="100" s="25" customFormat="1" ht="15.75" hidden="1" customHeight="1" spans="1:40">
      <c r="A100" s="24">
        <v>99</v>
      </c>
      <c r="B100" s="171">
        <f t="shared" si="2"/>
        <v>45141</v>
      </c>
      <c r="C100" s="172">
        <f ca="1" t="shared" si="3"/>
        <v>31</v>
      </c>
      <c r="D100" s="25">
        <v>2023</v>
      </c>
      <c r="E100" s="252">
        <v>3</v>
      </c>
      <c r="F100" s="26">
        <v>8</v>
      </c>
      <c r="G100" s="253" t="s">
        <v>195</v>
      </c>
      <c r="H100" s="174" t="s">
        <v>451</v>
      </c>
      <c r="I100" s="261">
        <v>9000000</v>
      </c>
      <c r="J100" s="262"/>
      <c r="K100" s="210" t="s">
        <v>40</v>
      </c>
      <c r="L100" s="263" t="s">
        <v>452</v>
      </c>
      <c r="M100" s="264" t="s">
        <v>376</v>
      </c>
      <c r="N100" s="263" t="s">
        <v>93</v>
      </c>
      <c r="O100" s="265"/>
      <c r="P100" s="257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</row>
    <row r="101" s="151" customFormat="1" ht="15.75" hidden="1" customHeight="1" spans="1:40">
      <c r="A101" s="151">
        <v>100</v>
      </c>
      <c r="B101" s="171">
        <f t="shared" si="2"/>
        <v>45092</v>
      </c>
      <c r="C101" s="172">
        <f ca="1" t="shared" si="3"/>
        <v>80</v>
      </c>
      <c r="D101" s="151">
        <v>2023</v>
      </c>
      <c r="E101" s="174">
        <v>15</v>
      </c>
      <c r="F101" s="174">
        <v>6</v>
      </c>
      <c r="G101" s="183" t="s">
        <v>195</v>
      </c>
      <c r="H101" s="174" t="s">
        <v>453</v>
      </c>
      <c r="I101" s="229">
        <v>25500000</v>
      </c>
      <c r="J101" s="230" t="s">
        <v>454</v>
      </c>
      <c r="K101" s="231" t="s">
        <v>221</v>
      </c>
      <c r="L101" s="231" t="s">
        <v>455</v>
      </c>
      <c r="M101" s="151" t="s">
        <v>456</v>
      </c>
      <c r="N101" s="231" t="s">
        <v>93</v>
      </c>
      <c r="P101" s="231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="148" customFormat="1" ht="15.75" customHeight="1" spans="1:16">
      <c r="A102" s="165">
        <v>101</v>
      </c>
      <c r="B102" s="166">
        <f t="shared" si="2"/>
        <v>45107</v>
      </c>
      <c r="C102" s="167">
        <f ca="1" t="shared" si="3"/>
        <v>65</v>
      </c>
      <c r="D102" s="148">
        <v>2023</v>
      </c>
      <c r="E102" s="168">
        <v>30</v>
      </c>
      <c r="F102" s="169">
        <v>6</v>
      </c>
      <c r="G102" s="253" t="s">
        <v>195</v>
      </c>
      <c r="H102" s="169" t="s">
        <v>457</v>
      </c>
      <c r="I102" s="203">
        <v>5000000</v>
      </c>
      <c r="J102" s="204" t="s">
        <v>458</v>
      </c>
      <c r="K102" s="205" t="s">
        <v>111</v>
      </c>
      <c r="L102" s="206" t="s">
        <v>459</v>
      </c>
      <c r="M102" s="165" t="s">
        <v>337</v>
      </c>
      <c r="N102" s="206" t="s">
        <v>87</v>
      </c>
      <c r="O102" s="165"/>
      <c r="P102" s="205"/>
    </row>
    <row r="103" s="149" customFormat="1" ht="15.75" hidden="1" customHeight="1" spans="1:40">
      <c r="A103" s="149">
        <v>102</v>
      </c>
      <c r="B103" s="185" t="e">
        <f t="shared" si="2"/>
        <v>#NUM!</v>
      </c>
      <c r="C103" s="187" t="e">
        <f ca="1" t="shared" si="3"/>
        <v>#NUM!</v>
      </c>
      <c r="E103" s="180"/>
      <c r="F103" s="180"/>
      <c r="G103" s="183" t="s">
        <v>195</v>
      </c>
      <c r="H103" s="174" t="s">
        <v>460</v>
      </c>
      <c r="I103" s="219">
        <v>6000000</v>
      </c>
      <c r="J103" s="220" t="s">
        <v>461</v>
      </c>
      <c r="K103" s="216"/>
      <c r="L103" s="216" t="s">
        <v>462</v>
      </c>
      <c r="M103" s="149" t="s">
        <v>109</v>
      </c>
      <c r="N103" s="216" t="s">
        <v>87</v>
      </c>
      <c r="P103" s="216" t="s">
        <v>463</v>
      </c>
      <c r="Q103" s="244">
        <v>45052</v>
      </c>
      <c r="R103" s="149">
        <f ca="1">DATEDIF(TODAY(),Q103,"d")</f>
        <v>-120</v>
      </c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="149" customFormat="1" ht="15.75" hidden="1" customHeight="1" spans="1:16">
      <c r="A104" s="176">
        <v>103</v>
      </c>
      <c r="B104" s="177" t="e">
        <f t="shared" si="2"/>
        <v>#NUM!</v>
      </c>
      <c r="C104" s="178" t="e">
        <f ca="1" t="shared" si="3"/>
        <v>#NUM!</v>
      </c>
      <c r="E104" s="179"/>
      <c r="F104" s="180"/>
      <c r="G104" s="253" t="s">
        <v>195</v>
      </c>
      <c r="H104" s="180" t="s">
        <v>464</v>
      </c>
      <c r="I104" s="214">
        <v>10000000</v>
      </c>
      <c r="J104" s="215" t="s">
        <v>465</v>
      </c>
      <c r="K104" s="216"/>
      <c r="L104" s="217" t="s">
        <v>466</v>
      </c>
      <c r="M104" s="218" t="s">
        <v>405</v>
      </c>
      <c r="N104" s="217" t="s">
        <v>87</v>
      </c>
      <c r="O104" s="176"/>
      <c r="P104" s="216"/>
    </row>
    <row r="105" s="149" customFormat="1" ht="15.75" hidden="1" customHeight="1" spans="1:16">
      <c r="A105" s="176">
        <v>104</v>
      </c>
      <c r="B105" s="177" t="e">
        <f t="shared" si="2"/>
        <v>#NUM!</v>
      </c>
      <c r="C105" s="178" t="e">
        <f ca="1" t="shared" si="3"/>
        <v>#NUM!</v>
      </c>
      <c r="E105" s="179"/>
      <c r="F105" s="180"/>
      <c r="G105" s="253" t="s">
        <v>195</v>
      </c>
      <c r="H105" s="174" t="s">
        <v>467</v>
      </c>
      <c r="I105" s="214">
        <v>3000000</v>
      </c>
      <c r="J105" s="215" t="s">
        <v>468</v>
      </c>
      <c r="K105" s="216"/>
      <c r="L105" s="217" t="s">
        <v>469</v>
      </c>
      <c r="M105" s="176" t="s">
        <v>323</v>
      </c>
      <c r="N105" s="217" t="s">
        <v>93</v>
      </c>
      <c r="O105" s="176"/>
      <c r="P105" s="216"/>
    </row>
    <row r="106" s="149" customFormat="1" ht="15.75" hidden="1" customHeight="1" spans="1:17">
      <c r="A106" s="149">
        <v>105</v>
      </c>
      <c r="B106" s="185" t="e">
        <f t="shared" si="2"/>
        <v>#NUM!</v>
      </c>
      <c r="C106" s="187" t="e">
        <f ca="1" t="shared" si="3"/>
        <v>#NUM!</v>
      </c>
      <c r="E106" s="180"/>
      <c r="F106" s="180"/>
      <c r="G106" s="183" t="s">
        <v>195</v>
      </c>
      <c r="H106" s="174" t="s">
        <v>470</v>
      </c>
      <c r="I106" s="219">
        <v>8000000</v>
      </c>
      <c r="J106" s="220" t="s">
        <v>471</v>
      </c>
      <c r="K106" s="216"/>
      <c r="L106" s="216" t="s">
        <v>472</v>
      </c>
      <c r="M106" s="149" t="s">
        <v>473</v>
      </c>
      <c r="N106" s="216" t="s">
        <v>93</v>
      </c>
      <c r="P106" s="216" t="s">
        <v>99</v>
      </c>
      <c r="Q106" s="244"/>
    </row>
    <row r="107" s="149" customFormat="1" ht="15.75" hidden="1" customHeight="1" spans="1:17">
      <c r="A107" s="176">
        <v>106</v>
      </c>
      <c r="B107" s="177" t="e">
        <f t="shared" si="2"/>
        <v>#NUM!</v>
      </c>
      <c r="C107" s="182" t="e">
        <f ca="1" t="shared" si="3"/>
        <v>#NUM!</v>
      </c>
      <c r="E107" s="180"/>
      <c r="F107" s="180"/>
      <c r="G107" s="253" t="s">
        <v>195</v>
      </c>
      <c r="H107" s="180" t="s">
        <v>474</v>
      </c>
      <c r="I107" s="219">
        <v>6000000</v>
      </c>
      <c r="J107" s="220" t="s">
        <v>475</v>
      </c>
      <c r="K107" s="216"/>
      <c r="L107" s="216" t="s">
        <v>476</v>
      </c>
      <c r="M107" s="149" t="s">
        <v>477</v>
      </c>
      <c r="N107" s="216" t="s">
        <v>93</v>
      </c>
      <c r="P107" s="216" t="s">
        <v>99</v>
      </c>
      <c r="Q107" s="244"/>
    </row>
    <row r="108" s="25" customFormat="1" ht="15.75" hidden="1" customHeight="1" spans="1:40">
      <c r="A108" s="24">
        <v>107</v>
      </c>
      <c r="B108" s="171">
        <f t="shared" si="2"/>
        <v>45163</v>
      </c>
      <c r="C108" s="172">
        <f ca="1" t="shared" si="3"/>
        <v>9</v>
      </c>
      <c r="D108" s="25">
        <v>2023</v>
      </c>
      <c r="E108" s="173">
        <v>25</v>
      </c>
      <c r="F108" s="26">
        <v>8</v>
      </c>
      <c r="G108" s="253" t="s">
        <v>195</v>
      </c>
      <c r="H108" s="174" t="s">
        <v>478</v>
      </c>
      <c r="I108" s="208">
        <v>5000000</v>
      </c>
      <c r="J108" s="209" t="s">
        <v>479</v>
      </c>
      <c r="K108" s="210" t="s">
        <v>140</v>
      </c>
      <c r="L108" s="211" t="s">
        <v>480</v>
      </c>
      <c r="M108" s="24" t="s">
        <v>481</v>
      </c>
      <c r="N108" s="211" t="s">
        <v>93</v>
      </c>
      <c r="O108" s="24"/>
      <c r="P108" s="210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</row>
    <row r="109" s="151" customFormat="1" ht="15.75" hidden="1" customHeight="1" spans="1:16">
      <c r="A109" s="151">
        <v>108</v>
      </c>
      <c r="B109" s="189">
        <f t="shared" si="2"/>
        <v>45122</v>
      </c>
      <c r="C109" s="190">
        <f ca="1" t="shared" si="3"/>
        <v>50</v>
      </c>
      <c r="D109" s="151">
        <v>2023</v>
      </c>
      <c r="E109" s="174">
        <v>15</v>
      </c>
      <c r="F109" s="174">
        <v>7</v>
      </c>
      <c r="G109" s="183" t="s">
        <v>195</v>
      </c>
      <c r="H109" s="174" t="s">
        <v>482</v>
      </c>
      <c r="I109" s="229">
        <v>20000000</v>
      </c>
      <c r="J109" s="230"/>
      <c r="K109" s="231" t="s">
        <v>483</v>
      </c>
      <c r="L109" s="231" t="s">
        <v>484</v>
      </c>
      <c r="M109" s="151" t="s">
        <v>485</v>
      </c>
      <c r="N109" s="231" t="s">
        <v>93</v>
      </c>
      <c r="P109" s="231"/>
    </row>
    <row r="110" s="149" customFormat="1" ht="15.75" hidden="1" customHeight="1" spans="1:16">
      <c r="A110" s="176">
        <v>109</v>
      </c>
      <c r="B110" s="177" t="e">
        <f t="shared" si="2"/>
        <v>#NUM!</v>
      </c>
      <c r="C110" s="178" t="e">
        <f ca="1" t="shared" si="3"/>
        <v>#NUM!</v>
      </c>
      <c r="E110" s="179"/>
      <c r="F110" s="180"/>
      <c r="G110" s="253" t="s">
        <v>195</v>
      </c>
      <c r="H110" s="180" t="s">
        <v>486</v>
      </c>
      <c r="I110" s="214"/>
      <c r="J110" s="215"/>
      <c r="K110" s="216"/>
      <c r="L110" s="217" t="s">
        <v>487</v>
      </c>
      <c r="M110" s="176" t="s">
        <v>488</v>
      </c>
      <c r="N110" s="217" t="s">
        <v>93</v>
      </c>
      <c r="O110" s="176"/>
      <c r="P110" s="233" t="s">
        <v>489</v>
      </c>
    </row>
    <row r="111" s="64" customFormat="1" ht="15.75" hidden="1" customHeight="1" spans="1:40">
      <c r="A111" s="149">
        <v>110</v>
      </c>
      <c r="B111" s="185" t="e">
        <f t="shared" si="2"/>
        <v>#NUM!</v>
      </c>
      <c r="C111" s="187" t="e">
        <f ca="1" t="shared" si="3"/>
        <v>#NUM!</v>
      </c>
      <c r="D111" s="149"/>
      <c r="E111" s="180"/>
      <c r="F111" s="180"/>
      <c r="G111" s="183" t="s">
        <v>195</v>
      </c>
      <c r="H111" s="174" t="s">
        <v>490</v>
      </c>
      <c r="I111" s="219">
        <v>23000000</v>
      </c>
      <c r="J111" s="220" t="s">
        <v>491</v>
      </c>
      <c r="K111" s="216"/>
      <c r="L111" s="216" t="s">
        <v>492</v>
      </c>
      <c r="M111" s="227" t="s">
        <v>485</v>
      </c>
      <c r="N111" s="216" t="s">
        <v>87</v>
      </c>
      <c r="O111" s="149"/>
      <c r="P111" s="216"/>
      <c r="Q111" s="244">
        <v>45082</v>
      </c>
      <c r="R111" s="149">
        <f ca="1">DATEDIF(TODAY(),Q111,"d")</f>
        <v>-90</v>
      </c>
      <c r="S111" s="149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="149" customFormat="1" ht="15.75" hidden="1" customHeight="1" spans="1:16">
      <c r="A112" s="176">
        <v>111</v>
      </c>
      <c r="B112" s="177" t="e">
        <f t="shared" si="2"/>
        <v>#NUM!</v>
      </c>
      <c r="C112" s="178" t="e">
        <f ca="1" t="shared" si="3"/>
        <v>#NUM!</v>
      </c>
      <c r="E112" s="179"/>
      <c r="F112" s="180"/>
      <c r="G112" s="253" t="s">
        <v>195</v>
      </c>
      <c r="H112" s="180" t="s">
        <v>493</v>
      </c>
      <c r="I112" s="214"/>
      <c r="J112" s="215"/>
      <c r="K112" s="216"/>
      <c r="L112" s="217" t="s">
        <v>459</v>
      </c>
      <c r="M112" s="232" t="s">
        <v>132</v>
      </c>
      <c r="N112" s="217" t="s">
        <v>87</v>
      </c>
      <c r="O112" s="176"/>
      <c r="P112" s="216"/>
    </row>
    <row r="113" s="135" customFormat="1" hidden="1" customHeight="1" spans="1:40">
      <c r="A113" s="151">
        <v>112</v>
      </c>
      <c r="B113" s="189">
        <f t="shared" ref="B113:B176" si="4">DATE(D113,F113,E113)</f>
        <v>45092</v>
      </c>
      <c r="C113" s="193">
        <f ca="1" t="shared" ref="C113:C176" si="5">DATEDIF(B113,TODAY(),"d")</f>
        <v>80</v>
      </c>
      <c r="D113" s="151">
        <v>2023</v>
      </c>
      <c r="E113" s="158">
        <v>15</v>
      </c>
      <c r="F113" s="158">
        <v>6</v>
      </c>
      <c r="G113" s="251" t="s">
        <v>195</v>
      </c>
      <c r="H113" s="158" t="s">
        <v>494</v>
      </c>
      <c r="I113" s="108">
        <v>24000000</v>
      </c>
      <c r="J113" s="266"/>
      <c r="K113" s="231" t="s">
        <v>276</v>
      </c>
      <c r="L113" s="267" t="s">
        <v>495</v>
      </c>
      <c r="M113" s="107" t="s">
        <v>496</v>
      </c>
      <c r="N113" s="267" t="s">
        <v>93</v>
      </c>
      <c r="O113" s="107"/>
      <c r="P113" s="267" t="s">
        <v>497</v>
      </c>
      <c r="Q113" s="247"/>
      <c r="R113" s="151"/>
      <c r="S113" s="151" t="s">
        <v>498</v>
      </c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</row>
    <row r="114" s="149" customFormat="1" ht="15.75" hidden="1" customHeight="1" spans="1:40">
      <c r="A114" s="176">
        <v>113</v>
      </c>
      <c r="B114" s="177" t="e">
        <f t="shared" si="4"/>
        <v>#NUM!</v>
      </c>
      <c r="C114" s="178" t="e">
        <f ca="1" t="shared" si="5"/>
        <v>#NUM!</v>
      </c>
      <c r="E114" s="179"/>
      <c r="F114" s="180"/>
      <c r="G114" s="253" t="s">
        <v>195</v>
      </c>
      <c r="H114" s="174" t="s">
        <v>499</v>
      </c>
      <c r="I114" s="214">
        <v>7000000</v>
      </c>
      <c r="J114" s="215"/>
      <c r="K114" s="216"/>
      <c r="L114" s="217" t="s">
        <v>500</v>
      </c>
      <c r="M114" s="176" t="s">
        <v>501</v>
      </c>
      <c r="N114" s="217" t="s">
        <v>87</v>
      </c>
      <c r="O114" s="176"/>
      <c r="P114" s="216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="149" customFormat="1" ht="15.75" hidden="1" customHeight="1" spans="1:40">
      <c r="A115" s="176">
        <v>114</v>
      </c>
      <c r="B115" s="177" t="e">
        <f t="shared" si="4"/>
        <v>#NUM!</v>
      </c>
      <c r="C115" s="178" t="e">
        <f ca="1" t="shared" si="5"/>
        <v>#NUM!</v>
      </c>
      <c r="E115" s="179"/>
      <c r="F115" s="180"/>
      <c r="G115" s="253" t="s">
        <v>195</v>
      </c>
      <c r="H115" s="174" t="s">
        <v>502</v>
      </c>
      <c r="I115" s="214">
        <v>15000000</v>
      </c>
      <c r="J115" s="215"/>
      <c r="K115" s="216"/>
      <c r="L115" s="217" t="s">
        <v>503</v>
      </c>
      <c r="M115" s="176" t="s">
        <v>504</v>
      </c>
      <c r="N115" s="217" t="s">
        <v>87</v>
      </c>
      <c r="O115" s="176"/>
      <c r="P115" s="216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25"/>
      <c r="AN115" s="25"/>
    </row>
    <row r="116" s="149" customFormat="1" ht="15.75" hidden="1" customHeight="1" spans="1:40">
      <c r="A116" s="149">
        <v>115</v>
      </c>
      <c r="B116" s="185" t="e">
        <f t="shared" si="4"/>
        <v>#NUM!</v>
      </c>
      <c r="C116" s="187" t="e">
        <f ca="1" t="shared" si="5"/>
        <v>#NUM!</v>
      </c>
      <c r="E116" s="180"/>
      <c r="F116" s="180"/>
      <c r="G116" s="183" t="s">
        <v>195</v>
      </c>
      <c r="H116" s="174" t="s">
        <v>505</v>
      </c>
      <c r="I116" s="219">
        <v>5000000</v>
      </c>
      <c r="J116" s="220" t="s">
        <v>506</v>
      </c>
      <c r="K116" s="216"/>
      <c r="L116" s="216" t="s">
        <v>507</v>
      </c>
      <c r="M116" s="149" t="s">
        <v>508</v>
      </c>
      <c r="N116" s="216" t="s">
        <v>93</v>
      </c>
      <c r="P116" s="216" t="s">
        <v>509</v>
      </c>
      <c r="Q116" s="244">
        <v>45056</v>
      </c>
      <c r="R116" s="149">
        <f ca="1">DATEDIF(TODAY(),Q116,"d")</f>
        <v>-116</v>
      </c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</row>
    <row r="117" s="148" customFormat="1" ht="15.75" hidden="1" customHeight="1" spans="1:17">
      <c r="A117" s="165">
        <v>116</v>
      </c>
      <c r="B117" s="166">
        <f t="shared" si="4"/>
        <v>44948</v>
      </c>
      <c r="C117" s="175">
        <f ca="1" t="shared" si="5"/>
        <v>224</v>
      </c>
      <c r="D117" s="148">
        <v>2023</v>
      </c>
      <c r="E117" s="168">
        <v>22</v>
      </c>
      <c r="F117" s="169">
        <v>1</v>
      </c>
      <c r="G117" s="253" t="s">
        <v>195</v>
      </c>
      <c r="H117" s="169" t="s">
        <v>510</v>
      </c>
      <c r="I117" s="203">
        <v>12000000</v>
      </c>
      <c r="J117" s="204" t="s">
        <v>200</v>
      </c>
      <c r="K117" s="205" t="s">
        <v>140</v>
      </c>
      <c r="L117" s="206" t="s">
        <v>511</v>
      </c>
      <c r="M117" s="165" t="s">
        <v>512</v>
      </c>
      <c r="N117" s="206" t="s">
        <v>93</v>
      </c>
      <c r="O117" s="165"/>
      <c r="P117" s="205" t="s">
        <v>513</v>
      </c>
      <c r="Q117" s="243"/>
    </row>
    <row r="118" s="149" customFormat="1" ht="15.75" hidden="1" customHeight="1" spans="1:16">
      <c r="A118" s="176">
        <v>117</v>
      </c>
      <c r="B118" s="177" t="e">
        <f t="shared" si="4"/>
        <v>#NUM!</v>
      </c>
      <c r="C118" s="178" t="e">
        <f ca="1" t="shared" si="5"/>
        <v>#NUM!</v>
      </c>
      <c r="E118" s="179"/>
      <c r="F118" s="180"/>
      <c r="G118" s="253" t="s">
        <v>195</v>
      </c>
      <c r="H118" s="174" t="s">
        <v>514</v>
      </c>
      <c r="I118" s="214">
        <v>3500000</v>
      </c>
      <c r="J118" s="215" t="s">
        <v>515</v>
      </c>
      <c r="K118" s="216"/>
      <c r="L118" s="217" t="s">
        <v>516</v>
      </c>
      <c r="M118" s="176" t="s">
        <v>92</v>
      </c>
      <c r="N118" s="217" t="s">
        <v>87</v>
      </c>
      <c r="O118" s="176"/>
      <c r="P118" s="216"/>
    </row>
    <row r="119" s="151" customFormat="1" ht="15.75" hidden="1" customHeight="1" spans="1:16">
      <c r="A119" s="151">
        <v>118</v>
      </c>
      <c r="B119" s="189">
        <f t="shared" si="4"/>
        <v>45134</v>
      </c>
      <c r="C119" s="190">
        <f ca="1" t="shared" si="5"/>
        <v>38</v>
      </c>
      <c r="D119" s="151">
        <v>2023</v>
      </c>
      <c r="E119" s="174">
        <v>27</v>
      </c>
      <c r="F119" s="174">
        <v>7</v>
      </c>
      <c r="G119" s="183" t="s">
        <v>195</v>
      </c>
      <c r="H119" s="174" t="s">
        <v>517</v>
      </c>
      <c r="I119" s="229">
        <v>18000000</v>
      </c>
      <c r="J119" s="230" t="s">
        <v>518</v>
      </c>
      <c r="K119" s="231" t="s">
        <v>430</v>
      </c>
      <c r="L119" s="231" t="s">
        <v>519</v>
      </c>
      <c r="M119" s="151" t="s">
        <v>520</v>
      </c>
      <c r="N119" s="231" t="s">
        <v>93</v>
      </c>
      <c r="P119" s="231"/>
    </row>
    <row r="120" s="148" customFormat="1" ht="15.75" hidden="1" customHeight="1" spans="1:17">
      <c r="A120" s="165">
        <v>119</v>
      </c>
      <c r="B120" s="166">
        <f t="shared" si="4"/>
        <v>45062</v>
      </c>
      <c r="C120" s="175">
        <f ca="1" t="shared" si="5"/>
        <v>110</v>
      </c>
      <c r="D120" s="148">
        <v>2023</v>
      </c>
      <c r="E120" s="254">
        <v>16</v>
      </c>
      <c r="F120" s="169">
        <v>5</v>
      </c>
      <c r="G120" s="253" t="s">
        <v>195</v>
      </c>
      <c r="H120" s="169" t="s">
        <v>521</v>
      </c>
      <c r="I120" s="268">
        <v>3500000</v>
      </c>
      <c r="J120" s="269"/>
      <c r="K120" s="205" t="s">
        <v>221</v>
      </c>
      <c r="L120" s="270" t="s">
        <v>522</v>
      </c>
      <c r="M120" s="271"/>
      <c r="N120" s="270" t="s">
        <v>87</v>
      </c>
      <c r="O120" s="271"/>
      <c r="P120" s="205" t="s">
        <v>99</v>
      </c>
      <c r="Q120" s="243"/>
    </row>
    <row r="121" s="149" customFormat="1" ht="15.75" hidden="1" customHeight="1" spans="1:17">
      <c r="A121" s="176">
        <v>120</v>
      </c>
      <c r="B121" s="177" t="e">
        <f t="shared" si="4"/>
        <v>#NUM!</v>
      </c>
      <c r="C121" s="182" t="e">
        <f ca="1" t="shared" si="5"/>
        <v>#NUM!</v>
      </c>
      <c r="E121" s="184"/>
      <c r="F121" s="180"/>
      <c r="G121" s="253" t="s">
        <v>303</v>
      </c>
      <c r="H121" s="174" t="s">
        <v>523</v>
      </c>
      <c r="I121" s="221">
        <v>12000000</v>
      </c>
      <c r="J121" s="222" t="s">
        <v>524</v>
      </c>
      <c r="K121" s="216"/>
      <c r="L121" s="223" t="s">
        <v>525</v>
      </c>
      <c r="M121" s="272" t="s">
        <v>526</v>
      </c>
      <c r="N121" s="223" t="s">
        <v>93</v>
      </c>
      <c r="O121" s="224"/>
      <c r="P121" s="216"/>
      <c r="Q121" s="244"/>
    </row>
    <row r="122" s="149" customFormat="1" ht="15.75" hidden="1" customHeight="1" spans="1:18">
      <c r="A122" s="149">
        <v>121</v>
      </c>
      <c r="B122" s="185" t="e">
        <f t="shared" si="4"/>
        <v>#NUM!</v>
      </c>
      <c r="C122" s="187" t="e">
        <f ca="1" t="shared" si="5"/>
        <v>#NUM!</v>
      </c>
      <c r="E122" s="180"/>
      <c r="F122" s="180"/>
      <c r="G122" s="183" t="s">
        <v>303</v>
      </c>
      <c r="H122" s="180" t="s">
        <v>527</v>
      </c>
      <c r="I122" s="219">
        <v>9000000</v>
      </c>
      <c r="J122" s="220" t="s">
        <v>528</v>
      </c>
      <c r="K122" s="216" t="s">
        <v>140</v>
      </c>
      <c r="L122" s="216" t="s">
        <v>529</v>
      </c>
      <c r="M122" s="149" t="s">
        <v>530</v>
      </c>
      <c r="N122" s="216" t="s">
        <v>93</v>
      </c>
      <c r="P122" s="233" t="s">
        <v>531</v>
      </c>
      <c r="Q122" s="244">
        <v>45097</v>
      </c>
      <c r="R122" s="149">
        <f ca="1">DATEDIF(TODAY(),Q122,"d")</f>
        <v>-75</v>
      </c>
    </row>
    <row r="123" s="149" customFormat="1" ht="15.75" hidden="1" customHeight="1" spans="1:16">
      <c r="A123" s="176">
        <v>122</v>
      </c>
      <c r="B123" s="177" t="e">
        <f t="shared" si="4"/>
        <v>#NUM!</v>
      </c>
      <c r="C123" s="178" t="e">
        <f ca="1" t="shared" si="5"/>
        <v>#NUM!</v>
      </c>
      <c r="E123" s="180"/>
      <c r="F123" s="180"/>
      <c r="G123" s="253" t="s">
        <v>303</v>
      </c>
      <c r="H123" s="174" t="s">
        <v>532</v>
      </c>
      <c r="I123" s="219">
        <v>7500000</v>
      </c>
      <c r="J123" s="220" t="s">
        <v>533</v>
      </c>
      <c r="K123" s="216"/>
      <c r="L123" s="216" t="s">
        <v>534</v>
      </c>
      <c r="M123" s="149" t="s">
        <v>357</v>
      </c>
      <c r="N123" s="216" t="s">
        <v>93</v>
      </c>
      <c r="P123" s="216"/>
    </row>
    <row r="124" s="149" customFormat="1" ht="15.75" hidden="1" customHeight="1" spans="1:40">
      <c r="A124" s="176">
        <v>123</v>
      </c>
      <c r="B124" s="177">
        <f t="shared" si="4"/>
        <v>45139</v>
      </c>
      <c r="C124" s="178">
        <f ca="1" t="shared" si="5"/>
        <v>33</v>
      </c>
      <c r="D124" s="149">
        <v>2023</v>
      </c>
      <c r="E124" s="179">
        <v>1</v>
      </c>
      <c r="F124" s="180">
        <v>8</v>
      </c>
      <c r="G124" s="253" t="s">
        <v>303</v>
      </c>
      <c r="H124" s="174" t="s">
        <v>535</v>
      </c>
      <c r="I124" s="214">
        <v>13000000</v>
      </c>
      <c r="J124" s="215"/>
      <c r="K124" s="216"/>
      <c r="L124" s="217" t="s">
        <v>536</v>
      </c>
      <c r="M124" s="176"/>
      <c r="N124" s="217"/>
      <c r="O124" s="176"/>
      <c r="P124" s="216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</row>
    <row r="125" s="149" customFormat="1" ht="15.75" hidden="1" customHeight="1" spans="1:16">
      <c r="A125" s="176">
        <v>124</v>
      </c>
      <c r="B125" s="177" t="e">
        <f t="shared" si="4"/>
        <v>#NUM!</v>
      </c>
      <c r="C125" s="178" t="e">
        <f ca="1" t="shared" si="5"/>
        <v>#NUM!</v>
      </c>
      <c r="E125" s="179"/>
      <c r="F125" s="180"/>
      <c r="G125" s="253" t="s">
        <v>303</v>
      </c>
      <c r="H125" s="180" t="s">
        <v>537</v>
      </c>
      <c r="I125" s="214">
        <v>7000000</v>
      </c>
      <c r="J125" s="215"/>
      <c r="K125" s="216" t="s">
        <v>221</v>
      </c>
      <c r="L125" s="217" t="s">
        <v>538</v>
      </c>
      <c r="M125" s="176" t="s">
        <v>539</v>
      </c>
      <c r="N125" s="217" t="s">
        <v>87</v>
      </c>
      <c r="O125" s="176"/>
      <c r="P125" s="216"/>
    </row>
    <row r="126" s="149" customFormat="1" ht="15.75" hidden="1" customHeight="1" spans="1:16">
      <c r="A126" s="176">
        <v>125</v>
      </c>
      <c r="B126" s="177" t="e">
        <f t="shared" si="4"/>
        <v>#NUM!</v>
      </c>
      <c r="C126" s="178" t="e">
        <f ca="1" t="shared" si="5"/>
        <v>#NUM!</v>
      </c>
      <c r="E126" s="179"/>
      <c r="F126" s="180"/>
      <c r="G126" s="253" t="s">
        <v>303</v>
      </c>
      <c r="H126" s="180" t="s">
        <v>540</v>
      </c>
      <c r="I126" s="214">
        <v>5000000</v>
      </c>
      <c r="J126" s="215" t="s">
        <v>541</v>
      </c>
      <c r="K126" s="216" t="s">
        <v>430</v>
      </c>
      <c r="L126" s="217" t="s">
        <v>542</v>
      </c>
      <c r="M126" s="176" t="s">
        <v>543</v>
      </c>
      <c r="N126" s="217" t="s">
        <v>93</v>
      </c>
      <c r="O126" s="176"/>
      <c r="P126" s="216"/>
    </row>
    <row r="127" s="25" customFormat="1" ht="15.75" hidden="1" customHeight="1" spans="1:16">
      <c r="A127" s="24">
        <v>242</v>
      </c>
      <c r="B127" s="171">
        <f t="shared" si="4"/>
        <v>45136</v>
      </c>
      <c r="C127" s="172">
        <f ca="1" t="shared" si="5"/>
        <v>36</v>
      </c>
      <c r="D127" s="25">
        <v>2023</v>
      </c>
      <c r="E127" s="26">
        <v>29</v>
      </c>
      <c r="F127" s="26">
        <v>7</v>
      </c>
      <c r="G127" s="255"/>
      <c r="H127" s="174" t="s">
        <v>544</v>
      </c>
      <c r="I127" s="27">
        <v>12000000</v>
      </c>
      <c r="J127" s="273" t="s">
        <v>545</v>
      </c>
      <c r="K127" s="210"/>
      <c r="L127" s="210" t="s">
        <v>546</v>
      </c>
      <c r="M127" s="274" t="s">
        <v>547</v>
      </c>
      <c r="N127" s="210" t="s">
        <v>93</v>
      </c>
      <c r="P127" s="210"/>
    </row>
    <row r="128" s="148" customFormat="1" ht="15.75" hidden="1" customHeight="1" spans="1:16">
      <c r="A128" s="165">
        <v>127</v>
      </c>
      <c r="B128" s="166">
        <f t="shared" si="4"/>
        <v>45093</v>
      </c>
      <c r="C128" s="167">
        <f ca="1" t="shared" si="5"/>
        <v>79</v>
      </c>
      <c r="D128" s="148">
        <v>2023</v>
      </c>
      <c r="E128" s="168">
        <v>16</v>
      </c>
      <c r="F128" s="169">
        <v>6</v>
      </c>
      <c r="G128" s="253" t="s">
        <v>303</v>
      </c>
      <c r="H128" s="169" t="s">
        <v>548</v>
      </c>
      <c r="I128" s="203">
        <v>5000000</v>
      </c>
      <c r="J128" s="204"/>
      <c r="K128" s="205" t="s">
        <v>422</v>
      </c>
      <c r="L128" s="206" t="s">
        <v>549</v>
      </c>
      <c r="M128" s="165" t="s">
        <v>539</v>
      </c>
      <c r="N128" s="206" t="s">
        <v>87</v>
      </c>
      <c r="O128" s="165" t="s">
        <v>119</v>
      </c>
      <c r="P128" s="205"/>
    </row>
    <row r="129" s="149" customFormat="1" ht="15.75" hidden="1" customHeight="1" spans="1:17">
      <c r="A129" s="149">
        <v>128</v>
      </c>
      <c r="B129" s="185" t="e">
        <f t="shared" si="4"/>
        <v>#NUM!</v>
      </c>
      <c r="C129" s="187" t="e">
        <f ca="1" t="shared" si="5"/>
        <v>#NUM!</v>
      </c>
      <c r="E129" s="180"/>
      <c r="F129" s="180"/>
      <c r="G129" s="183" t="s">
        <v>303</v>
      </c>
      <c r="H129" s="174" t="s">
        <v>550</v>
      </c>
      <c r="I129" s="219">
        <v>10000000</v>
      </c>
      <c r="J129" s="220" t="s">
        <v>551</v>
      </c>
      <c r="K129" s="216"/>
      <c r="L129" s="216" t="s">
        <v>552</v>
      </c>
      <c r="M129" s="149" t="s">
        <v>553</v>
      </c>
      <c r="N129" s="216" t="s">
        <v>93</v>
      </c>
      <c r="P129" s="233" t="s">
        <v>21</v>
      </c>
      <c r="Q129" s="244"/>
    </row>
    <row r="130" s="148" customFormat="1" ht="15.75" hidden="1" customHeight="1" spans="1:17">
      <c r="A130" s="165">
        <v>129</v>
      </c>
      <c r="B130" s="166">
        <f t="shared" si="4"/>
        <v>45062</v>
      </c>
      <c r="C130" s="175">
        <f ca="1" t="shared" si="5"/>
        <v>110</v>
      </c>
      <c r="D130" s="148">
        <v>2023</v>
      </c>
      <c r="E130" s="168">
        <v>16</v>
      </c>
      <c r="F130" s="169">
        <v>5</v>
      </c>
      <c r="G130" s="253" t="s">
        <v>303</v>
      </c>
      <c r="H130" s="169" t="s">
        <v>554</v>
      </c>
      <c r="I130" s="203">
        <v>12000000</v>
      </c>
      <c r="J130" s="204" t="s">
        <v>555</v>
      </c>
      <c r="K130" s="205" t="s">
        <v>430</v>
      </c>
      <c r="L130" s="206" t="s">
        <v>556</v>
      </c>
      <c r="M130" s="165" t="s">
        <v>557</v>
      </c>
      <c r="N130" s="206" t="s">
        <v>93</v>
      </c>
      <c r="O130" s="165" t="s">
        <v>119</v>
      </c>
      <c r="P130" s="281"/>
      <c r="Q130" s="243"/>
    </row>
    <row r="131" s="64" customFormat="1" ht="15.75" hidden="1" customHeight="1" spans="1:40">
      <c r="A131" s="63">
        <v>130</v>
      </c>
      <c r="B131" s="277">
        <f t="shared" si="4"/>
        <v>45130</v>
      </c>
      <c r="C131" s="278">
        <f ca="1" t="shared" si="5"/>
        <v>42</v>
      </c>
      <c r="D131" s="64">
        <v>2023</v>
      </c>
      <c r="E131" s="67">
        <v>23</v>
      </c>
      <c r="F131" s="65">
        <v>7</v>
      </c>
      <c r="G131" s="253" t="s">
        <v>303</v>
      </c>
      <c r="H131" s="174" t="s">
        <v>558</v>
      </c>
      <c r="I131" s="68">
        <v>16000000</v>
      </c>
      <c r="J131" s="282" t="s">
        <v>559</v>
      </c>
      <c r="K131" s="257" t="s">
        <v>140</v>
      </c>
      <c r="L131" s="283" t="s">
        <v>560</v>
      </c>
      <c r="M131" s="63" t="s">
        <v>561</v>
      </c>
      <c r="N131" s="283" t="s">
        <v>93</v>
      </c>
      <c r="O131" s="63"/>
      <c r="P131" s="257"/>
      <c r="Q131" s="275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</row>
    <row r="132" s="149" customFormat="1" ht="15.75" hidden="1" customHeight="1" spans="1:17">
      <c r="A132" s="176">
        <v>131</v>
      </c>
      <c r="B132" s="177" t="e">
        <f t="shared" si="4"/>
        <v>#NUM!</v>
      </c>
      <c r="C132" s="182" t="e">
        <f ca="1" t="shared" si="5"/>
        <v>#NUM!</v>
      </c>
      <c r="E132" s="180"/>
      <c r="F132" s="180"/>
      <c r="G132" s="183" t="s">
        <v>303</v>
      </c>
      <c r="H132" s="180" t="s">
        <v>562</v>
      </c>
      <c r="I132" s="219">
        <v>12000000</v>
      </c>
      <c r="J132" s="220" t="s">
        <v>563</v>
      </c>
      <c r="K132" s="216" t="s">
        <v>440</v>
      </c>
      <c r="L132" s="216" t="s">
        <v>564</v>
      </c>
      <c r="M132" s="149" t="s">
        <v>565</v>
      </c>
      <c r="N132" s="216" t="s">
        <v>93</v>
      </c>
      <c r="P132" s="233" t="s">
        <v>566</v>
      </c>
      <c r="Q132" s="244" t="s">
        <v>567</v>
      </c>
    </row>
    <row r="133" s="148" customFormat="1" ht="15.75" hidden="1" customHeight="1" spans="1:16">
      <c r="A133" s="165">
        <v>132</v>
      </c>
      <c r="B133" s="166">
        <f t="shared" si="4"/>
        <v>45055</v>
      </c>
      <c r="C133" s="167">
        <f ca="1" t="shared" si="5"/>
        <v>117</v>
      </c>
      <c r="D133" s="148">
        <v>2023</v>
      </c>
      <c r="E133" s="168">
        <v>9</v>
      </c>
      <c r="F133" s="169">
        <v>5</v>
      </c>
      <c r="G133" s="253" t="s">
        <v>303</v>
      </c>
      <c r="H133" s="169" t="s">
        <v>568</v>
      </c>
      <c r="I133" s="203">
        <v>17000000</v>
      </c>
      <c r="J133" s="204" t="s">
        <v>569</v>
      </c>
      <c r="K133" s="205" t="s">
        <v>221</v>
      </c>
      <c r="L133" s="206" t="s">
        <v>570</v>
      </c>
      <c r="M133" s="165" t="s">
        <v>512</v>
      </c>
      <c r="N133" s="206" t="s">
        <v>87</v>
      </c>
      <c r="O133" s="165"/>
      <c r="P133" s="205" t="s">
        <v>99</v>
      </c>
    </row>
    <row r="134" s="149" customFormat="1" ht="15.75" hidden="1" customHeight="1" spans="1:40">
      <c r="A134" s="176">
        <v>133</v>
      </c>
      <c r="B134" s="177" t="e">
        <f t="shared" si="4"/>
        <v>#NUM!</v>
      </c>
      <c r="C134" s="182" t="e">
        <f ca="1" t="shared" si="5"/>
        <v>#NUM!</v>
      </c>
      <c r="E134" s="179"/>
      <c r="F134" s="180"/>
      <c r="G134" s="253" t="s">
        <v>303</v>
      </c>
      <c r="H134" s="174" t="s">
        <v>571</v>
      </c>
      <c r="I134" s="214">
        <v>4000000</v>
      </c>
      <c r="J134" s="215" t="s">
        <v>572</v>
      </c>
      <c r="K134" s="216"/>
      <c r="L134" s="217" t="s">
        <v>573</v>
      </c>
      <c r="M134" s="176" t="s">
        <v>574</v>
      </c>
      <c r="N134" s="217" t="s">
        <v>87</v>
      </c>
      <c r="O134" s="176"/>
      <c r="P134" s="216"/>
      <c r="Q134" s="244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="149" customFormat="1" ht="15.75" hidden="1" customHeight="1" spans="1:40">
      <c r="A135" s="176">
        <v>134</v>
      </c>
      <c r="B135" s="177" t="e">
        <f t="shared" si="4"/>
        <v>#NUM!</v>
      </c>
      <c r="C135" s="178" t="e">
        <f ca="1" t="shared" si="5"/>
        <v>#NUM!</v>
      </c>
      <c r="E135" s="184"/>
      <c r="F135" s="180"/>
      <c r="G135" s="253" t="s">
        <v>303</v>
      </c>
      <c r="H135" s="174" t="s">
        <v>575</v>
      </c>
      <c r="I135" s="221">
        <v>2000000</v>
      </c>
      <c r="J135" s="222" t="s">
        <v>576</v>
      </c>
      <c r="K135" s="216"/>
      <c r="L135" s="223" t="s">
        <v>577</v>
      </c>
      <c r="M135" s="224" t="s">
        <v>104</v>
      </c>
      <c r="N135" s="223" t="s">
        <v>87</v>
      </c>
      <c r="O135" s="224"/>
      <c r="P135" s="216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="149" customFormat="1" ht="15.75" hidden="1" customHeight="1" spans="1:40">
      <c r="A136" s="176">
        <v>135</v>
      </c>
      <c r="B136" s="177" t="e">
        <f t="shared" si="4"/>
        <v>#NUM!</v>
      </c>
      <c r="C136" s="182" t="e">
        <f ca="1" t="shared" si="5"/>
        <v>#NUM!</v>
      </c>
      <c r="E136" s="179"/>
      <c r="F136" s="180"/>
      <c r="G136" s="253" t="s">
        <v>303</v>
      </c>
      <c r="H136" s="174" t="s">
        <v>578</v>
      </c>
      <c r="I136" s="214">
        <v>23000000</v>
      </c>
      <c r="J136" s="215" t="s">
        <v>579</v>
      </c>
      <c r="K136" s="216"/>
      <c r="L136" s="217" t="s">
        <v>580</v>
      </c>
      <c r="M136" s="176" t="s">
        <v>581</v>
      </c>
      <c r="N136" s="217" t="s">
        <v>87</v>
      </c>
      <c r="O136" s="176"/>
      <c r="P136" s="216" t="s">
        <v>582</v>
      </c>
      <c r="Q136" s="245">
        <v>45053</v>
      </c>
      <c r="R136" s="149">
        <f ca="1">DATEDIF(TODAY(),Q136,"d")</f>
        <v>-119</v>
      </c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="149" customFormat="1" ht="15.75" hidden="1" customHeight="1" spans="1:16">
      <c r="A137" s="176">
        <v>136</v>
      </c>
      <c r="B137" s="177" t="e">
        <f t="shared" si="4"/>
        <v>#NUM!</v>
      </c>
      <c r="C137" s="178" t="e">
        <f ca="1" t="shared" si="5"/>
        <v>#NUM!</v>
      </c>
      <c r="E137" s="184"/>
      <c r="F137" s="180"/>
      <c r="G137" s="253" t="s">
        <v>303</v>
      </c>
      <c r="H137" s="180" t="s">
        <v>583</v>
      </c>
      <c r="I137" s="221">
        <v>15000000</v>
      </c>
      <c r="J137" s="222"/>
      <c r="K137" s="216"/>
      <c r="L137" s="223" t="s">
        <v>584</v>
      </c>
      <c r="M137" s="228" t="s">
        <v>585</v>
      </c>
      <c r="N137" s="223" t="s">
        <v>93</v>
      </c>
      <c r="O137" s="224"/>
      <c r="P137" s="216"/>
    </row>
    <row r="138" s="149" customFormat="1" ht="15.75" hidden="1" customHeight="1" spans="1:19">
      <c r="A138" s="63">
        <v>137</v>
      </c>
      <c r="B138" s="171">
        <f t="shared" si="4"/>
        <v>44818</v>
      </c>
      <c r="C138" s="195">
        <f ca="1" t="shared" si="5"/>
        <v>354</v>
      </c>
      <c r="D138" s="151">
        <v>2022</v>
      </c>
      <c r="E138" s="174">
        <v>14</v>
      </c>
      <c r="F138" s="174">
        <v>9</v>
      </c>
      <c r="G138" s="183" t="s">
        <v>303</v>
      </c>
      <c r="H138" s="174" t="s">
        <v>586</v>
      </c>
      <c r="I138" s="229">
        <v>17000000</v>
      </c>
      <c r="J138" s="230" t="s">
        <v>587</v>
      </c>
      <c r="K138" s="231" t="s">
        <v>136</v>
      </c>
      <c r="L138" s="231" t="s">
        <v>588</v>
      </c>
      <c r="M138" s="151" t="s">
        <v>589</v>
      </c>
      <c r="N138" s="231" t="s">
        <v>93</v>
      </c>
      <c r="O138" s="151" t="s">
        <v>119</v>
      </c>
      <c r="P138" s="205" t="s">
        <v>590</v>
      </c>
      <c r="Q138" s="247">
        <v>45112</v>
      </c>
      <c r="R138" s="151"/>
      <c r="S138" s="151"/>
    </row>
    <row r="139" s="25" customFormat="1" ht="15.75" hidden="1" customHeight="1" spans="1:19">
      <c r="A139" s="176">
        <v>138</v>
      </c>
      <c r="B139" s="177" t="e">
        <f t="shared" si="4"/>
        <v>#NUM!</v>
      </c>
      <c r="C139" s="178" t="e">
        <f ca="1" t="shared" si="5"/>
        <v>#NUM!</v>
      </c>
      <c r="D139" s="149"/>
      <c r="E139" s="179"/>
      <c r="F139" s="180"/>
      <c r="G139" s="253" t="s">
        <v>303</v>
      </c>
      <c r="H139" s="174" t="s">
        <v>591</v>
      </c>
      <c r="I139" s="214">
        <v>16000000</v>
      </c>
      <c r="J139" s="215"/>
      <c r="K139" s="216" t="s">
        <v>422</v>
      </c>
      <c r="L139" s="217" t="s">
        <v>592</v>
      </c>
      <c r="M139" s="176"/>
      <c r="N139" s="217"/>
      <c r="O139" s="176"/>
      <c r="P139" s="216" t="s">
        <v>324</v>
      </c>
      <c r="Q139" s="244"/>
      <c r="R139" s="149"/>
      <c r="S139" s="149"/>
    </row>
    <row r="140" s="149" customFormat="1" ht="15.75" hidden="1" customHeight="1" spans="1:16">
      <c r="A140" s="176">
        <v>139</v>
      </c>
      <c r="B140" s="177" t="e">
        <f t="shared" si="4"/>
        <v>#NUM!</v>
      </c>
      <c r="C140" s="178" t="e">
        <f ca="1" t="shared" si="5"/>
        <v>#NUM!</v>
      </c>
      <c r="E140" s="179"/>
      <c r="F140" s="180"/>
      <c r="G140" s="253" t="s">
        <v>303</v>
      </c>
      <c r="H140" s="180" t="s">
        <v>593</v>
      </c>
      <c r="I140" s="214">
        <v>18200000</v>
      </c>
      <c r="J140" s="215" t="s">
        <v>594</v>
      </c>
      <c r="K140" s="216"/>
      <c r="L140" s="217" t="s">
        <v>595</v>
      </c>
      <c r="M140" s="176" t="s">
        <v>520</v>
      </c>
      <c r="N140" s="217" t="s">
        <v>93</v>
      </c>
      <c r="O140" s="176"/>
      <c r="P140" s="216"/>
    </row>
    <row r="141" s="149" customFormat="1" ht="15.75" hidden="1" customHeight="1" spans="1:16">
      <c r="A141" s="176">
        <v>140</v>
      </c>
      <c r="B141" s="177" t="e">
        <f t="shared" si="4"/>
        <v>#NUM!</v>
      </c>
      <c r="C141" s="178" t="e">
        <f ca="1" t="shared" si="5"/>
        <v>#NUM!</v>
      </c>
      <c r="E141" s="179"/>
      <c r="F141" s="180"/>
      <c r="G141" s="253" t="s">
        <v>303</v>
      </c>
      <c r="H141" s="180" t="s">
        <v>596</v>
      </c>
      <c r="I141" s="214">
        <v>20000000</v>
      </c>
      <c r="J141" s="215" t="s">
        <v>597</v>
      </c>
      <c r="K141" s="216" t="s">
        <v>140</v>
      </c>
      <c r="L141" s="217" t="s">
        <v>598</v>
      </c>
      <c r="M141" s="176" t="s">
        <v>599</v>
      </c>
      <c r="N141" s="217" t="s">
        <v>93</v>
      </c>
      <c r="O141" s="176"/>
      <c r="P141" s="216"/>
    </row>
    <row r="142" s="25" customFormat="1" ht="15.75" hidden="1" customHeight="1" spans="1:40">
      <c r="A142" s="24">
        <v>141</v>
      </c>
      <c r="B142" s="171">
        <f t="shared" si="4"/>
        <v>45091</v>
      </c>
      <c r="C142" s="172">
        <f ca="1" t="shared" si="5"/>
        <v>81</v>
      </c>
      <c r="D142" s="25">
        <v>2023</v>
      </c>
      <c r="E142" s="173">
        <v>14</v>
      </c>
      <c r="F142" s="26">
        <v>6</v>
      </c>
      <c r="G142" s="253" t="s">
        <v>303</v>
      </c>
      <c r="H142" s="174" t="s">
        <v>600</v>
      </c>
      <c r="I142" s="208">
        <v>20000000</v>
      </c>
      <c r="J142" s="209"/>
      <c r="K142" s="210" t="s">
        <v>208</v>
      </c>
      <c r="L142" s="211" t="s">
        <v>601</v>
      </c>
      <c r="M142" s="24" t="s">
        <v>602</v>
      </c>
      <c r="N142" s="211" t="s">
        <v>93</v>
      </c>
      <c r="O142" s="24"/>
      <c r="P142" s="210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</row>
    <row r="143" s="149" customFormat="1" ht="15.75" hidden="1" customHeight="1" spans="1:40">
      <c r="A143" s="176">
        <v>142</v>
      </c>
      <c r="B143" s="177" t="e">
        <f t="shared" si="4"/>
        <v>#NUM!</v>
      </c>
      <c r="C143" s="182" t="e">
        <f ca="1" t="shared" si="5"/>
        <v>#NUM!</v>
      </c>
      <c r="E143" s="179"/>
      <c r="F143" s="180"/>
      <c r="G143" s="253" t="s">
        <v>303</v>
      </c>
      <c r="H143" s="174" t="s">
        <v>603</v>
      </c>
      <c r="I143" s="214">
        <v>15500000</v>
      </c>
      <c r="J143" s="215" t="s">
        <v>604</v>
      </c>
      <c r="K143" s="216"/>
      <c r="L143" s="217" t="s">
        <v>605</v>
      </c>
      <c r="M143" s="176" t="s">
        <v>290</v>
      </c>
      <c r="N143" s="217" t="s">
        <v>93</v>
      </c>
      <c r="O143" s="176"/>
      <c r="P143" s="284" t="s">
        <v>21</v>
      </c>
      <c r="Q143" s="244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="149" customFormat="1" ht="15.75" hidden="1" customHeight="1" spans="1:40">
      <c r="A144" s="176">
        <v>143</v>
      </c>
      <c r="B144" s="177" t="e">
        <f t="shared" si="4"/>
        <v>#NUM!</v>
      </c>
      <c r="C144" s="178" t="e">
        <f ca="1" t="shared" si="5"/>
        <v>#NUM!</v>
      </c>
      <c r="E144" s="179"/>
      <c r="F144" s="180"/>
      <c r="G144" s="253" t="s">
        <v>303</v>
      </c>
      <c r="H144" s="174" t="s">
        <v>606</v>
      </c>
      <c r="I144" s="214">
        <v>25000000</v>
      </c>
      <c r="J144" s="215"/>
      <c r="K144" s="216"/>
      <c r="L144" s="217" t="s">
        <v>607</v>
      </c>
      <c r="M144" s="176" t="s">
        <v>602</v>
      </c>
      <c r="N144" s="217" t="s">
        <v>93</v>
      </c>
      <c r="O144" s="176"/>
      <c r="P144" s="216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="25" customFormat="1" ht="15.75" hidden="1" customHeight="1" spans="1:40">
      <c r="A145" s="24">
        <v>144</v>
      </c>
      <c r="B145" s="171">
        <f t="shared" si="4"/>
        <v>45162</v>
      </c>
      <c r="C145" s="172">
        <f ca="1" t="shared" si="5"/>
        <v>10</v>
      </c>
      <c r="D145" s="25">
        <v>2023</v>
      </c>
      <c r="E145" s="173">
        <v>24</v>
      </c>
      <c r="F145" s="26">
        <v>8</v>
      </c>
      <c r="G145" s="253" t="s">
        <v>303</v>
      </c>
      <c r="H145" s="174" t="s">
        <v>608</v>
      </c>
      <c r="I145" s="208">
        <v>11000000</v>
      </c>
      <c r="J145" s="209" t="s">
        <v>609</v>
      </c>
      <c r="K145" s="210" t="s">
        <v>221</v>
      </c>
      <c r="L145" s="211" t="s">
        <v>610</v>
      </c>
      <c r="M145" s="24" t="s">
        <v>271</v>
      </c>
      <c r="N145" s="211" t="s">
        <v>87</v>
      </c>
      <c r="O145" s="24"/>
      <c r="P145" s="210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</row>
    <row r="146" s="148" customFormat="1" ht="15.75" hidden="1" customHeight="1" spans="1:17">
      <c r="A146" s="165">
        <v>145</v>
      </c>
      <c r="B146" s="166">
        <f t="shared" si="4"/>
        <v>45026</v>
      </c>
      <c r="C146" s="175">
        <f ca="1" t="shared" si="5"/>
        <v>146</v>
      </c>
      <c r="D146" s="148">
        <v>2023</v>
      </c>
      <c r="E146" s="168">
        <v>10</v>
      </c>
      <c r="F146" s="169">
        <v>4</v>
      </c>
      <c r="G146" s="253" t="s">
        <v>303</v>
      </c>
      <c r="H146" s="279" t="s">
        <v>611</v>
      </c>
      <c r="I146" s="203">
        <v>15500000</v>
      </c>
      <c r="J146" s="204" t="s">
        <v>612</v>
      </c>
      <c r="K146" s="205" t="s">
        <v>430</v>
      </c>
      <c r="L146" s="206" t="s">
        <v>613</v>
      </c>
      <c r="M146" s="165" t="s">
        <v>614</v>
      </c>
      <c r="N146" s="206" t="s">
        <v>93</v>
      </c>
      <c r="O146" s="165"/>
      <c r="P146" s="205" t="s">
        <v>615</v>
      </c>
      <c r="Q146" s="243"/>
    </row>
    <row r="147" s="149" customFormat="1" ht="15.75" hidden="1" customHeight="1" spans="1:16">
      <c r="A147" s="176">
        <v>146</v>
      </c>
      <c r="B147" s="177" t="e">
        <f t="shared" si="4"/>
        <v>#NUM!</v>
      </c>
      <c r="C147" s="178" t="e">
        <f ca="1" t="shared" si="5"/>
        <v>#NUM!</v>
      </c>
      <c r="E147" s="179"/>
      <c r="F147" s="180"/>
      <c r="G147" s="253" t="s">
        <v>303</v>
      </c>
      <c r="H147" s="180" t="s">
        <v>616</v>
      </c>
      <c r="I147" s="214">
        <v>22000000</v>
      </c>
      <c r="J147" s="215" t="s">
        <v>617</v>
      </c>
      <c r="K147" s="216" t="s">
        <v>430</v>
      </c>
      <c r="L147" s="217" t="s">
        <v>618</v>
      </c>
      <c r="M147" s="176" t="s">
        <v>619</v>
      </c>
      <c r="N147" s="217" t="s">
        <v>93</v>
      </c>
      <c r="O147" s="176" t="s">
        <v>119</v>
      </c>
      <c r="P147" s="216"/>
    </row>
    <row r="148" s="149" customFormat="1" ht="15.75" hidden="1" customHeight="1" spans="1:17">
      <c r="A148" s="176">
        <v>147</v>
      </c>
      <c r="B148" s="177" t="e">
        <f t="shared" si="4"/>
        <v>#NUM!</v>
      </c>
      <c r="C148" s="182" t="e">
        <f ca="1" t="shared" si="5"/>
        <v>#NUM!</v>
      </c>
      <c r="E148" s="179"/>
      <c r="F148" s="180"/>
      <c r="G148" s="170" t="s">
        <v>195</v>
      </c>
      <c r="H148" s="180" t="s">
        <v>620</v>
      </c>
      <c r="I148" s="214">
        <v>5000000</v>
      </c>
      <c r="J148" s="215" t="s">
        <v>621</v>
      </c>
      <c r="K148" s="216" t="s">
        <v>116</v>
      </c>
      <c r="L148" s="217" t="s">
        <v>622</v>
      </c>
      <c r="M148" s="176" t="s">
        <v>301</v>
      </c>
      <c r="N148" s="217" t="s">
        <v>87</v>
      </c>
      <c r="O148" s="176"/>
      <c r="P148" s="216" t="s">
        <v>324</v>
      </c>
      <c r="Q148" s="244"/>
    </row>
    <row r="149" s="152" customFormat="1" ht="15.75" hidden="1" customHeight="1" spans="1:16">
      <c r="A149" s="152">
        <v>148</v>
      </c>
      <c r="B149" s="196">
        <f t="shared" si="4"/>
        <v>45169</v>
      </c>
      <c r="C149" s="197">
        <f ca="1" t="shared" si="5"/>
        <v>3</v>
      </c>
      <c r="D149" s="152">
        <v>2023</v>
      </c>
      <c r="E149" s="198">
        <v>31</v>
      </c>
      <c r="F149" s="198">
        <v>8</v>
      </c>
      <c r="G149" s="170" t="s">
        <v>195</v>
      </c>
      <c r="H149" s="199" t="s">
        <v>623</v>
      </c>
      <c r="I149" s="236">
        <v>5000000</v>
      </c>
      <c r="J149" s="237"/>
      <c r="K149" s="238"/>
      <c r="L149" s="238" t="s">
        <v>624</v>
      </c>
      <c r="M149" s="152" t="s">
        <v>625</v>
      </c>
      <c r="N149" s="238" t="s">
        <v>87</v>
      </c>
      <c r="O149" s="152"/>
      <c r="P149" s="238" t="s">
        <v>626</v>
      </c>
    </row>
    <row r="150" s="149" customFormat="1" ht="15.75" hidden="1" customHeight="1" spans="1:16">
      <c r="A150" s="176">
        <v>149</v>
      </c>
      <c r="B150" s="177" t="e">
        <f t="shared" si="4"/>
        <v>#NUM!</v>
      </c>
      <c r="C150" s="178" t="e">
        <f ca="1" t="shared" si="5"/>
        <v>#NUM!</v>
      </c>
      <c r="E150" s="179"/>
      <c r="F150" s="180"/>
      <c r="G150" s="170" t="s">
        <v>303</v>
      </c>
      <c r="H150" s="174" t="s">
        <v>627</v>
      </c>
      <c r="I150" s="214">
        <v>7000000</v>
      </c>
      <c r="J150" s="215"/>
      <c r="K150" s="216"/>
      <c r="L150" s="217" t="s">
        <v>628</v>
      </c>
      <c r="M150" s="176" t="s">
        <v>376</v>
      </c>
      <c r="N150" s="217" t="s">
        <v>93</v>
      </c>
      <c r="O150" s="176"/>
      <c r="P150" s="216"/>
    </row>
    <row r="151" s="151" customFormat="1" ht="15.75" hidden="1" customHeight="1" spans="1:16">
      <c r="A151" s="151">
        <v>150</v>
      </c>
      <c r="B151" s="189">
        <f t="shared" si="4"/>
        <v>45170</v>
      </c>
      <c r="C151" s="190">
        <f ca="1" t="shared" si="5"/>
        <v>2</v>
      </c>
      <c r="D151" s="151">
        <v>2023</v>
      </c>
      <c r="E151" s="174">
        <v>1</v>
      </c>
      <c r="F151" s="174">
        <v>9</v>
      </c>
      <c r="G151" s="183" t="s">
        <v>303</v>
      </c>
      <c r="H151" s="174" t="s">
        <v>629</v>
      </c>
      <c r="I151" s="229">
        <v>11000000</v>
      </c>
      <c r="J151" s="230" t="s">
        <v>630</v>
      </c>
      <c r="K151" s="231"/>
      <c r="L151" s="231" t="s">
        <v>631</v>
      </c>
      <c r="M151" s="151" t="s">
        <v>632</v>
      </c>
      <c r="N151" s="231" t="s">
        <v>93</v>
      </c>
      <c r="P151" s="231"/>
    </row>
    <row r="152" s="149" customFormat="1" ht="15.75" hidden="1" customHeight="1" spans="1:40">
      <c r="A152" s="176">
        <v>151</v>
      </c>
      <c r="B152" s="177" t="e">
        <f t="shared" si="4"/>
        <v>#NUM!</v>
      </c>
      <c r="C152" s="178" t="e">
        <f ca="1" t="shared" si="5"/>
        <v>#NUM!</v>
      </c>
      <c r="E152" s="179"/>
      <c r="F152" s="180"/>
      <c r="G152" s="170" t="s">
        <v>303</v>
      </c>
      <c r="H152" s="180" t="s">
        <v>633</v>
      </c>
      <c r="I152" s="214">
        <v>3500000</v>
      </c>
      <c r="J152" s="215" t="s">
        <v>634</v>
      </c>
      <c r="K152" s="216"/>
      <c r="L152" s="217" t="s">
        <v>525</v>
      </c>
      <c r="M152" s="176" t="s">
        <v>635</v>
      </c>
      <c r="N152" s="217" t="s">
        <v>87</v>
      </c>
      <c r="O152" s="176"/>
      <c r="P152" s="21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</row>
    <row r="153" s="149" customFormat="1" ht="15.75" hidden="1" customHeight="1" spans="1:16">
      <c r="A153" s="176">
        <v>152</v>
      </c>
      <c r="B153" s="177" t="e">
        <f t="shared" si="4"/>
        <v>#NUM!</v>
      </c>
      <c r="C153" s="178" t="e">
        <f ca="1" t="shared" si="5"/>
        <v>#NUM!</v>
      </c>
      <c r="E153" s="179"/>
      <c r="F153" s="180"/>
      <c r="G153" s="170" t="s">
        <v>303</v>
      </c>
      <c r="H153" s="180" t="s">
        <v>636</v>
      </c>
      <c r="I153" s="214">
        <v>5000000</v>
      </c>
      <c r="J153" s="215"/>
      <c r="K153" s="216"/>
      <c r="L153" s="217" t="s">
        <v>637</v>
      </c>
      <c r="M153" s="176" t="s">
        <v>376</v>
      </c>
      <c r="N153" s="217" t="s">
        <v>93</v>
      </c>
      <c r="O153" s="176"/>
      <c r="P153" s="216"/>
    </row>
    <row r="154" s="149" customFormat="1" ht="15.75" hidden="1" customHeight="1" spans="1:16">
      <c r="A154" s="176">
        <v>153</v>
      </c>
      <c r="B154" s="177">
        <f t="shared" si="4"/>
        <v>45063</v>
      </c>
      <c r="C154" s="178">
        <f ca="1" t="shared" si="5"/>
        <v>109</v>
      </c>
      <c r="D154" s="149">
        <v>2023</v>
      </c>
      <c r="E154" s="180">
        <v>17</v>
      </c>
      <c r="F154" s="180">
        <v>5</v>
      </c>
      <c r="G154" s="255" t="s">
        <v>195</v>
      </c>
      <c r="H154" s="180" t="s">
        <v>638</v>
      </c>
      <c r="I154" s="219">
        <v>4000000</v>
      </c>
      <c r="J154" s="220"/>
      <c r="K154" s="216" t="s">
        <v>208</v>
      </c>
      <c r="L154" s="216" t="s">
        <v>639</v>
      </c>
      <c r="M154" s="260"/>
      <c r="N154" s="216" t="s">
        <v>93</v>
      </c>
      <c r="P154" s="216"/>
    </row>
    <row r="155" s="149" customFormat="1" ht="15.75" hidden="1" customHeight="1" spans="1:16">
      <c r="A155" s="176">
        <v>154</v>
      </c>
      <c r="B155" s="177" t="e">
        <f t="shared" si="4"/>
        <v>#NUM!</v>
      </c>
      <c r="C155" s="178" t="e">
        <f ca="1" t="shared" si="5"/>
        <v>#NUM!</v>
      </c>
      <c r="E155" s="184"/>
      <c r="F155" s="180"/>
      <c r="G155" s="280" t="s">
        <v>82</v>
      </c>
      <c r="H155" s="180" t="s">
        <v>640</v>
      </c>
      <c r="I155" s="221">
        <v>7000000</v>
      </c>
      <c r="J155" s="222" t="s">
        <v>641</v>
      </c>
      <c r="K155" s="216"/>
      <c r="L155" s="223" t="s">
        <v>642</v>
      </c>
      <c r="M155" s="224" t="s">
        <v>643</v>
      </c>
      <c r="N155" s="223" t="s">
        <v>93</v>
      </c>
      <c r="O155" s="224"/>
      <c r="P155" s="216"/>
    </row>
    <row r="156" s="25" customFormat="1" ht="15.75" hidden="1" customHeight="1" spans="1:16">
      <c r="A156" s="24">
        <v>155</v>
      </c>
      <c r="B156" s="171">
        <f t="shared" si="4"/>
        <v>45077</v>
      </c>
      <c r="C156" s="172">
        <f ca="1" t="shared" si="5"/>
        <v>95</v>
      </c>
      <c r="D156" s="25">
        <v>2023</v>
      </c>
      <c r="E156" s="173">
        <v>31</v>
      </c>
      <c r="F156" s="26">
        <v>5</v>
      </c>
      <c r="G156" s="170" t="s">
        <v>82</v>
      </c>
      <c r="H156" s="174" t="s">
        <v>644</v>
      </c>
      <c r="I156" s="208">
        <v>7000000</v>
      </c>
      <c r="J156" s="209" t="s">
        <v>645</v>
      </c>
      <c r="K156" s="210" t="s">
        <v>430</v>
      </c>
      <c r="L156" s="211" t="s">
        <v>646</v>
      </c>
      <c r="M156" s="24" t="s">
        <v>647</v>
      </c>
      <c r="N156" s="211" t="s">
        <v>93</v>
      </c>
      <c r="O156" s="24" t="s">
        <v>119</v>
      </c>
      <c r="P156" s="210"/>
    </row>
    <row r="157" s="25" customFormat="1" ht="15.75" hidden="1" customHeight="1" spans="1:16">
      <c r="A157" s="24">
        <v>156</v>
      </c>
      <c r="B157" s="171">
        <f t="shared" si="4"/>
        <v>45144</v>
      </c>
      <c r="C157" s="172">
        <f ca="1" t="shared" si="5"/>
        <v>28</v>
      </c>
      <c r="D157" s="25">
        <v>2023</v>
      </c>
      <c r="E157" s="173">
        <v>6</v>
      </c>
      <c r="F157" s="26">
        <v>8</v>
      </c>
      <c r="G157" s="170" t="s">
        <v>303</v>
      </c>
      <c r="H157" s="174" t="s">
        <v>648</v>
      </c>
      <c r="I157" s="208">
        <v>8000000</v>
      </c>
      <c r="J157" s="209" t="s">
        <v>649</v>
      </c>
      <c r="K157" s="210" t="s">
        <v>136</v>
      </c>
      <c r="L157" s="211" t="s">
        <v>650</v>
      </c>
      <c r="M157" s="24" t="s">
        <v>278</v>
      </c>
      <c r="N157" s="211" t="s">
        <v>93</v>
      </c>
      <c r="O157" s="24"/>
      <c r="P157" s="210"/>
    </row>
    <row r="158" s="25" customFormat="1" ht="15.75" hidden="1" customHeight="1" spans="1:16">
      <c r="A158" s="24">
        <v>157</v>
      </c>
      <c r="B158" s="171">
        <f t="shared" si="4"/>
        <v>45153</v>
      </c>
      <c r="C158" s="172">
        <f ca="1" t="shared" si="5"/>
        <v>19</v>
      </c>
      <c r="D158" s="25">
        <v>2023</v>
      </c>
      <c r="E158" s="173">
        <v>15</v>
      </c>
      <c r="F158" s="26">
        <v>8</v>
      </c>
      <c r="G158" s="170" t="s">
        <v>303</v>
      </c>
      <c r="H158" s="174" t="s">
        <v>651</v>
      </c>
      <c r="I158" s="208">
        <v>10000000</v>
      </c>
      <c r="J158" s="209" t="s">
        <v>652</v>
      </c>
      <c r="K158" s="210" t="s">
        <v>116</v>
      </c>
      <c r="L158" s="211" t="s">
        <v>653</v>
      </c>
      <c r="M158" s="24" t="s">
        <v>654</v>
      </c>
      <c r="N158" s="211" t="s">
        <v>93</v>
      </c>
      <c r="O158" s="24"/>
      <c r="P158" s="210"/>
    </row>
    <row r="159" s="149" customFormat="1" ht="15.75" hidden="1" customHeight="1" spans="1:40">
      <c r="A159" s="176">
        <v>158</v>
      </c>
      <c r="B159" s="177" t="e">
        <f t="shared" si="4"/>
        <v>#NUM!</v>
      </c>
      <c r="C159" s="178" t="e">
        <f ca="1" t="shared" si="5"/>
        <v>#NUM!</v>
      </c>
      <c r="E159" s="179"/>
      <c r="F159" s="180"/>
      <c r="G159" s="170" t="s">
        <v>143</v>
      </c>
      <c r="H159" s="174" t="s">
        <v>655</v>
      </c>
      <c r="I159" s="214">
        <v>18000000</v>
      </c>
      <c r="J159" s="215" t="s">
        <v>656</v>
      </c>
      <c r="K159" s="216"/>
      <c r="L159" s="217" t="s">
        <v>657</v>
      </c>
      <c r="M159" s="176" t="s">
        <v>412</v>
      </c>
      <c r="N159" s="217" t="s">
        <v>93</v>
      </c>
      <c r="O159" s="176"/>
      <c r="P159" s="216" t="s">
        <v>416</v>
      </c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="25" customFormat="1" ht="15.75" hidden="1" customHeight="1" spans="1:38">
      <c r="A160" s="24">
        <v>159</v>
      </c>
      <c r="B160" s="171">
        <f t="shared" si="4"/>
        <v>45092</v>
      </c>
      <c r="C160" s="172">
        <f ca="1" t="shared" si="5"/>
        <v>80</v>
      </c>
      <c r="D160" s="25">
        <v>2023</v>
      </c>
      <c r="E160" s="173">
        <v>15</v>
      </c>
      <c r="F160" s="26">
        <v>6</v>
      </c>
      <c r="G160" s="170" t="s">
        <v>195</v>
      </c>
      <c r="H160" s="174" t="s">
        <v>658</v>
      </c>
      <c r="I160" s="208">
        <v>20000000</v>
      </c>
      <c r="J160" s="209" t="s">
        <v>659</v>
      </c>
      <c r="K160" s="210" t="s">
        <v>96</v>
      </c>
      <c r="L160" s="211" t="s">
        <v>660</v>
      </c>
      <c r="M160" s="24" t="s">
        <v>360</v>
      </c>
      <c r="N160" s="211" t="s">
        <v>93</v>
      </c>
      <c r="O160" s="24"/>
      <c r="P160" s="210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</row>
    <row r="161" s="25" customFormat="1" ht="15.75" hidden="1" customHeight="1" spans="1:40">
      <c r="A161" s="24">
        <v>160</v>
      </c>
      <c r="B161" s="171">
        <f t="shared" si="4"/>
        <v>45159</v>
      </c>
      <c r="C161" s="172">
        <f ca="1" t="shared" si="5"/>
        <v>13</v>
      </c>
      <c r="D161" s="25">
        <v>2023</v>
      </c>
      <c r="E161" s="173">
        <v>21</v>
      </c>
      <c r="F161" s="26">
        <v>8</v>
      </c>
      <c r="G161" s="170"/>
      <c r="H161" s="174" t="s">
        <v>661</v>
      </c>
      <c r="I161" s="208">
        <v>17000000</v>
      </c>
      <c r="J161" s="209" t="s">
        <v>662</v>
      </c>
      <c r="K161" s="210" t="s">
        <v>136</v>
      </c>
      <c r="L161" s="211" t="s">
        <v>663</v>
      </c>
      <c r="M161" s="24" t="s">
        <v>664</v>
      </c>
      <c r="N161" s="211" t="s">
        <v>93</v>
      </c>
      <c r="O161" s="24"/>
      <c r="P161" s="210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</row>
    <row r="162" s="25" customFormat="1" ht="15.75" hidden="1" customHeight="1" spans="1:16">
      <c r="A162" s="24">
        <v>161</v>
      </c>
      <c r="B162" s="171">
        <f t="shared" si="4"/>
        <v>45139</v>
      </c>
      <c r="C162" s="172">
        <f ca="1" t="shared" si="5"/>
        <v>33</v>
      </c>
      <c r="D162" s="25">
        <v>2023</v>
      </c>
      <c r="E162" s="173">
        <v>1</v>
      </c>
      <c r="F162" s="26">
        <v>8</v>
      </c>
      <c r="G162" s="170"/>
      <c r="H162" s="174" t="s">
        <v>665</v>
      </c>
      <c r="I162" s="208">
        <v>17000000</v>
      </c>
      <c r="J162" s="209" t="s">
        <v>666</v>
      </c>
      <c r="K162" s="210" t="s">
        <v>221</v>
      </c>
      <c r="L162" s="211" t="s">
        <v>667</v>
      </c>
      <c r="M162" s="24" t="s">
        <v>668</v>
      </c>
      <c r="N162" s="211" t="s">
        <v>669</v>
      </c>
      <c r="O162" s="24"/>
      <c r="P162" s="210"/>
    </row>
    <row r="163" s="149" customFormat="1" ht="15.75" hidden="1" customHeight="1" spans="1:16">
      <c r="A163" s="176">
        <v>162</v>
      </c>
      <c r="B163" s="177" t="e">
        <f t="shared" si="4"/>
        <v>#NUM!</v>
      </c>
      <c r="C163" s="178" t="e">
        <f ca="1" t="shared" si="5"/>
        <v>#NUM!</v>
      </c>
      <c r="E163" s="179"/>
      <c r="F163" s="180"/>
      <c r="G163" s="170"/>
      <c r="H163" s="180" t="s">
        <v>670</v>
      </c>
      <c r="I163" s="214">
        <v>20000000</v>
      </c>
      <c r="J163" s="215" t="s">
        <v>280</v>
      </c>
      <c r="K163" s="216"/>
      <c r="L163" s="217" t="s">
        <v>671</v>
      </c>
      <c r="M163" s="176" t="s">
        <v>672</v>
      </c>
      <c r="N163" s="217" t="s">
        <v>93</v>
      </c>
      <c r="O163" s="176"/>
      <c r="P163" s="216"/>
    </row>
    <row r="164" s="149" customFormat="1" ht="15.75" hidden="1" customHeight="1" spans="1:16">
      <c r="A164" s="176">
        <v>163</v>
      </c>
      <c r="B164" s="177" t="e">
        <f t="shared" si="4"/>
        <v>#NUM!</v>
      </c>
      <c r="C164" s="178" t="e">
        <f ca="1" t="shared" si="5"/>
        <v>#NUM!</v>
      </c>
      <c r="E164" s="179"/>
      <c r="F164" s="180"/>
      <c r="G164" s="170"/>
      <c r="H164" s="180" t="s">
        <v>673</v>
      </c>
      <c r="I164" s="214">
        <v>8000000</v>
      </c>
      <c r="J164" s="215" t="s">
        <v>674</v>
      </c>
      <c r="K164" s="216"/>
      <c r="L164" s="217" t="s">
        <v>675</v>
      </c>
      <c r="M164" s="176" t="s">
        <v>676</v>
      </c>
      <c r="N164" s="217" t="s">
        <v>87</v>
      </c>
      <c r="O164" s="176"/>
      <c r="P164" s="216"/>
    </row>
    <row r="165" s="149" customFormat="1" ht="15.75" hidden="1" customHeight="1" spans="1:16">
      <c r="A165" s="176">
        <v>164</v>
      </c>
      <c r="B165" s="177" t="e">
        <f t="shared" si="4"/>
        <v>#NUM!</v>
      </c>
      <c r="C165" s="178" t="e">
        <f ca="1" t="shared" si="5"/>
        <v>#NUM!</v>
      </c>
      <c r="E165" s="179"/>
      <c r="F165" s="180"/>
      <c r="G165" s="170"/>
      <c r="H165" s="180" t="s">
        <v>677</v>
      </c>
      <c r="I165" s="214">
        <v>2000000</v>
      </c>
      <c r="J165" s="215" t="s">
        <v>678</v>
      </c>
      <c r="K165" s="216"/>
      <c r="L165" s="217" t="s">
        <v>679</v>
      </c>
      <c r="M165" s="176" t="s">
        <v>680</v>
      </c>
      <c r="N165" s="217" t="s">
        <v>87</v>
      </c>
      <c r="O165" s="176"/>
      <c r="P165" s="216"/>
    </row>
    <row r="166" s="25" customFormat="1" ht="15.75" hidden="1" customHeight="1" spans="1:40">
      <c r="A166" s="24">
        <v>165</v>
      </c>
      <c r="B166" s="171">
        <f t="shared" si="4"/>
        <v>45071</v>
      </c>
      <c r="C166" s="172">
        <f ca="1" t="shared" si="5"/>
        <v>101</v>
      </c>
      <c r="D166" s="25">
        <v>2023</v>
      </c>
      <c r="E166" s="173">
        <v>25</v>
      </c>
      <c r="F166" s="26">
        <v>5</v>
      </c>
      <c r="G166" s="170"/>
      <c r="H166" s="174" t="s">
        <v>681</v>
      </c>
      <c r="I166" s="208">
        <v>13000000</v>
      </c>
      <c r="J166" s="209" t="s">
        <v>682</v>
      </c>
      <c r="K166" s="210" t="s">
        <v>430</v>
      </c>
      <c r="L166" s="211" t="s">
        <v>683</v>
      </c>
      <c r="M166" s="24" t="s">
        <v>684</v>
      </c>
      <c r="N166" s="211" t="s">
        <v>93</v>
      </c>
      <c r="O166" s="24" t="s">
        <v>119</v>
      </c>
      <c r="P166" s="210" t="s">
        <v>685</v>
      </c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</row>
    <row r="167" s="149" customFormat="1" ht="15.75" hidden="1" customHeight="1" spans="1:16">
      <c r="A167" s="176">
        <v>166</v>
      </c>
      <c r="B167" s="177" t="e">
        <f t="shared" si="4"/>
        <v>#NUM!</v>
      </c>
      <c r="C167" s="178" t="e">
        <f ca="1" t="shared" si="5"/>
        <v>#NUM!</v>
      </c>
      <c r="E167" s="179"/>
      <c r="F167" s="180"/>
      <c r="G167" s="170"/>
      <c r="H167" s="180" t="s">
        <v>686</v>
      </c>
      <c r="I167" s="214">
        <v>2500000</v>
      </c>
      <c r="J167" s="215"/>
      <c r="K167" s="216"/>
      <c r="L167" s="217" t="s">
        <v>687</v>
      </c>
      <c r="M167" s="176" t="s">
        <v>132</v>
      </c>
      <c r="N167" s="217" t="s">
        <v>87</v>
      </c>
      <c r="O167" s="176"/>
      <c r="P167" s="216"/>
    </row>
    <row r="168" s="25" customFormat="1" ht="15.75" hidden="1" customHeight="1" spans="1:40">
      <c r="A168" s="24">
        <v>167</v>
      </c>
      <c r="B168" s="171">
        <f t="shared" si="4"/>
        <v>45142</v>
      </c>
      <c r="C168" s="172">
        <f ca="1" t="shared" si="5"/>
        <v>30</v>
      </c>
      <c r="D168" s="25">
        <v>2023</v>
      </c>
      <c r="E168" s="173">
        <v>4</v>
      </c>
      <c r="F168" s="26">
        <v>8</v>
      </c>
      <c r="G168" s="170"/>
      <c r="H168" s="174" t="s">
        <v>688</v>
      </c>
      <c r="I168" s="208">
        <v>8000000</v>
      </c>
      <c r="J168" s="209" t="s">
        <v>689</v>
      </c>
      <c r="K168" s="210" t="s">
        <v>116</v>
      </c>
      <c r="L168" s="211" t="s">
        <v>317</v>
      </c>
      <c r="M168" s="24" t="s">
        <v>690</v>
      </c>
      <c r="N168" s="211" t="s">
        <v>93</v>
      </c>
      <c r="O168" s="24"/>
      <c r="P168" s="210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</row>
    <row r="169" s="25" customFormat="1" ht="15.75" hidden="1" customHeight="1" spans="1:16">
      <c r="A169" s="24">
        <v>168</v>
      </c>
      <c r="B169" s="171">
        <f t="shared" si="4"/>
        <v>45137</v>
      </c>
      <c r="C169" s="172">
        <f ca="1" t="shared" si="5"/>
        <v>35</v>
      </c>
      <c r="D169" s="25">
        <v>2023</v>
      </c>
      <c r="E169" s="173">
        <v>30</v>
      </c>
      <c r="F169" s="26">
        <v>7</v>
      </c>
      <c r="G169" s="170"/>
      <c r="H169" s="174" t="s">
        <v>691</v>
      </c>
      <c r="I169" s="208">
        <v>5000000</v>
      </c>
      <c r="J169" s="209" t="s">
        <v>692</v>
      </c>
      <c r="K169" s="210" t="s">
        <v>221</v>
      </c>
      <c r="L169" s="211" t="s">
        <v>584</v>
      </c>
      <c r="M169" s="24" t="s">
        <v>693</v>
      </c>
      <c r="N169" s="211" t="s">
        <v>93</v>
      </c>
      <c r="O169" s="24"/>
      <c r="P169" s="210"/>
    </row>
    <row r="170" s="25" customFormat="1" ht="15.75" customHeight="1" spans="1:40">
      <c r="A170" s="24">
        <v>169</v>
      </c>
      <c r="B170" s="171">
        <f t="shared" si="4"/>
        <v>45104</v>
      </c>
      <c r="C170" s="172">
        <f ca="1" t="shared" si="5"/>
        <v>68</v>
      </c>
      <c r="D170" s="25">
        <v>2023</v>
      </c>
      <c r="E170" s="173">
        <v>27</v>
      </c>
      <c r="F170" s="26">
        <v>6</v>
      </c>
      <c r="G170" s="170"/>
      <c r="H170" s="174" t="s">
        <v>694</v>
      </c>
      <c r="I170" s="208">
        <v>6000000</v>
      </c>
      <c r="J170" s="209" t="s">
        <v>695</v>
      </c>
      <c r="K170" s="210" t="s">
        <v>208</v>
      </c>
      <c r="L170" s="211" t="s">
        <v>696</v>
      </c>
      <c r="M170" s="24" t="s">
        <v>690</v>
      </c>
      <c r="N170" s="211" t="s">
        <v>93</v>
      </c>
      <c r="O170" s="24" t="s">
        <v>119</v>
      </c>
      <c r="P170" s="210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</row>
    <row r="171" s="25" customFormat="1" ht="15.75" hidden="1" customHeight="1" spans="1:40">
      <c r="A171" s="24">
        <v>170</v>
      </c>
      <c r="B171" s="171">
        <f t="shared" si="4"/>
        <v>45146</v>
      </c>
      <c r="C171" s="172">
        <f ca="1" t="shared" si="5"/>
        <v>26</v>
      </c>
      <c r="D171" s="25">
        <v>2023</v>
      </c>
      <c r="E171" s="173">
        <v>8</v>
      </c>
      <c r="F171" s="26">
        <v>8</v>
      </c>
      <c r="G171" s="170"/>
      <c r="H171" s="174" t="s">
        <v>697</v>
      </c>
      <c r="I171" s="208">
        <v>14000000</v>
      </c>
      <c r="J171" s="209" t="s">
        <v>698</v>
      </c>
      <c r="K171" s="210" t="s">
        <v>221</v>
      </c>
      <c r="L171" s="211" t="s">
        <v>699</v>
      </c>
      <c r="M171" s="24" t="s">
        <v>700</v>
      </c>
      <c r="N171" s="211" t="s">
        <v>87</v>
      </c>
      <c r="O171" s="24"/>
      <c r="P171" s="210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</row>
    <row r="172" s="151" customFormat="1" ht="15.75" customHeight="1" spans="1:16">
      <c r="A172" s="151">
        <v>171</v>
      </c>
      <c r="B172" s="189">
        <f t="shared" si="4"/>
        <v>45110</v>
      </c>
      <c r="C172" s="190">
        <f ca="1" t="shared" si="5"/>
        <v>62</v>
      </c>
      <c r="D172" s="151">
        <v>2023</v>
      </c>
      <c r="E172" s="174">
        <v>3</v>
      </c>
      <c r="F172" s="174">
        <v>7</v>
      </c>
      <c r="G172" s="183"/>
      <c r="H172" s="174" t="s">
        <v>701</v>
      </c>
      <c r="I172" s="229">
        <v>6000000</v>
      </c>
      <c r="J172" s="230" t="s">
        <v>702</v>
      </c>
      <c r="K172" s="231" t="s">
        <v>221</v>
      </c>
      <c r="L172" s="231" t="s">
        <v>703</v>
      </c>
      <c r="M172" s="151" t="s">
        <v>690</v>
      </c>
      <c r="N172" s="231" t="s">
        <v>87</v>
      </c>
      <c r="P172" s="231"/>
    </row>
    <row r="173" s="152" customFormat="1" ht="15.75" hidden="1" customHeight="1" spans="1:16">
      <c r="A173" s="152">
        <v>172</v>
      </c>
      <c r="B173" s="196">
        <f t="shared" si="4"/>
        <v>45168</v>
      </c>
      <c r="C173" s="197">
        <f ca="1" t="shared" si="5"/>
        <v>4</v>
      </c>
      <c r="D173" s="152">
        <v>2023</v>
      </c>
      <c r="E173" s="198">
        <v>30</v>
      </c>
      <c r="F173" s="198">
        <v>8</v>
      </c>
      <c r="G173" s="170"/>
      <c r="H173" s="198" t="s">
        <v>704</v>
      </c>
      <c r="I173" s="236">
        <v>4000000</v>
      </c>
      <c r="J173" s="237"/>
      <c r="K173" s="238"/>
      <c r="L173" s="238" t="s">
        <v>705</v>
      </c>
      <c r="M173" s="152"/>
      <c r="N173" s="238"/>
      <c r="O173" s="152"/>
      <c r="P173" s="238" t="s">
        <v>706</v>
      </c>
    </row>
    <row r="174" s="25" customFormat="1" ht="15.75" hidden="1" customHeight="1" spans="1:40">
      <c r="A174" s="24">
        <v>173</v>
      </c>
      <c r="B174" s="171">
        <f t="shared" si="4"/>
        <v>45090</v>
      </c>
      <c r="C174" s="172">
        <f ca="1" t="shared" si="5"/>
        <v>82</v>
      </c>
      <c r="D174" s="25">
        <v>2023</v>
      </c>
      <c r="E174" s="173">
        <v>13</v>
      </c>
      <c r="F174" s="26">
        <v>6</v>
      </c>
      <c r="G174" s="170"/>
      <c r="H174" s="174" t="s">
        <v>707</v>
      </c>
      <c r="I174" s="208">
        <v>7600000</v>
      </c>
      <c r="J174" s="209"/>
      <c r="K174" s="210" t="s">
        <v>422</v>
      </c>
      <c r="L174" s="211" t="s">
        <v>708</v>
      </c>
      <c r="M174" s="24" t="s">
        <v>709</v>
      </c>
      <c r="N174" s="211" t="s">
        <v>87</v>
      </c>
      <c r="O174" s="24"/>
      <c r="P174" s="210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</row>
    <row r="175" s="149" customFormat="1" ht="15.75" hidden="1" customHeight="1" spans="1:16">
      <c r="A175" s="176">
        <v>174</v>
      </c>
      <c r="B175" s="177">
        <f t="shared" si="4"/>
        <v>45081</v>
      </c>
      <c r="C175" s="178">
        <f ca="1" t="shared" si="5"/>
        <v>91</v>
      </c>
      <c r="D175" s="149">
        <v>2023</v>
      </c>
      <c r="E175" s="179">
        <v>4</v>
      </c>
      <c r="F175" s="180">
        <v>6</v>
      </c>
      <c r="G175" s="170"/>
      <c r="H175" s="180" t="s">
        <v>710</v>
      </c>
      <c r="I175" s="214">
        <v>2500000</v>
      </c>
      <c r="J175" s="215"/>
      <c r="K175" s="216" t="s">
        <v>711</v>
      </c>
      <c r="L175" s="217" t="s">
        <v>712</v>
      </c>
      <c r="M175" s="176"/>
      <c r="N175" s="217"/>
      <c r="O175" s="176"/>
      <c r="P175" s="216"/>
    </row>
    <row r="176" s="149" customFormat="1" ht="15.75" hidden="1" customHeight="1" spans="1:16">
      <c r="A176" s="176">
        <v>175</v>
      </c>
      <c r="B176" s="177" t="e">
        <f t="shared" si="4"/>
        <v>#NUM!</v>
      </c>
      <c r="C176" s="178" t="e">
        <f ca="1" t="shared" si="5"/>
        <v>#NUM!</v>
      </c>
      <c r="E176" s="179"/>
      <c r="F176" s="180"/>
      <c r="G176" s="170"/>
      <c r="H176" s="180" t="s">
        <v>713</v>
      </c>
      <c r="I176" s="214">
        <v>10000000</v>
      </c>
      <c r="J176" s="215" t="s">
        <v>714</v>
      </c>
      <c r="K176" s="216"/>
      <c r="L176" s="217" t="s">
        <v>715</v>
      </c>
      <c r="M176" s="176" t="s">
        <v>716</v>
      </c>
      <c r="N176" s="217" t="s">
        <v>93</v>
      </c>
      <c r="O176" s="176"/>
      <c r="P176" s="216"/>
    </row>
    <row r="177" s="151" customFormat="1" ht="15.75" customHeight="1" spans="1:16">
      <c r="A177" s="151">
        <v>176</v>
      </c>
      <c r="B177" s="189">
        <f t="shared" ref="B177:B207" si="6">DATE(D177,F177,E177)</f>
        <v>45105</v>
      </c>
      <c r="C177" s="190">
        <f ca="1" t="shared" ref="C177:C207" si="7">DATEDIF(B177,TODAY(),"d")</f>
        <v>67</v>
      </c>
      <c r="D177" s="151">
        <v>2023</v>
      </c>
      <c r="E177" s="174">
        <v>28</v>
      </c>
      <c r="F177" s="174">
        <v>6</v>
      </c>
      <c r="G177" s="170"/>
      <c r="H177" s="174" t="s">
        <v>717</v>
      </c>
      <c r="I177" s="229">
        <v>4000000</v>
      </c>
      <c r="J177" s="230"/>
      <c r="K177" s="231" t="s">
        <v>111</v>
      </c>
      <c r="L177" s="231" t="s">
        <v>718</v>
      </c>
      <c r="N177" s="231" t="s">
        <v>87</v>
      </c>
      <c r="P177" s="231"/>
    </row>
    <row r="178" s="148" customFormat="1" ht="15.75" customHeight="1" spans="1:16">
      <c r="A178" s="165">
        <v>177</v>
      </c>
      <c r="B178" s="166">
        <f t="shared" si="6"/>
        <v>45114</v>
      </c>
      <c r="C178" s="167">
        <f ca="1" t="shared" si="7"/>
        <v>58</v>
      </c>
      <c r="D178" s="148">
        <v>2023</v>
      </c>
      <c r="E178" s="168">
        <v>7</v>
      </c>
      <c r="F178" s="169">
        <v>7</v>
      </c>
      <c r="G178" s="170"/>
      <c r="H178" s="169" t="s">
        <v>719</v>
      </c>
      <c r="I178" s="203">
        <v>9000000</v>
      </c>
      <c r="J178" s="204" t="s">
        <v>720</v>
      </c>
      <c r="K178" s="205" t="s">
        <v>221</v>
      </c>
      <c r="L178" s="206" t="s">
        <v>721</v>
      </c>
      <c r="M178" s="165" t="s">
        <v>132</v>
      </c>
      <c r="N178" s="206" t="s">
        <v>87</v>
      </c>
      <c r="O178" s="165" t="s">
        <v>119</v>
      </c>
      <c r="P178" s="205" t="s">
        <v>722</v>
      </c>
    </row>
    <row r="179" s="149" customFormat="1" ht="15.75" hidden="1" customHeight="1" spans="1:16">
      <c r="A179" s="176">
        <v>178</v>
      </c>
      <c r="B179" s="177" t="e">
        <f t="shared" si="6"/>
        <v>#NUM!</v>
      </c>
      <c r="C179" s="178" t="e">
        <f ca="1" t="shared" si="7"/>
        <v>#NUM!</v>
      </c>
      <c r="E179" s="179"/>
      <c r="F179" s="180"/>
      <c r="G179" s="170"/>
      <c r="H179" s="180" t="s">
        <v>723</v>
      </c>
      <c r="I179" s="214">
        <v>15000000</v>
      </c>
      <c r="J179" s="215"/>
      <c r="K179" s="216"/>
      <c r="L179" s="217" t="s">
        <v>724</v>
      </c>
      <c r="M179" s="176" t="s">
        <v>247</v>
      </c>
      <c r="N179" s="217" t="s">
        <v>93</v>
      </c>
      <c r="O179" s="176"/>
      <c r="P179" s="216"/>
    </row>
    <row r="180" s="25" customFormat="1" ht="15.75" hidden="1" customHeight="1" spans="1:16">
      <c r="A180" s="24">
        <v>179</v>
      </c>
      <c r="B180" s="171">
        <f t="shared" si="6"/>
        <v>45127</v>
      </c>
      <c r="C180" s="172">
        <f ca="1" t="shared" si="7"/>
        <v>45</v>
      </c>
      <c r="D180" s="25">
        <v>2023</v>
      </c>
      <c r="E180" s="173">
        <v>20</v>
      </c>
      <c r="F180" s="26">
        <v>7</v>
      </c>
      <c r="G180" s="170"/>
      <c r="H180" s="174" t="s">
        <v>725</v>
      </c>
      <c r="I180" s="208">
        <v>7000000</v>
      </c>
      <c r="J180" s="209" t="s">
        <v>256</v>
      </c>
      <c r="K180" s="210" t="s">
        <v>90</v>
      </c>
      <c r="L180" s="211" t="s">
        <v>257</v>
      </c>
      <c r="M180" s="24" t="s">
        <v>676</v>
      </c>
      <c r="N180" s="211" t="s">
        <v>93</v>
      </c>
      <c r="O180" s="24"/>
      <c r="P180" s="210"/>
    </row>
    <row r="181" s="25" customFormat="1" ht="15.75" hidden="1" customHeight="1" spans="1:16">
      <c r="A181" s="24">
        <v>180</v>
      </c>
      <c r="B181" s="171">
        <f t="shared" si="6"/>
        <v>45136</v>
      </c>
      <c r="C181" s="172">
        <f ca="1" t="shared" si="7"/>
        <v>36</v>
      </c>
      <c r="D181" s="25">
        <v>2023</v>
      </c>
      <c r="E181" s="173">
        <v>29</v>
      </c>
      <c r="F181" s="26">
        <v>7</v>
      </c>
      <c r="G181" s="170"/>
      <c r="H181" s="174" t="s">
        <v>726</v>
      </c>
      <c r="I181" s="208">
        <v>10000000</v>
      </c>
      <c r="J181" s="209" t="s">
        <v>727</v>
      </c>
      <c r="K181" s="210" t="s">
        <v>40</v>
      </c>
      <c r="L181" s="211" t="s">
        <v>728</v>
      </c>
      <c r="M181" s="24" t="s">
        <v>647</v>
      </c>
      <c r="N181" s="211" t="s">
        <v>93</v>
      </c>
      <c r="O181" s="24"/>
      <c r="P181" s="210"/>
    </row>
    <row r="182" s="149" customFormat="1" ht="15.75" hidden="1" customHeight="1" spans="1:16">
      <c r="A182" s="176">
        <v>181</v>
      </c>
      <c r="B182" s="177" t="e">
        <f t="shared" si="6"/>
        <v>#NUM!</v>
      </c>
      <c r="C182" s="178" t="e">
        <f ca="1" t="shared" si="7"/>
        <v>#NUM!</v>
      </c>
      <c r="E182" s="184"/>
      <c r="F182" s="180"/>
      <c r="G182" s="280"/>
      <c r="H182" s="180" t="s">
        <v>729</v>
      </c>
      <c r="I182" s="221">
        <v>6000000</v>
      </c>
      <c r="J182" s="222"/>
      <c r="K182" s="216" t="s">
        <v>96</v>
      </c>
      <c r="L182" s="223" t="s">
        <v>538</v>
      </c>
      <c r="M182" s="224"/>
      <c r="N182" s="223" t="s">
        <v>87</v>
      </c>
      <c r="O182" s="224"/>
      <c r="P182" s="216"/>
    </row>
    <row r="183" s="149" customFormat="1" ht="15.75" hidden="1" customHeight="1" spans="1:16">
      <c r="A183" s="176">
        <v>182</v>
      </c>
      <c r="B183" s="177" t="e">
        <f t="shared" si="6"/>
        <v>#NUM!</v>
      </c>
      <c r="C183" s="178" t="e">
        <f ca="1" t="shared" si="7"/>
        <v>#NUM!</v>
      </c>
      <c r="E183" s="179"/>
      <c r="F183" s="180"/>
      <c r="G183" s="170"/>
      <c r="H183" s="180" t="s">
        <v>730</v>
      </c>
      <c r="I183" s="214">
        <v>30000000</v>
      </c>
      <c r="J183" s="215" t="s">
        <v>731</v>
      </c>
      <c r="K183" s="216"/>
      <c r="L183" s="217" t="s">
        <v>732</v>
      </c>
      <c r="M183" s="176" t="s">
        <v>385</v>
      </c>
      <c r="N183" s="217" t="s">
        <v>93</v>
      </c>
      <c r="O183" s="176"/>
      <c r="P183" s="216"/>
    </row>
    <row r="184" s="25" customFormat="1" ht="15.75" hidden="1" customHeight="1" spans="1:16">
      <c r="A184" s="24">
        <v>183</v>
      </c>
      <c r="B184" s="171">
        <f t="shared" si="6"/>
        <v>45166</v>
      </c>
      <c r="C184" s="172">
        <f ca="1" t="shared" si="7"/>
        <v>6</v>
      </c>
      <c r="D184" s="25">
        <v>2023</v>
      </c>
      <c r="E184" s="173">
        <v>28</v>
      </c>
      <c r="F184" s="26">
        <v>8</v>
      </c>
      <c r="G184" s="170"/>
      <c r="H184" s="174" t="s">
        <v>733</v>
      </c>
      <c r="I184" s="208">
        <v>9000000</v>
      </c>
      <c r="J184" s="209" t="s">
        <v>734</v>
      </c>
      <c r="K184" s="210" t="s">
        <v>136</v>
      </c>
      <c r="L184" s="211" t="s">
        <v>735</v>
      </c>
      <c r="M184" s="24" t="s">
        <v>736</v>
      </c>
      <c r="N184" s="211" t="s">
        <v>87</v>
      </c>
      <c r="O184" s="24"/>
      <c r="P184" s="210"/>
    </row>
    <row r="185" s="149" customFormat="1" ht="15.75" hidden="1" customHeight="1" spans="1:16">
      <c r="A185" s="176">
        <v>184</v>
      </c>
      <c r="B185" s="177" t="e">
        <f t="shared" si="6"/>
        <v>#NUM!</v>
      </c>
      <c r="C185" s="178" t="e">
        <f ca="1" t="shared" si="7"/>
        <v>#NUM!</v>
      </c>
      <c r="E185" s="179"/>
      <c r="F185" s="180"/>
      <c r="G185" s="170"/>
      <c r="H185" s="180" t="s">
        <v>737</v>
      </c>
      <c r="I185" s="214">
        <v>10000000</v>
      </c>
      <c r="J185" s="215"/>
      <c r="K185" s="216"/>
      <c r="L185" s="217" t="s">
        <v>738</v>
      </c>
      <c r="M185" s="176" t="s">
        <v>553</v>
      </c>
      <c r="N185" s="217" t="s">
        <v>87</v>
      </c>
      <c r="O185" s="176"/>
      <c r="P185" s="216"/>
    </row>
    <row r="186" s="25" customFormat="1" ht="15.75" hidden="1" customHeight="1" spans="1:40">
      <c r="A186" s="24">
        <v>185</v>
      </c>
      <c r="B186" s="171">
        <f t="shared" si="6"/>
        <v>45094</v>
      </c>
      <c r="C186" s="172">
        <f ca="1" t="shared" si="7"/>
        <v>78</v>
      </c>
      <c r="D186" s="25">
        <v>2023</v>
      </c>
      <c r="E186" s="252">
        <v>17</v>
      </c>
      <c r="F186" s="26">
        <v>6</v>
      </c>
      <c r="G186" s="280"/>
      <c r="H186" s="174" t="s">
        <v>739</v>
      </c>
      <c r="I186" s="261">
        <v>6000000</v>
      </c>
      <c r="J186" s="262" t="s">
        <v>740</v>
      </c>
      <c r="K186" s="210" t="s">
        <v>208</v>
      </c>
      <c r="L186" s="263" t="s">
        <v>741</v>
      </c>
      <c r="M186" s="265" t="s">
        <v>647</v>
      </c>
      <c r="N186" s="263" t="s">
        <v>93</v>
      </c>
      <c r="O186" s="265"/>
      <c r="P186" s="210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</row>
    <row r="187" s="25" customFormat="1" ht="15.75" hidden="1" customHeight="1" spans="1:40">
      <c r="A187" s="24">
        <v>186</v>
      </c>
      <c r="B187" s="171">
        <f t="shared" si="6"/>
        <v>45155</v>
      </c>
      <c r="C187" s="172">
        <f ca="1" t="shared" si="7"/>
        <v>17</v>
      </c>
      <c r="D187" s="25">
        <v>2023</v>
      </c>
      <c r="E187" s="173">
        <v>17</v>
      </c>
      <c r="F187" s="26">
        <v>8</v>
      </c>
      <c r="G187" s="170"/>
      <c r="H187" s="174" t="s">
        <v>742</v>
      </c>
      <c r="I187" s="208">
        <v>15000000</v>
      </c>
      <c r="J187" s="209" t="s">
        <v>743</v>
      </c>
      <c r="K187" s="210" t="s">
        <v>430</v>
      </c>
      <c r="L187" s="211" t="s">
        <v>744</v>
      </c>
      <c r="M187" s="235" t="s">
        <v>504</v>
      </c>
      <c r="N187" s="211" t="s">
        <v>93</v>
      </c>
      <c r="O187" s="24"/>
      <c r="P187" s="210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64"/>
      <c r="AN187" s="64"/>
    </row>
    <row r="188" s="149" customFormat="1" ht="15.75" hidden="1" customHeight="1" spans="1:16">
      <c r="A188" s="176">
        <v>187</v>
      </c>
      <c r="B188" s="177" t="e">
        <f t="shared" si="6"/>
        <v>#NUM!</v>
      </c>
      <c r="C188" s="178" t="e">
        <f ca="1" t="shared" si="7"/>
        <v>#NUM!</v>
      </c>
      <c r="E188" s="179"/>
      <c r="F188" s="180"/>
      <c r="G188" s="170"/>
      <c r="H188" s="180" t="s">
        <v>745</v>
      </c>
      <c r="I188" s="214">
        <v>15000000</v>
      </c>
      <c r="J188" s="215" t="s">
        <v>746</v>
      </c>
      <c r="K188" s="216"/>
      <c r="L188" s="217" t="s">
        <v>747</v>
      </c>
      <c r="M188" s="218" t="s">
        <v>748</v>
      </c>
      <c r="N188" s="217" t="s">
        <v>93</v>
      </c>
      <c r="O188" s="176"/>
      <c r="P188" s="216"/>
    </row>
    <row r="189" s="149" customFormat="1" ht="15.75" hidden="1" customHeight="1" spans="1:16">
      <c r="A189" s="176">
        <v>188</v>
      </c>
      <c r="B189" s="177" t="e">
        <f t="shared" si="6"/>
        <v>#NUM!</v>
      </c>
      <c r="C189" s="178" t="e">
        <f ca="1" t="shared" si="7"/>
        <v>#NUM!</v>
      </c>
      <c r="E189" s="179"/>
      <c r="F189" s="180"/>
      <c r="G189" s="170"/>
      <c r="H189" s="180" t="s">
        <v>749</v>
      </c>
      <c r="I189" s="214">
        <v>13000000</v>
      </c>
      <c r="J189" s="215" t="s">
        <v>750</v>
      </c>
      <c r="K189" s="216"/>
      <c r="L189" s="217" t="s">
        <v>751</v>
      </c>
      <c r="M189" s="218" t="s">
        <v>752</v>
      </c>
      <c r="N189" s="217" t="s">
        <v>93</v>
      </c>
      <c r="O189" s="176"/>
      <c r="P189" s="216"/>
    </row>
    <row r="190" s="152" customFormat="1" ht="15.75" hidden="1" customHeight="1" spans="1:16">
      <c r="A190" s="152">
        <v>189</v>
      </c>
      <c r="B190" s="196">
        <f t="shared" si="6"/>
        <v>45162</v>
      </c>
      <c r="C190" s="197">
        <f ca="1" t="shared" si="7"/>
        <v>10</v>
      </c>
      <c r="D190" s="152">
        <v>2023</v>
      </c>
      <c r="E190" s="198">
        <v>24</v>
      </c>
      <c r="F190" s="198">
        <v>8</v>
      </c>
      <c r="G190" s="280"/>
      <c r="H190" s="198" t="s">
        <v>753</v>
      </c>
      <c r="I190" s="236">
        <v>12000000</v>
      </c>
      <c r="J190" s="237"/>
      <c r="K190" s="238"/>
      <c r="L190" s="238" t="s">
        <v>754</v>
      </c>
      <c r="M190" s="239" t="s">
        <v>755</v>
      </c>
      <c r="N190" s="238" t="s">
        <v>93</v>
      </c>
      <c r="O190" s="152"/>
      <c r="P190" s="238"/>
    </row>
    <row r="191" s="149" customFormat="1" ht="15.75" hidden="1" customHeight="1" spans="1:16">
      <c r="A191" s="176">
        <v>190</v>
      </c>
      <c r="B191" s="177" t="e">
        <f t="shared" si="6"/>
        <v>#NUM!</v>
      </c>
      <c r="C191" s="178" t="e">
        <f ca="1" t="shared" si="7"/>
        <v>#NUM!</v>
      </c>
      <c r="E191" s="179"/>
      <c r="F191" s="180"/>
      <c r="G191" s="170"/>
      <c r="H191" s="180" t="s">
        <v>756</v>
      </c>
      <c r="I191" s="214">
        <v>8000000</v>
      </c>
      <c r="J191" s="215"/>
      <c r="K191" s="216"/>
      <c r="L191" s="217" t="s">
        <v>757</v>
      </c>
      <c r="M191" s="218" t="s">
        <v>647</v>
      </c>
      <c r="N191" s="217" t="s">
        <v>93</v>
      </c>
      <c r="O191" s="176"/>
      <c r="P191" s="216"/>
    </row>
    <row r="192" s="149" customFormat="1" ht="15.75" hidden="1" customHeight="1" spans="1:16">
      <c r="A192" s="176">
        <v>191</v>
      </c>
      <c r="B192" s="177" t="e">
        <f t="shared" si="6"/>
        <v>#NUM!</v>
      </c>
      <c r="C192" s="178" t="e">
        <f ca="1" t="shared" si="7"/>
        <v>#NUM!</v>
      </c>
      <c r="E192" s="179"/>
      <c r="F192" s="180"/>
      <c r="G192" s="170"/>
      <c r="H192" s="180" t="s">
        <v>758</v>
      </c>
      <c r="I192" s="214">
        <v>10000000</v>
      </c>
      <c r="J192" s="215" t="s">
        <v>759</v>
      </c>
      <c r="K192" s="216"/>
      <c r="L192" s="217" t="s">
        <v>193</v>
      </c>
      <c r="M192" s="218" t="s">
        <v>395</v>
      </c>
      <c r="N192" s="217" t="s">
        <v>87</v>
      </c>
      <c r="O192" s="176"/>
      <c r="P192" s="216"/>
    </row>
    <row r="193" s="149" customFormat="1" ht="15.75" hidden="1" customHeight="1" spans="1:16">
      <c r="A193" s="176">
        <v>192</v>
      </c>
      <c r="B193" s="177" t="e">
        <f t="shared" si="6"/>
        <v>#NUM!</v>
      </c>
      <c r="C193" s="178" t="e">
        <f ca="1" t="shared" si="7"/>
        <v>#NUM!</v>
      </c>
      <c r="E193" s="179"/>
      <c r="F193" s="180"/>
      <c r="G193" s="170"/>
      <c r="H193" s="180" t="s">
        <v>760</v>
      </c>
      <c r="I193" s="214">
        <v>17000000</v>
      </c>
      <c r="J193" s="215" t="s">
        <v>761</v>
      </c>
      <c r="K193" s="216"/>
      <c r="L193" s="217" t="s">
        <v>762</v>
      </c>
      <c r="M193" s="218" t="s">
        <v>664</v>
      </c>
      <c r="N193" s="217" t="s">
        <v>93</v>
      </c>
      <c r="O193" s="176"/>
      <c r="P193" s="216"/>
    </row>
    <row r="194" s="25" customFormat="1" ht="15.75" customHeight="1" spans="1:16">
      <c r="A194" s="24">
        <v>193</v>
      </c>
      <c r="B194" s="171">
        <f t="shared" si="6"/>
        <v>45119</v>
      </c>
      <c r="C194" s="172">
        <f ca="1" t="shared" si="7"/>
        <v>53</v>
      </c>
      <c r="D194" s="25">
        <v>2023</v>
      </c>
      <c r="E194" s="173">
        <v>12</v>
      </c>
      <c r="F194" s="26">
        <v>7</v>
      </c>
      <c r="G194" s="170"/>
      <c r="H194" s="174" t="s">
        <v>763</v>
      </c>
      <c r="I194" s="208">
        <v>2500000</v>
      </c>
      <c r="J194" s="209" t="s">
        <v>764</v>
      </c>
      <c r="K194" s="210" t="s">
        <v>40</v>
      </c>
      <c r="L194" s="211" t="s">
        <v>765</v>
      </c>
      <c r="M194" s="235" t="s">
        <v>104</v>
      </c>
      <c r="N194" s="211" t="s">
        <v>87</v>
      </c>
      <c r="O194" s="24"/>
      <c r="P194" s="210"/>
    </row>
    <row r="195" s="25" customFormat="1" ht="15.75" hidden="1" customHeight="1" spans="1:16">
      <c r="A195" s="24">
        <v>194</v>
      </c>
      <c r="B195" s="171">
        <f t="shared" si="6"/>
        <v>45098</v>
      </c>
      <c r="C195" s="172">
        <f ca="1" t="shared" si="7"/>
        <v>74</v>
      </c>
      <c r="D195" s="25">
        <v>2023</v>
      </c>
      <c r="E195" s="173">
        <v>21</v>
      </c>
      <c r="F195" s="26">
        <v>6</v>
      </c>
      <c r="G195" s="170"/>
      <c r="H195" s="174" t="s">
        <v>766</v>
      </c>
      <c r="I195" s="208">
        <v>2500000</v>
      </c>
      <c r="J195" s="209"/>
      <c r="K195" s="210" t="s">
        <v>430</v>
      </c>
      <c r="L195" s="211" t="s">
        <v>767</v>
      </c>
      <c r="M195" s="235" t="s">
        <v>340</v>
      </c>
      <c r="N195" s="211" t="s">
        <v>93</v>
      </c>
      <c r="O195" s="24"/>
      <c r="P195" s="210"/>
    </row>
    <row r="196" s="149" customFormat="1" ht="15.75" hidden="1" customHeight="1" spans="1:16">
      <c r="A196" s="176">
        <v>195</v>
      </c>
      <c r="B196" s="177" t="e">
        <f t="shared" si="6"/>
        <v>#NUM!</v>
      </c>
      <c r="C196" s="178" t="e">
        <f ca="1" t="shared" si="7"/>
        <v>#NUM!</v>
      </c>
      <c r="E196" s="180"/>
      <c r="F196" s="180"/>
      <c r="G196" s="255"/>
      <c r="H196" s="180" t="s">
        <v>768</v>
      </c>
      <c r="I196" s="219">
        <v>28000000</v>
      </c>
      <c r="J196" s="220" t="s">
        <v>769</v>
      </c>
      <c r="K196" s="216"/>
      <c r="L196" s="216" t="s">
        <v>770</v>
      </c>
      <c r="M196" s="227" t="s">
        <v>771</v>
      </c>
      <c r="N196" s="216" t="s">
        <v>93</v>
      </c>
      <c r="P196" s="216"/>
    </row>
    <row r="197" s="149" customFormat="1" ht="15.75" hidden="1" customHeight="1" spans="1:16">
      <c r="A197" s="176">
        <v>196</v>
      </c>
      <c r="B197" s="177" t="e">
        <f t="shared" si="6"/>
        <v>#NUM!</v>
      </c>
      <c r="C197" s="178" t="e">
        <f ca="1" t="shared" si="7"/>
        <v>#NUM!</v>
      </c>
      <c r="E197" s="179"/>
      <c r="F197" s="180"/>
      <c r="G197" s="170"/>
      <c r="H197" s="286" t="s">
        <v>772</v>
      </c>
      <c r="I197" s="214">
        <v>8000000</v>
      </c>
      <c r="J197" s="215" t="s">
        <v>773</v>
      </c>
      <c r="K197" s="216" t="s">
        <v>136</v>
      </c>
      <c r="L197" s="217" t="s">
        <v>774</v>
      </c>
      <c r="M197" s="218" t="s">
        <v>258</v>
      </c>
      <c r="N197" s="217" t="s">
        <v>93</v>
      </c>
      <c r="O197" s="176"/>
      <c r="P197" s="216"/>
    </row>
    <row r="198" s="149" customFormat="1" ht="15.75" hidden="1" customHeight="1" spans="1:40">
      <c r="A198" s="176">
        <v>197</v>
      </c>
      <c r="B198" s="177" t="e">
        <f t="shared" si="6"/>
        <v>#NUM!</v>
      </c>
      <c r="C198" s="178" t="e">
        <f ca="1" t="shared" si="7"/>
        <v>#NUM!</v>
      </c>
      <c r="E198" s="179"/>
      <c r="F198" s="180"/>
      <c r="G198" s="181"/>
      <c r="H198" s="180" t="s">
        <v>775</v>
      </c>
      <c r="I198" s="214">
        <v>5000000</v>
      </c>
      <c r="J198" s="215"/>
      <c r="K198" s="216"/>
      <c r="L198" s="217" t="s">
        <v>776</v>
      </c>
      <c r="M198" s="218" t="s">
        <v>777</v>
      </c>
      <c r="N198" s="217" t="s">
        <v>87</v>
      </c>
      <c r="O198" s="176"/>
      <c r="P198" s="216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</row>
    <row r="199" s="25" customFormat="1" ht="15.75" hidden="1" customHeight="1" spans="1:16">
      <c r="A199" s="24">
        <v>198</v>
      </c>
      <c r="B199" s="171">
        <f t="shared" si="6"/>
        <v>45133</v>
      </c>
      <c r="C199" s="172">
        <f ca="1" t="shared" si="7"/>
        <v>39</v>
      </c>
      <c r="D199" s="25">
        <v>2023</v>
      </c>
      <c r="E199" s="173">
        <v>26</v>
      </c>
      <c r="F199" s="26">
        <v>7</v>
      </c>
      <c r="G199" s="170"/>
      <c r="H199" s="174" t="s">
        <v>778</v>
      </c>
      <c r="I199" s="208">
        <v>18000000</v>
      </c>
      <c r="J199" s="209" t="s">
        <v>779</v>
      </c>
      <c r="K199" s="210" t="s">
        <v>140</v>
      </c>
      <c r="L199" s="211" t="s">
        <v>780</v>
      </c>
      <c r="M199" s="235" t="s">
        <v>781</v>
      </c>
      <c r="N199" s="211" t="s">
        <v>93</v>
      </c>
      <c r="O199" s="24" t="s">
        <v>119</v>
      </c>
      <c r="P199" s="210"/>
    </row>
    <row r="200" s="151" customFormat="1" ht="15.75" hidden="1" customHeight="1" spans="1:16">
      <c r="A200" s="151">
        <v>199</v>
      </c>
      <c r="B200" s="189">
        <f t="shared" si="6"/>
        <v>45170</v>
      </c>
      <c r="C200" s="190">
        <f ca="1" t="shared" si="7"/>
        <v>2</v>
      </c>
      <c r="D200" s="151">
        <v>2023</v>
      </c>
      <c r="E200" s="174">
        <v>1</v>
      </c>
      <c r="F200" s="174">
        <v>9</v>
      </c>
      <c r="G200" s="255"/>
      <c r="H200" s="174" t="s">
        <v>782</v>
      </c>
      <c r="I200" s="229">
        <v>15000000</v>
      </c>
      <c r="J200" s="230" t="s">
        <v>783</v>
      </c>
      <c r="K200" s="231"/>
      <c r="L200" s="231" t="s">
        <v>784</v>
      </c>
      <c r="M200" s="234" t="s">
        <v>785</v>
      </c>
      <c r="N200" s="231" t="s">
        <v>93</v>
      </c>
      <c r="P200" s="231"/>
    </row>
    <row r="201" s="149" customFormat="1" ht="15.75" hidden="1" customHeight="1" spans="1:16">
      <c r="A201" s="176">
        <v>200</v>
      </c>
      <c r="B201" s="177" t="e">
        <f t="shared" si="6"/>
        <v>#NUM!</v>
      </c>
      <c r="C201" s="178" t="e">
        <f ca="1" t="shared" si="7"/>
        <v>#NUM!</v>
      </c>
      <c r="E201" s="180"/>
      <c r="F201" s="180"/>
      <c r="G201" s="255"/>
      <c r="H201" s="180" t="s">
        <v>786</v>
      </c>
      <c r="I201" s="219">
        <v>6500000</v>
      </c>
      <c r="J201" s="220"/>
      <c r="K201" s="216"/>
      <c r="L201" s="216" t="s">
        <v>293</v>
      </c>
      <c r="M201" s="227" t="s">
        <v>787</v>
      </c>
      <c r="N201" s="216" t="s">
        <v>87</v>
      </c>
      <c r="P201" s="216"/>
    </row>
    <row r="202" s="149" customFormat="1" ht="15.75" hidden="1" customHeight="1" spans="1:16">
      <c r="A202" s="176">
        <v>201</v>
      </c>
      <c r="B202" s="177" t="e">
        <f t="shared" si="6"/>
        <v>#NUM!</v>
      </c>
      <c r="C202" s="178" t="e">
        <f ca="1" t="shared" si="7"/>
        <v>#NUM!</v>
      </c>
      <c r="E202" s="179"/>
      <c r="F202" s="180"/>
      <c r="G202" s="170"/>
      <c r="H202" s="180" t="s">
        <v>788</v>
      </c>
      <c r="I202" s="214">
        <v>2000000</v>
      </c>
      <c r="J202" s="215" t="s">
        <v>789</v>
      </c>
      <c r="K202" s="216" t="s">
        <v>111</v>
      </c>
      <c r="L202" s="217" t="s">
        <v>790</v>
      </c>
      <c r="M202" s="218" t="s">
        <v>791</v>
      </c>
      <c r="N202" s="217" t="s">
        <v>87</v>
      </c>
      <c r="O202" s="176"/>
      <c r="P202" s="216"/>
    </row>
    <row r="203" s="149" customFormat="1" ht="15.75" hidden="1" customHeight="1" spans="1:16">
      <c r="A203" s="176">
        <v>202</v>
      </c>
      <c r="B203" s="177" t="e">
        <f t="shared" si="6"/>
        <v>#NUM!</v>
      </c>
      <c r="C203" s="178" t="e">
        <f ca="1" t="shared" si="7"/>
        <v>#NUM!</v>
      </c>
      <c r="E203" s="179"/>
      <c r="F203" s="180"/>
      <c r="G203" s="170"/>
      <c r="H203" s="180" t="s">
        <v>792</v>
      </c>
      <c r="I203" s="214">
        <v>9000000</v>
      </c>
      <c r="J203" s="215" t="s">
        <v>793</v>
      </c>
      <c r="K203" s="216"/>
      <c r="L203" s="217" t="s">
        <v>794</v>
      </c>
      <c r="M203" s="218" t="s">
        <v>172</v>
      </c>
      <c r="N203" s="217" t="s">
        <v>87</v>
      </c>
      <c r="O203" s="176"/>
      <c r="P203" s="216"/>
    </row>
    <row r="204" s="25" customFormat="1" ht="15.75" hidden="1" customHeight="1" spans="1:16">
      <c r="A204" s="24">
        <v>203</v>
      </c>
      <c r="B204" s="171">
        <f t="shared" si="6"/>
        <v>45142</v>
      </c>
      <c r="C204" s="172">
        <f ca="1" t="shared" si="7"/>
        <v>30</v>
      </c>
      <c r="D204" s="25">
        <v>2023</v>
      </c>
      <c r="E204" s="173">
        <v>4</v>
      </c>
      <c r="F204" s="26">
        <v>8</v>
      </c>
      <c r="G204" s="170"/>
      <c r="H204" s="174" t="s">
        <v>795</v>
      </c>
      <c r="I204" s="208">
        <v>6000000</v>
      </c>
      <c r="J204" s="209"/>
      <c r="K204" s="210" t="s">
        <v>422</v>
      </c>
      <c r="L204" s="211" t="s">
        <v>796</v>
      </c>
      <c r="M204" s="235" t="s">
        <v>797</v>
      </c>
      <c r="N204" s="211" t="s">
        <v>87</v>
      </c>
      <c r="O204" s="24"/>
      <c r="P204" s="210"/>
    </row>
    <row r="205" s="151" customFormat="1" ht="15.75" hidden="1" customHeight="1" spans="1:16">
      <c r="A205" s="151">
        <v>204</v>
      </c>
      <c r="B205" s="189">
        <f t="shared" si="6"/>
        <v>45147</v>
      </c>
      <c r="C205" s="190">
        <f ca="1" t="shared" si="7"/>
        <v>25</v>
      </c>
      <c r="D205" s="151">
        <v>2023</v>
      </c>
      <c r="E205" s="174">
        <v>9</v>
      </c>
      <c r="F205" s="174">
        <v>8</v>
      </c>
      <c r="G205" s="255"/>
      <c r="H205" s="174" t="s">
        <v>798</v>
      </c>
      <c r="I205" s="229">
        <v>4000000</v>
      </c>
      <c r="J205" s="230" t="s">
        <v>799</v>
      </c>
      <c r="K205" s="231"/>
      <c r="L205" s="231" t="s">
        <v>800</v>
      </c>
      <c r="M205" s="234" t="s">
        <v>801</v>
      </c>
      <c r="N205" s="231" t="s">
        <v>93</v>
      </c>
      <c r="P205" s="231"/>
    </row>
    <row r="206" s="149" customFormat="1" ht="15.75" hidden="1" customHeight="1" spans="1:16">
      <c r="A206" s="176">
        <v>205</v>
      </c>
      <c r="B206" s="177" t="e">
        <f t="shared" si="6"/>
        <v>#NUM!</v>
      </c>
      <c r="C206" s="178" t="e">
        <f ca="1" t="shared" si="7"/>
        <v>#NUM!</v>
      </c>
      <c r="E206" s="179"/>
      <c r="F206" s="180"/>
      <c r="G206" s="170"/>
      <c r="H206" s="180" t="s">
        <v>802</v>
      </c>
      <c r="I206" s="214">
        <v>8000000</v>
      </c>
      <c r="J206" s="215" t="s">
        <v>803</v>
      </c>
      <c r="K206" s="216"/>
      <c r="L206" s="217" t="s">
        <v>804</v>
      </c>
      <c r="M206" s="218" t="s">
        <v>297</v>
      </c>
      <c r="N206" s="217" t="s">
        <v>93</v>
      </c>
      <c r="O206" s="176"/>
      <c r="P206" s="216"/>
    </row>
    <row r="207" s="25" customFormat="1" ht="15.75" hidden="1" customHeight="1" spans="1:16">
      <c r="A207" s="24">
        <v>206</v>
      </c>
      <c r="B207" s="171">
        <f t="shared" si="6"/>
        <v>45145</v>
      </c>
      <c r="C207" s="172">
        <f ca="1" t="shared" si="7"/>
        <v>27</v>
      </c>
      <c r="D207" s="25">
        <v>2023</v>
      </c>
      <c r="E207" s="173">
        <v>7</v>
      </c>
      <c r="F207" s="26">
        <v>8</v>
      </c>
      <c r="G207" s="170"/>
      <c r="H207" s="174" t="s">
        <v>805</v>
      </c>
      <c r="I207" s="208">
        <v>20000000</v>
      </c>
      <c r="J207" s="209" t="s">
        <v>806</v>
      </c>
      <c r="K207" s="210" t="s">
        <v>116</v>
      </c>
      <c r="L207" s="211" t="s">
        <v>807</v>
      </c>
      <c r="M207" s="235" t="s">
        <v>437</v>
      </c>
      <c r="N207" s="211" t="s">
        <v>93</v>
      </c>
      <c r="O207" s="24"/>
      <c r="P207" s="210"/>
    </row>
    <row r="208" s="149" customFormat="1" ht="15.75" hidden="1" customHeight="1" spans="1:16">
      <c r="A208" s="176">
        <v>207</v>
      </c>
      <c r="B208" s="177" t="e">
        <f t="shared" ref="B208:B239" si="8">DATE(D208,F208,E208)</f>
        <v>#NUM!</v>
      </c>
      <c r="C208" s="178" t="e">
        <f ca="1" t="shared" ref="C208:C239" si="9">DATEDIF(B208,TODAY(),"d")</f>
        <v>#NUM!</v>
      </c>
      <c r="E208" s="179"/>
      <c r="F208" s="180"/>
      <c r="G208" s="170"/>
      <c r="H208" s="180" t="s">
        <v>808</v>
      </c>
      <c r="I208" s="214">
        <v>6000000</v>
      </c>
      <c r="J208" s="215" t="s">
        <v>809</v>
      </c>
      <c r="K208" s="216" t="s">
        <v>430</v>
      </c>
      <c r="L208" s="217" t="s">
        <v>810</v>
      </c>
      <c r="M208" s="218" t="s">
        <v>811</v>
      </c>
      <c r="N208" s="217" t="s">
        <v>87</v>
      </c>
      <c r="O208" s="176"/>
      <c r="P208" s="216"/>
    </row>
    <row r="209" s="149" customFormat="1" ht="15.75" hidden="1" customHeight="1" spans="1:16">
      <c r="A209" s="176">
        <v>208</v>
      </c>
      <c r="B209" s="177" t="e">
        <f t="shared" si="8"/>
        <v>#NUM!</v>
      </c>
      <c r="C209" s="178" t="e">
        <f ca="1" t="shared" si="9"/>
        <v>#NUM!</v>
      </c>
      <c r="E209" s="179"/>
      <c r="F209" s="180"/>
      <c r="G209" s="170"/>
      <c r="H209" s="286" t="s">
        <v>812</v>
      </c>
      <c r="I209" s="214">
        <v>2500000</v>
      </c>
      <c r="J209" s="215" t="s">
        <v>813</v>
      </c>
      <c r="K209" s="216" t="s">
        <v>40</v>
      </c>
      <c r="L209" s="217" t="s">
        <v>814</v>
      </c>
      <c r="M209" s="218" t="s">
        <v>104</v>
      </c>
      <c r="N209" s="217" t="s">
        <v>87</v>
      </c>
      <c r="O209" s="176"/>
      <c r="P209" s="216"/>
    </row>
    <row r="210" s="25" customFormat="1" ht="15.75" hidden="1" customHeight="1" spans="1:16">
      <c r="A210" s="24">
        <v>209</v>
      </c>
      <c r="B210" s="171">
        <f t="shared" si="8"/>
        <v>45144</v>
      </c>
      <c r="C210" s="172">
        <f ca="1" t="shared" si="9"/>
        <v>28</v>
      </c>
      <c r="D210" s="25">
        <v>2023</v>
      </c>
      <c r="E210" s="252">
        <v>6</v>
      </c>
      <c r="F210" s="26">
        <v>8</v>
      </c>
      <c r="G210" s="280"/>
      <c r="H210" s="174" t="s">
        <v>815</v>
      </c>
      <c r="I210" s="261">
        <v>15000000</v>
      </c>
      <c r="J210" s="262" t="s">
        <v>816</v>
      </c>
      <c r="K210" s="210" t="s">
        <v>430</v>
      </c>
      <c r="L210" s="263" t="s">
        <v>817</v>
      </c>
      <c r="M210" s="264" t="s">
        <v>561</v>
      </c>
      <c r="N210" s="263" t="s">
        <v>93</v>
      </c>
      <c r="O210" s="265"/>
      <c r="P210" s="210"/>
    </row>
    <row r="211" s="25" customFormat="1" ht="15.75" hidden="1" customHeight="1" spans="1:16">
      <c r="A211" s="24">
        <v>210</v>
      </c>
      <c r="B211" s="171">
        <f t="shared" si="8"/>
        <v>45149</v>
      </c>
      <c r="C211" s="172">
        <f ca="1" t="shared" si="9"/>
        <v>23</v>
      </c>
      <c r="D211" s="25">
        <v>2023</v>
      </c>
      <c r="E211" s="173">
        <v>11</v>
      </c>
      <c r="F211" s="26">
        <v>8</v>
      </c>
      <c r="G211" s="170"/>
      <c r="H211" s="174" t="s">
        <v>818</v>
      </c>
      <c r="I211" s="208">
        <v>13000000</v>
      </c>
      <c r="J211" s="209" t="s">
        <v>819</v>
      </c>
      <c r="K211" s="210" t="s">
        <v>96</v>
      </c>
      <c r="L211" s="211" t="s">
        <v>820</v>
      </c>
      <c r="M211" s="235" t="s">
        <v>821</v>
      </c>
      <c r="N211" s="211" t="s">
        <v>93</v>
      </c>
      <c r="O211" s="24"/>
      <c r="P211" s="210"/>
    </row>
    <row r="212" s="25" customFormat="1" ht="15.75" hidden="1" customHeight="1" spans="1:16">
      <c r="A212" s="24">
        <v>211</v>
      </c>
      <c r="B212" s="171">
        <f t="shared" si="8"/>
        <v>45152</v>
      </c>
      <c r="C212" s="172">
        <f ca="1" t="shared" si="9"/>
        <v>20</v>
      </c>
      <c r="D212" s="25">
        <v>2023</v>
      </c>
      <c r="E212" s="173">
        <v>14</v>
      </c>
      <c r="F212" s="26">
        <v>8</v>
      </c>
      <c r="G212" s="170"/>
      <c r="H212" s="174" t="s">
        <v>822</v>
      </c>
      <c r="I212" s="208">
        <v>10000000</v>
      </c>
      <c r="J212" s="209" t="s">
        <v>823</v>
      </c>
      <c r="K212" s="210" t="s">
        <v>422</v>
      </c>
      <c r="L212" s="211" t="s">
        <v>824</v>
      </c>
      <c r="M212" s="235" t="s">
        <v>825</v>
      </c>
      <c r="N212" s="211" t="s">
        <v>93</v>
      </c>
      <c r="O212" s="24"/>
      <c r="P212" s="210"/>
    </row>
    <row r="213" s="25" customFormat="1" ht="15.75" hidden="1" customHeight="1" spans="1:16">
      <c r="A213" s="24">
        <v>212</v>
      </c>
      <c r="B213" s="171">
        <f t="shared" si="8"/>
        <v>45149</v>
      </c>
      <c r="C213" s="172">
        <f ca="1" t="shared" si="9"/>
        <v>23</v>
      </c>
      <c r="D213" s="25">
        <v>2023</v>
      </c>
      <c r="E213" s="173">
        <v>11</v>
      </c>
      <c r="F213" s="26">
        <v>8</v>
      </c>
      <c r="G213" s="170"/>
      <c r="H213" s="174" t="s">
        <v>826</v>
      </c>
      <c r="I213" s="208">
        <v>4500000</v>
      </c>
      <c r="J213" s="209" t="s">
        <v>827</v>
      </c>
      <c r="K213" s="210" t="s">
        <v>90</v>
      </c>
      <c r="L213" s="211" t="s">
        <v>828</v>
      </c>
      <c r="M213" s="235" t="s">
        <v>791</v>
      </c>
      <c r="N213" s="211" t="s">
        <v>87</v>
      </c>
      <c r="O213" s="24"/>
      <c r="P213" s="210"/>
    </row>
    <row r="214" s="25" customFormat="1" ht="15.75" hidden="1" customHeight="1" spans="1:16">
      <c r="A214" s="24">
        <v>213</v>
      </c>
      <c r="B214" s="171">
        <f t="shared" si="8"/>
        <v>45125</v>
      </c>
      <c r="C214" s="172">
        <f ca="1" t="shared" si="9"/>
        <v>47</v>
      </c>
      <c r="D214" s="25">
        <v>2023</v>
      </c>
      <c r="E214" s="252">
        <v>18</v>
      </c>
      <c r="F214" s="26">
        <v>7</v>
      </c>
      <c r="G214" s="280"/>
      <c r="H214" s="174" t="s">
        <v>829</v>
      </c>
      <c r="I214" s="261">
        <v>7000000</v>
      </c>
      <c r="J214" s="262" t="s">
        <v>830</v>
      </c>
      <c r="K214" s="210" t="s">
        <v>483</v>
      </c>
      <c r="L214" s="263" t="s">
        <v>831</v>
      </c>
      <c r="M214" s="264" t="s">
        <v>791</v>
      </c>
      <c r="N214" s="263" t="s">
        <v>87</v>
      </c>
      <c r="O214" s="265"/>
      <c r="P214" s="210"/>
    </row>
    <row r="215" s="25" customFormat="1" ht="16.5" hidden="1" customHeight="1" spans="1:16">
      <c r="A215" s="24">
        <v>214</v>
      </c>
      <c r="B215" s="171">
        <f t="shared" si="8"/>
        <v>44895</v>
      </c>
      <c r="C215" s="172">
        <f ca="1" t="shared" si="9"/>
        <v>277</v>
      </c>
      <c r="D215" s="25">
        <v>2023</v>
      </c>
      <c r="E215" s="173"/>
      <c r="F215" s="26"/>
      <c r="G215" s="170"/>
      <c r="H215" s="174" t="s">
        <v>832</v>
      </c>
      <c r="I215" s="208">
        <v>5500000</v>
      </c>
      <c r="J215" s="209"/>
      <c r="K215" s="210" t="s">
        <v>102</v>
      </c>
      <c r="L215" s="211" t="s">
        <v>833</v>
      </c>
      <c r="M215" s="235" t="s">
        <v>834</v>
      </c>
      <c r="N215" s="211" t="s">
        <v>87</v>
      </c>
      <c r="O215" s="24"/>
      <c r="P215" s="210"/>
    </row>
    <row r="216" s="25" customFormat="1" ht="15.75" customHeight="1" spans="1:16">
      <c r="A216" s="24">
        <v>215</v>
      </c>
      <c r="B216" s="171">
        <f t="shared" si="8"/>
        <v>45119</v>
      </c>
      <c r="C216" s="172">
        <f ca="1" t="shared" si="9"/>
        <v>53</v>
      </c>
      <c r="D216" s="25">
        <v>2023</v>
      </c>
      <c r="E216" s="173">
        <v>12</v>
      </c>
      <c r="F216" s="26">
        <v>7</v>
      </c>
      <c r="G216" s="170"/>
      <c r="H216" s="174" t="s">
        <v>835</v>
      </c>
      <c r="I216" s="208">
        <v>17000000</v>
      </c>
      <c r="J216" s="209" t="s">
        <v>836</v>
      </c>
      <c r="K216" s="210" t="s">
        <v>140</v>
      </c>
      <c r="L216" s="211" t="s">
        <v>837</v>
      </c>
      <c r="M216" s="235" t="s">
        <v>838</v>
      </c>
      <c r="N216" s="211" t="s">
        <v>93</v>
      </c>
      <c r="O216" s="24"/>
      <c r="P216" s="210"/>
    </row>
    <row r="217" s="152" customFormat="1" ht="15.75" hidden="1" customHeight="1" spans="1:16">
      <c r="A217" s="152">
        <v>216</v>
      </c>
      <c r="B217" s="196">
        <f t="shared" si="8"/>
        <v>45162</v>
      </c>
      <c r="C217" s="197">
        <f ca="1" t="shared" si="9"/>
        <v>10</v>
      </c>
      <c r="D217" s="152">
        <v>2023</v>
      </c>
      <c r="E217" s="198">
        <v>24</v>
      </c>
      <c r="F217" s="198">
        <v>8</v>
      </c>
      <c r="G217" s="170"/>
      <c r="H217" s="198" t="s">
        <v>839</v>
      </c>
      <c r="I217" s="236">
        <v>11000000</v>
      </c>
      <c r="J217" s="237" t="s">
        <v>840</v>
      </c>
      <c r="K217" s="238"/>
      <c r="L217" s="238" t="s">
        <v>841</v>
      </c>
      <c r="M217" s="239" t="s">
        <v>842</v>
      </c>
      <c r="N217" s="238" t="s">
        <v>93</v>
      </c>
      <c r="O217" s="152"/>
      <c r="P217" s="238"/>
    </row>
    <row r="218" s="25" customFormat="1" ht="15.75" customHeight="1" spans="1:16">
      <c r="A218" s="24">
        <v>217</v>
      </c>
      <c r="B218" s="171">
        <f t="shared" si="8"/>
        <v>45116</v>
      </c>
      <c r="C218" s="172">
        <f ca="1" t="shared" si="9"/>
        <v>56</v>
      </c>
      <c r="D218" s="25">
        <v>2023</v>
      </c>
      <c r="E218" s="173">
        <v>9</v>
      </c>
      <c r="F218" s="26">
        <v>7</v>
      </c>
      <c r="G218" s="170"/>
      <c r="H218" s="174" t="s">
        <v>843</v>
      </c>
      <c r="I218" s="208">
        <v>2500000</v>
      </c>
      <c r="J218" s="209" t="s">
        <v>844</v>
      </c>
      <c r="K218" s="210" t="s">
        <v>221</v>
      </c>
      <c r="L218" s="211" t="s">
        <v>845</v>
      </c>
      <c r="M218" s="235" t="s">
        <v>104</v>
      </c>
      <c r="N218" s="211" t="s">
        <v>87</v>
      </c>
      <c r="O218" s="24"/>
      <c r="P218" s="210"/>
    </row>
    <row r="219" s="25" customFormat="1" ht="15.75" hidden="1" customHeight="1" spans="1:16">
      <c r="A219" s="24">
        <v>218</v>
      </c>
      <c r="B219" s="171">
        <f t="shared" si="8"/>
        <v>45138</v>
      </c>
      <c r="C219" s="172">
        <f ca="1" t="shared" si="9"/>
        <v>34</v>
      </c>
      <c r="D219" s="25">
        <v>2023</v>
      </c>
      <c r="E219" s="173">
        <v>31</v>
      </c>
      <c r="F219" s="26">
        <v>7</v>
      </c>
      <c r="G219" s="170"/>
      <c r="H219" s="174" t="s">
        <v>846</v>
      </c>
      <c r="I219" s="208">
        <v>25000000</v>
      </c>
      <c r="J219" s="209" t="s">
        <v>847</v>
      </c>
      <c r="K219" s="210" t="s">
        <v>96</v>
      </c>
      <c r="L219" s="211" t="s">
        <v>848</v>
      </c>
      <c r="M219" s="235" t="s">
        <v>849</v>
      </c>
      <c r="N219" s="211" t="s">
        <v>87</v>
      </c>
      <c r="O219" s="24"/>
      <c r="P219" s="210"/>
    </row>
    <row r="220" s="25" customFormat="1" ht="15.75" hidden="1" customHeight="1" spans="1:16">
      <c r="A220" s="24">
        <v>219</v>
      </c>
      <c r="B220" s="171">
        <f t="shared" si="8"/>
        <v>45137</v>
      </c>
      <c r="C220" s="172">
        <f ca="1" t="shared" si="9"/>
        <v>35</v>
      </c>
      <c r="D220" s="25">
        <v>2023</v>
      </c>
      <c r="E220" s="173">
        <v>30</v>
      </c>
      <c r="F220" s="26">
        <v>7</v>
      </c>
      <c r="G220" s="170"/>
      <c r="H220" s="174" t="s">
        <v>850</v>
      </c>
      <c r="I220" s="208">
        <v>53000000</v>
      </c>
      <c r="J220" s="209" t="s">
        <v>851</v>
      </c>
      <c r="K220" s="210" t="s">
        <v>140</v>
      </c>
      <c r="L220" s="211" t="s">
        <v>852</v>
      </c>
      <c r="M220" s="235" t="s">
        <v>853</v>
      </c>
      <c r="N220" s="211" t="s">
        <v>93</v>
      </c>
      <c r="O220" s="24"/>
      <c r="P220" s="210"/>
    </row>
    <row r="221" s="25" customFormat="1" ht="15.75" hidden="1" customHeight="1" spans="1:16">
      <c r="A221" s="24">
        <v>220</v>
      </c>
      <c r="B221" s="171">
        <f t="shared" si="8"/>
        <v>45124</v>
      </c>
      <c r="C221" s="172">
        <f ca="1" t="shared" si="9"/>
        <v>48</v>
      </c>
      <c r="D221" s="25">
        <v>2023</v>
      </c>
      <c r="E221" s="173">
        <v>17</v>
      </c>
      <c r="F221" s="26">
        <v>7</v>
      </c>
      <c r="G221" s="170"/>
      <c r="H221" s="174" t="s">
        <v>854</v>
      </c>
      <c r="I221" s="208">
        <v>2000000</v>
      </c>
      <c r="J221" s="209" t="s">
        <v>855</v>
      </c>
      <c r="K221" s="210"/>
      <c r="L221" s="211" t="s">
        <v>856</v>
      </c>
      <c r="M221" s="235" t="s">
        <v>104</v>
      </c>
      <c r="N221" s="211" t="s">
        <v>87</v>
      </c>
      <c r="O221" s="24"/>
      <c r="P221" s="210"/>
    </row>
    <row r="222" s="25" customFormat="1" ht="15.75" customHeight="1" spans="1:16">
      <c r="A222" s="24">
        <v>221</v>
      </c>
      <c r="B222" s="171">
        <f t="shared" si="8"/>
        <v>45119</v>
      </c>
      <c r="C222" s="172">
        <f ca="1" t="shared" si="9"/>
        <v>53</v>
      </c>
      <c r="D222" s="25">
        <v>2023</v>
      </c>
      <c r="E222" s="173">
        <v>12</v>
      </c>
      <c r="F222" s="26">
        <v>7</v>
      </c>
      <c r="G222" s="170"/>
      <c r="H222" s="174" t="s">
        <v>857</v>
      </c>
      <c r="I222" s="208">
        <v>5800000</v>
      </c>
      <c r="J222" s="209" t="s">
        <v>858</v>
      </c>
      <c r="K222" s="210" t="s">
        <v>422</v>
      </c>
      <c r="L222" s="211" t="s">
        <v>859</v>
      </c>
      <c r="M222" s="235" t="s">
        <v>860</v>
      </c>
      <c r="N222" s="211" t="s">
        <v>87</v>
      </c>
      <c r="O222" s="24"/>
      <c r="P222" s="210"/>
    </row>
    <row r="223" s="149" customFormat="1" ht="15.75" hidden="1" customHeight="1" spans="1:16">
      <c r="A223" s="176">
        <v>222</v>
      </c>
      <c r="B223" s="177" t="e">
        <f t="shared" si="8"/>
        <v>#NUM!</v>
      </c>
      <c r="C223" s="178" t="e">
        <f ca="1" t="shared" si="9"/>
        <v>#NUM!</v>
      </c>
      <c r="E223" s="179"/>
      <c r="F223" s="180"/>
      <c r="G223" s="170"/>
      <c r="H223" s="180" t="s">
        <v>861</v>
      </c>
      <c r="I223" s="214">
        <v>10000000</v>
      </c>
      <c r="J223" s="215" t="s">
        <v>862</v>
      </c>
      <c r="K223" s="216" t="s">
        <v>111</v>
      </c>
      <c r="L223" s="217" t="s">
        <v>863</v>
      </c>
      <c r="M223" s="218" t="s">
        <v>864</v>
      </c>
      <c r="N223" s="217" t="s">
        <v>93</v>
      </c>
      <c r="O223" s="176"/>
      <c r="P223" s="216" t="s">
        <v>865</v>
      </c>
    </row>
    <row r="224" s="151" customFormat="1" ht="15.75" hidden="1" customHeight="1" spans="1:16">
      <c r="A224" s="151">
        <v>223</v>
      </c>
      <c r="B224" s="189">
        <f t="shared" si="8"/>
        <v>45153</v>
      </c>
      <c r="C224" s="190">
        <f ca="1" t="shared" si="9"/>
        <v>19</v>
      </c>
      <c r="D224" s="151">
        <v>2023</v>
      </c>
      <c r="E224" s="174">
        <v>15</v>
      </c>
      <c r="F224" s="174">
        <v>8</v>
      </c>
      <c r="G224" s="170"/>
      <c r="H224" s="174" t="s">
        <v>866</v>
      </c>
      <c r="I224" s="229">
        <v>2000000</v>
      </c>
      <c r="J224" s="230" t="s">
        <v>867</v>
      </c>
      <c r="K224" s="231" t="s">
        <v>711</v>
      </c>
      <c r="L224" s="231" t="s">
        <v>868</v>
      </c>
      <c r="M224" s="234"/>
      <c r="N224" s="231" t="s">
        <v>87</v>
      </c>
      <c r="P224" s="231"/>
    </row>
    <row r="225" s="149" customFormat="1" ht="15.75" hidden="1" customHeight="1" spans="1:16">
      <c r="A225" s="176">
        <v>224</v>
      </c>
      <c r="B225" s="177" t="e">
        <f t="shared" si="8"/>
        <v>#NUM!</v>
      </c>
      <c r="C225" s="178" t="e">
        <f ca="1" t="shared" si="9"/>
        <v>#NUM!</v>
      </c>
      <c r="E225" s="179"/>
      <c r="F225" s="180"/>
      <c r="G225" s="170"/>
      <c r="H225" s="180" t="s">
        <v>869</v>
      </c>
      <c r="I225" s="214">
        <v>21500000</v>
      </c>
      <c r="J225" s="215" t="s">
        <v>870</v>
      </c>
      <c r="K225" s="216"/>
      <c r="L225" s="217" t="s">
        <v>871</v>
      </c>
      <c r="M225" s="218" t="s">
        <v>872</v>
      </c>
      <c r="N225" s="217" t="s">
        <v>93</v>
      </c>
      <c r="O225" s="176"/>
      <c r="P225" s="216"/>
    </row>
    <row r="226" s="149" customFormat="1" ht="15.75" hidden="1" customHeight="1" spans="1:16">
      <c r="A226" s="176">
        <v>225</v>
      </c>
      <c r="B226" s="177" t="e">
        <f t="shared" si="8"/>
        <v>#NUM!</v>
      </c>
      <c r="C226" s="178" t="e">
        <f ca="1" t="shared" si="9"/>
        <v>#NUM!</v>
      </c>
      <c r="E226" s="179"/>
      <c r="F226" s="180"/>
      <c r="G226" s="170"/>
      <c r="H226" s="180" t="s">
        <v>873</v>
      </c>
      <c r="I226" s="214">
        <v>9000000</v>
      </c>
      <c r="J226" s="215"/>
      <c r="K226" s="216" t="s">
        <v>140</v>
      </c>
      <c r="L226" s="217" t="s">
        <v>874</v>
      </c>
      <c r="M226" s="218" t="s">
        <v>875</v>
      </c>
      <c r="N226" s="217" t="s">
        <v>93</v>
      </c>
      <c r="O226" s="176"/>
      <c r="P226" s="216"/>
    </row>
    <row r="227" s="25" customFormat="1" ht="15.75" customHeight="1" spans="1:16">
      <c r="A227" s="24">
        <v>226</v>
      </c>
      <c r="B227" s="171">
        <f t="shared" si="8"/>
        <v>45105</v>
      </c>
      <c r="C227" s="172">
        <f ca="1" t="shared" si="9"/>
        <v>67</v>
      </c>
      <c r="D227" s="25">
        <v>2023</v>
      </c>
      <c r="E227" s="173">
        <v>28</v>
      </c>
      <c r="F227" s="26">
        <v>6</v>
      </c>
      <c r="G227" s="170"/>
      <c r="H227" s="174" t="s">
        <v>876</v>
      </c>
      <c r="I227" s="208">
        <v>15000000</v>
      </c>
      <c r="J227" s="209" t="s">
        <v>877</v>
      </c>
      <c r="K227" s="210" t="s">
        <v>136</v>
      </c>
      <c r="L227" s="211" t="s">
        <v>878</v>
      </c>
      <c r="M227" s="235" t="s">
        <v>214</v>
      </c>
      <c r="N227" s="211" t="s">
        <v>93</v>
      </c>
      <c r="O227" s="24"/>
      <c r="P227" s="210"/>
    </row>
    <row r="228" s="151" customFormat="1" ht="15.75" hidden="1" customHeight="1" spans="1:16">
      <c r="A228" s="151">
        <v>227</v>
      </c>
      <c r="B228" s="189">
        <f t="shared" si="8"/>
        <v>45144</v>
      </c>
      <c r="C228" s="190">
        <f ca="1" t="shared" si="9"/>
        <v>28</v>
      </c>
      <c r="D228" s="151">
        <v>2023</v>
      </c>
      <c r="E228" s="174">
        <v>6</v>
      </c>
      <c r="F228" s="174">
        <v>8</v>
      </c>
      <c r="G228" s="183"/>
      <c r="H228" s="174" t="s">
        <v>879</v>
      </c>
      <c r="I228" s="229">
        <v>12000000</v>
      </c>
      <c r="J228" s="230" t="s">
        <v>880</v>
      </c>
      <c r="K228" s="231"/>
      <c r="L228" s="231" t="s">
        <v>881</v>
      </c>
      <c r="M228" s="234" t="s">
        <v>526</v>
      </c>
      <c r="N228" s="231" t="s">
        <v>87</v>
      </c>
      <c r="P228" s="231"/>
    </row>
    <row r="229" s="25" customFormat="1" ht="15.75" hidden="1" customHeight="1" spans="1:16">
      <c r="A229" s="24">
        <v>228</v>
      </c>
      <c r="B229" s="171">
        <f t="shared" si="8"/>
        <v>45131</v>
      </c>
      <c r="C229" s="172">
        <f ca="1" t="shared" si="9"/>
        <v>41</v>
      </c>
      <c r="D229" s="25">
        <v>2023</v>
      </c>
      <c r="E229" s="173">
        <v>24</v>
      </c>
      <c r="F229" s="26">
        <v>7</v>
      </c>
      <c r="G229" s="170"/>
      <c r="H229" s="174" t="s">
        <v>882</v>
      </c>
      <c r="I229" s="208">
        <v>5000000</v>
      </c>
      <c r="J229" s="209" t="s">
        <v>883</v>
      </c>
      <c r="K229" s="210" t="s">
        <v>111</v>
      </c>
      <c r="L229" s="211" t="s">
        <v>884</v>
      </c>
      <c r="M229" s="235" t="s">
        <v>885</v>
      </c>
      <c r="N229" s="211" t="s">
        <v>87</v>
      </c>
      <c r="O229" s="24"/>
      <c r="P229" s="210"/>
    </row>
    <row r="230" s="25" customFormat="1" ht="15.75" hidden="1" customHeight="1" spans="1:16">
      <c r="A230" s="24">
        <v>229</v>
      </c>
      <c r="B230" s="171">
        <f t="shared" si="8"/>
        <v>45130</v>
      </c>
      <c r="C230" s="172">
        <f ca="1" t="shared" si="9"/>
        <v>42</v>
      </c>
      <c r="D230" s="25">
        <v>2023</v>
      </c>
      <c r="E230" s="173">
        <v>23</v>
      </c>
      <c r="F230" s="26">
        <v>7</v>
      </c>
      <c r="G230" s="170"/>
      <c r="H230" s="174" t="s">
        <v>886</v>
      </c>
      <c r="I230" s="208">
        <v>5500000</v>
      </c>
      <c r="J230" s="209" t="s">
        <v>887</v>
      </c>
      <c r="K230" s="210" t="s">
        <v>40</v>
      </c>
      <c r="L230" s="211" t="s">
        <v>888</v>
      </c>
      <c r="M230" s="235" t="s">
        <v>889</v>
      </c>
      <c r="N230" s="211" t="s">
        <v>93</v>
      </c>
      <c r="O230" s="24"/>
      <c r="P230" s="210"/>
    </row>
    <row r="231" s="25" customFormat="1" ht="15.75" hidden="1" customHeight="1" spans="1:16">
      <c r="A231" s="24">
        <v>230</v>
      </c>
      <c r="B231" s="171">
        <f t="shared" si="8"/>
        <v>45133</v>
      </c>
      <c r="C231" s="172">
        <f ca="1" t="shared" si="9"/>
        <v>39</v>
      </c>
      <c r="D231" s="25">
        <v>2023</v>
      </c>
      <c r="E231" s="173">
        <v>26</v>
      </c>
      <c r="F231" s="26">
        <v>7</v>
      </c>
      <c r="G231" s="170"/>
      <c r="H231" s="174" t="s">
        <v>890</v>
      </c>
      <c r="I231" s="208">
        <v>6500000</v>
      </c>
      <c r="J231" s="209"/>
      <c r="K231" s="210" t="s">
        <v>891</v>
      </c>
      <c r="L231" s="211" t="s">
        <v>892</v>
      </c>
      <c r="M231" s="235" t="s">
        <v>893</v>
      </c>
      <c r="N231" s="211" t="s">
        <v>93</v>
      </c>
      <c r="O231" s="24"/>
      <c r="P231" s="210"/>
    </row>
    <row r="232" s="25" customFormat="1" ht="15.75" hidden="1" customHeight="1" spans="1:16">
      <c r="A232" s="24">
        <v>231</v>
      </c>
      <c r="B232" s="171">
        <f t="shared" si="8"/>
        <v>45133</v>
      </c>
      <c r="C232" s="172">
        <f ca="1" t="shared" si="9"/>
        <v>39</v>
      </c>
      <c r="D232" s="25">
        <v>2023</v>
      </c>
      <c r="E232" s="173">
        <v>26</v>
      </c>
      <c r="F232" s="26">
        <v>7</v>
      </c>
      <c r="G232" s="170"/>
      <c r="H232" s="174" t="s">
        <v>894</v>
      </c>
      <c r="I232" s="208">
        <v>7200000</v>
      </c>
      <c r="J232" s="209" t="s">
        <v>895</v>
      </c>
      <c r="K232" s="210" t="s">
        <v>107</v>
      </c>
      <c r="L232" s="211" t="s">
        <v>595</v>
      </c>
      <c r="M232" s="235" t="s">
        <v>210</v>
      </c>
      <c r="N232" s="211" t="s">
        <v>87</v>
      </c>
      <c r="O232" s="24"/>
      <c r="P232" s="210"/>
    </row>
    <row r="233" s="25" customFormat="1" ht="15.75" hidden="1" customHeight="1" spans="1:16">
      <c r="A233" s="24">
        <v>232</v>
      </c>
      <c r="B233" s="171">
        <f t="shared" si="8"/>
        <v>45134</v>
      </c>
      <c r="C233" s="172">
        <f ca="1" t="shared" si="9"/>
        <v>38</v>
      </c>
      <c r="D233" s="25">
        <v>2023</v>
      </c>
      <c r="E233" s="173">
        <v>27</v>
      </c>
      <c r="F233" s="26">
        <v>7</v>
      </c>
      <c r="G233" s="170"/>
      <c r="H233" s="174" t="s">
        <v>896</v>
      </c>
      <c r="I233" s="208">
        <v>7000000</v>
      </c>
      <c r="J233" s="209" t="s">
        <v>897</v>
      </c>
      <c r="K233" s="210" t="s">
        <v>140</v>
      </c>
      <c r="L233" s="211" t="s">
        <v>898</v>
      </c>
      <c r="M233" s="235" t="s">
        <v>184</v>
      </c>
      <c r="N233" s="211" t="s">
        <v>93</v>
      </c>
      <c r="O233" s="24"/>
      <c r="P233" s="210"/>
    </row>
    <row r="234" s="25" customFormat="1" ht="15.75" hidden="1" customHeight="1" spans="1:16">
      <c r="A234" s="24">
        <v>233</v>
      </c>
      <c r="B234" s="171" t="e">
        <f t="shared" si="8"/>
        <v>#NUM!</v>
      </c>
      <c r="C234" s="172" t="e">
        <f ca="1" t="shared" si="9"/>
        <v>#NUM!</v>
      </c>
      <c r="E234" s="173"/>
      <c r="F234" s="26"/>
      <c r="G234" s="170"/>
      <c r="H234" s="174" t="s">
        <v>899</v>
      </c>
      <c r="I234" s="208"/>
      <c r="J234" s="209"/>
      <c r="K234" s="210"/>
      <c r="L234" s="211"/>
      <c r="M234" s="235"/>
      <c r="N234" s="211"/>
      <c r="O234" s="24"/>
      <c r="P234" s="210" t="s">
        <v>900</v>
      </c>
    </row>
    <row r="235" s="25" customFormat="1" ht="15.75" hidden="1" customHeight="1" spans="1:16">
      <c r="A235" s="24">
        <v>234</v>
      </c>
      <c r="B235" s="171">
        <f t="shared" si="8"/>
        <v>45144</v>
      </c>
      <c r="C235" s="172">
        <f ca="1" t="shared" si="9"/>
        <v>28</v>
      </c>
      <c r="D235" s="25">
        <v>2023</v>
      </c>
      <c r="E235" s="173">
        <v>6</v>
      </c>
      <c r="F235" s="26">
        <v>8</v>
      </c>
      <c r="G235" s="170"/>
      <c r="H235" s="174" t="s">
        <v>901</v>
      </c>
      <c r="I235" s="208">
        <v>7000000</v>
      </c>
      <c r="J235" s="209" t="s">
        <v>902</v>
      </c>
      <c r="K235" s="210" t="s">
        <v>903</v>
      </c>
      <c r="L235" s="211" t="s">
        <v>904</v>
      </c>
      <c r="M235" s="235" t="s">
        <v>539</v>
      </c>
      <c r="N235" s="211" t="s">
        <v>93</v>
      </c>
      <c r="O235" s="24"/>
      <c r="P235" s="210"/>
    </row>
    <row r="236" s="25" customFormat="1" ht="15.75" hidden="1" customHeight="1" spans="1:16">
      <c r="A236" s="24">
        <v>235</v>
      </c>
      <c r="B236" s="171">
        <f t="shared" si="8"/>
        <v>45135</v>
      </c>
      <c r="C236" s="172">
        <f ca="1" t="shared" si="9"/>
        <v>37</v>
      </c>
      <c r="D236" s="25">
        <v>2023</v>
      </c>
      <c r="E236" s="26">
        <v>28</v>
      </c>
      <c r="F236" s="26">
        <v>7</v>
      </c>
      <c r="G236" s="255"/>
      <c r="H236" s="174" t="s">
        <v>905</v>
      </c>
      <c r="I236" s="27">
        <v>10000000</v>
      </c>
      <c r="J236" s="273" t="s">
        <v>731</v>
      </c>
      <c r="K236" s="210"/>
      <c r="L236" s="210" t="s">
        <v>732</v>
      </c>
      <c r="M236" s="25" t="s">
        <v>247</v>
      </c>
      <c r="N236" s="210" t="s">
        <v>87</v>
      </c>
      <c r="P236" s="210"/>
    </row>
    <row r="237" s="25" customFormat="1" ht="15.75" hidden="1" customHeight="1" spans="1:16">
      <c r="A237" s="24">
        <v>236</v>
      </c>
      <c r="B237" s="171">
        <f t="shared" si="8"/>
        <v>45142</v>
      </c>
      <c r="C237" s="172">
        <f ca="1" t="shared" si="9"/>
        <v>30</v>
      </c>
      <c r="D237" s="25">
        <v>2023</v>
      </c>
      <c r="E237" s="26">
        <v>4</v>
      </c>
      <c r="F237" s="26">
        <v>8</v>
      </c>
      <c r="G237" s="255"/>
      <c r="H237" s="174" t="s">
        <v>906</v>
      </c>
      <c r="I237" s="27">
        <v>10000000</v>
      </c>
      <c r="J237" s="273" t="s">
        <v>907</v>
      </c>
      <c r="K237" s="210"/>
      <c r="L237" s="210" t="s">
        <v>908</v>
      </c>
      <c r="M237" s="274" t="s">
        <v>290</v>
      </c>
      <c r="N237" s="210" t="s">
        <v>87</v>
      </c>
      <c r="P237" s="210"/>
    </row>
    <row r="238" hidden="1" customHeight="1" spans="1:17">
      <c r="A238" s="24">
        <v>237</v>
      </c>
      <c r="B238" s="171">
        <f t="shared" si="8"/>
        <v>45168</v>
      </c>
      <c r="C238" s="172">
        <f ca="1" t="shared" si="9"/>
        <v>4</v>
      </c>
      <c r="D238" s="25">
        <v>2023</v>
      </c>
      <c r="E238" s="156">
        <v>30</v>
      </c>
      <c r="F238" s="156">
        <v>8</v>
      </c>
      <c r="H238" s="158" t="s">
        <v>909</v>
      </c>
      <c r="I238" s="159">
        <v>6000000</v>
      </c>
      <c r="J238" s="160" t="s">
        <v>910</v>
      </c>
      <c r="L238" s="161" t="s">
        <v>911</v>
      </c>
      <c r="M238" s="101" t="s">
        <v>912</v>
      </c>
      <c r="N238" s="161" t="s">
        <v>87</v>
      </c>
      <c r="Q238" s="101"/>
    </row>
    <row r="239" s="25" customFormat="1" ht="15.75" hidden="1" customHeight="1" spans="1:16">
      <c r="A239" s="24">
        <v>238</v>
      </c>
      <c r="B239" s="171">
        <f t="shared" si="8"/>
        <v>45168</v>
      </c>
      <c r="C239" s="172">
        <f ca="1" t="shared" si="9"/>
        <v>4</v>
      </c>
      <c r="D239" s="25">
        <v>2023</v>
      </c>
      <c r="E239" s="173">
        <v>30</v>
      </c>
      <c r="F239" s="26">
        <v>8</v>
      </c>
      <c r="G239" s="170"/>
      <c r="H239" s="174" t="s">
        <v>913</v>
      </c>
      <c r="I239" s="208">
        <v>17000000</v>
      </c>
      <c r="J239" s="209" t="s">
        <v>914</v>
      </c>
      <c r="K239" s="210"/>
      <c r="L239" s="211" t="s">
        <v>915</v>
      </c>
      <c r="M239" s="235" t="s">
        <v>268</v>
      </c>
      <c r="N239" s="211" t="s">
        <v>93</v>
      </c>
      <c r="O239" s="24"/>
      <c r="P239" s="210"/>
    </row>
    <row r="240" s="25" customFormat="1" ht="15.75" hidden="1" customHeight="1" spans="1:16">
      <c r="A240" s="24">
        <v>239</v>
      </c>
      <c r="B240" s="171">
        <f t="shared" ref="B240:B271" si="10">DATE(D240,F240,E240)</f>
        <v>45157</v>
      </c>
      <c r="C240" s="172">
        <f ca="1" t="shared" ref="C240:C271" si="11">DATEDIF(B240,TODAY(),"d")</f>
        <v>15</v>
      </c>
      <c r="D240" s="25">
        <v>2023</v>
      </c>
      <c r="E240" s="173">
        <v>19</v>
      </c>
      <c r="F240" s="26">
        <v>8</v>
      </c>
      <c r="G240" s="170"/>
      <c r="H240" s="174" t="s">
        <v>916</v>
      </c>
      <c r="I240" s="208">
        <v>14500000</v>
      </c>
      <c r="J240" s="209" t="s">
        <v>917</v>
      </c>
      <c r="K240" s="210"/>
      <c r="L240" s="211" t="s">
        <v>918</v>
      </c>
      <c r="M240" s="235" t="s">
        <v>919</v>
      </c>
      <c r="N240" s="211" t="s">
        <v>93</v>
      </c>
      <c r="O240" s="24"/>
      <c r="P240" s="210"/>
    </row>
    <row r="241" s="25" customFormat="1" ht="15.75" hidden="1" customHeight="1" spans="1:16">
      <c r="A241" s="24">
        <v>240</v>
      </c>
      <c r="B241" s="171">
        <f t="shared" si="10"/>
        <v>45143</v>
      </c>
      <c r="C241" s="172">
        <f ca="1" t="shared" si="11"/>
        <v>29</v>
      </c>
      <c r="D241" s="25">
        <v>2023</v>
      </c>
      <c r="E241" s="173">
        <v>5</v>
      </c>
      <c r="F241" s="26">
        <v>8</v>
      </c>
      <c r="G241" s="170"/>
      <c r="H241" s="174" t="s">
        <v>920</v>
      </c>
      <c r="I241" s="208">
        <v>3500000</v>
      </c>
      <c r="J241" s="209" t="s">
        <v>253</v>
      </c>
      <c r="K241" s="210"/>
      <c r="L241" s="211" t="s">
        <v>277</v>
      </c>
      <c r="M241" s="235" t="s">
        <v>104</v>
      </c>
      <c r="N241" s="211" t="s">
        <v>87</v>
      </c>
      <c r="O241" s="24"/>
      <c r="P241" s="210"/>
    </row>
    <row r="242" s="25" customFormat="1" ht="15.75" hidden="1" customHeight="1" spans="1:16">
      <c r="A242" s="24">
        <v>241</v>
      </c>
      <c r="B242" s="171" t="e">
        <f t="shared" si="10"/>
        <v>#NUM!</v>
      </c>
      <c r="C242" s="172" t="e">
        <f ca="1" t="shared" si="11"/>
        <v>#NUM!</v>
      </c>
      <c r="E242" s="252"/>
      <c r="F242" s="26"/>
      <c r="G242" s="280"/>
      <c r="H242" s="174" t="s">
        <v>921</v>
      </c>
      <c r="I242" s="261"/>
      <c r="J242" s="262"/>
      <c r="K242" s="210"/>
      <c r="L242" s="263"/>
      <c r="M242" s="264"/>
      <c r="N242" s="263"/>
      <c r="O242" s="265"/>
      <c r="P242" s="210"/>
    </row>
    <row r="243" s="25" customFormat="1" ht="15.75" hidden="1" customHeight="1" spans="1:16">
      <c r="A243" s="24">
        <v>242</v>
      </c>
      <c r="B243" s="171">
        <f t="shared" si="10"/>
        <v>45147</v>
      </c>
      <c r="C243" s="172">
        <f ca="1" t="shared" si="11"/>
        <v>25</v>
      </c>
      <c r="D243" s="25">
        <v>2023</v>
      </c>
      <c r="E243" s="26">
        <v>9</v>
      </c>
      <c r="F243" s="26">
        <v>8</v>
      </c>
      <c r="G243" s="255"/>
      <c r="H243" s="174" t="s">
        <v>922</v>
      </c>
      <c r="I243" s="27">
        <v>5000000</v>
      </c>
      <c r="J243" s="273" t="s">
        <v>923</v>
      </c>
      <c r="K243" s="210"/>
      <c r="L243" s="210" t="s">
        <v>924</v>
      </c>
      <c r="M243" s="274" t="s">
        <v>565</v>
      </c>
      <c r="N243" s="210" t="s">
        <v>93</v>
      </c>
      <c r="P243" s="210"/>
    </row>
    <row r="244" s="25" customFormat="1" ht="15.75" hidden="1" customHeight="1" spans="1:16">
      <c r="A244" s="24">
        <v>243</v>
      </c>
      <c r="B244" s="171">
        <f t="shared" si="10"/>
        <v>45153</v>
      </c>
      <c r="C244" s="172">
        <f ca="1" t="shared" si="11"/>
        <v>19</v>
      </c>
      <c r="D244" s="25">
        <v>2023</v>
      </c>
      <c r="E244" s="26">
        <v>15</v>
      </c>
      <c r="F244" s="26">
        <v>8</v>
      </c>
      <c r="G244" s="255"/>
      <c r="H244" s="174" t="s">
        <v>925</v>
      </c>
      <c r="I244" s="27">
        <v>9000000</v>
      </c>
      <c r="J244" s="262" t="s">
        <v>926</v>
      </c>
      <c r="K244" s="210"/>
      <c r="L244" s="210" t="s">
        <v>927</v>
      </c>
      <c r="M244" s="274" t="s">
        <v>172</v>
      </c>
      <c r="N244" s="210" t="s">
        <v>87</v>
      </c>
      <c r="P244" s="210"/>
    </row>
    <row r="245" s="25" customFormat="1" ht="15.75" hidden="1" customHeight="1" spans="1:16">
      <c r="A245" s="24">
        <v>244</v>
      </c>
      <c r="B245" s="171">
        <f t="shared" si="10"/>
        <v>45153</v>
      </c>
      <c r="C245" s="172">
        <f ca="1" t="shared" si="11"/>
        <v>19</v>
      </c>
      <c r="D245" s="25">
        <v>2023</v>
      </c>
      <c r="E245" s="173">
        <v>15</v>
      </c>
      <c r="F245" s="26">
        <v>8</v>
      </c>
      <c r="G245" s="170"/>
      <c r="H245" s="174" t="s">
        <v>928</v>
      </c>
      <c r="I245" s="208">
        <v>6000000</v>
      </c>
      <c r="J245" s="209" t="s">
        <v>929</v>
      </c>
      <c r="K245" s="210"/>
      <c r="L245" s="211" t="s">
        <v>930</v>
      </c>
      <c r="M245" s="235" t="s">
        <v>931</v>
      </c>
      <c r="N245" s="211" t="s">
        <v>87</v>
      </c>
      <c r="O245" s="24"/>
      <c r="P245" s="210"/>
    </row>
    <row r="246" s="25" customFormat="1" ht="15.75" hidden="1" customHeight="1" spans="1:16">
      <c r="A246" s="24">
        <v>245</v>
      </c>
      <c r="B246" s="171">
        <f t="shared" si="10"/>
        <v>45159</v>
      </c>
      <c r="C246" s="172">
        <f ca="1" t="shared" si="11"/>
        <v>13</v>
      </c>
      <c r="D246" s="25">
        <v>2023</v>
      </c>
      <c r="E246" s="26">
        <v>21</v>
      </c>
      <c r="F246" s="26">
        <v>8</v>
      </c>
      <c r="G246" s="255"/>
      <c r="H246" s="174" t="s">
        <v>932</v>
      </c>
      <c r="I246" s="27">
        <v>2500000</v>
      </c>
      <c r="J246" s="273" t="s">
        <v>933</v>
      </c>
      <c r="K246" s="210"/>
      <c r="L246" s="210" t="s">
        <v>934</v>
      </c>
      <c r="M246" s="274" t="s">
        <v>104</v>
      </c>
      <c r="N246" s="210" t="s">
        <v>87</v>
      </c>
      <c r="P246" s="210"/>
    </row>
    <row r="247" s="25" customFormat="1" ht="15.75" hidden="1" customHeight="1" spans="1:16">
      <c r="A247" s="24">
        <v>246</v>
      </c>
      <c r="B247" s="171">
        <f t="shared" si="10"/>
        <v>45158</v>
      </c>
      <c r="C247" s="172">
        <f ca="1" t="shared" si="11"/>
        <v>14</v>
      </c>
      <c r="D247" s="25">
        <v>2023</v>
      </c>
      <c r="E247" s="252">
        <v>20</v>
      </c>
      <c r="F247" s="26">
        <v>8</v>
      </c>
      <c r="G247" s="280"/>
      <c r="H247" s="174" t="s">
        <v>935</v>
      </c>
      <c r="I247" s="261">
        <v>6500000</v>
      </c>
      <c r="J247" s="262" t="s">
        <v>936</v>
      </c>
      <c r="K247" s="210"/>
      <c r="L247" s="263" t="s">
        <v>97</v>
      </c>
      <c r="M247" s="264" t="s">
        <v>937</v>
      </c>
      <c r="N247" s="263" t="s">
        <v>87</v>
      </c>
      <c r="O247" s="265"/>
      <c r="P247" s="210"/>
    </row>
    <row r="248" s="25" customFormat="1" ht="15.75" hidden="1" customHeight="1" spans="1:16">
      <c r="A248" s="24">
        <v>247</v>
      </c>
      <c r="B248" s="171">
        <f t="shared" si="10"/>
        <v>45158</v>
      </c>
      <c r="C248" s="172">
        <f ca="1" t="shared" si="11"/>
        <v>14</v>
      </c>
      <c r="D248" s="25">
        <v>2023</v>
      </c>
      <c r="E248" s="173">
        <v>20</v>
      </c>
      <c r="F248" s="26">
        <v>8</v>
      </c>
      <c r="G248" s="170"/>
      <c r="H248" s="174" t="s">
        <v>938</v>
      </c>
      <c r="I248" s="208">
        <v>17000000</v>
      </c>
      <c r="J248" s="209" t="s">
        <v>939</v>
      </c>
      <c r="K248" s="210"/>
      <c r="L248" s="211" t="s">
        <v>940</v>
      </c>
      <c r="M248" s="235" t="s">
        <v>247</v>
      </c>
      <c r="N248" s="211" t="s">
        <v>87</v>
      </c>
      <c r="O248" s="24"/>
      <c r="P248" s="210"/>
    </row>
    <row r="249" s="25" customFormat="1" ht="15.75" hidden="1" customHeight="1" spans="1:16">
      <c r="A249" s="24">
        <v>248</v>
      </c>
      <c r="B249" s="171">
        <f t="shared" si="10"/>
        <v>45153</v>
      </c>
      <c r="C249" s="172">
        <f ca="1" t="shared" si="11"/>
        <v>19</v>
      </c>
      <c r="D249" s="25">
        <v>2023</v>
      </c>
      <c r="E249" s="173">
        <v>15</v>
      </c>
      <c r="F249" s="26">
        <v>8</v>
      </c>
      <c r="G249" s="170"/>
      <c r="H249" s="174" t="s">
        <v>941</v>
      </c>
      <c r="I249" s="208">
        <v>20000000</v>
      </c>
      <c r="J249" s="209" t="s">
        <v>942</v>
      </c>
      <c r="K249" s="210"/>
      <c r="L249" s="211" t="s">
        <v>943</v>
      </c>
      <c r="M249" s="235" t="s">
        <v>944</v>
      </c>
      <c r="N249" s="211" t="s">
        <v>93</v>
      </c>
      <c r="O249" s="24"/>
      <c r="P249" s="210"/>
    </row>
    <row r="250" s="25" customFormat="1" ht="15.75" hidden="1" customHeight="1" spans="1:16">
      <c r="A250" s="24">
        <v>249</v>
      </c>
      <c r="B250" s="171">
        <f t="shared" si="10"/>
        <v>45159</v>
      </c>
      <c r="C250" s="172">
        <f ca="1" t="shared" si="11"/>
        <v>13</v>
      </c>
      <c r="D250" s="25">
        <v>2023</v>
      </c>
      <c r="E250" s="173">
        <v>21</v>
      </c>
      <c r="F250" s="26">
        <v>8</v>
      </c>
      <c r="G250" s="170"/>
      <c r="H250" s="174" t="s">
        <v>945</v>
      </c>
      <c r="I250" s="208">
        <v>2000000</v>
      </c>
      <c r="J250" s="209" t="s">
        <v>946</v>
      </c>
      <c r="K250" s="210"/>
      <c r="L250" s="211" t="s">
        <v>947</v>
      </c>
      <c r="M250" s="235" t="s">
        <v>948</v>
      </c>
      <c r="N250" s="211" t="s">
        <v>87</v>
      </c>
      <c r="O250" s="24"/>
      <c r="P250" s="210"/>
    </row>
    <row r="251" s="25" customFormat="1" ht="15.75" hidden="1" customHeight="1" spans="1:16">
      <c r="A251" s="24">
        <v>250</v>
      </c>
      <c r="B251" s="171">
        <f t="shared" si="10"/>
        <v>45154</v>
      </c>
      <c r="C251" s="172">
        <f ca="1" t="shared" si="11"/>
        <v>18</v>
      </c>
      <c r="D251" s="25">
        <v>2023</v>
      </c>
      <c r="E251" s="173">
        <v>16</v>
      </c>
      <c r="F251" s="26">
        <v>8</v>
      </c>
      <c r="G251" s="170"/>
      <c r="H251" s="174" t="s">
        <v>949</v>
      </c>
      <c r="I251" s="208">
        <v>7000000</v>
      </c>
      <c r="J251" s="25" t="s">
        <v>950</v>
      </c>
      <c r="K251" s="210"/>
      <c r="L251" s="287" t="s">
        <v>951</v>
      </c>
      <c r="M251" s="235" t="s">
        <v>553</v>
      </c>
      <c r="N251" s="211" t="s">
        <v>87</v>
      </c>
      <c r="O251" s="24"/>
      <c r="P251" s="210"/>
    </row>
    <row r="252" s="25" customFormat="1" ht="15.75" hidden="1" customHeight="1" spans="1:16">
      <c r="A252" s="24">
        <v>251</v>
      </c>
      <c r="B252" s="171">
        <f t="shared" si="10"/>
        <v>45168</v>
      </c>
      <c r="C252" s="172">
        <f ca="1" t="shared" si="11"/>
        <v>4</v>
      </c>
      <c r="D252" s="25">
        <v>2023</v>
      </c>
      <c r="E252" s="252">
        <v>30</v>
      </c>
      <c r="F252" s="26">
        <v>8</v>
      </c>
      <c r="G252" s="280"/>
      <c r="H252" s="174" t="s">
        <v>952</v>
      </c>
      <c r="I252" s="261">
        <v>6000000</v>
      </c>
      <c r="J252" s="262"/>
      <c r="K252" s="210"/>
      <c r="L252" s="263" t="s">
        <v>845</v>
      </c>
      <c r="M252" s="264" t="s">
        <v>716</v>
      </c>
      <c r="N252" s="263" t="s">
        <v>87</v>
      </c>
      <c r="O252" s="265"/>
      <c r="P252" s="210"/>
    </row>
    <row r="253" s="25" customFormat="1" ht="15.75" hidden="1" customHeight="1" spans="1:16">
      <c r="A253" s="24">
        <v>252</v>
      </c>
      <c r="B253" s="171">
        <f t="shared" si="10"/>
        <v>45153</v>
      </c>
      <c r="C253" s="172">
        <f ca="1" t="shared" si="11"/>
        <v>19</v>
      </c>
      <c r="D253" s="25">
        <v>2023</v>
      </c>
      <c r="E253" s="26">
        <v>15</v>
      </c>
      <c r="F253" s="26">
        <v>8</v>
      </c>
      <c r="G253" s="255"/>
      <c r="H253" s="174" t="s">
        <v>953</v>
      </c>
      <c r="I253" s="27">
        <v>12000000</v>
      </c>
      <c r="J253" s="273" t="s">
        <v>954</v>
      </c>
      <c r="K253" s="210"/>
      <c r="L253" s="210" t="s">
        <v>955</v>
      </c>
      <c r="M253" s="274" t="s">
        <v>247</v>
      </c>
      <c r="N253" s="210" t="s">
        <v>93</v>
      </c>
      <c r="P253" s="210"/>
    </row>
    <row r="254" s="25" customFormat="1" ht="15.75" hidden="1" customHeight="1" spans="1:16">
      <c r="A254" s="24">
        <v>253</v>
      </c>
      <c r="B254" s="171">
        <f t="shared" si="10"/>
        <v>44895</v>
      </c>
      <c r="C254" s="172">
        <f ca="1" t="shared" si="11"/>
        <v>277</v>
      </c>
      <c r="D254" s="25">
        <v>2023</v>
      </c>
      <c r="E254" s="173"/>
      <c r="F254" s="26"/>
      <c r="G254" s="170"/>
      <c r="H254" s="174"/>
      <c r="I254" s="208"/>
      <c r="J254" s="209"/>
      <c r="K254" s="210"/>
      <c r="L254" s="211"/>
      <c r="M254" s="235"/>
      <c r="N254" s="211"/>
      <c r="O254" s="24"/>
      <c r="P254" s="210"/>
    </row>
    <row r="255" s="25" customFormat="1" ht="15.75" hidden="1" customHeight="1" spans="1:16">
      <c r="A255" s="24">
        <v>254</v>
      </c>
      <c r="B255" s="171">
        <f t="shared" si="10"/>
        <v>44895</v>
      </c>
      <c r="C255" s="172">
        <f ca="1" t="shared" si="11"/>
        <v>277</v>
      </c>
      <c r="D255" s="25">
        <v>2023</v>
      </c>
      <c r="E255" s="173"/>
      <c r="F255" s="26"/>
      <c r="G255" s="170"/>
      <c r="H255" s="174"/>
      <c r="I255" s="208"/>
      <c r="J255" s="209"/>
      <c r="K255" s="210"/>
      <c r="L255" s="211"/>
      <c r="M255" s="235"/>
      <c r="N255" s="211"/>
      <c r="O255" s="24"/>
      <c r="P255" s="210"/>
    </row>
    <row r="256" s="25" customFormat="1" ht="15.75" hidden="1" customHeight="1" spans="1:16">
      <c r="A256" s="24">
        <v>255</v>
      </c>
      <c r="B256" s="171">
        <f t="shared" si="10"/>
        <v>44895</v>
      </c>
      <c r="C256" s="172">
        <f ca="1" t="shared" si="11"/>
        <v>277</v>
      </c>
      <c r="D256" s="25">
        <v>2023</v>
      </c>
      <c r="E256" s="173"/>
      <c r="F256" s="26"/>
      <c r="G256" s="170"/>
      <c r="H256" s="174"/>
      <c r="I256" s="208"/>
      <c r="J256" s="209"/>
      <c r="K256" s="210"/>
      <c r="L256" s="211"/>
      <c r="M256" s="235"/>
      <c r="N256" s="211"/>
      <c r="O256" s="24"/>
      <c r="P256" s="210"/>
    </row>
    <row r="257" s="25" customFormat="1" ht="15.75" hidden="1" customHeight="1" spans="1:16">
      <c r="A257" s="24">
        <v>256</v>
      </c>
      <c r="B257" s="171">
        <f t="shared" si="10"/>
        <v>44895</v>
      </c>
      <c r="C257" s="172">
        <f ca="1" t="shared" si="11"/>
        <v>277</v>
      </c>
      <c r="D257" s="25">
        <v>2023</v>
      </c>
      <c r="E257" s="173"/>
      <c r="F257" s="26"/>
      <c r="G257" s="170"/>
      <c r="H257" s="174"/>
      <c r="I257" s="208"/>
      <c r="J257" s="209"/>
      <c r="K257" s="210"/>
      <c r="L257" s="211"/>
      <c r="M257" s="235"/>
      <c r="N257" s="211"/>
      <c r="O257" s="24"/>
      <c r="P257" s="210"/>
    </row>
    <row r="258" s="25" customFormat="1" ht="15.75" hidden="1" customHeight="1" spans="1:16">
      <c r="A258" s="24">
        <v>257</v>
      </c>
      <c r="B258" s="171">
        <f t="shared" si="10"/>
        <v>44895</v>
      </c>
      <c r="C258" s="172">
        <f ca="1" t="shared" si="11"/>
        <v>277</v>
      </c>
      <c r="D258" s="25">
        <v>2023</v>
      </c>
      <c r="E258" s="26"/>
      <c r="F258" s="26"/>
      <c r="G258" s="255"/>
      <c r="H258" s="174"/>
      <c r="I258" s="27"/>
      <c r="J258" s="273"/>
      <c r="K258" s="210"/>
      <c r="L258" s="210"/>
      <c r="M258" s="288"/>
      <c r="N258" s="210"/>
      <c r="P258" s="210"/>
    </row>
    <row r="259" s="25" customFormat="1" ht="15.75" hidden="1" customHeight="1" spans="1:16">
      <c r="A259" s="24">
        <v>258</v>
      </c>
      <c r="B259" s="171">
        <f t="shared" si="10"/>
        <v>44895</v>
      </c>
      <c r="C259" s="172">
        <f ca="1" t="shared" si="11"/>
        <v>277</v>
      </c>
      <c r="D259" s="25">
        <v>2023</v>
      </c>
      <c r="E259" s="26"/>
      <c r="F259" s="26"/>
      <c r="G259" s="255"/>
      <c r="H259" s="174"/>
      <c r="I259" s="27"/>
      <c r="J259" s="273"/>
      <c r="K259" s="210"/>
      <c r="L259" s="210"/>
      <c r="M259" s="274"/>
      <c r="N259" s="210"/>
      <c r="P259" s="210"/>
    </row>
    <row r="260" s="25" customFormat="1" ht="15.75" hidden="1" customHeight="1" spans="1:16">
      <c r="A260" s="24">
        <v>259</v>
      </c>
      <c r="B260" s="171">
        <f t="shared" si="10"/>
        <v>44895</v>
      </c>
      <c r="C260" s="172">
        <f ca="1" t="shared" si="11"/>
        <v>277</v>
      </c>
      <c r="D260" s="25">
        <v>2023</v>
      </c>
      <c r="E260" s="173"/>
      <c r="F260" s="26"/>
      <c r="G260" s="170"/>
      <c r="H260" s="174"/>
      <c r="I260" s="208"/>
      <c r="J260" s="209"/>
      <c r="K260" s="210"/>
      <c r="L260" s="211"/>
      <c r="M260" s="235"/>
      <c r="N260" s="211"/>
      <c r="O260" s="24"/>
      <c r="P260" s="210"/>
    </row>
    <row r="261" s="25" customFormat="1" ht="15.75" hidden="1" customHeight="1" spans="1:16">
      <c r="A261" s="24">
        <v>260</v>
      </c>
      <c r="B261" s="171">
        <f t="shared" si="10"/>
        <v>44895</v>
      </c>
      <c r="C261" s="172">
        <f ca="1" t="shared" si="11"/>
        <v>277</v>
      </c>
      <c r="D261" s="25">
        <v>2023</v>
      </c>
      <c r="E261" s="173"/>
      <c r="F261" s="26"/>
      <c r="G261" s="170"/>
      <c r="H261" s="174"/>
      <c r="I261" s="208"/>
      <c r="J261" s="209"/>
      <c r="K261" s="210"/>
      <c r="L261" s="211"/>
      <c r="M261" s="235"/>
      <c r="N261" s="211"/>
      <c r="O261" s="24"/>
      <c r="P261" s="210"/>
    </row>
    <row r="262" s="25" customFormat="1" ht="15.75" hidden="1" customHeight="1" spans="1:16">
      <c r="A262" s="24">
        <v>261</v>
      </c>
      <c r="B262" s="171">
        <f t="shared" si="10"/>
        <v>44895</v>
      </c>
      <c r="C262" s="172">
        <f ca="1" t="shared" si="11"/>
        <v>277</v>
      </c>
      <c r="D262" s="25">
        <v>2023</v>
      </c>
      <c r="E262" s="173"/>
      <c r="F262" s="26"/>
      <c r="G262" s="170"/>
      <c r="H262" s="174"/>
      <c r="I262" s="208"/>
      <c r="J262" s="209"/>
      <c r="K262" s="210"/>
      <c r="L262" s="211"/>
      <c r="M262" s="235"/>
      <c r="N262" s="211"/>
      <c r="O262" s="24"/>
      <c r="P262" s="210"/>
    </row>
    <row r="263" s="25" customFormat="1" ht="15.75" hidden="1" customHeight="1" spans="1:16">
      <c r="A263" s="24">
        <v>262</v>
      </c>
      <c r="B263" s="171">
        <f t="shared" si="10"/>
        <v>44895</v>
      </c>
      <c r="C263" s="172">
        <f ca="1" t="shared" si="11"/>
        <v>277</v>
      </c>
      <c r="D263" s="25">
        <v>2023</v>
      </c>
      <c r="E263" s="26"/>
      <c r="F263" s="26"/>
      <c r="G263" s="255"/>
      <c r="H263" s="174"/>
      <c r="I263" s="27"/>
      <c r="J263" s="273"/>
      <c r="K263" s="210"/>
      <c r="L263" s="210"/>
      <c r="M263" s="274"/>
      <c r="N263" s="210"/>
      <c r="P263" s="210"/>
    </row>
    <row r="264" s="25" customFormat="1" ht="15.75" hidden="1" customHeight="1" spans="1:16">
      <c r="A264" s="24">
        <v>263</v>
      </c>
      <c r="B264" s="171">
        <f t="shared" si="10"/>
        <v>44895</v>
      </c>
      <c r="C264" s="172">
        <f ca="1" t="shared" si="11"/>
        <v>277</v>
      </c>
      <c r="D264" s="25">
        <v>2023</v>
      </c>
      <c r="E264" s="26"/>
      <c r="F264" s="26"/>
      <c r="G264" s="255"/>
      <c r="H264" s="174"/>
      <c r="I264" s="27"/>
      <c r="J264" s="273"/>
      <c r="K264" s="210"/>
      <c r="L264" s="210"/>
      <c r="M264" s="274"/>
      <c r="N264" s="210"/>
      <c r="P264" s="210"/>
    </row>
    <row r="265" s="25" customFormat="1" ht="15.75" hidden="1" customHeight="1" spans="1:16">
      <c r="A265" s="24">
        <v>264</v>
      </c>
      <c r="B265" s="171">
        <f t="shared" si="10"/>
        <v>44895</v>
      </c>
      <c r="C265" s="172">
        <f ca="1" t="shared" si="11"/>
        <v>277</v>
      </c>
      <c r="D265" s="25">
        <v>2023</v>
      </c>
      <c r="E265" s="26"/>
      <c r="F265" s="26"/>
      <c r="G265" s="255"/>
      <c r="H265" s="174"/>
      <c r="I265" s="27"/>
      <c r="J265" s="273"/>
      <c r="K265" s="210"/>
      <c r="L265" s="210"/>
      <c r="M265" s="274"/>
      <c r="N265" s="210"/>
      <c r="P265" s="210"/>
    </row>
    <row r="266" s="25" customFormat="1" ht="15.75" hidden="1" customHeight="1" spans="1:16">
      <c r="A266" s="24">
        <v>265</v>
      </c>
      <c r="B266" s="171">
        <f t="shared" si="10"/>
        <v>44895</v>
      </c>
      <c r="C266" s="172">
        <f ca="1" t="shared" si="11"/>
        <v>277</v>
      </c>
      <c r="D266" s="25">
        <v>2023</v>
      </c>
      <c r="E266" s="252"/>
      <c r="F266" s="26"/>
      <c r="G266" s="280"/>
      <c r="H266" s="174"/>
      <c r="I266" s="261"/>
      <c r="J266" s="262"/>
      <c r="K266" s="210"/>
      <c r="L266" s="263"/>
      <c r="M266" s="264"/>
      <c r="N266" s="263"/>
      <c r="O266" s="265"/>
      <c r="P266" s="210"/>
    </row>
    <row r="267" s="25" customFormat="1" ht="15.75" hidden="1" customHeight="1" spans="1:16">
      <c r="A267" s="24">
        <v>266</v>
      </c>
      <c r="B267" s="171">
        <f t="shared" si="10"/>
        <v>44895</v>
      </c>
      <c r="C267" s="172">
        <f ca="1" t="shared" si="11"/>
        <v>277</v>
      </c>
      <c r="D267" s="25">
        <v>2023</v>
      </c>
      <c r="E267" s="173"/>
      <c r="F267" s="26"/>
      <c r="G267" s="170"/>
      <c r="H267" s="174"/>
      <c r="I267" s="208"/>
      <c r="J267" s="209"/>
      <c r="K267" s="210"/>
      <c r="L267" s="211"/>
      <c r="M267" s="235"/>
      <c r="N267" s="211"/>
      <c r="O267" s="24"/>
      <c r="P267" s="210"/>
    </row>
    <row r="268" s="25" customFormat="1" ht="15.75" hidden="1" customHeight="1" spans="1:16">
      <c r="A268" s="24">
        <v>267</v>
      </c>
      <c r="B268" s="171">
        <f t="shared" si="10"/>
        <v>44895</v>
      </c>
      <c r="C268" s="172">
        <f ca="1" t="shared" si="11"/>
        <v>277</v>
      </c>
      <c r="D268" s="25">
        <v>2023</v>
      </c>
      <c r="E268" s="173"/>
      <c r="F268" s="26"/>
      <c r="G268" s="170"/>
      <c r="H268" s="174"/>
      <c r="I268" s="208"/>
      <c r="J268" s="209"/>
      <c r="K268" s="210"/>
      <c r="L268" s="211"/>
      <c r="M268" s="235"/>
      <c r="N268" s="211"/>
      <c r="O268" s="24"/>
      <c r="P268" s="210"/>
    </row>
    <row r="269" s="25" customFormat="1" ht="15.75" hidden="1" customHeight="1" spans="1:16">
      <c r="A269" s="24">
        <v>268</v>
      </c>
      <c r="B269" s="171">
        <f t="shared" si="10"/>
        <v>44895</v>
      </c>
      <c r="C269" s="172">
        <f ca="1" t="shared" si="11"/>
        <v>277</v>
      </c>
      <c r="D269" s="25">
        <v>2023</v>
      </c>
      <c r="E269" s="26"/>
      <c r="F269" s="26"/>
      <c r="G269" s="255"/>
      <c r="H269" s="174"/>
      <c r="I269" s="27"/>
      <c r="J269" s="273"/>
      <c r="K269" s="210"/>
      <c r="L269" s="210"/>
      <c r="N269" s="210"/>
      <c r="P269" s="210"/>
    </row>
    <row r="270" s="25" customFormat="1" ht="15.75" hidden="1" customHeight="1" spans="1:16">
      <c r="A270" s="24">
        <v>269</v>
      </c>
      <c r="B270" s="171">
        <f t="shared" si="10"/>
        <v>44895</v>
      </c>
      <c r="C270" s="172">
        <f ca="1" t="shared" si="11"/>
        <v>277</v>
      </c>
      <c r="D270" s="25">
        <v>2023</v>
      </c>
      <c r="E270" s="173"/>
      <c r="F270" s="26"/>
      <c r="G270" s="170"/>
      <c r="H270" s="174"/>
      <c r="I270" s="208"/>
      <c r="J270" s="209"/>
      <c r="K270" s="210"/>
      <c r="L270" s="211"/>
      <c r="M270" s="235"/>
      <c r="N270" s="211"/>
      <c r="O270" s="24"/>
      <c r="P270" s="210"/>
    </row>
    <row r="271" s="25" customFormat="1" ht="15.75" hidden="1" customHeight="1" spans="1:16">
      <c r="A271" s="24">
        <v>270</v>
      </c>
      <c r="B271" s="171">
        <f t="shared" si="10"/>
        <v>44895</v>
      </c>
      <c r="C271" s="172">
        <f ca="1" t="shared" si="11"/>
        <v>277</v>
      </c>
      <c r="D271" s="25">
        <v>2023</v>
      </c>
      <c r="E271" s="173"/>
      <c r="F271" s="26"/>
      <c r="G271" s="170"/>
      <c r="H271" s="174"/>
      <c r="I271" s="208"/>
      <c r="J271" s="209"/>
      <c r="K271" s="210"/>
      <c r="L271" s="211"/>
      <c r="M271" s="235"/>
      <c r="N271" s="211"/>
      <c r="O271" s="24"/>
      <c r="P271" s="210"/>
    </row>
    <row r="272" s="25" customFormat="1" ht="15.75" hidden="1" customHeight="1" spans="1:16">
      <c r="A272" s="24">
        <v>271</v>
      </c>
      <c r="B272" s="171">
        <f t="shared" ref="B272:B295" si="12">DATE(D272,F272,E272)</f>
        <v>44895</v>
      </c>
      <c r="C272" s="172">
        <f ca="1" t="shared" ref="C272:C295" si="13">DATEDIF(B272,TODAY(),"d")</f>
        <v>277</v>
      </c>
      <c r="D272" s="25">
        <v>2023</v>
      </c>
      <c r="E272" s="173"/>
      <c r="F272" s="26"/>
      <c r="G272" s="170"/>
      <c r="H272" s="174"/>
      <c r="I272" s="208"/>
      <c r="J272" s="209"/>
      <c r="K272" s="210"/>
      <c r="L272" s="211"/>
      <c r="M272" s="235"/>
      <c r="N272" s="211"/>
      <c r="O272" s="24"/>
      <c r="P272" s="210"/>
    </row>
    <row r="273" s="25" customFormat="1" ht="15.75" hidden="1" customHeight="1" spans="1:16">
      <c r="A273" s="24">
        <v>272</v>
      </c>
      <c r="B273" s="171">
        <f t="shared" si="12"/>
        <v>44895</v>
      </c>
      <c r="C273" s="172">
        <f ca="1" t="shared" si="13"/>
        <v>277</v>
      </c>
      <c r="D273" s="25">
        <v>2023</v>
      </c>
      <c r="E273" s="26"/>
      <c r="F273" s="26"/>
      <c r="G273" s="255"/>
      <c r="H273" s="174"/>
      <c r="I273" s="27"/>
      <c r="J273" s="273"/>
      <c r="K273" s="210"/>
      <c r="L273" s="210"/>
      <c r="M273" s="274"/>
      <c r="N273" s="210"/>
      <c r="P273" s="210"/>
    </row>
    <row r="274" s="25" customFormat="1" ht="15.75" hidden="1" customHeight="1" spans="1:16">
      <c r="A274" s="24">
        <v>273</v>
      </c>
      <c r="B274" s="171">
        <f t="shared" si="12"/>
        <v>44895</v>
      </c>
      <c r="C274" s="172">
        <f ca="1" t="shared" si="13"/>
        <v>277</v>
      </c>
      <c r="D274" s="25">
        <v>2023</v>
      </c>
      <c r="E274" s="252"/>
      <c r="F274" s="26"/>
      <c r="G274" s="280"/>
      <c r="H274" s="174"/>
      <c r="I274" s="261"/>
      <c r="J274" s="262"/>
      <c r="K274" s="210"/>
      <c r="L274" s="263"/>
      <c r="M274" s="264"/>
      <c r="N274" s="263"/>
      <c r="O274" s="265"/>
      <c r="P274" s="210"/>
    </row>
    <row r="275" s="25" customFormat="1" ht="15.75" hidden="1" customHeight="1" spans="1:16">
      <c r="A275" s="24">
        <v>274</v>
      </c>
      <c r="B275" s="171">
        <f t="shared" si="12"/>
        <v>44895</v>
      </c>
      <c r="C275" s="172">
        <f ca="1" t="shared" si="13"/>
        <v>277</v>
      </c>
      <c r="D275" s="25">
        <v>2023</v>
      </c>
      <c r="E275" s="252"/>
      <c r="F275" s="26"/>
      <c r="G275" s="280"/>
      <c r="H275" s="174"/>
      <c r="I275" s="261"/>
      <c r="J275" s="262"/>
      <c r="K275" s="210"/>
      <c r="L275" s="263"/>
      <c r="M275" s="264"/>
      <c r="N275" s="263"/>
      <c r="O275" s="265"/>
      <c r="P275" s="210"/>
    </row>
    <row r="276" s="25" customFormat="1" ht="15.75" hidden="1" customHeight="1" spans="1:16">
      <c r="A276" s="24">
        <v>275</v>
      </c>
      <c r="B276" s="171">
        <f t="shared" si="12"/>
        <v>44895</v>
      </c>
      <c r="C276" s="172">
        <f ca="1" t="shared" si="13"/>
        <v>277</v>
      </c>
      <c r="D276" s="25">
        <v>2023</v>
      </c>
      <c r="E276" s="173"/>
      <c r="F276" s="26"/>
      <c r="G276" s="170"/>
      <c r="H276" s="174"/>
      <c r="I276" s="208"/>
      <c r="J276" s="209"/>
      <c r="K276" s="210"/>
      <c r="L276" s="211"/>
      <c r="M276" s="235"/>
      <c r="N276" s="211"/>
      <c r="O276" s="24"/>
      <c r="P276" s="210"/>
    </row>
    <row r="277" s="25" customFormat="1" ht="15.75" hidden="1" customHeight="1" spans="1:16">
      <c r="A277" s="24">
        <v>276</v>
      </c>
      <c r="B277" s="171">
        <f t="shared" si="12"/>
        <v>44895</v>
      </c>
      <c r="C277" s="172">
        <f ca="1" t="shared" si="13"/>
        <v>277</v>
      </c>
      <c r="D277" s="25">
        <v>2023</v>
      </c>
      <c r="E277" s="26"/>
      <c r="F277" s="26"/>
      <c r="G277" s="255"/>
      <c r="H277" s="174"/>
      <c r="I277" s="27"/>
      <c r="J277" s="273"/>
      <c r="K277" s="210"/>
      <c r="L277" s="210"/>
      <c r="M277" s="274"/>
      <c r="N277" s="210"/>
      <c r="P277" s="210"/>
    </row>
    <row r="278" s="25" customFormat="1" ht="15.75" hidden="1" customHeight="1" spans="1:16">
      <c r="A278" s="24">
        <v>277</v>
      </c>
      <c r="B278" s="171">
        <f t="shared" si="12"/>
        <v>44895</v>
      </c>
      <c r="C278" s="172">
        <f ca="1" t="shared" si="13"/>
        <v>277</v>
      </c>
      <c r="D278" s="25">
        <v>2023</v>
      </c>
      <c r="E278" s="26"/>
      <c r="F278" s="26"/>
      <c r="G278" s="255"/>
      <c r="H278" s="174"/>
      <c r="I278" s="27"/>
      <c r="J278" s="273"/>
      <c r="K278" s="210"/>
      <c r="L278" s="210"/>
      <c r="M278" s="274"/>
      <c r="N278" s="210"/>
      <c r="P278" s="210"/>
    </row>
    <row r="279" s="25" customFormat="1" ht="15.75" hidden="1" customHeight="1" spans="1:16">
      <c r="A279" s="24">
        <v>278</v>
      </c>
      <c r="B279" s="171">
        <f t="shared" si="12"/>
        <v>44895</v>
      </c>
      <c r="C279" s="172">
        <f ca="1" t="shared" si="13"/>
        <v>277</v>
      </c>
      <c r="D279" s="25">
        <v>2023</v>
      </c>
      <c r="E279" s="173"/>
      <c r="F279" s="26"/>
      <c r="G279" s="170"/>
      <c r="H279" s="174"/>
      <c r="I279" s="208"/>
      <c r="J279" s="209"/>
      <c r="K279" s="210"/>
      <c r="L279" s="211"/>
      <c r="M279" s="235"/>
      <c r="N279" s="211"/>
      <c r="O279" s="24"/>
      <c r="P279" s="210"/>
    </row>
    <row r="280" s="25" customFormat="1" ht="15.75" hidden="1" customHeight="1" spans="1:16">
      <c r="A280" s="24">
        <v>279</v>
      </c>
      <c r="B280" s="171">
        <f t="shared" si="12"/>
        <v>44895</v>
      </c>
      <c r="C280" s="172">
        <f ca="1" t="shared" si="13"/>
        <v>277</v>
      </c>
      <c r="D280" s="25">
        <v>2023</v>
      </c>
      <c r="E280" s="26"/>
      <c r="F280" s="26"/>
      <c r="G280" s="255"/>
      <c r="H280" s="174"/>
      <c r="I280" s="27"/>
      <c r="J280" s="273"/>
      <c r="K280" s="210"/>
      <c r="L280" s="210"/>
      <c r="N280" s="210"/>
      <c r="P280" s="210"/>
    </row>
    <row r="281" s="25" customFormat="1" ht="15.75" hidden="1" customHeight="1" spans="1:16">
      <c r="A281" s="24">
        <v>280</v>
      </c>
      <c r="B281" s="171">
        <f t="shared" si="12"/>
        <v>44895</v>
      </c>
      <c r="C281" s="172">
        <f ca="1" t="shared" si="13"/>
        <v>277</v>
      </c>
      <c r="D281" s="25">
        <v>2023</v>
      </c>
      <c r="E281" s="173"/>
      <c r="F281" s="26"/>
      <c r="G281" s="170"/>
      <c r="H281" s="174"/>
      <c r="I281" s="208"/>
      <c r="J281" s="209"/>
      <c r="K281" s="210"/>
      <c r="L281" s="211"/>
      <c r="M281" s="235"/>
      <c r="N281" s="211"/>
      <c r="O281" s="24"/>
      <c r="P281" s="210"/>
    </row>
    <row r="282" s="25" customFormat="1" ht="15.75" hidden="1" customHeight="1" spans="1:16">
      <c r="A282" s="24">
        <v>281</v>
      </c>
      <c r="B282" s="171">
        <f t="shared" si="12"/>
        <v>44895</v>
      </c>
      <c r="C282" s="172">
        <f ca="1" t="shared" si="13"/>
        <v>277</v>
      </c>
      <c r="D282" s="25">
        <v>2023</v>
      </c>
      <c r="E282" s="173"/>
      <c r="F282" s="26"/>
      <c r="G282" s="170"/>
      <c r="H282" s="174"/>
      <c r="I282" s="208"/>
      <c r="J282" s="209"/>
      <c r="K282" s="210"/>
      <c r="L282" s="211"/>
      <c r="M282" s="235"/>
      <c r="N282" s="211"/>
      <c r="O282" s="24"/>
      <c r="P282" s="210"/>
    </row>
    <row r="283" s="25" customFormat="1" ht="15.75" hidden="1" customHeight="1" spans="1:16">
      <c r="A283" s="24">
        <v>282</v>
      </c>
      <c r="B283" s="171">
        <f t="shared" si="12"/>
        <v>44895</v>
      </c>
      <c r="C283" s="172">
        <f ca="1" t="shared" si="13"/>
        <v>277</v>
      </c>
      <c r="D283" s="25">
        <v>2023</v>
      </c>
      <c r="E283" s="173"/>
      <c r="F283" s="26"/>
      <c r="G283" s="170"/>
      <c r="H283" s="174"/>
      <c r="I283" s="208"/>
      <c r="J283" s="209"/>
      <c r="K283" s="210"/>
      <c r="L283" s="211"/>
      <c r="M283" s="235"/>
      <c r="N283" s="211"/>
      <c r="O283" s="24"/>
      <c r="P283" s="210"/>
    </row>
    <row r="284" s="25" customFormat="1" ht="15.75" hidden="1" customHeight="1" spans="1:16">
      <c r="A284" s="24">
        <v>283</v>
      </c>
      <c r="B284" s="171">
        <f t="shared" si="12"/>
        <v>44895</v>
      </c>
      <c r="C284" s="172">
        <f ca="1" t="shared" si="13"/>
        <v>277</v>
      </c>
      <c r="D284" s="25">
        <v>2023</v>
      </c>
      <c r="E284" s="252"/>
      <c r="F284" s="26"/>
      <c r="G284" s="280"/>
      <c r="H284" s="174"/>
      <c r="I284" s="261"/>
      <c r="J284" s="262"/>
      <c r="K284" s="210"/>
      <c r="L284" s="263"/>
      <c r="M284" s="264"/>
      <c r="N284" s="263"/>
      <c r="O284" s="265"/>
      <c r="P284" s="210"/>
    </row>
    <row r="285" s="25" customFormat="1" ht="15.75" hidden="1" customHeight="1" spans="1:16">
      <c r="A285" s="24">
        <v>284</v>
      </c>
      <c r="B285" s="171">
        <f t="shared" si="12"/>
        <v>44895</v>
      </c>
      <c r="C285" s="172">
        <f ca="1" t="shared" si="13"/>
        <v>277</v>
      </c>
      <c r="D285" s="25">
        <v>2023</v>
      </c>
      <c r="E285" s="173"/>
      <c r="F285" s="26"/>
      <c r="G285" s="170"/>
      <c r="H285" s="174"/>
      <c r="I285" s="208"/>
      <c r="J285" s="209"/>
      <c r="K285" s="210"/>
      <c r="L285" s="211"/>
      <c r="M285" s="235"/>
      <c r="N285" s="211"/>
      <c r="O285" s="24"/>
      <c r="P285" s="210"/>
    </row>
    <row r="286" s="25" customFormat="1" ht="15.75" hidden="1" customHeight="1" spans="1:16">
      <c r="A286" s="24">
        <v>285</v>
      </c>
      <c r="B286" s="171">
        <f t="shared" si="12"/>
        <v>44895</v>
      </c>
      <c r="C286" s="172">
        <f ca="1" t="shared" si="13"/>
        <v>277</v>
      </c>
      <c r="D286" s="25">
        <v>2023</v>
      </c>
      <c r="E286" s="26"/>
      <c r="F286" s="26"/>
      <c r="G286" s="255"/>
      <c r="H286" s="174"/>
      <c r="I286" s="261"/>
      <c r="J286" s="262"/>
      <c r="K286" s="210"/>
      <c r="L286" s="263"/>
      <c r="M286" s="289"/>
      <c r="N286" s="210"/>
      <c r="P286" s="210"/>
    </row>
    <row r="287" s="25" customFormat="1" ht="15.75" hidden="1" customHeight="1" spans="1:16">
      <c r="A287" s="24">
        <v>286</v>
      </c>
      <c r="B287" s="171">
        <f t="shared" si="12"/>
        <v>44895</v>
      </c>
      <c r="C287" s="172">
        <f ca="1" t="shared" si="13"/>
        <v>277</v>
      </c>
      <c r="D287" s="25">
        <v>2023</v>
      </c>
      <c r="E287" s="173"/>
      <c r="F287" s="26"/>
      <c r="G287" s="170"/>
      <c r="H287" s="174"/>
      <c r="I287" s="208"/>
      <c r="J287" s="209"/>
      <c r="K287" s="210"/>
      <c r="L287" s="211"/>
      <c r="M287" s="235"/>
      <c r="N287" s="211"/>
      <c r="O287" s="24"/>
      <c r="P287" s="210"/>
    </row>
    <row r="288" s="25" customFormat="1" ht="15.75" hidden="1" customHeight="1" spans="1:16">
      <c r="A288" s="24">
        <v>287</v>
      </c>
      <c r="B288" s="171">
        <f t="shared" si="12"/>
        <v>44895</v>
      </c>
      <c r="C288" s="172">
        <f ca="1" t="shared" si="13"/>
        <v>277</v>
      </c>
      <c r="D288" s="25">
        <v>2023</v>
      </c>
      <c r="E288" s="173"/>
      <c r="F288" s="26"/>
      <c r="G288" s="170"/>
      <c r="H288" s="174"/>
      <c r="I288" s="208"/>
      <c r="J288" s="209"/>
      <c r="K288" s="210"/>
      <c r="L288" s="211"/>
      <c r="M288" s="235"/>
      <c r="N288" s="211"/>
      <c r="O288" s="24"/>
      <c r="P288" s="210"/>
    </row>
    <row r="289" s="25" customFormat="1" ht="15.75" hidden="1" customHeight="1" spans="1:16">
      <c r="A289" s="24">
        <v>288</v>
      </c>
      <c r="B289" s="171">
        <f t="shared" si="12"/>
        <v>44895</v>
      </c>
      <c r="C289" s="172">
        <f ca="1" t="shared" si="13"/>
        <v>277</v>
      </c>
      <c r="D289" s="25">
        <v>2023</v>
      </c>
      <c r="E289" s="26"/>
      <c r="F289" s="26"/>
      <c r="G289" s="255"/>
      <c r="H289" s="174"/>
      <c r="I289" s="27"/>
      <c r="J289" s="273"/>
      <c r="K289" s="210"/>
      <c r="L289" s="210"/>
      <c r="M289" s="288"/>
      <c r="N289" s="210"/>
      <c r="P289" s="210"/>
    </row>
    <row r="290" s="25" customFormat="1" ht="15.75" hidden="1" customHeight="1" spans="1:16">
      <c r="A290" s="24">
        <v>289</v>
      </c>
      <c r="B290" s="171">
        <f t="shared" si="12"/>
        <v>44895</v>
      </c>
      <c r="C290" s="172">
        <f ca="1" t="shared" si="13"/>
        <v>277</v>
      </c>
      <c r="D290" s="25">
        <v>2023</v>
      </c>
      <c r="E290" s="173"/>
      <c r="F290" s="26"/>
      <c r="G290" s="170"/>
      <c r="H290" s="174"/>
      <c r="I290" s="208"/>
      <c r="J290" s="209"/>
      <c r="K290" s="210"/>
      <c r="L290" s="211"/>
      <c r="M290" s="235"/>
      <c r="N290" s="211"/>
      <c r="O290" s="24"/>
      <c r="P290" s="210"/>
    </row>
    <row r="291" s="25" customFormat="1" ht="15.75" hidden="1" customHeight="1" spans="1:16">
      <c r="A291" s="24">
        <v>290</v>
      </c>
      <c r="B291" s="171">
        <f t="shared" si="12"/>
        <v>44895</v>
      </c>
      <c r="C291" s="172">
        <f ca="1" t="shared" si="13"/>
        <v>277</v>
      </c>
      <c r="D291" s="25">
        <v>2023</v>
      </c>
      <c r="E291" s="173"/>
      <c r="F291" s="26"/>
      <c r="G291" s="170"/>
      <c r="H291" s="174"/>
      <c r="I291" s="208"/>
      <c r="J291" s="209"/>
      <c r="K291" s="210"/>
      <c r="L291" s="211"/>
      <c r="M291" s="235"/>
      <c r="N291" s="211"/>
      <c r="O291" s="24"/>
      <c r="P291" s="210"/>
    </row>
    <row r="292" s="25" customFormat="1" ht="15.75" hidden="1" customHeight="1" spans="1:16">
      <c r="A292" s="24">
        <v>291</v>
      </c>
      <c r="B292" s="171">
        <f t="shared" si="12"/>
        <v>44895</v>
      </c>
      <c r="C292" s="172">
        <f ca="1" t="shared" si="13"/>
        <v>277</v>
      </c>
      <c r="D292" s="25">
        <v>2023</v>
      </c>
      <c r="E292" s="252"/>
      <c r="F292" s="26"/>
      <c r="G292" s="280"/>
      <c r="H292" s="174"/>
      <c r="I292" s="261"/>
      <c r="J292" s="262"/>
      <c r="K292" s="210"/>
      <c r="L292" s="263"/>
      <c r="M292" s="264"/>
      <c r="N292" s="263"/>
      <c r="O292" s="265"/>
      <c r="P292" s="210"/>
    </row>
    <row r="293" s="25" customFormat="1" ht="15.75" hidden="1" customHeight="1" spans="1:16">
      <c r="A293" s="24">
        <v>292</v>
      </c>
      <c r="B293" s="171">
        <f t="shared" si="12"/>
        <v>44895</v>
      </c>
      <c r="C293" s="172">
        <f ca="1" t="shared" si="13"/>
        <v>277</v>
      </c>
      <c r="D293" s="25">
        <v>2023</v>
      </c>
      <c r="E293" s="26"/>
      <c r="F293" s="26"/>
      <c r="G293" s="255"/>
      <c r="H293" s="174"/>
      <c r="I293" s="27"/>
      <c r="J293" s="273"/>
      <c r="K293" s="210"/>
      <c r="L293" s="210"/>
      <c r="M293" s="274"/>
      <c r="N293" s="210"/>
      <c r="P293" s="210"/>
    </row>
    <row r="294" s="25" customFormat="1" ht="15.75" hidden="1" customHeight="1" spans="1:16">
      <c r="A294" s="24">
        <v>293</v>
      </c>
      <c r="B294" s="171">
        <f t="shared" si="12"/>
        <v>44895</v>
      </c>
      <c r="C294" s="172">
        <f ca="1" t="shared" si="13"/>
        <v>277</v>
      </c>
      <c r="D294" s="25">
        <v>2023</v>
      </c>
      <c r="E294" s="252"/>
      <c r="F294" s="26"/>
      <c r="G294" s="280"/>
      <c r="H294" s="174"/>
      <c r="I294" s="261"/>
      <c r="J294" s="262"/>
      <c r="K294" s="210"/>
      <c r="L294" s="263"/>
      <c r="M294" s="264"/>
      <c r="N294" s="263"/>
      <c r="O294" s="265"/>
      <c r="P294" s="210"/>
    </row>
    <row r="295" s="25" customFormat="1" ht="15.75" hidden="1" customHeight="1" spans="1:16">
      <c r="A295" s="24">
        <v>294</v>
      </c>
      <c r="B295" s="171">
        <f t="shared" si="12"/>
        <v>44895</v>
      </c>
      <c r="C295" s="172">
        <f ca="1" t="shared" si="13"/>
        <v>277</v>
      </c>
      <c r="D295" s="25">
        <v>2023</v>
      </c>
      <c r="E295" s="26"/>
      <c r="F295" s="26"/>
      <c r="G295" s="255"/>
      <c r="H295" s="174"/>
      <c r="I295" s="27"/>
      <c r="J295" s="273"/>
      <c r="K295" s="210"/>
      <c r="L295" s="210"/>
      <c r="M295" s="274"/>
      <c r="N295" s="210"/>
      <c r="P295" s="210"/>
    </row>
    <row r="296" s="25" customFormat="1" ht="15.75" hidden="1" customHeight="1" spans="1:16">
      <c r="A296" s="24"/>
      <c r="B296" s="24"/>
      <c r="C296" s="24"/>
      <c r="E296" s="173"/>
      <c r="F296" s="26"/>
      <c r="G296" s="170"/>
      <c r="H296" s="174"/>
      <c r="I296" s="208"/>
      <c r="J296" s="209"/>
      <c r="K296" s="210"/>
      <c r="L296" s="211"/>
      <c r="M296" s="235"/>
      <c r="N296" s="211"/>
      <c r="O296" s="24"/>
      <c r="P296" s="210"/>
    </row>
    <row r="297" s="25" customFormat="1" ht="15.75" hidden="1" customHeight="1" spans="1:16">
      <c r="A297" s="24"/>
      <c r="B297" s="24"/>
      <c r="C297" s="24"/>
      <c r="E297" s="26"/>
      <c r="F297" s="26"/>
      <c r="G297" s="255"/>
      <c r="H297" s="174"/>
      <c r="I297" s="27"/>
      <c r="J297" s="273"/>
      <c r="K297" s="210"/>
      <c r="L297" s="210"/>
      <c r="M297" s="274"/>
      <c r="N297" s="210"/>
      <c r="P297" s="210"/>
    </row>
    <row r="298" s="25" customFormat="1" ht="15.75" hidden="1" customHeight="1" spans="1:16">
      <c r="A298" s="24"/>
      <c r="B298" s="24"/>
      <c r="C298" s="24"/>
      <c r="E298" s="173"/>
      <c r="F298" s="26"/>
      <c r="G298" s="170"/>
      <c r="H298" s="174"/>
      <c r="I298" s="208"/>
      <c r="J298" s="209"/>
      <c r="K298" s="210"/>
      <c r="L298" s="211"/>
      <c r="M298" s="235"/>
      <c r="N298" s="211"/>
      <c r="O298" s="24"/>
      <c r="P298" s="210"/>
    </row>
    <row r="299" s="25" customFormat="1" ht="15.75" hidden="1" customHeight="1" spans="1:16">
      <c r="A299" s="24"/>
      <c r="B299" s="24"/>
      <c r="C299" s="24"/>
      <c r="E299" s="26"/>
      <c r="F299" s="26"/>
      <c r="G299" s="255"/>
      <c r="H299" s="174"/>
      <c r="I299" s="27"/>
      <c r="J299" s="273"/>
      <c r="K299" s="210"/>
      <c r="L299" s="210"/>
      <c r="M299" s="274"/>
      <c r="N299" s="210"/>
      <c r="P299" s="210"/>
    </row>
    <row r="300" s="25" customFormat="1" ht="15.75" hidden="1" customHeight="1" spans="1:16">
      <c r="A300" s="24"/>
      <c r="B300" s="24"/>
      <c r="C300" s="24"/>
      <c r="E300" s="173"/>
      <c r="F300" s="26"/>
      <c r="G300" s="170"/>
      <c r="H300" s="174"/>
      <c r="I300" s="208"/>
      <c r="J300" s="209"/>
      <c r="K300" s="210"/>
      <c r="L300" s="211"/>
      <c r="M300" s="235"/>
      <c r="N300" s="211"/>
      <c r="O300" s="24"/>
      <c r="P300" s="210"/>
    </row>
    <row r="301" s="25" customFormat="1" ht="15.75" hidden="1" customHeight="1" spans="1:16">
      <c r="A301" s="24"/>
      <c r="B301" s="24"/>
      <c r="C301" s="24"/>
      <c r="E301" s="26"/>
      <c r="F301" s="26"/>
      <c r="G301" s="255"/>
      <c r="H301" s="174"/>
      <c r="I301" s="27"/>
      <c r="J301" s="273"/>
      <c r="K301" s="210"/>
      <c r="L301" s="210"/>
      <c r="M301" s="274"/>
      <c r="N301" s="210"/>
      <c r="P301" s="210"/>
    </row>
    <row r="302" s="25" customFormat="1" ht="15.75" hidden="1" customHeight="1" spans="1:16">
      <c r="A302" s="24"/>
      <c r="B302" s="24"/>
      <c r="C302" s="24"/>
      <c r="E302" s="26"/>
      <c r="F302" s="26"/>
      <c r="G302" s="255"/>
      <c r="H302" s="174"/>
      <c r="I302" s="27"/>
      <c r="J302" s="273"/>
      <c r="K302" s="210"/>
      <c r="L302" s="210"/>
      <c r="M302" s="274"/>
      <c r="N302" s="210"/>
      <c r="P302" s="210"/>
    </row>
    <row r="303" s="25" customFormat="1" ht="15.75" hidden="1" customHeight="1" spans="1:16">
      <c r="A303" s="24"/>
      <c r="B303" s="24"/>
      <c r="C303" s="24"/>
      <c r="E303" s="26"/>
      <c r="F303" s="26"/>
      <c r="G303" s="255"/>
      <c r="H303" s="174"/>
      <c r="I303" s="27"/>
      <c r="J303" s="273"/>
      <c r="K303" s="210"/>
      <c r="L303" s="210"/>
      <c r="M303" s="274"/>
      <c r="N303" s="210"/>
      <c r="P303" s="210"/>
    </row>
    <row r="304" s="25" customFormat="1" ht="15.75" hidden="1" customHeight="1" spans="1:16">
      <c r="A304" s="24"/>
      <c r="B304" s="24"/>
      <c r="C304" s="24"/>
      <c r="E304" s="26"/>
      <c r="F304" s="26"/>
      <c r="G304" s="255"/>
      <c r="H304" s="174"/>
      <c r="I304" s="27"/>
      <c r="J304" s="273"/>
      <c r="K304" s="210"/>
      <c r="L304" s="210"/>
      <c r="M304" s="274"/>
      <c r="N304" s="210"/>
      <c r="P304" s="210"/>
    </row>
    <row r="305" s="25" customFormat="1" ht="15.75" hidden="1" customHeight="1" spans="1:16">
      <c r="A305" s="24"/>
      <c r="B305" s="24"/>
      <c r="C305" s="24"/>
      <c r="E305" s="26"/>
      <c r="F305" s="26"/>
      <c r="G305" s="255"/>
      <c r="H305" s="174"/>
      <c r="I305" s="27"/>
      <c r="J305" s="273"/>
      <c r="K305" s="210"/>
      <c r="L305" s="210"/>
      <c r="M305" s="274"/>
      <c r="N305" s="210"/>
      <c r="P305" s="210"/>
    </row>
    <row r="306" s="25" customFormat="1" ht="15.75" hidden="1" customHeight="1" spans="1:16">
      <c r="A306" s="24"/>
      <c r="B306" s="24"/>
      <c r="C306" s="24"/>
      <c r="E306" s="26"/>
      <c r="F306" s="26"/>
      <c r="G306" s="255"/>
      <c r="H306" s="174"/>
      <c r="I306" s="27"/>
      <c r="J306" s="273"/>
      <c r="K306" s="210"/>
      <c r="L306" s="210"/>
      <c r="M306" s="274"/>
      <c r="N306" s="210"/>
      <c r="P306" s="210"/>
    </row>
    <row r="307" s="25" customFormat="1" ht="15.75" hidden="1" customHeight="1" spans="1:16">
      <c r="A307" s="24"/>
      <c r="B307" s="24"/>
      <c r="C307" s="24"/>
      <c r="E307" s="26"/>
      <c r="F307" s="26"/>
      <c r="G307" s="255"/>
      <c r="H307" s="174"/>
      <c r="I307" s="27"/>
      <c r="J307" s="273"/>
      <c r="K307" s="210"/>
      <c r="L307" s="210"/>
      <c r="M307" s="274"/>
      <c r="N307" s="210"/>
      <c r="P307" s="210"/>
    </row>
    <row r="308" s="25" customFormat="1" ht="15.75" hidden="1" customHeight="1" spans="1:16">
      <c r="A308" s="24"/>
      <c r="B308" s="24"/>
      <c r="C308" s="24"/>
      <c r="E308" s="26"/>
      <c r="F308" s="26"/>
      <c r="G308" s="255"/>
      <c r="H308" s="174"/>
      <c r="I308" s="27"/>
      <c r="J308" s="273"/>
      <c r="K308" s="210"/>
      <c r="L308" s="210"/>
      <c r="M308" s="274"/>
      <c r="N308" s="210"/>
      <c r="P308" s="210"/>
    </row>
    <row r="309" s="25" customFormat="1" ht="15.75" hidden="1" customHeight="1" spans="1:16">
      <c r="A309" s="24"/>
      <c r="B309" s="24"/>
      <c r="C309" s="24"/>
      <c r="E309" s="26"/>
      <c r="F309" s="26"/>
      <c r="G309" s="255"/>
      <c r="H309" s="174"/>
      <c r="I309" s="27"/>
      <c r="J309" s="273"/>
      <c r="K309" s="210"/>
      <c r="L309" s="210"/>
      <c r="M309" s="274"/>
      <c r="N309" s="210"/>
      <c r="P309" s="210"/>
    </row>
    <row r="310" s="25" customFormat="1" ht="15.75" hidden="1" customHeight="1" spans="1:16">
      <c r="A310" s="24"/>
      <c r="B310" s="24"/>
      <c r="C310" s="24"/>
      <c r="E310" s="26"/>
      <c r="F310" s="26"/>
      <c r="G310" s="255"/>
      <c r="H310" s="174"/>
      <c r="I310" s="27"/>
      <c r="J310" s="273"/>
      <c r="K310" s="210"/>
      <c r="L310" s="210"/>
      <c r="M310" s="274"/>
      <c r="N310" s="210"/>
      <c r="P310" s="210"/>
    </row>
    <row r="311" s="25" customFormat="1" ht="15.75" hidden="1" customHeight="1" spans="1:16">
      <c r="A311" s="24"/>
      <c r="B311" s="24"/>
      <c r="C311" s="24"/>
      <c r="E311" s="173"/>
      <c r="F311" s="26"/>
      <c r="G311" s="170"/>
      <c r="H311" s="174"/>
      <c r="I311" s="208"/>
      <c r="J311" s="209"/>
      <c r="K311" s="210"/>
      <c r="L311" s="211"/>
      <c r="M311" s="235"/>
      <c r="N311" s="211"/>
      <c r="O311" s="24"/>
      <c r="P311" s="210"/>
    </row>
    <row r="312" s="25" customFormat="1" ht="15.75" hidden="1" customHeight="1" spans="1:16">
      <c r="A312" s="24"/>
      <c r="B312" s="24"/>
      <c r="C312" s="24"/>
      <c r="E312" s="26"/>
      <c r="F312" s="26"/>
      <c r="G312" s="255"/>
      <c r="H312" s="174"/>
      <c r="I312" s="27"/>
      <c r="J312" s="273"/>
      <c r="K312" s="210"/>
      <c r="L312" s="210"/>
      <c r="M312" s="274"/>
      <c r="N312" s="210"/>
      <c r="P312" s="210"/>
    </row>
    <row r="313" s="25" customFormat="1" ht="15.75" hidden="1" customHeight="1" spans="1:16">
      <c r="A313" s="24"/>
      <c r="B313" s="24"/>
      <c r="C313" s="24"/>
      <c r="E313" s="26"/>
      <c r="F313" s="26"/>
      <c r="G313" s="255"/>
      <c r="H313" s="174"/>
      <c r="I313" s="27"/>
      <c r="J313" s="273"/>
      <c r="K313" s="210"/>
      <c r="L313" s="210"/>
      <c r="M313" s="274"/>
      <c r="N313" s="210"/>
      <c r="P313" s="210"/>
    </row>
    <row r="314" s="25" customFormat="1" ht="15.75" hidden="1" customHeight="1" spans="1:16">
      <c r="A314" s="24"/>
      <c r="B314" s="24"/>
      <c r="C314" s="24"/>
      <c r="E314" s="26"/>
      <c r="F314" s="26"/>
      <c r="G314" s="255"/>
      <c r="H314" s="174"/>
      <c r="I314" s="27"/>
      <c r="J314" s="273"/>
      <c r="K314" s="210"/>
      <c r="L314" s="210"/>
      <c r="M314" s="274"/>
      <c r="N314" s="210"/>
      <c r="P314" s="210"/>
    </row>
    <row r="315" s="25" customFormat="1" ht="15.75" hidden="1" customHeight="1" spans="1:16">
      <c r="A315" s="24"/>
      <c r="B315" s="24"/>
      <c r="C315" s="24"/>
      <c r="E315" s="26"/>
      <c r="F315" s="26"/>
      <c r="G315" s="255"/>
      <c r="H315" s="174"/>
      <c r="I315" s="27"/>
      <c r="J315" s="273"/>
      <c r="K315" s="210"/>
      <c r="L315" s="210"/>
      <c r="M315" s="274"/>
      <c r="N315" s="210"/>
      <c r="P315" s="210"/>
    </row>
    <row r="316" s="25" customFormat="1" ht="15.75" hidden="1" customHeight="1" spans="1:16">
      <c r="A316" s="24"/>
      <c r="B316" s="24"/>
      <c r="C316" s="24"/>
      <c r="E316" s="26"/>
      <c r="F316" s="26"/>
      <c r="G316" s="255"/>
      <c r="H316" s="174"/>
      <c r="I316" s="27"/>
      <c r="J316" s="273"/>
      <c r="K316" s="210"/>
      <c r="L316" s="210"/>
      <c r="M316" s="274"/>
      <c r="N316" s="210"/>
      <c r="P316" s="210"/>
    </row>
    <row r="317" s="25" customFormat="1" ht="15.75" hidden="1" customHeight="1" spans="1:16">
      <c r="A317" s="24"/>
      <c r="B317" s="24"/>
      <c r="C317" s="24"/>
      <c r="E317" s="173"/>
      <c r="F317" s="26"/>
      <c r="G317" s="170"/>
      <c r="H317" s="174"/>
      <c r="I317" s="208"/>
      <c r="J317" s="209"/>
      <c r="K317" s="210"/>
      <c r="L317" s="211"/>
      <c r="M317" s="235"/>
      <c r="N317" s="211"/>
      <c r="O317" s="24"/>
      <c r="P317" s="210"/>
    </row>
    <row r="318" s="25" customFormat="1" ht="15.75" hidden="1" customHeight="1" spans="1:16">
      <c r="A318" s="24"/>
      <c r="B318" s="24"/>
      <c r="C318" s="24"/>
      <c r="E318" s="26"/>
      <c r="F318" s="26"/>
      <c r="G318" s="255"/>
      <c r="H318" s="174"/>
      <c r="I318" s="27"/>
      <c r="J318" s="273"/>
      <c r="K318" s="210"/>
      <c r="L318" s="210"/>
      <c r="M318" s="274"/>
      <c r="N318" s="210"/>
      <c r="P318" s="210"/>
    </row>
    <row r="319" s="25" customFormat="1" ht="15.75" hidden="1" customHeight="1" spans="1:16">
      <c r="A319" s="24"/>
      <c r="B319" s="24"/>
      <c r="C319" s="24"/>
      <c r="E319" s="26"/>
      <c r="F319" s="26"/>
      <c r="G319" s="255"/>
      <c r="H319" s="174"/>
      <c r="I319" s="27"/>
      <c r="J319" s="273"/>
      <c r="K319" s="210"/>
      <c r="L319" s="210"/>
      <c r="M319" s="274"/>
      <c r="N319" s="210"/>
      <c r="P319" s="210"/>
    </row>
    <row r="320" s="25" customFormat="1" ht="15.75" hidden="1" customHeight="1" spans="1:16">
      <c r="A320" s="24"/>
      <c r="B320" s="24"/>
      <c r="C320" s="24"/>
      <c r="E320" s="26"/>
      <c r="F320" s="26"/>
      <c r="G320" s="255"/>
      <c r="H320" s="174"/>
      <c r="I320" s="27"/>
      <c r="J320" s="273"/>
      <c r="K320" s="210"/>
      <c r="L320" s="210"/>
      <c r="M320" s="274"/>
      <c r="N320" s="210"/>
      <c r="P320" s="210"/>
    </row>
    <row r="321" s="25" customFormat="1" ht="15.75" hidden="1" customHeight="1" spans="1:16">
      <c r="A321" s="24"/>
      <c r="B321" s="24"/>
      <c r="C321" s="24"/>
      <c r="E321" s="26"/>
      <c r="F321" s="26"/>
      <c r="G321" s="255"/>
      <c r="H321" s="174"/>
      <c r="I321" s="27"/>
      <c r="J321" s="273"/>
      <c r="K321" s="210"/>
      <c r="L321" s="210"/>
      <c r="M321" s="274"/>
      <c r="N321" s="210"/>
      <c r="P321" s="210"/>
    </row>
    <row r="322" s="25" customFormat="1" ht="15.75" hidden="1" customHeight="1" spans="1:16">
      <c r="A322" s="24"/>
      <c r="B322" s="24"/>
      <c r="C322" s="24"/>
      <c r="E322" s="26"/>
      <c r="F322" s="26"/>
      <c r="G322" s="255"/>
      <c r="H322" s="174"/>
      <c r="I322" s="27"/>
      <c r="J322" s="273"/>
      <c r="K322" s="210"/>
      <c r="L322" s="210"/>
      <c r="M322" s="274"/>
      <c r="N322" s="210"/>
      <c r="P322" s="210"/>
    </row>
    <row r="323" s="25" customFormat="1" ht="15.75" hidden="1" customHeight="1" spans="1:16">
      <c r="A323" s="24"/>
      <c r="B323" s="24"/>
      <c r="C323" s="24"/>
      <c r="E323" s="26"/>
      <c r="F323" s="26"/>
      <c r="G323" s="255"/>
      <c r="H323" s="174"/>
      <c r="I323" s="27"/>
      <c r="J323" s="273"/>
      <c r="K323" s="210"/>
      <c r="L323" s="210"/>
      <c r="M323" s="274"/>
      <c r="N323" s="210"/>
      <c r="P323" s="210"/>
    </row>
    <row r="324" s="25" customFormat="1" ht="15.75" hidden="1" customHeight="1" spans="1:16">
      <c r="A324" s="24"/>
      <c r="B324" s="24"/>
      <c r="C324" s="24"/>
      <c r="E324" s="26"/>
      <c r="F324" s="26"/>
      <c r="G324" s="255"/>
      <c r="H324" s="174"/>
      <c r="I324" s="27"/>
      <c r="J324" s="273"/>
      <c r="K324" s="210"/>
      <c r="L324" s="210"/>
      <c r="M324" s="274"/>
      <c r="N324" s="210"/>
      <c r="P324" s="210"/>
    </row>
    <row r="325" s="25" customFormat="1" ht="15.75" hidden="1" customHeight="1" spans="1:16">
      <c r="A325" s="24"/>
      <c r="B325" s="24"/>
      <c r="C325" s="24"/>
      <c r="E325" s="26"/>
      <c r="F325" s="26"/>
      <c r="G325" s="255"/>
      <c r="H325" s="174"/>
      <c r="I325" s="27"/>
      <c r="J325" s="273"/>
      <c r="K325" s="210"/>
      <c r="L325" s="210"/>
      <c r="M325" s="274"/>
      <c r="N325" s="210"/>
      <c r="P325" s="210"/>
    </row>
    <row r="326" s="25" customFormat="1" ht="15.75" hidden="1" customHeight="1" spans="1:16">
      <c r="A326" s="24"/>
      <c r="B326" s="24"/>
      <c r="C326" s="24"/>
      <c r="E326" s="26"/>
      <c r="F326" s="26"/>
      <c r="G326" s="255"/>
      <c r="H326" s="174"/>
      <c r="I326" s="27"/>
      <c r="J326" s="273"/>
      <c r="K326" s="210"/>
      <c r="L326" s="210"/>
      <c r="M326" s="274"/>
      <c r="N326" s="210"/>
      <c r="P326" s="210"/>
    </row>
    <row r="327" s="25" customFormat="1" ht="15.75" hidden="1" customHeight="1" spans="1:16">
      <c r="A327" s="24"/>
      <c r="B327" s="24"/>
      <c r="C327" s="24"/>
      <c r="E327" s="26"/>
      <c r="F327" s="26"/>
      <c r="G327" s="255"/>
      <c r="H327" s="174"/>
      <c r="I327" s="27"/>
      <c r="J327" s="273"/>
      <c r="K327" s="210"/>
      <c r="L327" s="210"/>
      <c r="M327" s="274"/>
      <c r="N327" s="210"/>
      <c r="P327" s="210"/>
    </row>
    <row r="328" s="25" customFormat="1" ht="15.75" hidden="1" customHeight="1" spans="1:16">
      <c r="A328" s="24"/>
      <c r="B328" s="24"/>
      <c r="C328" s="24"/>
      <c r="E328" s="26"/>
      <c r="F328" s="26"/>
      <c r="G328" s="255"/>
      <c r="H328" s="174"/>
      <c r="I328" s="27"/>
      <c r="J328" s="273"/>
      <c r="K328" s="210"/>
      <c r="L328" s="210"/>
      <c r="M328" s="274"/>
      <c r="N328" s="210"/>
      <c r="P328" s="210"/>
    </row>
    <row r="329" s="25" customFormat="1" ht="15.75" hidden="1" customHeight="1" spans="1:16">
      <c r="A329" s="24"/>
      <c r="B329" s="24"/>
      <c r="C329" s="24"/>
      <c r="E329" s="26"/>
      <c r="F329" s="26"/>
      <c r="G329" s="255"/>
      <c r="H329" s="174"/>
      <c r="I329" s="27"/>
      <c r="J329" s="273"/>
      <c r="K329" s="210"/>
      <c r="L329" s="210"/>
      <c r="M329" s="274"/>
      <c r="N329" s="210"/>
      <c r="P329" s="210"/>
    </row>
    <row r="330" s="25" customFormat="1" ht="15.75" hidden="1" customHeight="1" spans="1:16">
      <c r="A330" s="24"/>
      <c r="B330" s="24"/>
      <c r="C330" s="24"/>
      <c r="E330" s="26"/>
      <c r="F330" s="26"/>
      <c r="G330" s="255"/>
      <c r="H330" s="174"/>
      <c r="I330" s="27"/>
      <c r="J330" s="273"/>
      <c r="K330" s="210"/>
      <c r="L330" s="210"/>
      <c r="M330" s="274"/>
      <c r="N330" s="210"/>
      <c r="P330" s="210"/>
    </row>
    <row r="331" s="25" customFormat="1" hidden="1" customHeight="1" spans="1:16">
      <c r="A331" s="24"/>
      <c r="B331" s="24"/>
      <c r="C331" s="24"/>
      <c r="E331" s="26"/>
      <c r="F331" s="26"/>
      <c r="G331" s="255"/>
      <c r="H331" s="174"/>
      <c r="I331" s="27"/>
      <c r="J331" s="273"/>
      <c r="K331" s="210"/>
      <c r="L331" s="210"/>
      <c r="M331" s="274"/>
      <c r="N331" s="210"/>
      <c r="P331" s="210"/>
    </row>
    <row r="332" s="25" customFormat="1" ht="15.75" hidden="1" customHeight="1" spans="1:16">
      <c r="A332" s="24"/>
      <c r="B332" s="24"/>
      <c r="C332" s="24"/>
      <c r="E332" s="26"/>
      <c r="F332" s="26"/>
      <c r="G332" s="255"/>
      <c r="H332" s="174"/>
      <c r="I332" s="27"/>
      <c r="J332" s="273"/>
      <c r="K332" s="210"/>
      <c r="L332" s="210"/>
      <c r="M332" s="274"/>
      <c r="N332" s="210"/>
      <c r="P332" s="210"/>
    </row>
    <row r="333" s="25" customFormat="1" ht="15.75" hidden="1" customHeight="1" spans="1:16">
      <c r="A333" s="24"/>
      <c r="B333" s="24"/>
      <c r="C333" s="24"/>
      <c r="E333" s="26"/>
      <c r="F333" s="26"/>
      <c r="G333" s="255"/>
      <c r="H333" s="174"/>
      <c r="I333" s="27"/>
      <c r="J333" s="273"/>
      <c r="K333" s="210"/>
      <c r="L333" s="210"/>
      <c r="M333" s="274"/>
      <c r="N333" s="210"/>
      <c r="P333" s="210"/>
    </row>
    <row r="334" s="25" customFormat="1" ht="15.75" hidden="1" customHeight="1" spans="1:16">
      <c r="A334" s="24"/>
      <c r="B334" s="24"/>
      <c r="C334" s="24"/>
      <c r="E334" s="173"/>
      <c r="F334" s="26"/>
      <c r="G334" s="170"/>
      <c r="H334" s="174"/>
      <c r="I334" s="208"/>
      <c r="J334" s="209"/>
      <c r="K334" s="210"/>
      <c r="L334" s="211"/>
      <c r="M334" s="235"/>
      <c r="N334" s="211"/>
      <c r="O334" s="24"/>
      <c r="P334" s="210"/>
    </row>
    <row r="335" s="25" customFormat="1" ht="15.75" hidden="1" customHeight="1" spans="1:16">
      <c r="A335" s="24"/>
      <c r="B335" s="24"/>
      <c r="C335" s="24"/>
      <c r="E335" s="173"/>
      <c r="F335" s="26"/>
      <c r="G335" s="170"/>
      <c r="H335" s="174"/>
      <c r="I335" s="208"/>
      <c r="J335" s="209"/>
      <c r="K335" s="210"/>
      <c r="L335" s="211"/>
      <c r="M335" s="235"/>
      <c r="N335" s="211"/>
      <c r="O335" s="24"/>
      <c r="P335" s="210"/>
    </row>
    <row r="336" s="25" customFormat="1" ht="15.75" hidden="1" customHeight="1" spans="1:16">
      <c r="A336" s="24"/>
      <c r="B336" s="24"/>
      <c r="C336" s="24"/>
      <c r="E336" s="26"/>
      <c r="F336" s="26"/>
      <c r="G336" s="255"/>
      <c r="H336" s="174"/>
      <c r="I336" s="27"/>
      <c r="J336" s="273"/>
      <c r="K336" s="210"/>
      <c r="L336" s="210"/>
      <c r="M336" s="274"/>
      <c r="N336" s="210"/>
      <c r="P336" s="210"/>
    </row>
    <row r="337" s="25" customFormat="1" ht="15.75" hidden="1" customHeight="1" spans="1:16">
      <c r="A337" s="24"/>
      <c r="B337" s="24"/>
      <c r="C337" s="24"/>
      <c r="E337" s="26"/>
      <c r="F337" s="26"/>
      <c r="G337" s="255"/>
      <c r="H337" s="174"/>
      <c r="I337" s="27"/>
      <c r="J337" s="273"/>
      <c r="K337" s="210"/>
      <c r="L337" s="210"/>
      <c r="M337" s="274"/>
      <c r="N337" s="210"/>
      <c r="P337" s="210"/>
    </row>
    <row r="338" s="25" customFormat="1" ht="15.75" hidden="1" customHeight="1" spans="1:16">
      <c r="A338" s="24"/>
      <c r="B338" s="24"/>
      <c r="C338" s="24"/>
      <c r="E338" s="26"/>
      <c r="F338" s="26"/>
      <c r="G338" s="255"/>
      <c r="H338" s="174"/>
      <c r="I338" s="27"/>
      <c r="J338" s="273"/>
      <c r="K338" s="210"/>
      <c r="L338" s="210"/>
      <c r="M338" s="274"/>
      <c r="N338" s="210"/>
      <c r="P338" s="210"/>
    </row>
    <row r="339" s="25" customFormat="1" ht="15.75" hidden="1" customHeight="1" spans="1:16">
      <c r="A339" s="24"/>
      <c r="B339" s="24"/>
      <c r="C339" s="24"/>
      <c r="E339" s="26"/>
      <c r="F339" s="26"/>
      <c r="G339" s="255"/>
      <c r="H339" s="174"/>
      <c r="I339" s="27"/>
      <c r="J339" s="273"/>
      <c r="K339" s="210"/>
      <c r="L339" s="210"/>
      <c r="M339" s="274"/>
      <c r="N339" s="210"/>
      <c r="P339" s="210"/>
    </row>
    <row r="340" s="25" customFormat="1" ht="15.75" hidden="1" customHeight="1" spans="1:16">
      <c r="A340" s="24"/>
      <c r="B340" s="24"/>
      <c r="C340" s="24"/>
      <c r="E340" s="26"/>
      <c r="F340" s="26"/>
      <c r="G340" s="255"/>
      <c r="H340" s="174"/>
      <c r="I340" s="27"/>
      <c r="J340" s="273"/>
      <c r="K340" s="210"/>
      <c r="L340" s="210"/>
      <c r="M340" s="274"/>
      <c r="N340" s="210"/>
      <c r="P340" s="210"/>
    </row>
    <row r="341" s="25" customFormat="1" ht="15.75" hidden="1" customHeight="1" spans="1:16">
      <c r="A341" s="24"/>
      <c r="B341" s="24"/>
      <c r="C341" s="24"/>
      <c r="E341" s="26"/>
      <c r="F341" s="26"/>
      <c r="G341" s="255"/>
      <c r="H341" s="174"/>
      <c r="I341" s="27"/>
      <c r="J341" s="273"/>
      <c r="K341" s="210"/>
      <c r="L341" s="210"/>
      <c r="M341" s="274"/>
      <c r="N341" s="210"/>
      <c r="P341" s="210"/>
    </row>
    <row r="342" s="25" customFormat="1" ht="15.75" hidden="1" customHeight="1" spans="1:16">
      <c r="A342" s="24"/>
      <c r="B342" s="24"/>
      <c r="C342" s="24"/>
      <c r="E342" s="26"/>
      <c r="F342" s="26"/>
      <c r="G342" s="255"/>
      <c r="H342" s="174"/>
      <c r="I342" s="27"/>
      <c r="J342" s="273"/>
      <c r="K342" s="210"/>
      <c r="L342" s="210"/>
      <c r="M342" s="274"/>
      <c r="N342" s="210"/>
      <c r="P342" s="210"/>
    </row>
    <row r="343" s="25" customFormat="1" ht="15.75" hidden="1" customHeight="1" spans="1:16">
      <c r="A343" s="24"/>
      <c r="B343" s="24"/>
      <c r="C343" s="24"/>
      <c r="E343" s="26"/>
      <c r="F343" s="26"/>
      <c r="G343" s="255"/>
      <c r="H343" s="174"/>
      <c r="I343" s="27"/>
      <c r="J343" s="273"/>
      <c r="K343" s="210"/>
      <c r="L343" s="210"/>
      <c r="M343" s="274"/>
      <c r="N343" s="210"/>
      <c r="P343" s="210"/>
    </row>
    <row r="344" s="25" customFormat="1" ht="15.75" hidden="1" customHeight="1" spans="1:16">
      <c r="A344" s="24"/>
      <c r="B344" s="24"/>
      <c r="C344" s="24"/>
      <c r="E344" s="173"/>
      <c r="F344" s="26"/>
      <c r="G344" s="170"/>
      <c r="H344" s="174"/>
      <c r="I344" s="208"/>
      <c r="J344" s="209"/>
      <c r="K344" s="210"/>
      <c r="L344" s="211"/>
      <c r="M344" s="235"/>
      <c r="N344" s="211"/>
      <c r="O344" s="24"/>
      <c r="P344" s="210"/>
    </row>
    <row r="345" s="25" customFormat="1" ht="15.75" hidden="1" customHeight="1" spans="1:16">
      <c r="A345" s="24"/>
      <c r="B345" s="24"/>
      <c r="C345" s="24"/>
      <c r="E345" s="26"/>
      <c r="F345" s="26"/>
      <c r="G345" s="255"/>
      <c r="H345" s="174"/>
      <c r="I345" s="27"/>
      <c r="J345" s="273"/>
      <c r="K345" s="210"/>
      <c r="L345" s="210"/>
      <c r="M345" s="274"/>
      <c r="N345" s="210"/>
      <c r="P345" s="210"/>
    </row>
    <row r="346" s="25" customFormat="1" ht="15.75" hidden="1" customHeight="1" spans="1:16">
      <c r="A346" s="24"/>
      <c r="B346" s="24"/>
      <c r="C346" s="24"/>
      <c r="E346" s="26"/>
      <c r="F346" s="26"/>
      <c r="G346" s="255"/>
      <c r="H346" s="174"/>
      <c r="I346" s="27"/>
      <c r="J346" s="273"/>
      <c r="K346" s="210"/>
      <c r="L346" s="210"/>
      <c r="M346" s="274"/>
      <c r="N346" s="210"/>
      <c r="P346" s="210"/>
    </row>
    <row r="347" s="25" customFormat="1" ht="15.75" hidden="1" customHeight="1" spans="1:16">
      <c r="A347" s="24"/>
      <c r="B347" s="24"/>
      <c r="C347" s="24"/>
      <c r="E347" s="26"/>
      <c r="F347" s="26"/>
      <c r="G347" s="255"/>
      <c r="H347" s="174"/>
      <c r="I347" s="27"/>
      <c r="J347" s="273"/>
      <c r="K347" s="210"/>
      <c r="L347" s="210"/>
      <c r="M347" s="274"/>
      <c r="N347" s="210"/>
      <c r="P347" s="210"/>
    </row>
    <row r="348" s="25" customFormat="1" ht="15.75" hidden="1" customHeight="1" spans="1:16">
      <c r="A348" s="24"/>
      <c r="B348" s="24"/>
      <c r="C348" s="24"/>
      <c r="E348" s="26"/>
      <c r="F348" s="26"/>
      <c r="G348" s="255"/>
      <c r="H348" s="174"/>
      <c r="I348" s="27"/>
      <c r="J348" s="273"/>
      <c r="K348" s="210"/>
      <c r="L348" s="210"/>
      <c r="M348" s="274"/>
      <c r="N348" s="210"/>
      <c r="P348" s="210"/>
    </row>
    <row r="349" s="25" customFormat="1" ht="15.75" hidden="1" customHeight="1" spans="1:16">
      <c r="A349" s="24"/>
      <c r="B349" s="24"/>
      <c r="C349" s="24"/>
      <c r="E349" s="26"/>
      <c r="F349" s="26"/>
      <c r="G349" s="255"/>
      <c r="H349" s="174"/>
      <c r="I349" s="27"/>
      <c r="J349" s="273"/>
      <c r="K349" s="210"/>
      <c r="L349" s="210"/>
      <c r="M349" s="274"/>
      <c r="N349" s="210"/>
      <c r="P349" s="210"/>
    </row>
    <row r="350" s="25" customFormat="1" ht="15.75" hidden="1" customHeight="1" spans="1:16">
      <c r="A350" s="24"/>
      <c r="B350" s="24"/>
      <c r="C350" s="24"/>
      <c r="E350" s="26"/>
      <c r="F350" s="26"/>
      <c r="G350" s="255"/>
      <c r="H350" s="174"/>
      <c r="I350" s="27"/>
      <c r="J350" s="273"/>
      <c r="K350" s="210"/>
      <c r="L350" s="210"/>
      <c r="M350" s="274"/>
      <c r="N350" s="210"/>
      <c r="P350" s="210"/>
    </row>
    <row r="351" s="25" customFormat="1" ht="15.75" hidden="1" customHeight="1" spans="1:16">
      <c r="A351" s="24"/>
      <c r="B351" s="24"/>
      <c r="C351" s="24"/>
      <c r="E351" s="26"/>
      <c r="F351" s="26"/>
      <c r="G351" s="255"/>
      <c r="H351" s="174"/>
      <c r="I351" s="27"/>
      <c r="J351" s="273"/>
      <c r="K351" s="210"/>
      <c r="L351" s="210"/>
      <c r="M351" s="274"/>
      <c r="N351" s="210"/>
      <c r="P351" s="210"/>
    </row>
    <row r="352" s="25" customFormat="1" ht="15.75" hidden="1" customHeight="1" spans="1:16">
      <c r="A352" s="24"/>
      <c r="B352" s="24"/>
      <c r="C352" s="24"/>
      <c r="E352" s="26"/>
      <c r="F352" s="26"/>
      <c r="G352" s="255"/>
      <c r="H352" s="174"/>
      <c r="I352" s="27"/>
      <c r="J352" s="273"/>
      <c r="K352" s="210"/>
      <c r="L352" s="210"/>
      <c r="M352" s="274"/>
      <c r="N352" s="210"/>
      <c r="P352" s="210"/>
    </row>
    <row r="353" s="25" customFormat="1" ht="15.75" hidden="1" customHeight="1" spans="1:16">
      <c r="A353" s="24"/>
      <c r="B353" s="24"/>
      <c r="C353" s="24"/>
      <c r="E353" s="26"/>
      <c r="F353" s="26"/>
      <c r="G353" s="255"/>
      <c r="H353" s="174"/>
      <c r="I353" s="27"/>
      <c r="J353" s="273"/>
      <c r="K353" s="210"/>
      <c r="L353" s="210"/>
      <c r="M353" s="274"/>
      <c r="N353" s="210"/>
      <c r="P353" s="210"/>
    </row>
    <row r="354" s="25" customFormat="1" ht="15.75" hidden="1" customHeight="1" spans="1:16">
      <c r="A354" s="24"/>
      <c r="B354" s="24"/>
      <c r="C354" s="24"/>
      <c r="E354" s="26"/>
      <c r="F354" s="26"/>
      <c r="G354" s="255"/>
      <c r="H354" s="174"/>
      <c r="I354" s="27"/>
      <c r="J354" s="273"/>
      <c r="K354" s="210"/>
      <c r="L354" s="210"/>
      <c r="M354" s="274"/>
      <c r="N354" s="210"/>
      <c r="P354" s="210"/>
    </row>
    <row r="355" s="25" customFormat="1" ht="15.75" hidden="1" customHeight="1" spans="1:16">
      <c r="A355" s="24"/>
      <c r="B355" s="24"/>
      <c r="C355" s="24"/>
      <c r="E355" s="26"/>
      <c r="F355" s="26"/>
      <c r="G355" s="255"/>
      <c r="H355" s="174"/>
      <c r="I355" s="27"/>
      <c r="J355" s="273"/>
      <c r="K355" s="210"/>
      <c r="L355" s="210"/>
      <c r="M355" s="274"/>
      <c r="N355" s="210"/>
      <c r="P355" s="210"/>
    </row>
    <row r="356" s="25" customFormat="1" ht="15.75" hidden="1" customHeight="1" spans="1:16">
      <c r="A356" s="24"/>
      <c r="B356" s="24"/>
      <c r="C356" s="24"/>
      <c r="E356" s="26"/>
      <c r="F356" s="26"/>
      <c r="G356" s="255"/>
      <c r="H356" s="174"/>
      <c r="I356" s="27"/>
      <c r="J356" s="273"/>
      <c r="K356" s="210"/>
      <c r="L356" s="210"/>
      <c r="M356" s="274"/>
      <c r="N356" s="210"/>
      <c r="P356" s="210"/>
    </row>
    <row r="357" s="25" customFormat="1" ht="15.75" hidden="1" customHeight="1" spans="1:16">
      <c r="A357" s="24"/>
      <c r="B357" s="24"/>
      <c r="C357" s="24"/>
      <c r="E357" s="26"/>
      <c r="F357" s="26"/>
      <c r="G357" s="255"/>
      <c r="H357" s="174"/>
      <c r="I357" s="27"/>
      <c r="J357" s="273"/>
      <c r="K357" s="210"/>
      <c r="L357" s="210"/>
      <c r="M357" s="274"/>
      <c r="N357" s="210"/>
      <c r="P357" s="210"/>
    </row>
    <row r="358" s="25" customFormat="1" ht="15.75" hidden="1" customHeight="1" spans="1:16">
      <c r="A358" s="24"/>
      <c r="B358" s="24"/>
      <c r="C358" s="24"/>
      <c r="E358" s="26"/>
      <c r="F358" s="26"/>
      <c r="G358" s="255"/>
      <c r="H358" s="174"/>
      <c r="I358" s="27"/>
      <c r="J358" s="262"/>
      <c r="K358" s="210"/>
      <c r="L358" s="263"/>
      <c r="M358" s="274"/>
      <c r="N358" s="210"/>
      <c r="P358" s="210"/>
    </row>
    <row r="359" s="25" customFormat="1" ht="15.75" hidden="1" customHeight="1" spans="1:16">
      <c r="A359" s="24"/>
      <c r="B359" s="24"/>
      <c r="C359" s="24"/>
      <c r="E359" s="26"/>
      <c r="F359" s="26"/>
      <c r="G359" s="255"/>
      <c r="H359" s="174"/>
      <c r="I359" s="27"/>
      <c r="J359" s="273"/>
      <c r="K359" s="210"/>
      <c r="L359" s="210"/>
      <c r="M359" s="274"/>
      <c r="N359" s="210"/>
      <c r="P359" s="210"/>
    </row>
    <row r="360" s="25" customFormat="1" ht="15.75" hidden="1" customHeight="1" spans="1:16">
      <c r="A360" s="24"/>
      <c r="B360" s="24"/>
      <c r="C360" s="24"/>
      <c r="E360" s="26"/>
      <c r="F360" s="26"/>
      <c r="G360" s="255"/>
      <c r="H360" s="174"/>
      <c r="I360" s="27"/>
      <c r="J360" s="273"/>
      <c r="K360" s="210"/>
      <c r="L360" s="210"/>
      <c r="M360" s="274"/>
      <c r="N360" s="210"/>
      <c r="P360" s="210"/>
    </row>
    <row r="361" s="25" customFormat="1" ht="15.75" hidden="1" customHeight="1" spans="1:16">
      <c r="A361" s="24"/>
      <c r="B361" s="24"/>
      <c r="C361" s="24"/>
      <c r="E361" s="26"/>
      <c r="F361" s="26"/>
      <c r="G361" s="255"/>
      <c r="H361" s="174"/>
      <c r="I361" s="27"/>
      <c r="J361" s="273"/>
      <c r="K361" s="210"/>
      <c r="L361" s="210"/>
      <c r="M361" s="274"/>
      <c r="N361" s="210"/>
      <c r="P361" s="210"/>
    </row>
    <row r="362" s="25" customFormat="1" ht="15.75" hidden="1" customHeight="1" spans="1:16">
      <c r="A362" s="24"/>
      <c r="B362" s="24"/>
      <c r="C362" s="24"/>
      <c r="E362" s="26"/>
      <c r="F362" s="26"/>
      <c r="G362" s="255"/>
      <c r="H362" s="174"/>
      <c r="I362" s="27"/>
      <c r="J362" s="273"/>
      <c r="K362" s="210"/>
      <c r="L362" s="210"/>
      <c r="M362" s="274"/>
      <c r="N362" s="210"/>
      <c r="P362" s="210"/>
    </row>
    <row r="363" s="25" customFormat="1" ht="15.75" hidden="1" customHeight="1" spans="1:16">
      <c r="A363" s="24"/>
      <c r="B363" s="24"/>
      <c r="C363" s="24"/>
      <c r="E363" s="26"/>
      <c r="F363" s="26"/>
      <c r="G363" s="255"/>
      <c r="H363" s="174"/>
      <c r="I363" s="27"/>
      <c r="J363" s="273"/>
      <c r="K363" s="210"/>
      <c r="L363" s="210"/>
      <c r="M363" s="274"/>
      <c r="N363" s="210"/>
      <c r="P363" s="210"/>
    </row>
    <row r="364" s="25" customFormat="1" ht="15.75" hidden="1" customHeight="1" spans="1:16">
      <c r="A364" s="24"/>
      <c r="B364" s="24"/>
      <c r="C364" s="24"/>
      <c r="E364" s="26"/>
      <c r="F364" s="26"/>
      <c r="G364" s="255"/>
      <c r="H364" s="174"/>
      <c r="I364" s="27"/>
      <c r="J364" s="273"/>
      <c r="K364" s="210"/>
      <c r="L364" s="210"/>
      <c r="M364" s="274"/>
      <c r="N364" s="210"/>
      <c r="P364" s="210"/>
    </row>
    <row r="365" s="25" customFormat="1" ht="15.75" hidden="1" customHeight="1" spans="1:16">
      <c r="A365" s="24"/>
      <c r="B365" s="24"/>
      <c r="C365" s="24"/>
      <c r="E365" s="26"/>
      <c r="F365" s="26"/>
      <c r="G365" s="255"/>
      <c r="H365" s="174"/>
      <c r="I365" s="27"/>
      <c r="J365" s="273"/>
      <c r="K365" s="210"/>
      <c r="L365" s="210"/>
      <c r="M365" s="274"/>
      <c r="N365" s="210"/>
      <c r="P365" s="210"/>
    </row>
    <row r="366" s="25" customFormat="1" ht="15.75" hidden="1" customHeight="1" spans="1:16">
      <c r="A366" s="24"/>
      <c r="B366" s="24"/>
      <c r="C366" s="24"/>
      <c r="E366" s="26"/>
      <c r="F366" s="26"/>
      <c r="G366" s="255"/>
      <c r="H366" s="174"/>
      <c r="I366" s="27"/>
      <c r="J366" s="273"/>
      <c r="K366" s="210"/>
      <c r="L366" s="210"/>
      <c r="M366" s="274"/>
      <c r="N366" s="210"/>
      <c r="P366" s="210"/>
    </row>
    <row r="367" hidden="1" customHeight="1" spans="3:17">
      <c r="C367" s="101"/>
      <c r="Q367" s="101"/>
    </row>
    <row r="368" s="25" customFormat="1" ht="15.75" hidden="1" customHeight="1" spans="1:16">
      <c r="A368" s="24"/>
      <c r="B368" s="24"/>
      <c r="C368" s="24"/>
      <c r="E368" s="26"/>
      <c r="F368" s="26"/>
      <c r="G368" s="255"/>
      <c r="H368" s="174"/>
      <c r="I368" s="27"/>
      <c r="J368" s="273"/>
      <c r="K368" s="210"/>
      <c r="L368" s="210"/>
      <c r="M368" s="274"/>
      <c r="N368" s="210"/>
      <c r="P368" s="210"/>
    </row>
    <row r="369" s="25" customFormat="1" ht="15.75" hidden="1" customHeight="1" spans="1:16">
      <c r="A369" s="24"/>
      <c r="B369" s="24"/>
      <c r="C369" s="24"/>
      <c r="E369" s="26"/>
      <c r="F369" s="26"/>
      <c r="G369" s="255"/>
      <c r="H369" s="174"/>
      <c r="I369" s="27"/>
      <c r="J369" s="273"/>
      <c r="K369" s="210"/>
      <c r="L369" s="210"/>
      <c r="M369" s="274"/>
      <c r="N369" s="210"/>
      <c r="P369" s="210"/>
    </row>
    <row r="370" s="25" customFormat="1" ht="15.75" hidden="1" customHeight="1" spans="1:16">
      <c r="A370" s="24"/>
      <c r="B370" s="24"/>
      <c r="C370" s="24"/>
      <c r="E370" s="26"/>
      <c r="F370" s="26"/>
      <c r="G370" s="255"/>
      <c r="H370" s="174"/>
      <c r="I370" s="27"/>
      <c r="J370" s="273"/>
      <c r="K370" s="210"/>
      <c r="L370" s="210"/>
      <c r="M370" s="274"/>
      <c r="N370" s="210"/>
      <c r="P370" s="210"/>
    </row>
    <row r="371" s="25" customFormat="1" ht="15.75" hidden="1" customHeight="1" spans="1:16">
      <c r="A371" s="24"/>
      <c r="B371" s="24"/>
      <c r="C371" s="24"/>
      <c r="E371" s="26"/>
      <c r="F371" s="26"/>
      <c r="G371" s="255"/>
      <c r="H371" s="174"/>
      <c r="I371" s="27"/>
      <c r="J371" s="273"/>
      <c r="K371" s="210"/>
      <c r="L371" s="210"/>
      <c r="M371" s="274"/>
      <c r="N371" s="210"/>
      <c r="P371" s="210"/>
    </row>
    <row r="372" s="25" customFormat="1" ht="15.75" hidden="1" customHeight="1" spans="1:16">
      <c r="A372" s="24"/>
      <c r="B372" s="24"/>
      <c r="C372" s="24"/>
      <c r="E372" s="26"/>
      <c r="F372" s="26"/>
      <c r="G372" s="255"/>
      <c r="H372" s="174"/>
      <c r="I372" s="27"/>
      <c r="J372" s="273"/>
      <c r="K372" s="210"/>
      <c r="L372" s="210"/>
      <c r="M372" s="274"/>
      <c r="N372" s="210"/>
      <c r="P372" s="210"/>
    </row>
    <row r="373" s="25" customFormat="1" ht="15.75" hidden="1" customHeight="1" spans="1:16">
      <c r="A373" s="24"/>
      <c r="B373" s="24"/>
      <c r="C373" s="24"/>
      <c r="E373" s="26"/>
      <c r="F373" s="26"/>
      <c r="G373" s="255"/>
      <c r="H373" s="174"/>
      <c r="I373" s="27"/>
      <c r="J373" s="273"/>
      <c r="K373" s="210"/>
      <c r="L373" s="210"/>
      <c r="M373" s="274"/>
      <c r="N373" s="210"/>
      <c r="P373" s="210"/>
    </row>
    <row r="374" s="25" customFormat="1" ht="15.75" hidden="1" customHeight="1" spans="1:16">
      <c r="A374" s="24"/>
      <c r="B374" s="24"/>
      <c r="C374" s="24"/>
      <c r="E374" s="26"/>
      <c r="F374" s="26"/>
      <c r="G374" s="255"/>
      <c r="H374" s="174"/>
      <c r="I374" s="27"/>
      <c r="J374" s="273"/>
      <c r="K374" s="210"/>
      <c r="L374" s="210"/>
      <c r="M374" s="274"/>
      <c r="N374" s="210"/>
      <c r="P374" s="210"/>
    </row>
    <row r="375" s="25" customFormat="1" ht="15.75" hidden="1" customHeight="1" spans="1:16">
      <c r="A375" s="24"/>
      <c r="B375" s="24"/>
      <c r="C375" s="24"/>
      <c r="E375" s="173"/>
      <c r="F375" s="26"/>
      <c r="G375" s="170"/>
      <c r="H375" s="174"/>
      <c r="I375" s="208"/>
      <c r="J375" s="209"/>
      <c r="K375" s="210"/>
      <c r="L375" s="211"/>
      <c r="M375" s="235"/>
      <c r="N375" s="211"/>
      <c r="O375" s="24"/>
      <c r="P375" s="210"/>
    </row>
    <row r="376" s="25" customFormat="1" ht="15.75" hidden="1" customHeight="1" spans="1:16">
      <c r="A376" s="24"/>
      <c r="B376" s="24"/>
      <c r="C376" s="24"/>
      <c r="E376" s="26"/>
      <c r="F376" s="26"/>
      <c r="G376" s="255"/>
      <c r="H376" s="174"/>
      <c r="I376" s="27"/>
      <c r="J376" s="273"/>
      <c r="K376" s="210"/>
      <c r="L376" s="210"/>
      <c r="M376" s="274"/>
      <c r="N376" s="210"/>
      <c r="P376" s="210"/>
    </row>
    <row r="377" s="25" customFormat="1" ht="15.75" hidden="1" customHeight="1" spans="1:16">
      <c r="A377" s="24"/>
      <c r="B377" s="24"/>
      <c r="C377" s="24"/>
      <c r="E377" s="26"/>
      <c r="F377" s="26"/>
      <c r="G377" s="255"/>
      <c r="H377" s="174"/>
      <c r="I377" s="27"/>
      <c r="J377" s="273"/>
      <c r="K377" s="210"/>
      <c r="L377" s="210"/>
      <c r="M377" s="274"/>
      <c r="N377" s="210"/>
      <c r="P377" s="210"/>
    </row>
    <row r="378" s="25" customFormat="1" ht="15.75" hidden="1" customHeight="1" spans="1:16">
      <c r="A378" s="24"/>
      <c r="B378" s="24"/>
      <c r="C378" s="24"/>
      <c r="E378" s="26"/>
      <c r="F378" s="26"/>
      <c r="G378" s="255"/>
      <c r="H378" s="174"/>
      <c r="I378" s="27"/>
      <c r="J378" s="273"/>
      <c r="K378" s="210"/>
      <c r="L378" s="210"/>
      <c r="M378" s="274"/>
      <c r="N378" s="210"/>
      <c r="P378" s="210"/>
    </row>
    <row r="379" s="25" customFormat="1" ht="15.75" hidden="1" customHeight="1" spans="1:16">
      <c r="A379" s="24"/>
      <c r="B379" s="24"/>
      <c r="C379" s="24"/>
      <c r="E379" s="173"/>
      <c r="F379" s="26"/>
      <c r="G379" s="170"/>
      <c r="H379" s="174"/>
      <c r="I379" s="208"/>
      <c r="J379" s="209"/>
      <c r="K379" s="210"/>
      <c r="L379" s="211"/>
      <c r="M379" s="235"/>
      <c r="N379" s="211"/>
      <c r="O379" s="24"/>
      <c r="P379" s="210"/>
    </row>
    <row r="380" s="25" customFormat="1" ht="15.75" hidden="1" customHeight="1" spans="1:16">
      <c r="A380" s="24"/>
      <c r="B380" s="24"/>
      <c r="C380" s="24"/>
      <c r="E380" s="26"/>
      <c r="F380" s="26"/>
      <c r="G380" s="255"/>
      <c r="H380" s="174"/>
      <c r="I380" s="27"/>
      <c r="J380" s="273"/>
      <c r="K380" s="210"/>
      <c r="L380" s="210"/>
      <c r="M380" s="274"/>
      <c r="N380" s="210"/>
      <c r="P380" s="210"/>
    </row>
    <row r="381" s="25" customFormat="1" ht="15.75" hidden="1" customHeight="1" spans="1:16">
      <c r="A381" s="24"/>
      <c r="B381" s="24"/>
      <c r="C381" s="24"/>
      <c r="E381" s="26"/>
      <c r="F381" s="26"/>
      <c r="G381" s="255"/>
      <c r="H381" s="174"/>
      <c r="I381" s="27"/>
      <c r="J381" s="273"/>
      <c r="K381" s="210"/>
      <c r="L381" s="210"/>
      <c r="M381" s="274"/>
      <c r="N381" s="210"/>
      <c r="P381" s="210"/>
    </row>
    <row r="382" s="25" customFormat="1" ht="15.75" hidden="1" customHeight="1" spans="1:16">
      <c r="A382" s="24"/>
      <c r="B382" s="24"/>
      <c r="C382" s="24"/>
      <c r="E382" s="26"/>
      <c r="F382" s="26"/>
      <c r="G382" s="255"/>
      <c r="H382" s="174"/>
      <c r="I382" s="27"/>
      <c r="J382" s="273"/>
      <c r="K382" s="210"/>
      <c r="L382" s="210"/>
      <c r="M382" s="274"/>
      <c r="N382" s="210"/>
      <c r="P382" s="210"/>
    </row>
    <row r="383" s="25" customFormat="1" ht="15.75" hidden="1" customHeight="1" spans="1:16">
      <c r="A383" s="24"/>
      <c r="B383" s="24"/>
      <c r="C383" s="24"/>
      <c r="E383" s="26"/>
      <c r="F383" s="26"/>
      <c r="G383" s="255"/>
      <c r="H383" s="174"/>
      <c r="I383" s="27"/>
      <c r="J383" s="273"/>
      <c r="K383" s="210"/>
      <c r="L383" s="210"/>
      <c r="M383" s="274"/>
      <c r="N383" s="210"/>
      <c r="P383" s="210"/>
    </row>
    <row r="384" s="25" customFormat="1" ht="15.75" hidden="1" customHeight="1" spans="1:16">
      <c r="A384" s="24"/>
      <c r="B384" s="24"/>
      <c r="C384" s="24"/>
      <c r="E384" s="26"/>
      <c r="F384" s="26"/>
      <c r="G384" s="255"/>
      <c r="H384" s="174"/>
      <c r="I384" s="27"/>
      <c r="J384" s="273"/>
      <c r="K384" s="210"/>
      <c r="L384" s="210"/>
      <c r="M384" s="274"/>
      <c r="N384" s="210"/>
      <c r="P384" s="210"/>
    </row>
    <row r="385" s="25" customFormat="1" ht="15.75" hidden="1" customHeight="1" spans="1:16">
      <c r="A385" s="24"/>
      <c r="B385" s="24"/>
      <c r="C385" s="24"/>
      <c r="E385" s="26"/>
      <c r="F385" s="26"/>
      <c r="G385" s="255"/>
      <c r="H385" s="174"/>
      <c r="I385" s="27"/>
      <c r="J385" s="273"/>
      <c r="K385" s="210"/>
      <c r="L385" s="210"/>
      <c r="M385" s="274"/>
      <c r="N385" s="210"/>
      <c r="P385" s="210"/>
    </row>
    <row r="386" s="25" customFormat="1" ht="15.75" hidden="1" customHeight="1" spans="1:16">
      <c r="A386" s="24"/>
      <c r="B386" s="24"/>
      <c r="C386" s="24"/>
      <c r="E386" s="26"/>
      <c r="F386" s="26"/>
      <c r="G386" s="255"/>
      <c r="H386" s="174"/>
      <c r="I386" s="27"/>
      <c r="J386" s="273"/>
      <c r="K386" s="210"/>
      <c r="L386" s="210"/>
      <c r="M386" s="274"/>
      <c r="N386" s="210"/>
      <c r="P386" s="210"/>
    </row>
    <row r="387" s="25" customFormat="1" ht="15.75" hidden="1" customHeight="1" spans="1:16">
      <c r="A387" s="24"/>
      <c r="B387" s="24"/>
      <c r="C387" s="24"/>
      <c r="E387" s="26"/>
      <c r="F387" s="26"/>
      <c r="G387" s="255"/>
      <c r="H387" s="174"/>
      <c r="I387" s="27"/>
      <c r="J387" s="209"/>
      <c r="K387" s="210"/>
      <c r="L387" s="210"/>
      <c r="M387" s="274"/>
      <c r="N387" s="210"/>
      <c r="P387" s="210"/>
    </row>
    <row r="388" s="25" customFormat="1" ht="15.75" hidden="1" customHeight="1" spans="1:16">
      <c r="A388" s="24"/>
      <c r="B388" s="24"/>
      <c r="C388" s="24"/>
      <c r="E388" s="26"/>
      <c r="F388" s="26"/>
      <c r="G388" s="255"/>
      <c r="H388" s="174"/>
      <c r="I388" s="27"/>
      <c r="J388" s="273"/>
      <c r="K388" s="210"/>
      <c r="L388" s="210"/>
      <c r="M388" s="274"/>
      <c r="N388" s="210"/>
      <c r="P388" s="210"/>
    </row>
    <row r="389" s="25" customFormat="1" ht="15.75" hidden="1" customHeight="1" spans="1:16">
      <c r="A389" s="24"/>
      <c r="B389" s="24"/>
      <c r="C389" s="24"/>
      <c r="E389" s="26"/>
      <c r="F389" s="26"/>
      <c r="G389" s="255"/>
      <c r="H389" s="174"/>
      <c r="I389" s="27"/>
      <c r="J389" s="273"/>
      <c r="K389" s="210"/>
      <c r="L389" s="210"/>
      <c r="M389" s="274"/>
      <c r="N389" s="210"/>
      <c r="P389" s="210"/>
    </row>
    <row r="390" s="25" customFormat="1" ht="15.75" hidden="1" customHeight="1" spans="1:16">
      <c r="A390" s="24"/>
      <c r="B390" s="24"/>
      <c r="C390" s="24"/>
      <c r="E390" s="26"/>
      <c r="F390" s="26"/>
      <c r="G390" s="255"/>
      <c r="H390" s="174"/>
      <c r="I390" s="27"/>
      <c r="J390" s="273"/>
      <c r="K390" s="210"/>
      <c r="L390" s="210"/>
      <c r="N390" s="210"/>
      <c r="P390" s="210"/>
    </row>
    <row r="391" s="25" customFormat="1" ht="15.75" hidden="1" customHeight="1" spans="1:16">
      <c r="A391" s="24"/>
      <c r="B391" s="24"/>
      <c r="C391" s="24"/>
      <c r="E391" s="26"/>
      <c r="F391" s="26"/>
      <c r="G391" s="255"/>
      <c r="H391" s="174"/>
      <c r="I391" s="27"/>
      <c r="J391" s="273"/>
      <c r="K391" s="210"/>
      <c r="L391" s="210"/>
      <c r="M391" s="274"/>
      <c r="N391" s="210"/>
      <c r="P391" s="210"/>
    </row>
    <row r="392" s="25" customFormat="1" ht="15.75" hidden="1" customHeight="1" spans="1:16">
      <c r="A392" s="24"/>
      <c r="B392" s="24"/>
      <c r="C392" s="24"/>
      <c r="E392" s="26"/>
      <c r="F392" s="26"/>
      <c r="G392" s="255"/>
      <c r="H392" s="174"/>
      <c r="I392" s="27"/>
      <c r="J392" s="273"/>
      <c r="K392" s="210"/>
      <c r="L392" s="210"/>
      <c r="M392" s="274"/>
      <c r="N392" s="210"/>
      <c r="P392" s="210"/>
    </row>
    <row r="393" s="25" customFormat="1" ht="15.75" hidden="1" customHeight="1" spans="1:16">
      <c r="A393" s="24"/>
      <c r="B393" s="24"/>
      <c r="C393" s="24"/>
      <c r="E393" s="26"/>
      <c r="F393" s="26"/>
      <c r="G393" s="255"/>
      <c r="H393" s="174"/>
      <c r="I393" s="27"/>
      <c r="J393" s="273"/>
      <c r="K393" s="210"/>
      <c r="L393" s="210"/>
      <c r="M393" s="274"/>
      <c r="N393" s="210"/>
      <c r="P393" s="210"/>
    </row>
    <row r="394" s="25" customFormat="1" ht="15.75" hidden="1" customHeight="1" spans="1:16">
      <c r="A394" s="24"/>
      <c r="B394" s="24"/>
      <c r="C394" s="24"/>
      <c r="E394" s="26"/>
      <c r="F394" s="26"/>
      <c r="G394" s="255"/>
      <c r="H394" s="174"/>
      <c r="I394" s="27"/>
      <c r="J394" s="273"/>
      <c r="K394" s="210"/>
      <c r="L394" s="210"/>
      <c r="M394" s="274"/>
      <c r="N394" s="210"/>
      <c r="P394" s="210"/>
    </row>
    <row r="395" s="25" customFormat="1" ht="15.75" hidden="1" customHeight="1" spans="1:16">
      <c r="A395" s="24"/>
      <c r="B395" s="24"/>
      <c r="C395" s="24"/>
      <c r="E395" s="26"/>
      <c r="F395" s="26"/>
      <c r="G395" s="255"/>
      <c r="H395" s="174"/>
      <c r="I395" s="27"/>
      <c r="J395" s="273"/>
      <c r="K395" s="210"/>
      <c r="L395" s="210"/>
      <c r="M395" s="274"/>
      <c r="N395" s="210"/>
      <c r="P395" s="210"/>
    </row>
    <row r="396" s="25" customFormat="1" ht="15.75" hidden="1" customHeight="1" spans="1:16">
      <c r="A396" s="24"/>
      <c r="B396" s="24"/>
      <c r="C396" s="24"/>
      <c r="E396" s="26"/>
      <c r="F396" s="26"/>
      <c r="G396" s="255"/>
      <c r="H396" s="174"/>
      <c r="I396" s="27"/>
      <c r="J396" s="273"/>
      <c r="K396" s="210"/>
      <c r="L396" s="210"/>
      <c r="M396" s="274"/>
      <c r="N396" s="210"/>
      <c r="P396" s="210"/>
    </row>
    <row r="397" s="25" customFormat="1" ht="15.75" hidden="1" customHeight="1" spans="1:16">
      <c r="A397" s="24"/>
      <c r="B397" s="24"/>
      <c r="C397" s="24"/>
      <c r="E397" s="26"/>
      <c r="F397" s="26"/>
      <c r="G397" s="255"/>
      <c r="H397" s="174"/>
      <c r="I397" s="27"/>
      <c r="J397" s="273"/>
      <c r="K397" s="210"/>
      <c r="L397" s="210"/>
      <c r="M397" s="274"/>
      <c r="N397" s="210"/>
      <c r="P397" s="210"/>
    </row>
    <row r="398" s="25" customFormat="1" ht="15.75" hidden="1" customHeight="1" spans="1:16">
      <c r="A398" s="24"/>
      <c r="B398" s="24"/>
      <c r="C398" s="24"/>
      <c r="E398" s="26"/>
      <c r="F398" s="26"/>
      <c r="G398" s="255"/>
      <c r="H398" s="174"/>
      <c r="I398" s="27"/>
      <c r="J398" s="273"/>
      <c r="K398" s="210"/>
      <c r="L398" s="210"/>
      <c r="M398" s="274"/>
      <c r="N398" s="210"/>
      <c r="P398" s="210"/>
    </row>
    <row r="399" s="25" customFormat="1" ht="15.75" hidden="1" customHeight="1" spans="1:16">
      <c r="A399" s="24"/>
      <c r="B399" s="24"/>
      <c r="C399" s="24"/>
      <c r="E399" s="26"/>
      <c r="F399" s="26"/>
      <c r="G399" s="255"/>
      <c r="H399" s="174"/>
      <c r="I399" s="27"/>
      <c r="J399" s="273"/>
      <c r="K399" s="210"/>
      <c r="L399" s="210"/>
      <c r="M399" s="274"/>
      <c r="N399" s="210"/>
      <c r="P399" s="210"/>
    </row>
    <row r="400" s="25" customFormat="1" ht="15.75" hidden="1" customHeight="1" spans="1:16">
      <c r="A400" s="24"/>
      <c r="B400" s="24"/>
      <c r="C400" s="24"/>
      <c r="E400" s="26"/>
      <c r="F400" s="26"/>
      <c r="G400" s="255"/>
      <c r="H400" s="174"/>
      <c r="I400" s="27"/>
      <c r="J400" s="273"/>
      <c r="K400" s="210"/>
      <c r="L400" s="210"/>
      <c r="M400" s="274"/>
      <c r="N400" s="210"/>
      <c r="P400" s="210"/>
    </row>
    <row r="401" s="25" customFormat="1" ht="15.75" hidden="1" customHeight="1" spans="1:16">
      <c r="A401" s="24"/>
      <c r="B401" s="24"/>
      <c r="C401" s="24"/>
      <c r="E401" s="26"/>
      <c r="F401" s="26"/>
      <c r="G401" s="255"/>
      <c r="H401" s="174"/>
      <c r="I401" s="27"/>
      <c r="J401" s="273"/>
      <c r="K401" s="210"/>
      <c r="L401" s="210"/>
      <c r="M401" s="274"/>
      <c r="N401" s="210"/>
      <c r="P401" s="210"/>
    </row>
    <row r="402" s="25" customFormat="1" ht="15.75" hidden="1" customHeight="1" spans="1:16">
      <c r="A402" s="24"/>
      <c r="B402" s="24"/>
      <c r="C402" s="24"/>
      <c r="E402" s="26"/>
      <c r="F402" s="26"/>
      <c r="G402" s="255"/>
      <c r="H402" s="174"/>
      <c r="I402" s="27"/>
      <c r="J402" s="273"/>
      <c r="K402" s="210"/>
      <c r="L402" s="210"/>
      <c r="M402" s="274"/>
      <c r="N402" s="210"/>
      <c r="P402" s="210"/>
    </row>
    <row r="403" s="25" customFormat="1" ht="15.75" hidden="1" customHeight="1" spans="1:16">
      <c r="A403" s="24"/>
      <c r="B403" s="24"/>
      <c r="C403" s="24"/>
      <c r="E403" s="26"/>
      <c r="F403" s="26"/>
      <c r="G403" s="255"/>
      <c r="H403" s="174"/>
      <c r="I403" s="27"/>
      <c r="J403" s="273"/>
      <c r="K403" s="210"/>
      <c r="L403" s="210"/>
      <c r="M403" s="274"/>
      <c r="N403" s="210"/>
      <c r="P403" s="210"/>
    </row>
    <row r="404" s="25" customFormat="1" ht="15.75" hidden="1" customHeight="1" spans="1:16">
      <c r="A404" s="24"/>
      <c r="B404" s="24"/>
      <c r="C404" s="24"/>
      <c r="E404" s="26"/>
      <c r="F404" s="26"/>
      <c r="G404" s="255"/>
      <c r="H404" s="174"/>
      <c r="I404" s="27"/>
      <c r="J404" s="273"/>
      <c r="K404" s="210"/>
      <c r="L404" s="210"/>
      <c r="M404" s="274"/>
      <c r="N404" s="210"/>
      <c r="P404" s="210"/>
    </row>
    <row r="405" s="25" customFormat="1" ht="15.75" hidden="1" customHeight="1" spans="1:16">
      <c r="A405" s="24"/>
      <c r="B405" s="24"/>
      <c r="C405" s="24"/>
      <c r="E405" s="26"/>
      <c r="F405" s="26"/>
      <c r="G405" s="255"/>
      <c r="H405" s="174"/>
      <c r="I405" s="27"/>
      <c r="J405" s="273"/>
      <c r="K405" s="210"/>
      <c r="L405" s="210"/>
      <c r="M405" s="274"/>
      <c r="N405" s="210"/>
      <c r="P405" s="210"/>
    </row>
    <row r="406" s="25" customFormat="1" ht="15.75" hidden="1" customHeight="1" spans="1:16">
      <c r="A406" s="24"/>
      <c r="B406" s="24"/>
      <c r="C406" s="24"/>
      <c r="E406" s="26"/>
      <c r="F406" s="26"/>
      <c r="G406" s="255"/>
      <c r="H406" s="174"/>
      <c r="I406" s="27"/>
      <c r="J406" s="273"/>
      <c r="K406" s="210"/>
      <c r="L406" s="210"/>
      <c r="M406" s="274"/>
      <c r="N406" s="210"/>
      <c r="P406" s="210"/>
    </row>
    <row r="407" s="25" customFormat="1" ht="15.75" hidden="1" customHeight="1" spans="1:16">
      <c r="A407" s="24"/>
      <c r="B407" s="24"/>
      <c r="C407" s="24"/>
      <c r="E407" s="26"/>
      <c r="F407" s="26"/>
      <c r="G407" s="255"/>
      <c r="H407" s="174"/>
      <c r="I407" s="27"/>
      <c r="J407" s="273"/>
      <c r="K407" s="210"/>
      <c r="L407" s="210"/>
      <c r="M407" s="274"/>
      <c r="N407" s="210"/>
      <c r="P407" s="210"/>
    </row>
    <row r="408" s="25" customFormat="1" ht="15.75" hidden="1" customHeight="1" spans="1:16">
      <c r="A408" s="24"/>
      <c r="B408" s="24"/>
      <c r="C408" s="24"/>
      <c r="E408" s="26"/>
      <c r="F408" s="26"/>
      <c r="G408" s="255"/>
      <c r="H408" s="174"/>
      <c r="I408" s="27"/>
      <c r="J408" s="273"/>
      <c r="K408" s="210"/>
      <c r="L408" s="210"/>
      <c r="M408" s="274"/>
      <c r="N408" s="210"/>
      <c r="P408" s="210"/>
    </row>
    <row r="409" s="25" customFormat="1" ht="15.75" hidden="1" customHeight="1" spans="1:16">
      <c r="A409" s="24"/>
      <c r="B409" s="24"/>
      <c r="C409" s="24"/>
      <c r="E409" s="26"/>
      <c r="F409" s="26"/>
      <c r="G409" s="255"/>
      <c r="H409" s="174"/>
      <c r="I409" s="27"/>
      <c r="J409" s="273"/>
      <c r="K409" s="210"/>
      <c r="L409" s="210"/>
      <c r="M409" s="274"/>
      <c r="N409" s="210"/>
      <c r="P409" s="210"/>
    </row>
    <row r="410" s="25" customFormat="1" ht="15.75" hidden="1" customHeight="1" spans="1:16">
      <c r="A410" s="24"/>
      <c r="B410" s="24"/>
      <c r="C410" s="24"/>
      <c r="E410" s="26"/>
      <c r="F410" s="26"/>
      <c r="G410" s="255"/>
      <c r="H410" s="174"/>
      <c r="I410" s="27"/>
      <c r="J410" s="273"/>
      <c r="K410" s="210"/>
      <c r="L410" s="210"/>
      <c r="M410" s="274"/>
      <c r="N410" s="210"/>
      <c r="P410" s="210"/>
    </row>
    <row r="411" s="25" customFormat="1" ht="15.75" hidden="1" customHeight="1" spans="1:16">
      <c r="A411" s="24"/>
      <c r="B411" s="24"/>
      <c r="C411" s="24"/>
      <c r="E411" s="173"/>
      <c r="F411" s="26"/>
      <c r="G411" s="170"/>
      <c r="H411" s="174"/>
      <c r="I411" s="208"/>
      <c r="J411" s="209"/>
      <c r="K411" s="210"/>
      <c r="L411" s="211"/>
      <c r="M411" s="235"/>
      <c r="N411" s="211"/>
      <c r="O411" s="24"/>
      <c r="P411" s="210"/>
    </row>
    <row r="412" s="25" customFormat="1" ht="15.75" hidden="1" customHeight="1" spans="1:16">
      <c r="A412" s="24"/>
      <c r="B412" s="24"/>
      <c r="C412" s="24"/>
      <c r="E412" s="26"/>
      <c r="F412" s="26"/>
      <c r="G412" s="255"/>
      <c r="H412" s="174"/>
      <c r="I412" s="27"/>
      <c r="J412" s="273"/>
      <c r="K412" s="210"/>
      <c r="L412" s="210"/>
      <c r="M412" s="274"/>
      <c r="N412" s="210"/>
      <c r="P412" s="210"/>
    </row>
    <row r="413" s="25" customFormat="1" ht="15.75" hidden="1" customHeight="1" spans="1:16">
      <c r="A413" s="24"/>
      <c r="B413" s="24"/>
      <c r="C413" s="24"/>
      <c r="E413" s="26"/>
      <c r="F413" s="26"/>
      <c r="G413" s="255"/>
      <c r="H413" s="174"/>
      <c r="I413" s="27"/>
      <c r="J413" s="273"/>
      <c r="K413" s="210"/>
      <c r="L413" s="210"/>
      <c r="M413" s="274"/>
      <c r="N413" s="210"/>
      <c r="P413" s="210"/>
    </row>
    <row r="414" s="25" customFormat="1" ht="15.75" hidden="1" customHeight="1" spans="1:16">
      <c r="A414" s="24"/>
      <c r="B414" s="24"/>
      <c r="C414" s="24"/>
      <c r="E414" s="26"/>
      <c r="F414" s="26"/>
      <c r="G414" s="255"/>
      <c r="H414" s="174"/>
      <c r="I414" s="27"/>
      <c r="J414" s="273"/>
      <c r="K414" s="210"/>
      <c r="L414" s="210"/>
      <c r="M414" s="274"/>
      <c r="N414" s="210"/>
      <c r="P414" s="210"/>
    </row>
    <row r="415" s="25" customFormat="1" ht="15.75" hidden="1" customHeight="1" spans="1:16">
      <c r="A415" s="24"/>
      <c r="B415" s="24"/>
      <c r="C415" s="24"/>
      <c r="E415" s="26"/>
      <c r="F415" s="26"/>
      <c r="G415" s="255"/>
      <c r="H415" s="174"/>
      <c r="I415" s="27"/>
      <c r="J415" s="273"/>
      <c r="K415" s="210"/>
      <c r="L415" s="210"/>
      <c r="M415" s="274"/>
      <c r="N415" s="210"/>
      <c r="P415" s="210"/>
    </row>
    <row r="416" s="25" customFormat="1" ht="15.75" hidden="1" customHeight="1" spans="1:16">
      <c r="A416" s="24"/>
      <c r="B416" s="24"/>
      <c r="C416" s="24"/>
      <c r="E416" s="26"/>
      <c r="F416" s="26"/>
      <c r="G416" s="255"/>
      <c r="H416" s="174"/>
      <c r="I416" s="27"/>
      <c r="J416" s="273"/>
      <c r="K416" s="210"/>
      <c r="L416" s="210"/>
      <c r="M416" s="274"/>
      <c r="N416" s="210"/>
      <c r="P416" s="210"/>
    </row>
    <row r="417" s="25" customFormat="1" ht="15.75" hidden="1" customHeight="1" spans="1:16">
      <c r="A417" s="24"/>
      <c r="B417" s="24"/>
      <c r="C417" s="24"/>
      <c r="E417" s="26"/>
      <c r="F417" s="26"/>
      <c r="G417" s="255"/>
      <c r="H417" s="174"/>
      <c r="I417" s="27"/>
      <c r="J417" s="273"/>
      <c r="K417" s="210"/>
      <c r="L417" s="210"/>
      <c r="M417" s="274"/>
      <c r="N417" s="210"/>
      <c r="P417" s="210"/>
    </row>
    <row r="418" s="25" customFormat="1" ht="15.75" hidden="1" customHeight="1" spans="1:16">
      <c r="A418" s="24"/>
      <c r="B418" s="24"/>
      <c r="C418" s="24"/>
      <c r="E418" s="26"/>
      <c r="F418" s="26"/>
      <c r="G418" s="255"/>
      <c r="H418" s="174"/>
      <c r="I418" s="27"/>
      <c r="J418" s="273"/>
      <c r="K418" s="210"/>
      <c r="L418" s="210"/>
      <c r="M418" s="274"/>
      <c r="N418" s="210"/>
      <c r="P418" s="210"/>
    </row>
    <row r="419" s="25" customFormat="1" ht="15.75" hidden="1" customHeight="1" spans="1:16">
      <c r="A419" s="24"/>
      <c r="B419" s="24"/>
      <c r="C419" s="24"/>
      <c r="E419" s="26"/>
      <c r="F419" s="26"/>
      <c r="G419" s="255"/>
      <c r="H419" s="174"/>
      <c r="I419" s="27"/>
      <c r="J419" s="273"/>
      <c r="K419" s="210"/>
      <c r="L419" s="210"/>
      <c r="M419" s="274"/>
      <c r="N419" s="210"/>
      <c r="P419" s="210"/>
    </row>
    <row r="420" s="25" customFormat="1" ht="15.75" hidden="1" customHeight="1" spans="1:16">
      <c r="A420" s="24"/>
      <c r="B420" s="24"/>
      <c r="C420" s="24"/>
      <c r="E420" s="26"/>
      <c r="F420" s="26"/>
      <c r="G420" s="255"/>
      <c r="H420" s="174"/>
      <c r="I420" s="27"/>
      <c r="J420" s="273"/>
      <c r="K420" s="210"/>
      <c r="L420" s="210"/>
      <c r="M420" s="274"/>
      <c r="N420" s="210"/>
      <c r="P420" s="210"/>
    </row>
    <row r="421" s="25" customFormat="1" ht="15.75" hidden="1" customHeight="1" spans="1:16">
      <c r="A421" s="24"/>
      <c r="B421" s="24"/>
      <c r="C421" s="24"/>
      <c r="E421" s="26"/>
      <c r="F421" s="26"/>
      <c r="G421" s="255"/>
      <c r="H421" s="174"/>
      <c r="I421" s="27"/>
      <c r="J421" s="273"/>
      <c r="K421" s="210"/>
      <c r="L421" s="210"/>
      <c r="M421" s="274"/>
      <c r="N421" s="210"/>
      <c r="P421" s="210"/>
    </row>
    <row r="422" s="25" customFormat="1" ht="15.75" hidden="1" customHeight="1" spans="1:16">
      <c r="A422" s="24"/>
      <c r="B422" s="24"/>
      <c r="C422" s="24"/>
      <c r="E422" s="26"/>
      <c r="F422" s="26"/>
      <c r="G422" s="255"/>
      <c r="H422" s="174"/>
      <c r="I422" s="27"/>
      <c r="J422" s="273"/>
      <c r="K422" s="210"/>
      <c r="L422" s="210"/>
      <c r="M422" s="274"/>
      <c r="N422" s="210"/>
      <c r="P422" s="210"/>
    </row>
    <row r="423" s="25" customFormat="1" ht="15.75" hidden="1" customHeight="1" spans="1:16">
      <c r="A423" s="24"/>
      <c r="B423" s="24"/>
      <c r="C423" s="24"/>
      <c r="E423" s="26"/>
      <c r="F423" s="26"/>
      <c r="G423" s="255"/>
      <c r="H423" s="174"/>
      <c r="I423" s="27"/>
      <c r="J423" s="273"/>
      <c r="K423" s="210"/>
      <c r="L423" s="210"/>
      <c r="M423" s="274"/>
      <c r="N423" s="210"/>
      <c r="P423" s="210"/>
    </row>
    <row r="424" s="25" customFormat="1" ht="15.75" hidden="1" customHeight="1" spans="1:16">
      <c r="A424" s="24"/>
      <c r="B424" s="24"/>
      <c r="C424" s="24"/>
      <c r="E424" s="173"/>
      <c r="F424" s="26"/>
      <c r="G424" s="170"/>
      <c r="H424" s="174"/>
      <c r="I424" s="208"/>
      <c r="J424" s="209"/>
      <c r="K424" s="210"/>
      <c r="L424" s="211"/>
      <c r="M424" s="235"/>
      <c r="N424" s="211"/>
      <c r="O424" s="24"/>
      <c r="P424" s="210"/>
    </row>
    <row r="425" s="25" customFormat="1" ht="15.75" hidden="1" customHeight="1" spans="1:16">
      <c r="A425" s="24"/>
      <c r="B425" s="24"/>
      <c r="C425" s="24"/>
      <c r="E425" s="26"/>
      <c r="F425" s="26"/>
      <c r="G425" s="255"/>
      <c r="H425" s="174"/>
      <c r="I425" s="27"/>
      <c r="J425" s="273"/>
      <c r="K425" s="210"/>
      <c r="L425" s="210"/>
      <c r="M425" s="274"/>
      <c r="N425" s="210"/>
      <c r="P425" s="210"/>
    </row>
    <row r="426" s="25" customFormat="1" ht="15.75" hidden="1" customHeight="1" spans="1:16">
      <c r="A426" s="24"/>
      <c r="B426" s="24"/>
      <c r="C426" s="24"/>
      <c r="E426" s="26"/>
      <c r="F426" s="26"/>
      <c r="G426" s="255"/>
      <c r="H426" s="174"/>
      <c r="I426" s="27"/>
      <c r="J426" s="273"/>
      <c r="K426" s="210"/>
      <c r="L426" s="210"/>
      <c r="M426" s="274"/>
      <c r="N426" s="210"/>
      <c r="P426" s="210"/>
    </row>
    <row r="427" s="25" customFormat="1" ht="15.75" hidden="1" customHeight="1" spans="1:16">
      <c r="A427" s="24"/>
      <c r="B427" s="24"/>
      <c r="C427" s="24"/>
      <c r="E427" s="26"/>
      <c r="F427" s="26"/>
      <c r="G427" s="255"/>
      <c r="H427" s="174"/>
      <c r="I427" s="27"/>
      <c r="J427" s="273"/>
      <c r="K427" s="210"/>
      <c r="L427" s="210"/>
      <c r="M427" s="274"/>
      <c r="N427" s="210"/>
      <c r="P427" s="210"/>
    </row>
    <row r="428" s="25" customFormat="1" ht="15.75" hidden="1" customHeight="1" spans="1:16">
      <c r="A428" s="24"/>
      <c r="B428" s="24"/>
      <c r="C428" s="24"/>
      <c r="E428" s="26"/>
      <c r="F428" s="26"/>
      <c r="G428" s="255"/>
      <c r="H428" s="174"/>
      <c r="I428" s="27"/>
      <c r="J428" s="273"/>
      <c r="K428" s="210"/>
      <c r="L428" s="210"/>
      <c r="M428" s="274"/>
      <c r="N428" s="210"/>
      <c r="P428" s="210"/>
    </row>
    <row r="429" s="25" customFormat="1" ht="15.75" hidden="1" customHeight="1" spans="1:16">
      <c r="A429" s="24"/>
      <c r="B429" s="24"/>
      <c r="C429" s="24"/>
      <c r="E429" s="26"/>
      <c r="F429" s="26"/>
      <c r="G429" s="255"/>
      <c r="H429" s="174"/>
      <c r="I429" s="27"/>
      <c r="J429" s="273"/>
      <c r="K429" s="210"/>
      <c r="L429" s="210"/>
      <c r="M429" s="274"/>
      <c r="N429" s="210"/>
      <c r="P429" s="210"/>
    </row>
    <row r="430" s="25" customFormat="1" ht="15.75" hidden="1" customHeight="1" spans="1:16">
      <c r="A430" s="24"/>
      <c r="B430" s="24"/>
      <c r="C430" s="24"/>
      <c r="E430" s="26"/>
      <c r="F430" s="26"/>
      <c r="G430" s="255"/>
      <c r="H430" s="174"/>
      <c r="I430" s="27"/>
      <c r="J430" s="273"/>
      <c r="K430" s="210"/>
      <c r="L430" s="210"/>
      <c r="M430" s="274"/>
      <c r="N430" s="210"/>
      <c r="P430" s="210"/>
    </row>
    <row r="431" s="25" customFormat="1" ht="15.75" hidden="1" customHeight="1" spans="1:16">
      <c r="A431" s="24"/>
      <c r="B431" s="24"/>
      <c r="C431" s="24"/>
      <c r="E431" s="26"/>
      <c r="F431" s="26"/>
      <c r="G431" s="255"/>
      <c r="H431" s="174"/>
      <c r="I431" s="27"/>
      <c r="J431" s="273"/>
      <c r="K431" s="210"/>
      <c r="L431" s="210"/>
      <c r="M431" s="274"/>
      <c r="N431" s="210"/>
      <c r="P431" s="210"/>
    </row>
    <row r="432" s="25" customFormat="1" ht="15.75" hidden="1" customHeight="1" spans="1:16">
      <c r="A432" s="24"/>
      <c r="B432" s="24"/>
      <c r="C432" s="24"/>
      <c r="E432" s="26"/>
      <c r="F432" s="26"/>
      <c r="G432" s="255"/>
      <c r="H432" s="174"/>
      <c r="I432" s="27"/>
      <c r="J432" s="273"/>
      <c r="K432" s="210"/>
      <c r="L432" s="210"/>
      <c r="M432" s="274"/>
      <c r="N432" s="210"/>
      <c r="P432" s="210"/>
    </row>
    <row r="433" s="25" customFormat="1" ht="15.75" hidden="1" customHeight="1" spans="1:16">
      <c r="A433" s="24"/>
      <c r="B433" s="24"/>
      <c r="C433" s="24"/>
      <c r="E433" s="26"/>
      <c r="F433" s="26"/>
      <c r="G433" s="255"/>
      <c r="H433" s="174"/>
      <c r="I433" s="27"/>
      <c r="J433" s="273"/>
      <c r="K433" s="210"/>
      <c r="L433" s="210"/>
      <c r="M433" s="274"/>
      <c r="N433" s="210"/>
      <c r="P433" s="210"/>
    </row>
    <row r="434" s="25" customFormat="1" ht="15.75" hidden="1" customHeight="1" spans="1:16">
      <c r="A434" s="24"/>
      <c r="B434" s="24"/>
      <c r="C434" s="24"/>
      <c r="E434" s="26"/>
      <c r="F434" s="26"/>
      <c r="G434" s="255"/>
      <c r="H434" s="174"/>
      <c r="I434" s="27"/>
      <c r="J434" s="273"/>
      <c r="K434" s="210"/>
      <c r="L434" s="210"/>
      <c r="M434" s="274"/>
      <c r="N434" s="210"/>
      <c r="P434" s="210"/>
    </row>
    <row r="435" s="25" customFormat="1" ht="15.75" hidden="1" customHeight="1" spans="1:16">
      <c r="A435" s="24"/>
      <c r="B435" s="24"/>
      <c r="C435" s="24"/>
      <c r="E435" s="26"/>
      <c r="F435" s="26"/>
      <c r="G435" s="255"/>
      <c r="H435" s="174"/>
      <c r="I435" s="27"/>
      <c r="J435" s="273"/>
      <c r="K435" s="210"/>
      <c r="L435" s="210"/>
      <c r="M435" s="274"/>
      <c r="N435" s="210"/>
      <c r="P435" s="210"/>
    </row>
    <row r="436" s="25" customFormat="1" ht="15.75" hidden="1" customHeight="1" spans="1:16">
      <c r="A436" s="24"/>
      <c r="B436" s="24"/>
      <c r="C436" s="24"/>
      <c r="E436" s="26"/>
      <c r="F436" s="26"/>
      <c r="G436" s="255"/>
      <c r="H436" s="174"/>
      <c r="I436" s="27"/>
      <c r="J436" s="273"/>
      <c r="K436" s="210"/>
      <c r="L436" s="210"/>
      <c r="M436" s="274"/>
      <c r="N436" s="210"/>
      <c r="P436" s="210"/>
    </row>
    <row r="437" s="25" customFormat="1" ht="15.75" hidden="1" customHeight="1" spans="1:16">
      <c r="A437" s="24"/>
      <c r="B437" s="24"/>
      <c r="C437" s="24"/>
      <c r="E437" s="26"/>
      <c r="F437" s="26"/>
      <c r="G437" s="255"/>
      <c r="H437" s="174"/>
      <c r="I437" s="27"/>
      <c r="J437" s="273"/>
      <c r="K437" s="210"/>
      <c r="L437" s="210"/>
      <c r="M437" s="274"/>
      <c r="N437" s="210"/>
      <c r="P437" s="210"/>
    </row>
    <row r="438" s="25" customFormat="1" ht="15.75" hidden="1" customHeight="1" spans="1:16">
      <c r="A438" s="24"/>
      <c r="B438" s="24"/>
      <c r="C438" s="24"/>
      <c r="E438" s="26"/>
      <c r="F438" s="26"/>
      <c r="G438" s="255"/>
      <c r="H438" s="174"/>
      <c r="I438" s="27"/>
      <c r="J438" s="273"/>
      <c r="K438" s="210"/>
      <c r="L438" s="210"/>
      <c r="M438" s="274"/>
      <c r="N438" s="210"/>
      <c r="P438" s="210"/>
    </row>
    <row r="439" s="25" customFormat="1" ht="15.75" hidden="1" customHeight="1" spans="1:16">
      <c r="A439" s="24"/>
      <c r="B439" s="24"/>
      <c r="C439" s="24"/>
      <c r="E439" s="26"/>
      <c r="F439" s="26"/>
      <c r="G439" s="255"/>
      <c r="H439" s="174"/>
      <c r="I439" s="27"/>
      <c r="J439" s="273"/>
      <c r="K439" s="210"/>
      <c r="L439" s="210"/>
      <c r="M439" s="274"/>
      <c r="N439" s="210"/>
      <c r="P439" s="210"/>
    </row>
    <row r="440" s="25" customFormat="1" ht="15.75" hidden="1" customHeight="1" spans="1:16">
      <c r="A440" s="24"/>
      <c r="B440" s="24"/>
      <c r="C440" s="24"/>
      <c r="E440" s="26"/>
      <c r="F440" s="26"/>
      <c r="G440" s="255"/>
      <c r="H440" s="174"/>
      <c r="I440" s="27"/>
      <c r="J440" s="273"/>
      <c r="K440" s="210"/>
      <c r="L440" s="210"/>
      <c r="M440" s="274"/>
      <c r="N440" s="210"/>
      <c r="P440" s="210"/>
    </row>
    <row r="441" s="25" customFormat="1" ht="15.75" hidden="1" customHeight="1" spans="1:16">
      <c r="A441" s="24"/>
      <c r="B441" s="24"/>
      <c r="C441" s="24"/>
      <c r="E441" s="26"/>
      <c r="F441" s="26"/>
      <c r="G441" s="255"/>
      <c r="H441" s="174"/>
      <c r="I441" s="27"/>
      <c r="J441" s="273"/>
      <c r="K441" s="210"/>
      <c r="L441" s="210"/>
      <c r="M441" s="274"/>
      <c r="N441" s="210"/>
      <c r="P441" s="210"/>
    </row>
    <row r="442" s="25" customFormat="1" ht="15.75" hidden="1" customHeight="1" spans="1:16">
      <c r="A442" s="24"/>
      <c r="B442" s="24"/>
      <c r="C442" s="24"/>
      <c r="E442" s="26"/>
      <c r="F442" s="26"/>
      <c r="G442" s="255"/>
      <c r="H442" s="174"/>
      <c r="I442" s="27"/>
      <c r="J442" s="273"/>
      <c r="K442" s="210"/>
      <c r="L442" s="210"/>
      <c r="M442" s="274"/>
      <c r="N442" s="210"/>
      <c r="P442" s="210"/>
    </row>
    <row r="443" s="25" customFormat="1" ht="15.75" hidden="1" customHeight="1" spans="1:16">
      <c r="A443" s="24"/>
      <c r="B443" s="24"/>
      <c r="C443" s="24"/>
      <c r="E443" s="26"/>
      <c r="F443" s="26"/>
      <c r="G443" s="255"/>
      <c r="H443" s="174"/>
      <c r="I443" s="27"/>
      <c r="J443" s="273"/>
      <c r="K443" s="210"/>
      <c r="L443" s="210"/>
      <c r="M443" s="274"/>
      <c r="N443" s="210"/>
      <c r="P443" s="210"/>
    </row>
    <row r="444" s="25" customFormat="1" ht="15.75" hidden="1" customHeight="1" spans="1:16">
      <c r="A444" s="24"/>
      <c r="B444" s="24"/>
      <c r="C444" s="24"/>
      <c r="E444" s="26"/>
      <c r="F444" s="26"/>
      <c r="G444" s="255"/>
      <c r="H444" s="174"/>
      <c r="I444" s="27"/>
      <c r="J444" s="273"/>
      <c r="K444" s="210"/>
      <c r="L444" s="210"/>
      <c r="M444" s="274"/>
      <c r="N444" s="210"/>
      <c r="P444" s="210"/>
    </row>
    <row r="445" s="25" customFormat="1" ht="15.75" hidden="1" customHeight="1" spans="1:16">
      <c r="A445" s="24"/>
      <c r="B445" s="24"/>
      <c r="C445" s="24"/>
      <c r="E445" s="26"/>
      <c r="F445" s="26"/>
      <c r="G445" s="255"/>
      <c r="H445" s="174"/>
      <c r="I445" s="27"/>
      <c r="J445" s="273"/>
      <c r="K445" s="210"/>
      <c r="L445" s="210"/>
      <c r="M445" s="274"/>
      <c r="N445" s="210"/>
      <c r="P445" s="210"/>
    </row>
    <row r="446" s="25" customFormat="1" ht="15.75" hidden="1" customHeight="1" spans="1:16">
      <c r="A446" s="24"/>
      <c r="B446" s="24"/>
      <c r="C446" s="24"/>
      <c r="E446" s="26"/>
      <c r="F446" s="26"/>
      <c r="G446" s="255"/>
      <c r="H446" s="174"/>
      <c r="I446" s="27"/>
      <c r="J446" s="273"/>
      <c r="K446" s="210"/>
      <c r="L446" s="210"/>
      <c r="M446" s="274"/>
      <c r="N446" s="210"/>
      <c r="P446" s="210"/>
    </row>
    <row r="447" s="25" customFormat="1" ht="15.75" hidden="1" customHeight="1" spans="1:16">
      <c r="A447" s="24"/>
      <c r="B447" s="24"/>
      <c r="C447" s="24"/>
      <c r="E447" s="26"/>
      <c r="F447" s="26"/>
      <c r="G447" s="255"/>
      <c r="H447" s="174"/>
      <c r="I447" s="27"/>
      <c r="J447" s="273"/>
      <c r="K447" s="210"/>
      <c r="L447" s="210"/>
      <c r="M447" s="274"/>
      <c r="N447" s="210"/>
      <c r="P447" s="210"/>
    </row>
    <row r="448" s="25" customFormat="1" ht="15.75" hidden="1" customHeight="1" spans="1:16">
      <c r="A448" s="24"/>
      <c r="B448" s="24"/>
      <c r="C448" s="24"/>
      <c r="E448" s="26"/>
      <c r="F448" s="26"/>
      <c r="G448" s="255"/>
      <c r="H448" s="174"/>
      <c r="I448" s="27"/>
      <c r="J448" s="273"/>
      <c r="K448" s="210"/>
      <c r="L448" s="210"/>
      <c r="M448" s="274"/>
      <c r="N448" s="210"/>
      <c r="P448" s="210"/>
    </row>
    <row r="449" s="25" customFormat="1" ht="15.75" hidden="1" customHeight="1" spans="1:16">
      <c r="A449" s="24"/>
      <c r="B449" s="24"/>
      <c r="C449" s="24"/>
      <c r="E449" s="26"/>
      <c r="F449" s="26"/>
      <c r="G449" s="255"/>
      <c r="H449" s="174"/>
      <c r="I449" s="27"/>
      <c r="J449" s="273"/>
      <c r="K449" s="210"/>
      <c r="L449" s="210"/>
      <c r="M449" s="274"/>
      <c r="N449" s="210"/>
      <c r="P449" s="210"/>
    </row>
    <row r="450" s="25" customFormat="1" ht="15.75" hidden="1" customHeight="1" spans="1:16">
      <c r="A450" s="24"/>
      <c r="B450" s="24"/>
      <c r="C450" s="24"/>
      <c r="E450" s="26"/>
      <c r="F450" s="26"/>
      <c r="G450" s="255"/>
      <c r="H450" s="174"/>
      <c r="I450" s="27"/>
      <c r="J450" s="273"/>
      <c r="K450" s="210"/>
      <c r="L450" s="210"/>
      <c r="M450" s="274"/>
      <c r="N450" s="210"/>
      <c r="P450" s="210"/>
    </row>
    <row r="451" s="25" customFormat="1" ht="15.75" hidden="1" customHeight="1" spans="1:16">
      <c r="A451" s="24"/>
      <c r="B451" s="24"/>
      <c r="C451" s="24"/>
      <c r="E451" s="26"/>
      <c r="F451" s="26"/>
      <c r="G451" s="255"/>
      <c r="H451" s="174"/>
      <c r="I451" s="27"/>
      <c r="J451" s="273"/>
      <c r="K451" s="210"/>
      <c r="L451" s="210"/>
      <c r="M451" s="274"/>
      <c r="N451" s="210"/>
      <c r="P451" s="210"/>
    </row>
    <row r="452" s="25" customFormat="1" ht="15.75" hidden="1" customHeight="1" spans="1:16">
      <c r="A452" s="24"/>
      <c r="B452" s="24"/>
      <c r="C452" s="24"/>
      <c r="E452" s="26"/>
      <c r="F452" s="26"/>
      <c r="G452" s="255"/>
      <c r="H452" s="174"/>
      <c r="I452" s="27"/>
      <c r="J452" s="273"/>
      <c r="K452" s="210"/>
      <c r="L452" s="210"/>
      <c r="M452" s="274"/>
      <c r="N452" s="210"/>
      <c r="P452" s="210"/>
    </row>
    <row r="453" s="25" customFormat="1" ht="15.75" hidden="1" customHeight="1" spans="1:16">
      <c r="A453" s="24"/>
      <c r="B453" s="24"/>
      <c r="C453" s="24"/>
      <c r="E453" s="26"/>
      <c r="F453" s="26"/>
      <c r="G453" s="255"/>
      <c r="H453" s="174"/>
      <c r="I453" s="27"/>
      <c r="J453" s="273"/>
      <c r="K453" s="210"/>
      <c r="L453" s="210"/>
      <c r="M453" s="274"/>
      <c r="N453" s="210"/>
      <c r="P453" s="210"/>
    </row>
    <row r="454" s="25" customFormat="1" ht="15.75" hidden="1" customHeight="1" spans="1:16">
      <c r="A454" s="24"/>
      <c r="B454" s="24"/>
      <c r="C454" s="24"/>
      <c r="E454" s="26"/>
      <c r="F454" s="26"/>
      <c r="G454" s="255"/>
      <c r="H454" s="174"/>
      <c r="I454" s="27"/>
      <c r="J454" s="273"/>
      <c r="K454" s="210"/>
      <c r="L454" s="210"/>
      <c r="M454" s="274"/>
      <c r="N454" s="210"/>
      <c r="P454" s="210"/>
    </row>
    <row r="455" s="25" customFormat="1" ht="15.75" hidden="1" customHeight="1" spans="1:16">
      <c r="A455" s="24"/>
      <c r="B455" s="24"/>
      <c r="C455" s="24"/>
      <c r="E455" s="26"/>
      <c r="F455" s="26"/>
      <c r="G455" s="255"/>
      <c r="H455" s="174"/>
      <c r="I455" s="27"/>
      <c r="J455" s="273"/>
      <c r="K455" s="210"/>
      <c r="L455" s="210"/>
      <c r="M455" s="274"/>
      <c r="N455" s="210"/>
      <c r="P455" s="210"/>
    </row>
    <row r="456" s="25" customFormat="1" ht="15.75" hidden="1" customHeight="1" spans="1:16">
      <c r="A456" s="24"/>
      <c r="B456" s="24"/>
      <c r="C456" s="24"/>
      <c r="E456" s="26"/>
      <c r="F456" s="26"/>
      <c r="G456" s="255"/>
      <c r="H456" s="174"/>
      <c r="I456" s="27"/>
      <c r="J456" s="273"/>
      <c r="K456" s="210"/>
      <c r="L456" s="210"/>
      <c r="M456" s="274"/>
      <c r="N456" s="210"/>
      <c r="P456" s="210"/>
    </row>
    <row r="457" s="25" customFormat="1" ht="15.75" hidden="1" customHeight="1" spans="1:16">
      <c r="A457" s="24"/>
      <c r="B457" s="24"/>
      <c r="C457" s="24"/>
      <c r="E457" s="26"/>
      <c r="F457" s="26"/>
      <c r="G457" s="255"/>
      <c r="H457" s="174"/>
      <c r="I457" s="27"/>
      <c r="J457" s="273"/>
      <c r="K457" s="210"/>
      <c r="L457" s="210"/>
      <c r="M457" s="274"/>
      <c r="N457" s="210"/>
      <c r="P457" s="210"/>
    </row>
    <row r="458" s="25" customFormat="1" ht="15.75" hidden="1" customHeight="1" spans="1:16">
      <c r="A458" s="24"/>
      <c r="B458" s="24"/>
      <c r="C458" s="24"/>
      <c r="E458" s="26"/>
      <c r="F458" s="26"/>
      <c r="G458" s="255"/>
      <c r="H458" s="174"/>
      <c r="I458" s="27"/>
      <c r="J458" s="273"/>
      <c r="K458" s="210"/>
      <c r="L458" s="210"/>
      <c r="M458" s="274"/>
      <c r="N458" s="210"/>
      <c r="P458" s="210"/>
    </row>
    <row r="459" s="25" customFormat="1" ht="15.75" hidden="1" customHeight="1" spans="1:16">
      <c r="A459" s="24"/>
      <c r="B459" s="24"/>
      <c r="C459" s="24"/>
      <c r="E459" s="26"/>
      <c r="F459" s="26"/>
      <c r="G459" s="255"/>
      <c r="H459" s="174"/>
      <c r="I459" s="27"/>
      <c r="J459" s="273"/>
      <c r="K459" s="210"/>
      <c r="L459" s="210"/>
      <c r="M459" s="274"/>
      <c r="N459" s="210"/>
      <c r="P459" s="210"/>
    </row>
    <row r="460" s="25" customFormat="1" ht="15.75" hidden="1" customHeight="1" spans="1:16">
      <c r="A460" s="24"/>
      <c r="B460" s="24"/>
      <c r="C460" s="24"/>
      <c r="E460" s="26"/>
      <c r="F460" s="26"/>
      <c r="G460" s="255"/>
      <c r="H460" s="174"/>
      <c r="I460" s="27"/>
      <c r="J460" s="273"/>
      <c r="K460" s="210"/>
      <c r="L460" s="210"/>
      <c r="M460" s="274"/>
      <c r="N460" s="210"/>
      <c r="P460" s="210"/>
    </row>
    <row r="461" s="25" customFormat="1" ht="15.75" hidden="1" customHeight="1" spans="1:16">
      <c r="A461" s="24"/>
      <c r="B461" s="24"/>
      <c r="C461" s="24"/>
      <c r="E461" s="26"/>
      <c r="F461" s="26"/>
      <c r="G461" s="255"/>
      <c r="H461" s="174"/>
      <c r="I461" s="27"/>
      <c r="J461" s="273"/>
      <c r="K461" s="210"/>
      <c r="L461" s="210"/>
      <c r="M461" s="274"/>
      <c r="N461" s="210"/>
      <c r="P461" s="210"/>
    </row>
    <row r="462" s="25" customFormat="1" ht="14.1" hidden="1" customHeight="1" spans="1:16">
      <c r="A462" s="24"/>
      <c r="B462" s="24"/>
      <c r="C462" s="24"/>
      <c r="E462" s="26"/>
      <c r="F462" s="26"/>
      <c r="G462" s="255"/>
      <c r="H462" s="174"/>
      <c r="I462" s="27"/>
      <c r="J462" s="273"/>
      <c r="K462" s="210"/>
      <c r="L462" s="210"/>
      <c r="M462" s="274"/>
      <c r="N462" s="210"/>
      <c r="P462" s="210"/>
    </row>
    <row r="463" s="25" customFormat="1" ht="15.75" hidden="1" customHeight="1" spans="1:16">
      <c r="A463" s="24"/>
      <c r="B463" s="24"/>
      <c r="C463" s="24"/>
      <c r="E463" s="26"/>
      <c r="F463" s="26"/>
      <c r="G463" s="255"/>
      <c r="H463" s="174"/>
      <c r="I463" s="27"/>
      <c r="J463" s="273"/>
      <c r="K463" s="210"/>
      <c r="L463" s="210"/>
      <c r="M463" s="274"/>
      <c r="N463" s="210"/>
      <c r="P463" s="210"/>
    </row>
    <row r="464" s="25" customFormat="1" ht="15.75" hidden="1" customHeight="1" spans="1:16">
      <c r="A464" s="24"/>
      <c r="B464" s="24"/>
      <c r="C464" s="24"/>
      <c r="E464" s="26"/>
      <c r="F464" s="26"/>
      <c r="G464" s="255"/>
      <c r="H464" s="174"/>
      <c r="I464" s="27"/>
      <c r="J464" s="273"/>
      <c r="K464" s="210"/>
      <c r="L464" s="210"/>
      <c r="M464" s="274"/>
      <c r="N464" s="210"/>
      <c r="P464" s="210"/>
    </row>
    <row r="465" s="25" customFormat="1" ht="15.75" hidden="1" customHeight="1" spans="1:16">
      <c r="A465" s="24"/>
      <c r="B465" s="24"/>
      <c r="C465" s="24"/>
      <c r="E465" s="26"/>
      <c r="F465" s="26"/>
      <c r="G465" s="255"/>
      <c r="H465" s="174"/>
      <c r="I465" s="27"/>
      <c r="J465" s="273"/>
      <c r="K465" s="210"/>
      <c r="L465" s="210"/>
      <c r="M465" s="274"/>
      <c r="N465" s="210"/>
      <c r="P465" s="210"/>
    </row>
    <row r="466" s="25" customFormat="1" ht="15.75" hidden="1" customHeight="1" spans="1:16">
      <c r="A466" s="24"/>
      <c r="B466" s="24"/>
      <c r="C466" s="24"/>
      <c r="E466" s="26"/>
      <c r="F466" s="26"/>
      <c r="G466" s="255"/>
      <c r="H466" s="174"/>
      <c r="I466" s="27"/>
      <c r="J466" s="273"/>
      <c r="K466" s="210"/>
      <c r="L466" s="210"/>
      <c r="M466" s="274"/>
      <c r="N466" s="210"/>
      <c r="P466" s="210"/>
    </row>
    <row r="467" s="25" customFormat="1" ht="15.75" hidden="1" customHeight="1" spans="1:16">
      <c r="A467" s="24"/>
      <c r="B467" s="24"/>
      <c r="C467" s="24"/>
      <c r="E467" s="26"/>
      <c r="F467" s="26"/>
      <c r="G467" s="255"/>
      <c r="H467" s="174"/>
      <c r="I467" s="27"/>
      <c r="J467" s="273"/>
      <c r="K467" s="210"/>
      <c r="L467" s="210"/>
      <c r="M467" s="274"/>
      <c r="N467" s="210"/>
      <c r="P467" s="210"/>
    </row>
    <row r="468" s="25" customFormat="1" ht="15.75" hidden="1" customHeight="1" spans="1:16">
      <c r="A468" s="24"/>
      <c r="B468" s="24"/>
      <c r="C468" s="24"/>
      <c r="E468" s="26"/>
      <c r="F468" s="26"/>
      <c r="G468" s="255"/>
      <c r="H468" s="174"/>
      <c r="I468" s="27"/>
      <c r="J468" s="273"/>
      <c r="K468" s="210"/>
      <c r="L468" s="210"/>
      <c r="M468" s="274"/>
      <c r="N468" s="210"/>
      <c r="P468" s="210"/>
    </row>
    <row r="469" s="25" customFormat="1" ht="15.75" hidden="1" customHeight="1" spans="1:16">
      <c r="A469" s="24"/>
      <c r="B469" s="24"/>
      <c r="C469" s="24"/>
      <c r="E469" s="26"/>
      <c r="F469" s="26"/>
      <c r="G469" s="255"/>
      <c r="H469" s="174"/>
      <c r="I469" s="27"/>
      <c r="J469" s="273"/>
      <c r="K469" s="210"/>
      <c r="L469" s="210"/>
      <c r="M469" s="274"/>
      <c r="N469" s="210"/>
      <c r="P469" s="210"/>
    </row>
    <row r="470" s="25" customFormat="1" ht="15.75" hidden="1" customHeight="1" spans="1:16">
      <c r="A470" s="24"/>
      <c r="B470" s="24"/>
      <c r="C470" s="24"/>
      <c r="E470" s="26"/>
      <c r="F470" s="26"/>
      <c r="G470" s="255"/>
      <c r="H470" s="174"/>
      <c r="I470" s="27"/>
      <c r="J470" s="273"/>
      <c r="K470" s="210"/>
      <c r="L470" s="210"/>
      <c r="M470" s="274"/>
      <c r="N470" s="210"/>
      <c r="P470" s="210"/>
    </row>
    <row r="471" s="25" customFormat="1" hidden="1" customHeight="1" spans="1:16">
      <c r="A471" s="24"/>
      <c r="B471" s="24"/>
      <c r="C471" s="24"/>
      <c r="E471" s="26"/>
      <c r="F471" s="26"/>
      <c r="G471" s="255"/>
      <c r="H471" s="174"/>
      <c r="I471" s="27"/>
      <c r="J471" s="273"/>
      <c r="K471" s="210"/>
      <c r="L471" s="210"/>
      <c r="N471" s="210"/>
      <c r="P471" s="210"/>
    </row>
    <row r="472" s="25" customFormat="1" hidden="1" customHeight="1" spans="1:16">
      <c r="A472" s="24"/>
      <c r="B472" s="24"/>
      <c r="C472" s="24"/>
      <c r="E472" s="26"/>
      <c r="F472" s="26"/>
      <c r="G472" s="255"/>
      <c r="H472" s="174"/>
      <c r="I472" s="27"/>
      <c r="J472" s="273"/>
      <c r="K472" s="210"/>
      <c r="L472" s="210"/>
      <c r="N472" s="210"/>
      <c r="P472" s="210"/>
    </row>
    <row r="473" s="25" customFormat="1" hidden="1" customHeight="1" spans="1:16">
      <c r="A473" s="24"/>
      <c r="B473" s="24"/>
      <c r="C473" s="24"/>
      <c r="E473" s="26"/>
      <c r="F473" s="26"/>
      <c r="G473" s="255"/>
      <c r="H473" s="174"/>
      <c r="I473" s="27"/>
      <c r="J473" s="273"/>
      <c r="K473" s="210"/>
      <c r="L473" s="210"/>
      <c r="N473" s="210"/>
      <c r="P473" s="210"/>
    </row>
    <row r="474" s="25" customFormat="1" hidden="1" customHeight="1" spans="1:16">
      <c r="A474" s="24"/>
      <c r="B474" s="24"/>
      <c r="C474" s="24"/>
      <c r="E474" s="26"/>
      <c r="F474" s="26"/>
      <c r="G474" s="255"/>
      <c r="H474" s="174"/>
      <c r="I474" s="27"/>
      <c r="J474" s="273"/>
      <c r="K474" s="210"/>
      <c r="L474" s="210"/>
      <c r="M474" s="288"/>
      <c r="N474" s="210"/>
      <c r="P474" s="210"/>
    </row>
    <row r="475" s="25" customFormat="1" hidden="1" customHeight="1" spans="1:16">
      <c r="A475" s="24"/>
      <c r="B475" s="24"/>
      <c r="C475" s="24"/>
      <c r="E475" s="26"/>
      <c r="F475" s="26"/>
      <c r="G475" s="255"/>
      <c r="H475" s="174"/>
      <c r="I475" s="27"/>
      <c r="J475" s="273"/>
      <c r="K475" s="210"/>
      <c r="L475" s="210"/>
      <c r="N475" s="210"/>
      <c r="P475" s="210"/>
    </row>
    <row r="476" s="25" customFormat="1" hidden="1" customHeight="1" spans="1:16">
      <c r="A476" s="24"/>
      <c r="B476" s="24"/>
      <c r="C476" s="24"/>
      <c r="E476" s="26"/>
      <c r="F476" s="26"/>
      <c r="G476" s="255"/>
      <c r="H476" s="174"/>
      <c r="I476" s="27"/>
      <c r="J476" s="273"/>
      <c r="K476" s="210"/>
      <c r="L476" s="210"/>
      <c r="N476" s="210"/>
      <c r="P476" s="210"/>
    </row>
    <row r="477" s="25" customFormat="1" hidden="1" customHeight="1" spans="1:16">
      <c r="A477" s="24"/>
      <c r="B477" s="24"/>
      <c r="C477" s="24"/>
      <c r="E477" s="26"/>
      <c r="F477" s="26"/>
      <c r="G477" s="255"/>
      <c r="H477" s="174"/>
      <c r="I477" s="27"/>
      <c r="J477" s="273"/>
      <c r="K477" s="210"/>
      <c r="L477" s="210"/>
      <c r="N477" s="210"/>
      <c r="P477" s="210"/>
    </row>
    <row r="478" s="25" customFormat="1" hidden="1" customHeight="1" spans="1:16">
      <c r="A478" s="24"/>
      <c r="B478" s="24"/>
      <c r="C478" s="24"/>
      <c r="E478" s="26"/>
      <c r="F478" s="26"/>
      <c r="G478" s="255"/>
      <c r="H478" s="174"/>
      <c r="I478" s="27"/>
      <c r="J478" s="273"/>
      <c r="K478" s="210"/>
      <c r="L478" s="210"/>
      <c r="M478" s="288"/>
      <c r="N478" s="210"/>
      <c r="P478" s="210"/>
    </row>
    <row r="479" s="25" customFormat="1" hidden="1" customHeight="1" spans="1:16">
      <c r="A479" s="24"/>
      <c r="B479" s="24"/>
      <c r="C479" s="24"/>
      <c r="E479" s="26"/>
      <c r="F479" s="26"/>
      <c r="G479" s="255"/>
      <c r="H479" s="174"/>
      <c r="I479" s="27"/>
      <c r="J479" s="273"/>
      <c r="K479" s="210"/>
      <c r="L479" s="210"/>
      <c r="N479" s="210"/>
      <c r="P479" s="210"/>
    </row>
    <row r="480" s="25" customFormat="1" hidden="1" customHeight="1" spans="1:16">
      <c r="A480" s="24"/>
      <c r="B480" s="24"/>
      <c r="C480" s="24"/>
      <c r="E480" s="26"/>
      <c r="F480" s="26"/>
      <c r="G480" s="255"/>
      <c r="H480" s="174"/>
      <c r="I480" s="27"/>
      <c r="J480" s="273"/>
      <c r="K480" s="210"/>
      <c r="L480" s="210"/>
      <c r="N480" s="210"/>
      <c r="P480" s="210"/>
    </row>
    <row r="481" s="25" customFormat="1" hidden="1" customHeight="1" spans="1:16">
      <c r="A481" s="24"/>
      <c r="B481" s="24"/>
      <c r="C481" s="24"/>
      <c r="E481" s="26"/>
      <c r="F481" s="26"/>
      <c r="G481" s="255"/>
      <c r="H481" s="174"/>
      <c r="I481" s="27"/>
      <c r="J481" s="273"/>
      <c r="K481" s="210"/>
      <c r="L481" s="210"/>
      <c r="N481" s="210"/>
      <c r="P481" s="210"/>
    </row>
    <row r="482" s="25" customFormat="1" hidden="1" customHeight="1" spans="1:16">
      <c r="A482" s="24"/>
      <c r="B482" s="24"/>
      <c r="C482" s="24"/>
      <c r="E482" s="26"/>
      <c r="F482" s="26"/>
      <c r="G482" s="255"/>
      <c r="H482" s="174"/>
      <c r="I482" s="27"/>
      <c r="J482" s="273"/>
      <c r="K482" s="210"/>
      <c r="L482" s="210"/>
      <c r="N482" s="210"/>
      <c r="P482" s="210"/>
    </row>
    <row r="483" s="25" customFormat="1" hidden="1" customHeight="1" spans="1:16">
      <c r="A483" s="24"/>
      <c r="B483" s="24"/>
      <c r="C483" s="24"/>
      <c r="E483" s="26"/>
      <c r="F483" s="26"/>
      <c r="G483" s="255"/>
      <c r="H483" s="174"/>
      <c r="I483" s="27"/>
      <c r="J483" s="273"/>
      <c r="K483" s="210"/>
      <c r="L483" s="210"/>
      <c r="N483" s="210"/>
      <c r="P483" s="210"/>
    </row>
    <row r="484" s="25" customFormat="1" hidden="1" customHeight="1" spans="1:16">
      <c r="A484" s="24"/>
      <c r="B484" s="24"/>
      <c r="C484" s="24"/>
      <c r="E484" s="26"/>
      <c r="F484" s="26"/>
      <c r="G484" s="255"/>
      <c r="H484" s="174"/>
      <c r="I484" s="27"/>
      <c r="J484" s="273"/>
      <c r="K484" s="210"/>
      <c r="L484" s="210"/>
      <c r="N484" s="210"/>
      <c r="P484" s="210"/>
    </row>
    <row r="485" s="25" customFormat="1" hidden="1" customHeight="1" spans="1:16">
      <c r="A485" s="24"/>
      <c r="B485" s="24"/>
      <c r="C485" s="24"/>
      <c r="E485" s="26"/>
      <c r="F485" s="26"/>
      <c r="G485" s="255"/>
      <c r="H485" s="174"/>
      <c r="I485" s="27"/>
      <c r="J485" s="273"/>
      <c r="K485" s="210"/>
      <c r="L485" s="210"/>
      <c r="N485" s="210"/>
      <c r="P485" s="210"/>
    </row>
    <row r="486" s="25" customFormat="1" hidden="1" customHeight="1" spans="1:16">
      <c r="A486" s="24"/>
      <c r="B486" s="24"/>
      <c r="C486" s="24"/>
      <c r="E486" s="26"/>
      <c r="F486" s="26"/>
      <c r="G486" s="255"/>
      <c r="H486" s="174"/>
      <c r="I486" s="27"/>
      <c r="J486" s="273"/>
      <c r="K486" s="210"/>
      <c r="L486" s="210"/>
      <c r="N486" s="210"/>
      <c r="P486" s="210"/>
    </row>
    <row r="487" s="25" customFormat="1" hidden="1" customHeight="1" spans="1:16">
      <c r="A487" s="24"/>
      <c r="B487" s="24"/>
      <c r="C487" s="24"/>
      <c r="E487" s="26"/>
      <c r="F487" s="26"/>
      <c r="G487" s="255"/>
      <c r="H487" s="174"/>
      <c r="I487" s="27"/>
      <c r="J487" s="273"/>
      <c r="K487" s="210"/>
      <c r="L487" s="210"/>
      <c r="N487" s="210"/>
      <c r="P487" s="210"/>
    </row>
    <row r="488" s="25" customFormat="1" hidden="1" customHeight="1" spans="1:16">
      <c r="A488" s="24"/>
      <c r="B488" s="24"/>
      <c r="C488" s="24"/>
      <c r="E488" s="26"/>
      <c r="F488" s="26"/>
      <c r="G488" s="255"/>
      <c r="H488" s="174"/>
      <c r="I488" s="27"/>
      <c r="J488" s="273"/>
      <c r="K488" s="210"/>
      <c r="L488" s="210"/>
      <c r="N488" s="210"/>
      <c r="P488" s="210"/>
    </row>
    <row r="489" s="25" customFormat="1" hidden="1" customHeight="1" spans="1:16">
      <c r="A489" s="24"/>
      <c r="B489" s="24"/>
      <c r="C489" s="24"/>
      <c r="E489" s="26"/>
      <c r="F489" s="26"/>
      <c r="G489" s="255"/>
      <c r="H489" s="174"/>
      <c r="I489" s="27"/>
      <c r="J489" s="273"/>
      <c r="K489" s="210"/>
      <c r="L489" s="210"/>
      <c r="N489" s="210"/>
      <c r="P489" s="210"/>
    </row>
    <row r="490" s="25" customFormat="1" hidden="1" customHeight="1" spans="1:16">
      <c r="A490" s="24"/>
      <c r="B490" s="24"/>
      <c r="C490" s="24"/>
      <c r="E490" s="26"/>
      <c r="F490" s="26"/>
      <c r="G490" s="255"/>
      <c r="H490" s="174"/>
      <c r="I490" s="27"/>
      <c r="J490" s="273"/>
      <c r="K490" s="210"/>
      <c r="L490" s="210"/>
      <c r="N490" s="210"/>
      <c r="P490" s="210"/>
    </row>
    <row r="491" s="25" customFormat="1" hidden="1" customHeight="1" spans="1:16">
      <c r="A491" s="24"/>
      <c r="B491" s="24"/>
      <c r="C491" s="24"/>
      <c r="E491" s="26"/>
      <c r="F491" s="26"/>
      <c r="G491" s="255"/>
      <c r="H491" s="174"/>
      <c r="I491" s="27"/>
      <c r="J491" s="273"/>
      <c r="K491" s="210"/>
      <c r="L491" s="210"/>
      <c r="N491" s="210"/>
      <c r="P491" s="210"/>
    </row>
    <row r="492" s="25" customFormat="1" hidden="1" customHeight="1" spans="1:16">
      <c r="A492" s="24"/>
      <c r="B492" s="24"/>
      <c r="C492" s="24"/>
      <c r="E492" s="26"/>
      <c r="F492" s="26"/>
      <c r="G492" s="255"/>
      <c r="H492" s="174"/>
      <c r="I492" s="27"/>
      <c r="J492" s="273"/>
      <c r="K492" s="210"/>
      <c r="L492" s="210"/>
      <c r="N492" s="210"/>
      <c r="P492" s="210"/>
    </row>
    <row r="493" s="25" customFormat="1" hidden="1" customHeight="1" spans="1:16">
      <c r="A493" s="24"/>
      <c r="B493" s="24"/>
      <c r="C493" s="24"/>
      <c r="E493" s="26"/>
      <c r="F493" s="26"/>
      <c r="G493" s="255"/>
      <c r="H493" s="174"/>
      <c r="I493" s="27"/>
      <c r="J493" s="273"/>
      <c r="K493" s="210"/>
      <c r="L493" s="210"/>
      <c r="N493" s="210"/>
      <c r="P493" s="210"/>
    </row>
    <row r="494" s="25" customFormat="1" hidden="1" customHeight="1" spans="1:16">
      <c r="A494" s="24"/>
      <c r="B494" s="24"/>
      <c r="C494" s="24"/>
      <c r="E494" s="26"/>
      <c r="F494" s="26"/>
      <c r="G494" s="255"/>
      <c r="H494" s="174"/>
      <c r="I494" s="27"/>
      <c r="J494" s="273"/>
      <c r="K494" s="210"/>
      <c r="L494" s="210"/>
      <c r="N494" s="210"/>
      <c r="P494" s="210"/>
    </row>
    <row r="495" s="25" customFormat="1" hidden="1" customHeight="1" spans="1:16">
      <c r="A495" s="24"/>
      <c r="B495" s="24"/>
      <c r="C495" s="24"/>
      <c r="E495" s="26"/>
      <c r="F495" s="26"/>
      <c r="G495" s="255"/>
      <c r="H495" s="174"/>
      <c r="I495" s="27"/>
      <c r="J495" s="273"/>
      <c r="K495" s="210"/>
      <c r="L495" s="210"/>
      <c r="N495" s="210"/>
      <c r="P495" s="210"/>
    </row>
    <row r="496" s="25" customFormat="1" hidden="1" customHeight="1" spans="1:16">
      <c r="A496" s="24"/>
      <c r="B496" s="24"/>
      <c r="C496" s="24"/>
      <c r="E496" s="26"/>
      <c r="F496" s="26"/>
      <c r="G496" s="255"/>
      <c r="H496" s="174"/>
      <c r="I496" s="27"/>
      <c r="J496" s="273"/>
      <c r="K496" s="210"/>
      <c r="L496" s="210"/>
      <c r="N496" s="210"/>
      <c r="P496" s="210"/>
    </row>
    <row r="497" s="25" customFormat="1" hidden="1" customHeight="1" spans="1:16">
      <c r="A497" s="24"/>
      <c r="B497" s="24"/>
      <c r="C497" s="24"/>
      <c r="E497" s="26"/>
      <c r="F497" s="26"/>
      <c r="G497" s="255"/>
      <c r="H497" s="174"/>
      <c r="I497" s="27"/>
      <c r="J497" s="273"/>
      <c r="K497" s="210"/>
      <c r="L497" s="210"/>
      <c r="N497" s="210"/>
      <c r="P497" s="210"/>
    </row>
    <row r="498" s="25" customFormat="1" hidden="1" customHeight="1" spans="1:16">
      <c r="A498" s="24"/>
      <c r="B498" s="24"/>
      <c r="C498" s="24"/>
      <c r="E498" s="26"/>
      <c r="F498" s="26"/>
      <c r="G498" s="255"/>
      <c r="H498" s="174"/>
      <c r="I498" s="27"/>
      <c r="J498" s="273"/>
      <c r="K498" s="210"/>
      <c r="L498" s="210"/>
      <c r="M498" s="274"/>
      <c r="N498" s="210"/>
      <c r="P498" s="210"/>
    </row>
    <row r="499" s="25" customFormat="1" hidden="1" customHeight="1" spans="1:16">
      <c r="A499" s="24"/>
      <c r="B499" s="24"/>
      <c r="C499" s="24"/>
      <c r="E499" s="26"/>
      <c r="F499" s="26"/>
      <c r="G499" s="255"/>
      <c r="H499" s="174"/>
      <c r="I499" s="27"/>
      <c r="J499" s="273"/>
      <c r="K499" s="210"/>
      <c r="L499" s="210"/>
      <c r="N499" s="210"/>
      <c r="P499" s="210"/>
    </row>
    <row r="500" s="25" customFormat="1" hidden="1" customHeight="1" spans="1:16">
      <c r="A500" s="24"/>
      <c r="B500" s="24"/>
      <c r="C500" s="24"/>
      <c r="E500" s="26"/>
      <c r="F500" s="26"/>
      <c r="G500" s="255"/>
      <c r="H500" s="174"/>
      <c r="I500" s="27"/>
      <c r="J500" s="273"/>
      <c r="K500" s="210"/>
      <c r="L500" s="210"/>
      <c r="N500" s="210"/>
      <c r="P500" s="210"/>
    </row>
    <row r="501" s="25" customFormat="1" hidden="1" customHeight="1" spans="1:16">
      <c r="A501" s="24"/>
      <c r="B501" s="24"/>
      <c r="C501" s="24"/>
      <c r="E501" s="26"/>
      <c r="F501" s="26"/>
      <c r="G501" s="255"/>
      <c r="H501" s="174"/>
      <c r="I501" s="27"/>
      <c r="J501" s="273"/>
      <c r="K501" s="210"/>
      <c r="L501" s="210"/>
      <c r="M501" s="288"/>
      <c r="N501" s="210"/>
      <c r="P501" s="210"/>
    </row>
    <row r="502" s="25" customFormat="1" hidden="1" customHeight="1" spans="1:16">
      <c r="A502" s="24"/>
      <c r="B502" s="24"/>
      <c r="C502" s="24"/>
      <c r="E502" s="26"/>
      <c r="F502" s="26"/>
      <c r="G502" s="255"/>
      <c r="H502" s="174"/>
      <c r="I502" s="27"/>
      <c r="J502" s="273"/>
      <c r="K502" s="210"/>
      <c r="L502" s="210"/>
      <c r="N502" s="210"/>
      <c r="P502" s="210"/>
    </row>
    <row r="503" s="25" customFormat="1" hidden="1" customHeight="1" spans="1:16">
      <c r="A503" s="24"/>
      <c r="B503" s="24"/>
      <c r="C503" s="24"/>
      <c r="E503" s="26"/>
      <c r="F503" s="26"/>
      <c r="G503" s="255"/>
      <c r="H503" s="174"/>
      <c r="I503" s="27"/>
      <c r="J503" s="273"/>
      <c r="K503" s="210"/>
      <c r="L503" s="210"/>
      <c r="N503" s="210"/>
      <c r="P503" s="210"/>
    </row>
    <row r="504" s="25" customFormat="1" hidden="1" customHeight="1" spans="1:16">
      <c r="A504" s="24"/>
      <c r="B504" s="24"/>
      <c r="C504" s="24"/>
      <c r="E504" s="26"/>
      <c r="F504" s="26"/>
      <c r="G504" s="255"/>
      <c r="H504" s="174"/>
      <c r="I504" s="27"/>
      <c r="J504" s="273"/>
      <c r="K504" s="210"/>
      <c r="L504" s="210"/>
      <c r="N504" s="210"/>
      <c r="P504" s="210"/>
    </row>
    <row r="505" s="25" customFormat="1" hidden="1" customHeight="1" spans="1:16">
      <c r="A505" s="24"/>
      <c r="B505" s="24"/>
      <c r="C505" s="24"/>
      <c r="E505" s="26"/>
      <c r="F505" s="26"/>
      <c r="G505" s="255"/>
      <c r="H505" s="174"/>
      <c r="I505" s="27"/>
      <c r="J505" s="273"/>
      <c r="K505" s="210"/>
      <c r="L505" s="210"/>
      <c r="N505" s="210"/>
      <c r="P505" s="210"/>
    </row>
    <row r="506" s="25" customFormat="1" hidden="1" customHeight="1" spans="1:16">
      <c r="A506" s="24"/>
      <c r="B506" s="24"/>
      <c r="C506" s="24"/>
      <c r="E506" s="26"/>
      <c r="F506" s="26"/>
      <c r="G506" s="255"/>
      <c r="H506" s="174"/>
      <c r="I506" s="27"/>
      <c r="J506" s="273"/>
      <c r="K506" s="210"/>
      <c r="L506" s="210"/>
      <c r="N506" s="210"/>
      <c r="P506" s="210"/>
    </row>
    <row r="507" s="25" customFormat="1" hidden="1" customHeight="1" spans="1:16">
      <c r="A507" s="24"/>
      <c r="B507" s="24"/>
      <c r="C507" s="24"/>
      <c r="E507" s="26"/>
      <c r="F507" s="26"/>
      <c r="G507" s="255"/>
      <c r="H507" s="174"/>
      <c r="I507" s="27"/>
      <c r="J507" s="273"/>
      <c r="K507" s="210"/>
      <c r="L507" s="210"/>
      <c r="N507" s="210"/>
      <c r="P507" s="210"/>
    </row>
    <row r="508" s="25" customFormat="1" hidden="1" customHeight="1" spans="1:16">
      <c r="A508" s="24"/>
      <c r="B508" s="24"/>
      <c r="C508" s="24"/>
      <c r="E508" s="26"/>
      <c r="F508" s="26"/>
      <c r="G508" s="255"/>
      <c r="H508" s="174"/>
      <c r="I508" s="27"/>
      <c r="J508" s="273"/>
      <c r="K508" s="210"/>
      <c r="L508" s="210"/>
      <c r="N508" s="210"/>
      <c r="P508" s="210"/>
    </row>
    <row r="509" s="25" customFormat="1" hidden="1" customHeight="1" spans="1:16">
      <c r="A509" s="24"/>
      <c r="B509" s="24"/>
      <c r="C509" s="24"/>
      <c r="E509" s="26"/>
      <c r="F509" s="26"/>
      <c r="G509" s="255"/>
      <c r="H509" s="174"/>
      <c r="I509" s="27"/>
      <c r="J509" s="273"/>
      <c r="K509" s="210"/>
      <c r="L509" s="210"/>
      <c r="N509" s="210"/>
      <c r="P509" s="210"/>
    </row>
    <row r="510" s="25" customFormat="1" hidden="1" customHeight="1" spans="1:16">
      <c r="A510" s="24"/>
      <c r="B510" s="24"/>
      <c r="C510" s="24"/>
      <c r="E510" s="26"/>
      <c r="F510" s="26"/>
      <c r="G510" s="255"/>
      <c r="H510" s="174"/>
      <c r="I510" s="27"/>
      <c r="J510" s="273"/>
      <c r="K510" s="210"/>
      <c r="L510" s="210"/>
      <c r="N510" s="210"/>
      <c r="P510" s="210"/>
    </row>
    <row r="511" s="25" customFormat="1" hidden="1" customHeight="1" spans="1:16">
      <c r="A511" s="24"/>
      <c r="B511" s="24"/>
      <c r="C511" s="24"/>
      <c r="E511" s="26"/>
      <c r="F511" s="26"/>
      <c r="G511" s="255"/>
      <c r="H511" s="174"/>
      <c r="I511" s="27"/>
      <c r="J511" s="273"/>
      <c r="K511" s="210"/>
      <c r="L511" s="210"/>
      <c r="N511" s="210"/>
      <c r="P511" s="210"/>
    </row>
    <row r="512" s="25" customFormat="1" hidden="1" customHeight="1" spans="1:16">
      <c r="A512" s="24"/>
      <c r="B512" s="24"/>
      <c r="C512" s="24"/>
      <c r="E512" s="26"/>
      <c r="F512" s="26"/>
      <c r="G512" s="255"/>
      <c r="H512" s="174"/>
      <c r="I512" s="27"/>
      <c r="J512" s="273"/>
      <c r="K512" s="210"/>
      <c r="L512" s="210"/>
      <c r="N512" s="210"/>
      <c r="P512" s="210"/>
    </row>
    <row r="513" s="25" customFormat="1" hidden="1" customHeight="1" spans="1:16">
      <c r="A513" s="24"/>
      <c r="B513" s="24"/>
      <c r="C513" s="24"/>
      <c r="E513" s="26"/>
      <c r="F513" s="26"/>
      <c r="G513" s="255"/>
      <c r="H513" s="174"/>
      <c r="I513" s="27"/>
      <c r="J513" s="273"/>
      <c r="K513" s="210"/>
      <c r="L513" s="210"/>
      <c r="N513" s="210"/>
      <c r="P513" s="210"/>
    </row>
    <row r="514" s="25" customFormat="1" hidden="1" customHeight="1" spans="1:16">
      <c r="A514" s="24"/>
      <c r="B514" s="24"/>
      <c r="C514" s="24"/>
      <c r="E514" s="26"/>
      <c r="F514" s="26"/>
      <c r="G514" s="255"/>
      <c r="H514" s="174"/>
      <c r="I514" s="27"/>
      <c r="J514" s="273"/>
      <c r="K514" s="210"/>
      <c r="L514" s="210"/>
      <c r="N514" s="210"/>
      <c r="P514" s="210"/>
    </row>
    <row r="515" s="25" customFormat="1" hidden="1" customHeight="1" spans="1:16">
      <c r="A515" s="24"/>
      <c r="B515" s="24"/>
      <c r="C515" s="24"/>
      <c r="E515" s="26"/>
      <c r="F515" s="26"/>
      <c r="G515" s="255"/>
      <c r="H515" s="174"/>
      <c r="I515" s="27"/>
      <c r="J515" s="273"/>
      <c r="K515" s="210"/>
      <c r="L515" s="210"/>
      <c r="N515" s="210"/>
      <c r="P515" s="210"/>
    </row>
    <row r="516" s="25" customFormat="1" hidden="1" customHeight="1" spans="1:16">
      <c r="A516" s="24"/>
      <c r="B516" s="24"/>
      <c r="C516" s="24"/>
      <c r="E516" s="26"/>
      <c r="F516" s="26"/>
      <c r="G516" s="255"/>
      <c r="H516" s="174"/>
      <c r="I516" s="27"/>
      <c r="J516" s="273"/>
      <c r="K516" s="210"/>
      <c r="L516" s="210"/>
      <c r="N516" s="210"/>
      <c r="P516" s="210"/>
    </row>
    <row r="517" s="25" customFormat="1" hidden="1" customHeight="1" spans="1:16">
      <c r="A517" s="24"/>
      <c r="B517" s="24"/>
      <c r="C517" s="24"/>
      <c r="E517" s="26"/>
      <c r="F517" s="26"/>
      <c r="G517" s="255"/>
      <c r="H517" s="174"/>
      <c r="I517" s="27"/>
      <c r="J517" s="273"/>
      <c r="K517" s="210"/>
      <c r="L517" s="210"/>
      <c r="N517" s="210"/>
      <c r="P517" s="210"/>
    </row>
    <row r="518" s="25" customFormat="1" hidden="1" customHeight="1" spans="1:16">
      <c r="A518" s="24"/>
      <c r="B518" s="24"/>
      <c r="C518" s="24"/>
      <c r="E518" s="26"/>
      <c r="F518" s="26"/>
      <c r="G518" s="255"/>
      <c r="H518" s="174"/>
      <c r="I518" s="27"/>
      <c r="J518" s="273"/>
      <c r="K518" s="290"/>
      <c r="L518" s="210"/>
      <c r="N518" s="210"/>
      <c r="P518" s="210"/>
    </row>
    <row r="519" s="25" customFormat="1" hidden="1" customHeight="1" spans="1:16">
      <c r="A519" s="24"/>
      <c r="B519" s="24"/>
      <c r="C519" s="24"/>
      <c r="E519" s="26"/>
      <c r="F519" s="26"/>
      <c r="G519" s="255"/>
      <c r="H519" s="174"/>
      <c r="I519" s="27"/>
      <c r="J519" s="273"/>
      <c r="K519" s="210"/>
      <c r="L519" s="210"/>
      <c r="N519" s="210"/>
      <c r="P519" s="210"/>
    </row>
    <row r="520" s="25" customFormat="1" hidden="1" customHeight="1" spans="1:16">
      <c r="A520" s="24"/>
      <c r="B520" s="24"/>
      <c r="C520" s="24"/>
      <c r="E520" s="26"/>
      <c r="F520" s="26"/>
      <c r="G520" s="255"/>
      <c r="H520" s="174"/>
      <c r="I520" s="27"/>
      <c r="J520" s="273"/>
      <c r="K520" s="210"/>
      <c r="L520" s="210"/>
      <c r="N520" s="210"/>
      <c r="P520" s="210"/>
    </row>
    <row r="521" s="25" customFormat="1" hidden="1" customHeight="1" spans="1:16">
      <c r="A521" s="24"/>
      <c r="B521" s="24"/>
      <c r="C521" s="24"/>
      <c r="E521" s="26"/>
      <c r="F521" s="26"/>
      <c r="G521" s="255"/>
      <c r="H521" s="174"/>
      <c r="I521" s="27"/>
      <c r="J521" s="273"/>
      <c r="K521" s="210"/>
      <c r="L521" s="210"/>
      <c r="N521" s="210"/>
      <c r="P521" s="210"/>
    </row>
    <row r="522" s="25" customFormat="1" hidden="1" customHeight="1" spans="1:16">
      <c r="A522" s="24"/>
      <c r="B522" s="24"/>
      <c r="C522" s="24"/>
      <c r="E522" s="26"/>
      <c r="F522" s="26"/>
      <c r="G522" s="255"/>
      <c r="H522" s="174"/>
      <c r="I522" s="27"/>
      <c r="J522" s="273"/>
      <c r="K522" s="210"/>
      <c r="L522" s="210"/>
      <c r="N522" s="210"/>
      <c r="P522" s="210"/>
    </row>
    <row r="523" s="25" customFormat="1" hidden="1" customHeight="1" spans="1:16">
      <c r="A523" s="24"/>
      <c r="B523" s="24"/>
      <c r="C523" s="24"/>
      <c r="E523" s="26"/>
      <c r="F523" s="26"/>
      <c r="G523" s="255"/>
      <c r="H523" s="174"/>
      <c r="I523" s="27"/>
      <c r="J523" s="273"/>
      <c r="K523" s="290"/>
      <c r="L523" s="210"/>
      <c r="N523" s="210"/>
      <c r="P523" s="210"/>
    </row>
    <row r="524" s="25" customFormat="1" hidden="1" customHeight="1" spans="1:16">
      <c r="A524" s="24"/>
      <c r="B524" s="24"/>
      <c r="C524" s="24"/>
      <c r="E524" s="26"/>
      <c r="F524" s="26"/>
      <c r="G524" s="255"/>
      <c r="H524" s="174"/>
      <c r="I524" s="27"/>
      <c r="J524" s="273"/>
      <c r="K524" s="210"/>
      <c r="L524" s="210"/>
      <c r="N524" s="210"/>
      <c r="P524" s="210"/>
    </row>
    <row r="525" s="25" customFormat="1" hidden="1" customHeight="1" spans="1:16">
      <c r="A525" s="24"/>
      <c r="B525" s="24"/>
      <c r="C525" s="24"/>
      <c r="E525" s="26"/>
      <c r="F525" s="26"/>
      <c r="G525" s="255"/>
      <c r="H525" s="174"/>
      <c r="I525" s="27"/>
      <c r="J525" s="273"/>
      <c r="K525" s="210"/>
      <c r="L525" s="210"/>
      <c r="N525" s="210"/>
      <c r="P525" s="210"/>
    </row>
    <row r="526" s="25" customFormat="1" hidden="1" customHeight="1" spans="1:16">
      <c r="A526" s="24"/>
      <c r="B526" s="24"/>
      <c r="C526" s="24"/>
      <c r="E526" s="26"/>
      <c r="F526" s="26"/>
      <c r="G526" s="255"/>
      <c r="H526" s="174"/>
      <c r="I526" s="27"/>
      <c r="J526" s="273"/>
      <c r="K526" s="210"/>
      <c r="L526" s="210"/>
      <c r="N526" s="210"/>
      <c r="P526" s="210"/>
    </row>
    <row r="527" s="25" customFormat="1" hidden="1" customHeight="1" spans="1:16">
      <c r="A527" s="24"/>
      <c r="B527" s="24"/>
      <c r="C527" s="24"/>
      <c r="E527" s="26"/>
      <c r="F527" s="26"/>
      <c r="G527" s="255"/>
      <c r="H527" s="174"/>
      <c r="I527" s="27"/>
      <c r="J527" s="273"/>
      <c r="K527" s="210"/>
      <c r="L527" s="210"/>
      <c r="N527" s="210"/>
      <c r="P527" s="210"/>
    </row>
    <row r="528" s="25" customFormat="1" hidden="1" customHeight="1" spans="1:16">
      <c r="A528" s="24"/>
      <c r="B528" s="24"/>
      <c r="C528" s="24"/>
      <c r="E528" s="26"/>
      <c r="F528" s="26"/>
      <c r="G528" s="255"/>
      <c r="H528" s="174"/>
      <c r="I528" s="27"/>
      <c r="J528" s="273"/>
      <c r="K528" s="210"/>
      <c r="L528" s="210"/>
      <c r="N528" s="210"/>
      <c r="P528" s="210"/>
    </row>
    <row r="529" s="25" customFormat="1" hidden="1" customHeight="1" spans="1:16">
      <c r="A529" s="24"/>
      <c r="B529" s="24"/>
      <c r="C529" s="24"/>
      <c r="E529" s="26"/>
      <c r="F529" s="26"/>
      <c r="G529" s="255"/>
      <c r="H529" s="174"/>
      <c r="I529" s="27"/>
      <c r="J529" s="273"/>
      <c r="K529" s="210"/>
      <c r="L529" s="210"/>
      <c r="N529" s="210"/>
      <c r="P529" s="210"/>
    </row>
    <row r="530" s="25" customFormat="1" hidden="1" customHeight="1" spans="1:16">
      <c r="A530" s="24"/>
      <c r="B530" s="24"/>
      <c r="C530" s="24"/>
      <c r="E530" s="26"/>
      <c r="F530" s="26"/>
      <c r="G530" s="255"/>
      <c r="H530" s="174"/>
      <c r="I530" s="27"/>
      <c r="J530" s="273"/>
      <c r="K530" s="210"/>
      <c r="L530" s="210"/>
      <c r="N530" s="210"/>
      <c r="P530" s="210"/>
    </row>
    <row r="531" s="25" customFormat="1" hidden="1" customHeight="1" spans="1:16">
      <c r="A531" s="24"/>
      <c r="B531" s="24"/>
      <c r="C531" s="24"/>
      <c r="E531" s="26"/>
      <c r="F531" s="26"/>
      <c r="G531" s="255"/>
      <c r="H531" s="174"/>
      <c r="I531" s="27"/>
      <c r="J531" s="273"/>
      <c r="K531" s="210"/>
      <c r="L531" s="210"/>
      <c r="N531" s="210"/>
      <c r="P531" s="210"/>
    </row>
    <row r="532" s="25" customFormat="1" hidden="1" customHeight="1" spans="1:16">
      <c r="A532" s="24"/>
      <c r="B532" s="24"/>
      <c r="C532" s="24"/>
      <c r="E532" s="26"/>
      <c r="F532" s="26"/>
      <c r="G532" s="255"/>
      <c r="H532" s="174"/>
      <c r="I532" s="27"/>
      <c r="J532" s="273"/>
      <c r="K532" s="210"/>
      <c r="L532" s="210"/>
      <c r="N532" s="210"/>
      <c r="P532" s="210"/>
    </row>
    <row r="533" s="25" customFormat="1" hidden="1" customHeight="1" spans="1:16">
      <c r="A533" s="24"/>
      <c r="B533" s="24"/>
      <c r="C533" s="24"/>
      <c r="E533" s="26"/>
      <c r="F533" s="26"/>
      <c r="G533" s="255"/>
      <c r="H533" s="174"/>
      <c r="I533" s="27"/>
      <c r="J533" s="273"/>
      <c r="K533" s="210"/>
      <c r="L533" s="210"/>
      <c r="N533" s="210"/>
      <c r="P533" s="210"/>
    </row>
    <row r="534" s="25" customFormat="1" hidden="1" customHeight="1" spans="1:16">
      <c r="A534" s="24"/>
      <c r="B534" s="24"/>
      <c r="C534" s="24"/>
      <c r="E534" s="26"/>
      <c r="F534" s="26"/>
      <c r="G534" s="255"/>
      <c r="H534" s="174"/>
      <c r="I534" s="27"/>
      <c r="J534" s="273"/>
      <c r="K534" s="210"/>
      <c r="L534" s="210"/>
      <c r="N534" s="210"/>
      <c r="P534" s="210"/>
    </row>
    <row r="535" s="25" customFormat="1" hidden="1" customHeight="1" spans="1:16">
      <c r="A535" s="24"/>
      <c r="B535" s="24"/>
      <c r="C535" s="24"/>
      <c r="E535" s="26"/>
      <c r="F535" s="26"/>
      <c r="G535" s="255"/>
      <c r="H535" s="174"/>
      <c r="I535" s="27"/>
      <c r="J535" s="273"/>
      <c r="K535" s="210"/>
      <c r="L535" s="210"/>
      <c r="N535" s="210"/>
      <c r="P535" s="210"/>
    </row>
    <row r="536" s="25" customFormat="1" hidden="1" customHeight="1" spans="1:16">
      <c r="A536" s="24"/>
      <c r="B536" s="24"/>
      <c r="C536" s="24"/>
      <c r="E536" s="26"/>
      <c r="F536" s="26"/>
      <c r="G536" s="255"/>
      <c r="H536" s="174"/>
      <c r="I536" s="27"/>
      <c r="J536" s="273"/>
      <c r="K536" s="210"/>
      <c r="L536" s="210"/>
      <c r="N536" s="210"/>
      <c r="P536" s="210"/>
    </row>
    <row r="537" s="25" customFormat="1" hidden="1" customHeight="1" spans="1:16">
      <c r="A537" s="24"/>
      <c r="B537" s="24"/>
      <c r="C537" s="24"/>
      <c r="E537" s="26"/>
      <c r="F537" s="26"/>
      <c r="G537" s="255"/>
      <c r="H537" s="174"/>
      <c r="I537" s="27"/>
      <c r="J537" s="273"/>
      <c r="K537" s="210"/>
      <c r="L537" s="211"/>
      <c r="N537" s="210"/>
      <c r="P537" s="210"/>
    </row>
    <row r="538" s="25" customFormat="1" hidden="1" customHeight="1" spans="1:16">
      <c r="A538" s="24"/>
      <c r="B538" s="24"/>
      <c r="C538" s="24"/>
      <c r="E538" s="26"/>
      <c r="F538" s="26"/>
      <c r="G538" s="255"/>
      <c r="H538" s="174"/>
      <c r="I538" s="27"/>
      <c r="J538" s="273"/>
      <c r="K538" s="210"/>
      <c r="L538" s="210"/>
      <c r="N538" s="210"/>
      <c r="P538" s="210"/>
    </row>
    <row r="539" s="25" customFormat="1" hidden="1" customHeight="1" spans="1:16">
      <c r="A539" s="24"/>
      <c r="B539" s="24"/>
      <c r="C539" s="24"/>
      <c r="E539" s="26"/>
      <c r="F539" s="26"/>
      <c r="G539" s="255"/>
      <c r="H539" s="174"/>
      <c r="I539" s="27"/>
      <c r="J539" s="273"/>
      <c r="K539" s="210"/>
      <c r="L539" s="210"/>
      <c r="N539" s="210"/>
      <c r="P539" s="210"/>
    </row>
    <row r="540" s="25" customFormat="1" hidden="1" customHeight="1" spans="1:16">
      <c r="A540" s="24"/>
      <c r="B540" s="24"/>
      <c r="C540" s="24"/>
      <c r="E540" s="26"/>
      <c r="F540" s="26"/>
      <c r="G540" s="255"/>
      <c r="H540" s="174"/>
      <c r="I540" s="27"/>
      <c r="J540" s="273"/>
      <c r="K540" s="210"/>
      <c r="L540" s="210"/>
      <c r="N540" s="210"/>
      <c r="P540" s="210"/>
    </row>
    <row r="541" s="25" customFormat="1" hidden="1" customHeight="1" spans="1:16">
      <c r="A541" s="24"/>
      <c r="B541" s="24"/>
      <c r="C541" s="24"/>
      <c r="E541" s="26"/>
      <c r="F541" s="26"/>
      <c r="G541" s="255"/>
      <c r="H541" s="174"/>
      <c r="I541" s="27"/>
      <c r="J541" s="273"/>
      <c r="K541" s="210"/>
      <c r="L541" s="210"/>
      <c r="N541" s="210"/>
      <c r="P541" s="210"/>
    </row>
    <row r="542" s="25" customFormat="1" hidden="1" customHeight="1" spans="1:16">
      <c r="A542" s="24"/>
      <c r="B542" s="24"/>
      <c r="C542" s="24"/>
      <c r="E542" s="26"/>
      <c r="F542" s="26"/>
      <c r="G542" s="255"/>
      <c r="H542" s="174"/>
      <c r="I542" s="27"/>
      <c r="J542" s="273"/>
      <c r="K542" s="210"/>
      <c r="L542" s="210"/>
      <c r="N542" s="210"/>
      <c r="P542" s="210"/>
    </row>
    <row r="543" s="25" customFormat="1" hidden="1" customHeight="1" spans="1:16">
      <c r="A543" s="24"/>
      <c r="B543" s="24"/>
      <c r="C543" s="24"/>
      <c r="E543" s="26"/>
      <c r="F543" s="26"/>
      <c r="G543" s="255"/>
      <c r="H543" s="174"/>
      <c r="I543" s="27"/>
      <c r="J543" s="273"/>
      <c r="K543" s="210"/>
      <c r="L543" s="210"/>
      <c r="N543" s="210"/>
      <c r="P543" s="210"/>
    </row>
    <row r="544" s="25" customFormat="1" hidden="1" customHeight="1" spans="1:16">
      <c r="A544" s="24"/>
      <c r="B544" s="24"/>
      <c r="C544" s="24"/>
      <c r="E544" s="26"/>
      <c r="F544" s="26"/>
      <c r="G544" s="255"/>
      <c r="H544" s="174"/>
      <c r="I544" s="27"/>
      <c r="J544" s="273"/>
      <c r="K544" s="210"/>
      <c r="L544" s="210"/>
      <c r="N544" s="210"/>
      <c r="P544" s="210"/>
    </row>
    <row r="545" s="25" customFormat="1" hidden="1" customHeight="1" spans="1:16">
      <c r="A545" s="24"/>
      <c r="B545" s="24"/>
      <c r="C545" s="24"/>
      <c r="E545" s="26"/>
      <c r="F545" s="26"/>
      <c r="G545" s="255"/>
      <c r="H545" s="174"/>
      <c r="I545" s="27"/>
      <c r="J545" s="273"/>
      <c r="K545" s="210"/>
      <c r="L545" s="210"/>
      <c r="N545" s="210"/>
      <c r="P545" s="210"/>
    </row>
    <row r="546" s="25" customFormat="1" hidden="1" customHeight="1" spans="1:16">
      <c r="A546" s="24"/>
      <c r="B546" s="24"/>
      <c r="C546" s="24"/>
      <c r="E546" s="26"/>
      <c r="F546" s="26"/>
      <c r="G546" s="255"/>
      <c r="H546" s="174"/>
      <c r="I546" s="27"/>
      <c r="J546" s="273"/>
      <c r="K546" s="210"/>
      <c r="L546" s="210"/>
      <c r="N546" s="210"/>
      <c r="P546" s="210"/>
    </row>
    <row r="547" s="25" customFormat="1" hidden="1" customHeight="1" spans="1:16">
      <c r="A547" s="24"/>
      <c r="B547" s="24"/>
      <c r="C547" s="24"/>
      <c r="E547" s="26"/>
      <c r="F547" s="26"/>
      <c r="G547" s="255"/>
      <c r="H547" s="174"/>
      <c r="I547" s="27"/>
      <c r="J547" s="262"/>
      <c r="K547" s="210"/>
      <c r="L547" s="263"/>
      <c r="N547" s="210"/>
      <c r="P547" s="210"/>
    </row>
    <row r="548" s="25" customFormat="1" hidden="1" customHeight="1" spans="1:16">
      <c r="A548" s="24"/>
      <c r="B548" s="24"/>
      <c r="C548" s="24"/>
      <c r="E548" s="26"/>
      <c r="F548" s="26"/>
      <c r="G548" s="255"/>
      <c r="H548" s="174"/>
      <c r="I548" s="27"/>
      <c r="J548" s="273"/>
      <c r="K548" s="210"/>
      <c r="L548" s="210"/>
      <c r="N548" s="210"/>
      <c r="P548" s="210"/>
    </row>
    <row r="549" s="25" customFormat="1" hidden="1" customHeight="1" spans="1:16">
      <c r="A549" s="24"/>
      <c r="B549" s="24"/>
      <c r="C549" s="24"/>
      <c r="E549" s="26"/>
      <c r="F549" s="26"/>
      <c r="G549" s="255"/>
      <c r="H549" s="174"/>
      <c r="I549" s="27"/>
      <c r="J549" s="273"/>
      <c r="K549" s="210"/>
      <c r="L549" s="210"/>
      <c r="N549" s="210"/>
      <c r="P549" s="210"/>
    </row>
    <row r="550" s="25" customFormat="1" hidden="1" customHeight="1" spans="1:16">
      <c r="A550" s="24"/>
      <c r="B550" s="24"/>
      <c r="C550" s="24"/>
      <c r="E550" s="26"/>
      <c r="F550" s="26"/>
      <c r="G550" s="255"/>
      <c r="H550" s="174"/>
      <c r="I550" s="27"/>
      <c r="J550" s="273"/>
      <c r="K550" s="210"/>
      <c r="L550" s="210"/>
      <c r="N550" s="210"/>
      <c r="P550" s="210"/>
    </row>
    <row r="551" s="25" customFormat="1" hidden="1" customHeight="1" spans="1:16">
      <c r="A551" s="24"/>
      <c r="B551" s="24"/>
      <c r="C551" s="24"/>
      <c r="E551" s="26"/>
      <c r="F551" s="26"/>
      <c r="G551" s="255"/>
      <c r="H551" s="174"/>
      <c r="I551" s="27"/>
      <c r="J551" s="273"/>
      <c r="K551" s="210"/>
      <c r="L551" s="210"/>
      <c r="N551" s="210"/>
      <c r="P551" s="210"/>
    </row>
    <row r="552" s="25" customFormat="1" hidden="1" customHeight="1" spans="1:16">
      <c r="A552" s="24"/>
      <c r="B552" s="24"/>
      <c r="C552" s="24"/>
      <c r="E552" s="26"/>
      <c r="F552" s="26"/>
      <c r="G552" s="255"/>
      <c r="H552" s="174"/>
      <c r="I552" s="27"/>
      <c r="J552" s="273"/>
      <c r="K552" s="210"/>
      <c r="L552" s="210"/>
      <c r="N552" s="210"/>
      <c r="P552" s="210"/>
    </row>
    <row r="553" s="25" customFormat="1" hidden="1" customHeight="1" spans="1:16">
      <c r="A553" s="24"/>
      <c r="B553" s="24"/>
      <c r="C553" s="24"/>
      <c r="E553" s="26"/>
      <c r="F553" s="26"/>
      <c r="G553" s="255"/>
      <c r="H553" s="174"/>
      <c r="I553" s="27"/>
      <c r="J553" s="273"/>
      <c r="K553" s="210"/>
      <c r="L553" s="210"/>
      <c r="N553" s="210"/>
      <c r="P553" s="210"/>
    </row>
    <row r="554" s="25" customFormat="1" hidden="1" customHeight="1" spans="1:16">
      <c r="A554" s="24"/>
      <c r="B554" s="24"/>
      <c r="C554" s="24"/>
      <c r="E554" s="26"/>
      <c r="F554" s="26"/>
      <c r="G554" s="255"/>
      <c r="H554" s="174"/>
      <c r="I554" s="27"/>
      <c r="J554" s="273"/>
      <c r="K554" s="210"/>
      <c r="L554" s="210"/>
      <c r="N554" s="210"/>
      <c r="P554" s="210"/>
    </row>
    <row r="555" s="25" customFormat="1" hidden="1" customHeight="1" spans="1:16">
      <c r="A555" s="24"/>
      <c r="B555" s="24"/>
      <c r="C555" s="24"/>
      <c r="E555" s="26"/>
      <c r="F555" s="26"/>
      <c r="G555" s="255"/>
      <c r="H555" s="174"/>
      <c r="I555" s="27"/>
      <c r="J555" s="273"/>
      <c r="K555" s="210"/>
      <c r="L555" s="210"/>
      <c r="N555" s="210"/>
      <c r="P555" s="210"/>
    </row>
    <row r="556" s="25" customFormat="1" hidden="1" customHeight="1" spans="1:16">
      <c r="A556" s="24"/>
      <c r="B556" s="24"/>
      <c r="C556" s="24"/>
      <c r="E556" s="26"/>
      <c r="F556" s="26"/>
      <c r="G556" s="255"/>
      <c r="H556" s="174"/>
      <c r="I556" s="27"/>
      <c r="J556" s="273"/>
      <c r="K556" s="210"/>
      <c r="L556" s="210"/>
      <c r="N556" s="210"/>
      <c r="P556" s="210"/>
    </row>
    <row r="557" s="25" customFormat="1" hidden="1" customHeight="1" spans="1:16">
      <c r="A557" s="24"/>
      <c r="B557" s="24"/>
      <c r="C557" s="24"/>
      <c r="E557" s="26"/>
      <c r="F557" s="26"/>
      <c r="G557" s="255"/>
      <c r="H557" s="174"/>
      <c r="I557" s="27"/>
      <c r="J557" s="273"/>
      <c r="K557" s="210"/>
      <c r="L557" s="210"/>
      <c r="N557" s="210"/>
      <c r="P557" s="210"/>
    </row>
    <row r="558" s="25" customFormat="1" hidden="1" customHeight="1" spans="1:16">
      <c r="A558" s="24"/>
      <c r="B558" s="24"/>
      <c r="C558" s="24"/>
      <c r="E558" s="26"/>
      <c r="F558" s="26"/>
      <c r="G558" s="255"/>
      <c r="H558" s="174"/>
      <c r="I558" s="27"/>
      <c r="J558" s="273"/>
      <c r="K558" s="210"/>
      <c r="L558" s="210"/>
      <c r="N558" s="210"/>
      <c r="P558" s="210"/>
    </row>
    <row r="559" s="25" customFormat="1" hidden="1" customHeight="1" spans="1:16">
      <c r="A559" s="24"/>
      <c r="B559" s="24"/>
      <c r="C559" s="24"/>
      <c r="E559" s="26"/>
      <c r="F559" s="26"/>
      <c r="G559" s="255"/>
      <c r="H559" s="174"/>
      <c r="I559" s="27"/>
      <c r="J559" s="273"/>
      <c r="K559" s="210"/>
      <c r="L559" s="210"/>
      <c r="N559" s="210"/>
      <c r="P559" s="210"/>
    </row>
    <row r="560" s="25" customFormat="1" hidden="1" customHeight="1" spans="1:16">
      <c r="A560" s="24"/>
      <c r="B560" s="24"/>
      <c r="C560" s="24"/>
      <c r="E560" s="26"/>
      <c r="F560" s="26"/>
      <c r="G560" s="255"/>
      <c r="H560" s="174"/>
      <c r="I560" s="27"/>
      <c r="J560" s="273"/>
      <c r="K560" s="210"/>
      <c r="L560" s="210"/>
      <c r="N560" s="210"/>
      <c r="P560" s="210"/>
    </row>
    <row r="561" s="25" customFormat="1" hidden="1" customHeight="1" spans="1:16">
      <c r="A561" s="24"/>
      <c r="B561" s="24"/>
      <c r="C561" s="24"/>
      <c r="E561" s="26"/>
      <c r="F561" s="26"/>
      <c r="G561" s="255"/>
      <c r="H561" s="174"/>
      <c r="I561" s="27"/>
      <c r="J561" s="273"/>
      <c r="K561" s="210"/>
      <c r="L561" s="210"/>
      <c r="N561" s="210"/>
      <c r="P561" s="210"/>
    </row>
    <row r="562" s="25" customFormat="1" hidden="1" customHeight="1" spans="1:16">
      <c r="A562" s="24"/>
      <c r="B562" s="24"/>
      <c r="C562" s="24"/>
      <c r="E562" s="26"/>
      <c r="F562" s="26"/>
      <c r="G562" s="255"/>
      <c r="H562" s="174"/>
      <c r="I562" s="27"/>
      <c r="J562" s="273"/>
      <c r="K562" s="210"/>
      <c r="L562" s="210"/>
      <c r="N562" s="210"/>
      <c r="P562" s="210"/>
    </row>
    <row r="563" s="25" customFormat="1" hidden="1" customHeight="1" spans="1:16">
      <c r="A563" s="24"/>
      <c r="B563" s="24"/>
      <c r="C563" s="24"/>
      <c r="E563" s="26"/>
      <c r="F563" s="26"/>
      <c r="G563" s="255"/>
      <c r="H563" s="174"/>
      <c r="I563" s="27"/>
      <c r="J563" s="273"/>
      <c r="K563" s="210"/>
      <c r="L563" s="210"/>
      <c r="N563" s="210"/>
      <c r="P563" s="210"/>
    </row>
    <row r="564" s="25" customFormat="1" hidden="1" customHeight="1" spans="1:16">
      <c r="A564" s="24"/>
      <c r="B564" s="24"/>
      <c r="C564" s="24"/>
      <c r="E564" s="26"/>
      <c r="F564" s="26"/>
      <c r="G564" s="255"/>
      <c r="H564" s="174"/>
      <c r="I564" s="27"/>
      <c r="J564" s="273"/>
      <c r="K564" s="210"/>
      <c r="L564" s="210"/>
      <c r="N564" s="210"/>
      <c r="P564" s="210"/>
    </row>
    <row r="565" s="25" customFormat="1" hidden="1" customHeight="1" spans="1:16">
      <c r="A565" s="24"/>
      <c r="B565" s="24"/>
      <c r="C565" s="24"/>
      <c r="E565" s="26"/>
      <c r="F565" s="26"/>
      <c r="G565" s="255"/>
      <c r="H565" s="174"/>
      <c r="I565" s="27"/>
      <c r="J565" s="273"/>
      <c r="K565" s="210"/>
      <c r="L565" s="210"/>
      <c r="N565" s="210"/>
      <c r="P565" s="210"/>
    </row>
    <row r="566" s="25" customFormat="1" hidden="1" customHeight="1" spans="1:16">
      <c r="A566" s="24"/>
      <c r="B566" s="24"/>
      <c r="C566" s="24"/>
      <c r="E566" s="26"/>
      <c r="F566" s="26"/>
      <c r="G566" s="255"/>
      <c r="H566" s="174"/>
      <c r="I566" s="27"/>
      <c r="J566" s="273"/>
      <c r="K566" s="210"/>
      <c r="L566" s="210"/>
      <c r="N566" s="210"/>
      <c r="P566" s="210"/>
    </row>
    <row r="567" s="25" customFormat="1" hidden="1" customHeight="1" spans="1:16">
      <c r="A567" s="24"/>
      <c r="B567" s="24"/>
      <c r="C567" s="24"/>
      <c r="E567" s="26"/>
      <c r="F567" s="26"/>
      <c r="G567" s="255"/>
      <c r="H567" s="174"/>
      <c r="I567" s="27"/>
      <c r="J567" s="273"/>
      <c r="K567" s="210"/>
      <c r="L567" s="210"/>
      <c r="N567" s="210"/>
      <c r="P567" s="210"/>
    </row>
    <row r="568" s="25" customFormat="1" hidden="1" customHeight="1" spans="1:16">
      <c r="A568" s="24"/>
      <c r="B568" s="24"/>
      <c r="C568" s="24"/>
      <c r="E568" s="26"/>
      <c r="F568" s="26"/>
      <c r="G568" s="255"/>
      <c r="H568" s="174"/>
      <c r="I568" s="27"/>
      <c r="J568" s="273"/>
      <c r="K568" s="210"/>
      <c r="L568" s="210"/>
      <c r="N568" s="210"/>
      <c r="P568" s="210"/>
    </row>
    <row r="569" s="25" customFormat="1" hidden="1" customHeight="1" spans="1:16">
      <c r="A569" s="24"/>
      <c r="B569" s="24"/>
      <c r="C569" s="24"/>
      <c r="E569" s="26"/>
      <c r="F569" s="26"/>
      <c r="G569" s="255"/>
      <c r="H569" s="174"/>
      <c r="I569" s="27"/>
      <c r="J569" s="273"/>
      <c r="K569" s="210"/>
      <c r="L569" s="210"/>
      <c r="N569" s="210"/>
      <c r="P569" s="210"/>
    </row>
    <row r="570" s="25" customFormat="1" hidden="1" customHeight="1" spans="1:16">
      <c r="A570" s="24"/>
      <c r="B570" s="24"/>
      <c r="C570" s="24"/>
      <c r="E570" s="26"/>
      <c r="F570" s="26"/>
      <c r="G570" s="255"/>
      <c r="H570" s="174"/>
      <c r="I570" s="27"/>
      <c r="J570" s="273"/>
      <c r="K570" s="210"/>
      <c r="L570" s="210"/>
      <c r="N570" s="210"/>
      <c r="P570" s="210"/>
    </row>
    <row r="571" s="25" customFormat="1" hidden="1" customHeight="1" spans="1:16">
      <c r="A571" s="24"/>
      <c r="B571" s="24"/>
      <c r="C571" s="24"/>
      <c r="E571" s="26"/>
      <c r="F571" s="26"/>
      <c r="G571" s="255"/>
      <c r="H571" s="174"/>
      <c r="I571" s="27"/>
      <c r="J571" s="273"/>
      <c r="K571" s="210"/>
      <c r="L571" s="210"/>
      <c r="N571" s="210"/>
      <c r="P571" s="210"/>
    </row>
    <row r="572" s="25" customFormat="1" hidden="1" customHeight="1" spans="1:16">
      <c r="A572" s="24"/>
      <c r="B572" s="24"/>
      <c r="C572" s="24"/>
      <c r="E572" s="26"/>
      <c r="F572" s="26"/>
      <c r="G572" s="255"/>
      <c r="H572" s="174"/>
      <c r="I572" s="27"/>
      <c r="J572" s="273"/>
      <c r="K572" s="210"/>
      <c r="L572" s="210"/>
      <c r="N572" s="210"/>
      <c r="P572" s="210"/>
    </row>
    <row r="573" s="25" customFormat="1" hidden="1" customHeight="1" spans="1:16">
      <c r="A573" s="24"/>
      <c r="B573" s="24"/>
      <c r="C573" s="24"/>
      <c r="E573" s="26"/>
      <c r="F573" s="26"/>
      <c r="G573" s="255"/>
      <c r="H573" s="174"/>
      <c r="I573" s="27"/>
      <c r="J573" s="273"/>
      <c r="K573" s="210"/>
      <c r="L573" s="210"/>
      <c r="N573" s="210"/>
      <c r="P573" s="210"/>
    </row>
    <row r="574" s="25" customFormat="1" hidden="1" customHeight="1" spans="1:16">
      <c r="A574" s="24"/>
      <c r="B574" s="24"/>
      <c r="C574" s="24"/>
      <c r="E574" s="26"/>
      <c r="F574" s="26"/>
      <c r="G574" s="255"/>
      <c r="H574" s="174"/>
      <c r="I574" s="27"/>
      <c r="J574" s="273"/>
      <c r="K574" s="210"/>
      <c r="L574" s="210"/>
      <c r="N574" s="210"/>
      <c r="P574" s="210"/>
    </row>
    <row r="575" s="25" customFormat="1" hidden="1" customHeight="1" spans="1:16">
      <c r="A575" s="24"/>
      <c r="B575" s="24"/>
      <c r="C575" s="24"/>
      <c r="E575" s="26"/>
      <c r="F575" s="26"/>
      <c r="G575" s="255"/>
      <c r="H575" s="174"/>
      <c r="I575" s="261"/>
      <c r="J575" s="262"/>
      <c r="K575" s="210"/>
      <c r="L575" s="263"/>
      <c r="N575" s="210"/>
      <c r="P575" s="210"/>
    </row>
    <row r="576" s="25" customFormat="1" hidden="1" customHeight="1" spans="1:16">
      <c r="A576" s="24"/>
      <c r="B576" s="24"/>
      <c r="C576" s="24"/>
      <c r="E576" s="26"/>
      <c r="F576" s="26"/>
      <c r="G576" s="255"/>
      <c r="H576" s="174"/>
      <c r="I576" s="27"/>
      <c r="J576" s="273"/>
      <c r="K576" s="210"/>
      <c r="L576" s="210"/>
      <c r="N576" s="210"/>
      <c r="P576" s="210"/>
    </row>
    <row r="577" s="25" customFormat="1" hidden="1" customHeight="1" spans="1:16">
      <c r="A577" s="24"/>
      <c r="B577" s="24"/>
      <c r="C577" s="24"/>
      <c r="E577" s="26"/>
      <c r="F577" s="26"/>
      <c r="G577" s="255"/>
      <c r="H577" s="174"/>
      <c r="I577" s="27"/>
      <c r="J577" s="273"/>
      <c r="K577" s="210"/>
      <c r="L577" s="210"/>
      <c r="N577" s="210"/>
      <c r="P577" s="210"/>
    </row>
    <row r="578" s="25" customFormat="1" hidden="1" customHeight="1" spans="1:16">
      <c r="A578" s="24"/>
      <c r="B578" s="24"/>
      <c r="C578" s="24"/>
      <c r="E578" s="26"/>
      <c r="F578" s="26"/>
      <c r="G578" s="255"/>
      <c r="H578" s="174"/>
      <c r="I578" s="27"/>
      <c r="J578" s="273"/>
      <c r="K578" s="210"/>
      <c r="L578" s="210"/>
      <c r="N578" s="210"/>
      <c r="P578" s="210"/>
    </row>
    <row r="579" s="25" customFormat="1" hidden="1" customHeight="1" spans="1:16">
      <c r="A579" s="24"/>
      <c r="B579" s="24"/>
      <c r="C579" s="24"/>
      <c r="E579" s="26"/>
      <c r="F579" s="26"/>
      <c r="G579" s="255"/>
      <c r="H579" s="174"/>
      <c r="I579" s="27"/>
      <c r="J579" s="273"/>
      <c r="K579" s="210"/>
      <c r="L579" s="210"/>
      <c r="N579" s="210"/>
      <c r="P579" s="210"/>
    </row>
    <row r="580" s="25" customFormat="1" hidden="1" customHeight="1" spans="1:16">
      <c r="A580" s="24"/>
      <c r="B580" s="24"/>
      <c r="C580" s="24"/>
      <c r="E580" s="26"/>
      <c r="F580" s="26"/>
      <c r="G580" s="255"/>
      <c r="H580" s="174"/>
      <c r="I580" s="27"/>
      <c r="J580" s="273"/>
      <c r="K580" s="210"/>
      <c r="L580" s="210"/>
      <c r="N580" s="210"/>
      <c r="P580" s="210"/>
    </row>
    <row r="581" s="25" customFormat="1" hidden="1" customHeight="1" spans="1:16">
      <c r="A581" s="24"/>
      <c r="B581" s="24"/>
      <c r="C581" s="24"/>
      <c r="E581" s="26"/>
      <c r="F581" s="26"/>
      <c r="G581" s="255"/>
      <c r="H581" s="174"/>
      <c r="I581" s="27"/>
      <c r="J581" s="273"/>
      <c r="K581" s="210"/>
      <c r="L581" s="210"/>
      <c r="N581" s="210"/>
      <c r="P581" s="210"/>
    </row>
    <row r="582" s="25" customFormat="1" hidden="1" customHeight="1" spans="1:16">
      <c r="A582" s="24"/>
      <c r="B582" s="24"/>
      <c r="C582" s="24"/>
      <c r="E582" s="26"/>
      <c r="F582" s="26"/>
      <c r="G582" s="255"/>
      <c r="H582" s="174"/>
      <c r="I582" s="27"/>
      <c r="J582" s="273"/>
      <c r="K582" s="210"/>
      <c r="L582" s="210"/>
      <c r="N582" s="210"/>
      <c r="P582" s="210"/>
    </row>
    <row r="583" s="25" customFormat="1" hidden="1" customHeight="1" spans="1:16">
      <c r="A583" s="24"/>
      <c r="B583" s="24"/>
      <c r="C583" s="24"/>
      <c r="E583" s="26"/>
      <c r="F583" s="26"/>
      <c r="G583" s="255"/>
      <c r="H583" s="174"/>
      <c r="I583" s="27"/>
      <c r="J583" s="273"/>
      <c r="K583" s="210"/>
      <c r="L583" s="210"/>
      <c r="N583" s="210"/>
      <c r="P583" s="210"/>
    </row>
    <row r="584" s="25" customFormat="1" hidden="1" customHeight="1" spans="1:16">
      <c r="A584" s="24"/>
      <c r="B584" s="24"/>
      <c r="C584" s="24"/>
      <c r="E584" s="26"/>
      <c r="F584" s="26"/>
      <c r="G584" s="255"/>
      <c r="H584" s="174"/>
      <c r="I584" s="27"/>
      <c r="J584" s="273"/>
      <c r="K584" s="210"/>
      <c r="L584" s="210"/>
      <c r="N584" s="210"/>
      <c r="P584" s="210"/>
    </row>
    <row r="585" s="25" customFormat="1" hidden="1" customHeight="1" spans="1:16">
      <c r="A585" s="24"/>
      <c r="B585" s="24"/>
      <c r="C585" s="24"/>
      <c r="E585" s="26"/>
      <c r="F585" s="26"/>
      <c r="G585" s="255"/>
      <c r="H585" s="174"/>
      <c r="I585" s="27"/>
      <c r="J585" s="273"/>
      <c r="K585" s="210"/>
      <c r="L585" s="210"/>
      <c r="N585" s="210"/>
      <c r="P585" s="210"/>
    </row>
    <row r="586" s="25" customFormat="1" hidden="1" customHeight="1" spans="1:16">
      <c r="A586" s="24"/>
      <c r="B586" s="24"/>
      <c r="C586" s="24"/>
      <c r="E586" s="26"/>
      <c r="F586" s="26"/>
      <c r="G586" s="255"/>
      <c r="H586" s="174"/>
      <c r="I586" s="27"/>
      <c r="J586" s="273"/>
      <c r="K586" s="210"/>
      <c r="L586" s="210"/>
      <c r="N586" s="210"/>
      <c r="P586" s="210"/>
    </row>
    <row r="587" s="25" customFormat="1" hidden="1" customHeight="1" spans="1:16">
      <c r="A587" s="24"/>
      <c r="B587" s="24"/>
      <c r="C587" s="24"/>
      <c r="E587" s="26"/>
      <c r="F587" s="26"/>
      <c r="G587" s="255"/>
      <c r="H587" s="174"/>
      <c r="I587" s="27"/>
      <c r="J587" s="273"/>
      <c r="K587" s="210"/>
      <c r="L587" s="210"/>
      <c r="N587" s="210"/>
      <c r="P587" s="210"/>
    </row>
    <row r="588" s="25" customFormat="1" hidden="1" customHeight="1" spans="1:16">
      <c r="A588" s="24"/>
      <c r="B588" s="24"/>
      <c r="C588" s="24"/>
      <c r="E588" s="26"/>
      <c r="F588" s="26"/>
      <c r="G588" s="255"/>
      <c r="H588" s="174"/>
      <c r="I588" s="27"/>
      <c r="J588" s="273"/>
      <c r="K588" s="210"/>
      <c r="L588" s="210"/>
      <c r="N588" s="210"/>
      <c r="P588" s="210"/>
    </row>
    <row r="589" s="25" customFormat="1" hidden="1" customHeight="1" spans="1:16">
      <c r="A589" s="24"/>
      <c r="B589" s="24"/>
      <c r="C589" s="24"/>
      <c r="E589" s="26"/>
      <c r="F589" s="26"/>
      <c r="G589" s="255"/>
      <c r="H589" s="174"/>
      <c r="I589" s="27"/>
      <c r="J589" s="273"/>
      <c r="K589" s="210"/>
      <c r="L589" s="210"/>
      <c r="N589" s="210"/>
      <c r="P589" s="210"/>
    </row>
    <row r="590" s="25" customFormat="1" hidden="1" customHeight="1" spans="1:16">
      <c r="A590" s="24"/>
      <c r="B590" s="24"/>
      <c r="C590" s="24"/>
      <c r="E590" s="26"/>
      <c r="F590" s="26"/>
      <c r="G590" s="255"/>
      <c r="H590" s="174"/>
      <c r="I590" s="27"/>
      <c r="J590" s="273"/>
      <c r="K590" s="210"/>
      <c r="L590" s="210"/>
      <c r="N590" s="210"/>
      <c r="P590" s="210"/>
    </row>
    <row r="591" s="25" customFormat="1" hidden="1" customHeight="1" spans="1:16">
      <c r="A591" s="24"/>
      <c r="B591" s="24"/>
      <c r="C591" s="24"/>
      <c r="E591" s="26"/>
      <c r="F591" s="26"/>
      <c r="G591" s="255"/>
      <c r="H591" s="174"/>
      <c r="I591" s="27"/>
      <c r="J591" s="273"/>
      <c r="K591" s="210"/>
      <c r="L591" s="210"/>
      <c r="N591" s="210"/>
      <c r="P591" s="210"/>
    </row>
    <row r="592" s="25" customFormat="1" hidden="1" customHeight="1" spans="1:16">
      <c r="A592" s="24"/>
      <c r="B592" s="24"/>
      <c r="C592" s="24"/>
      <c r="E592" s="26"/>
      <c r="F592" s="26"/>
      <c r="G592" s="255"/>
      <c r="H592" s="174"/>
      <c r="I592" s="27"/>
      <c r="J592" s="273"/>
      <c r="K592" s="210"/>
      <c r="L592" s="210"/>
      <c r="N592" s="210"/>
      <c r="P592" s="210"/>
    </row>
    <row r="593" s="25" customFormat="1" hidden="1" customHeight="1" spans="1:16">
      <c r="A593" s="24"/>
      <c r="B593" s="24"/>
      <c r="C593" s="24"/>
      <c r="E593" s="26"/>
      <c r="F593" s="26"/>
      <c r="G593" s="255"/>
      <c r="H593" s="174"/>
      <c r="I593" s="27"/>
      <c r="J593" s="273"/>
      <c r="K593" s="210"/>
      <c r="L593" s="210"/>
      <c r="N593" s="210"/>
      <c r="P593" s="210"/>
    </row>
    <row r="594" s="25" customFormat="1" hidden="1" customHeight="1" spans="1:16">
      <c r="A594" s="24"/>
      <c r="B594" s="24"/>
      <c r="C594" s="24"/>
      <c r="E594" s="26"/>
      <c r="F594" s="26"/>
      <c r="G594" s="255"/>
      <c r="H594" s="174"/>
      <c r="I594" s="27"/>
      <c r="J594" s="273"/>
      <c r="K594" s="210"/>
      <c r="L594" s="210"/>
      <c r="N594" s="210"/>
      <c r="P594" s="210"/>
    </row>
    <row r="595" s="25" customFormat="1" hidden="1" customHeight="1" spans="1:16">
      <c r="A595" s="24"/>
      <c r="B595" s="24"/>
      <c r="C595" s="24"/>
      <c r="E595" s="26"/>
      <c r="F595" s="26"/>
      <c r="G595" s="255"/>
      <c r="H595" s="174"/>
      <c r="I595" s="27"/>
      <c r="J595" s="273"/>
      <c r="K595" s="210"/>
      <c r="L595" s="210"/>
      <c r="N595" s="210"/>
      <c r="P595" s="210"/>
    </row>
    <row r="596" s="25" customFormat="1" hidden="1" customHeight="1" spans="1:16">
      <c r="A596" s="24"/>
      <c r="B596" s="24"/>
      <c r="C596" s="24"/>
      <c r="E596" s="26"/>
      <c r="F596" s="26"/>
      <c r="G596" s="255"/>
      <c r="H596" s="174"/>
      <c r="I596" s="27"/>
      <c r="J596" s="273"/>
      <c r="K596" s="210"/>
      <c r="L596" s="210"/>
      <c r="N596" s="210"/>
      <c r="P596" s="210"/>
    </row>
    <row r="597" s="25" customFormat="1" hidden="1" customHeight="1" spans="1:16">
      <c r="A597" s="24"/>
      <c r="B597" s="24"/>
      <c r="C597" s="24"/>
      <c r="E597" s="26"/>
      <c r="F597" s="26"/>
      <c r="G597" s="255"/>
      <c r="H597" s="174"/>
      <c r="I597" s="27"/>
      <c r="J597" s="273"/>
      <c r="K597" s="210"/>
      <c r="L597" s="210"/>
      <c r="N597" s="210"/>
      <c r="P597" s="210"/>
    </row>
    <row r="598" s="25" customFormat="1" hidden="1" customHeight="1" spans="1:16">
      <c r="A598" s="24"/>
      <c r="B598" s="24"/>
      <c r="C598" s="24"/>
      <c r="E598" s="26"/>
      <c r="F598" s="26"/>
      <c r="G598" s="255"/>
      <c r="H598" s="174"/>
      <c r="I598" s="27"/>
      <c r="J598" s="273"/>
      <c r="K598" s="210"/>
      <c r="L598" s="210"/>
      <c r="N598" s="210"/>
      <c r="P598" s="210"/>
    </row>
    <row r="599" hidden="1" customHeight="1" spans="3:17">
      <c r="C599" s="101"/>
      <c r="Q599" s="101"/>
    </row>
    <row r="600" s="25" customFormat="1" hidden="1" customHeight="1" spans="1:16">
      <c r="A600" s="24"/>
      <c r="B600" s="24"/>
      <c r="C600" s="24"/>
      <c r="E600" s="26"/>
      <c r="F600" s="26"/>
      <c r="G600" s="255"/>
      <c r="H600" s="174"/>
      <c r="I600" s="27"/>
      <c r="J600" s="273"/>
      <c r="K600" s="210"/>
      <c r="L600" s="210"/>
      <c r="N600" s="210"/>
      <c r="P600" s="210"/>
    </row>
    <row r="601" s="25" customFormat="1" hidden="1" customHeight="1" spans="1:16">
      <c r="A601" s="24"/>
      <c r="B601" s="24"/>
      <c r="C601" s="24"/>
      <c r="E601" s="26"/>
      <c r="F601" s="26"/>
      <c r="G601" s="255"/>
      <c r="H601" s="174"/>
      <c r="I601" s="27"/>
      <c r="J601" s="273"/>
      <c r="K601" s="210"/>
      <c r="L601" s="210"/>
      <c r="N601" s="210"/>
      <c r="P601" s="210"/>
    </row>
    <row r="602" s="25" customFormat="1" hidden="1" customHeight="1" spans="1:16">
      <c r="A602" s="24"/>
      <c r="B602" s="24"/>
      <c r="C602" s="24"/>
      <c r="E602" s="26"/>
      <c r="F602" s="26"/>
      <c r="G602" s="255"/>
      <c r="H602" s="174"/>
      <c r="I602" s="27"/>
      <c r="J602" s="273"/>
      <c r="K602" s="210"/>
      <c r="L602" s="210"/>
      <c r="N602" s="210"/>
      <c r="P602" s="210"/>
    </row>
    <row r="603" s="25" customFormat="1" hidden="1" customHeight="1" spans="1:16">
      <c r="A603" s="24"/>
      <c r="B603" s="24"/>
      <c r="C603" s="24"/>
      <c r="E603" s="26"/>
      <c r="F603" s="26"/>
      <c r="G603" s="255"/>
      <c r="H603" s="174"/>
      <c r="I603" s="27"/>
      <c r="J603" s="273"/>
      <c r="K603" s="210"/>
      <c r="L603" s="210"/>
      <c r="N603" s="210"/>
      <c r="P603" s="210"/>
    </row>
    <row r="604" s="25" customFormat="1" hidden="1" customHeight="1" spans="1:16">
      <c r="A604" s="24"/>
      <c r="B604" s="24"/>
      <c r="C604" s="24"/>
      <c r="E604" s="26"/>
      <c r="F604" s="26"/>
      <c r="G604" s="255"/>
      <c r="H604" s="174"/>
      <c r="I604" s="27"/>
      <c r="J604" s="273"/>
      <c r="K604" s="210"/>
      <c r="L604" s="210"/>
      <c r="N604" s="210"/>
      <c r="P604" s="210"/>
    </row>
    <row r="605" s="25" customFormat="1" hidden="1" customHeight="1" spans="1:16">
      <c r="A605" s="24"/>
      <c r="B605" s="24"/>
      <c r="C605" s="24"/>
      <c r="E605" s="26"/>
      <c r="F605" s="26"/>
      <c r="G605" s="255"/>
      <c r="H605" s="174"/>
      <c r="I605" s="27"/>
      <c r="J605" s="273"/>
      <c r="K605" s="210"/>
      <c r="L605" s="210"/>
      <c r="N605" s="210"/>
      <c r="P605" s="210"/>
    </row>
    <row r="606" s="25" customFormat="1" hidden="1" customHeight="1" spans="1:16">
      <c r="A606" s="24"/>
      <c r="B606" s="24"/>
      <c r="C606" s="24"/>
      <c r="E606" s="26"/>
      <c r="F606" s="26"/>
      <c r="G606" s="255"/>
      <c r="H606" s="174"/>
      <c r="I606" s="27"/>
      <c r="J606" s="273"/>
      <c r="K606" s="210"/>
      <c r="L606" s="210"/>
      <c r="N606" s="210"/>
      <c r="P606" s="210"/>
    </row>
    <row r="607" s="25" customFormat="1" hidden="1" customHeight="1" spans="1:16">
      <c r="A607" s="24"/>
      <c r="B607" s="24"/>
      <c r="C607" s="24"/>
      <c r="E607" s="26"/>
      <c r="F607" s="26"/>
      <c r="G607" s="255"/>
      <c r="H607" s="174"/>
      <c r="I607" s="27"/>
      <c r="J607" s="273"/>
      <c r="K607" s="210"/>
      <c r="L607" s="210"/>
      <c r="N607" s="210"/>
      <c r="P607" s="210"/>
    </row>
    <row r="608" s="25" customFormat="1" hidden="1" customHeight="1" spans="1:16">
      <c r="A608" s="24"/>
      <c r="B608" s="24"/>
      <c r="C608" s="24"/>
      <c r="E608" s="26"/>
      <c r="F608" s="26"/>
      <c r="G608" s="255"/>
      <c r="H608" s="174"/>
      <c r="I608" s="27"/>
      <c r="J608" s="273"/>
      <c r="K608" s="210"/>
      <c r="L608" s="210"/>
      <c r="N608" s="210"/>
      <c r="P608" s="210"/>
    </row>
    <row r="609" s="25" customFormat="1" hidden="1" customHeight="1" spans="1:16">
      <c r="A609" s="24"/>
      <c r="B609" s="24"/>
      <c r="C609" s="24"/>
      <c r="E609" s="26"/>
      <c r="F609" s="26"/>
      <c r="G609" s="255"/>
      <c r="H609" s="174"/>
      <c r="I609" s="27"/>
      <c r="J609" s="273"/>
      <c r="K609" s="210"/>
      <c r="L609" s="210"/>
      <c r="N609" s="210"/>
      <c r="P609" s="210"/>
    </row>
    <row r="610" s="25" customFormat="1" hidden="1" customHeight="1" spans="1:16">
      <c r="A610" s="24"/>
      <c r="B610" s="24"/>
      <c r="C610" s="24"/>
      <c r="E610" s="26"/>
      <c r="F610" s="26"/>
      <c r="G610" s="255"/>
      <c r="H610" s="174"/>
      <c r="I610" s="27"/>
      <c r="J610" s="273"/>
      <c r="K610" s="210"/>
      <c r="L610" s="210"/>
      <c r="N610" s="210"/>
      <c r="P610" s="210"/>
    </row>
    <row r="611" s="25" customFormat="1" hidden="1" customHeight="1" spans="1:16">
      <c r="A611" s="24"/>
      <c r="B611" s="24"/>
      <c r="C611" s="24"/>
      <c r="E611" s="26"/>
      <c r="F611" s="26"/>
      <c r="G611" s="255"/>
      <c r="H611" s="174"/>
      <c r="I611" s="27"/>
      <c r="J611" s="291"/>
      <c r="K611" s="210"/>
      <c r="L611" s="210"/>
      <c r="N611" s="210"/>
      <c r="P611" s="210"/>
    </row>
    <row r="612" s="25" customFormat="1" hidden="1" customHeight="1" spans="1:16">
      <c r="A612" s="24"/>
      <c r="B612" s="24"/>
      <c r="C612" s="24"/>
      <c r="E612" s="26"/>
      <c r="F612" s="26"/>
      <c r="G612" s="255"/>
      <c r="H612" s="174"/>
      <c r="I612" s="27"/>
      <c r="J612" s="273"/>
      <c r="K612" s="210"/>
      <c r="L612" s="210"/>
      <c r="N612" s="210"/>
      <c r="P612" s="210"/>
    </row>
    <row r="613" s="25" customFormat="1" hidden="1" customHeight="1" spans="1:16">
      <c r="A613" s="24"/>
      <c r="B613" s="24"/>
      <c r="C613" s="24"/>
      <c r="E613" s="26"/>
      <c r="F613" s="26"/>
      <c r="G613" s="255"/>
      <c r="H613" s="174"/>
      <c r="I613" s="27"/>
      <c r="J613" s="273"/>
      <c r="K613" s="210"/>
      <c r="L613" s="210"/>
      <c r="N613" s="210"/>
      <c r="P613" s="210"/>
    </row>
    <row r="614" s="25" customFormat="1" hidden="1" customHeight="1" spans="1:16">
      <c r="A614" s="24"/>
      <c r="B614" s="24"/>
      <c r="C614" s="24"/>
      <c r="E614" s="26"/>
      <c r="F614" s="26"/>
      <c r="G614" s="255"/>
      <c r="H614" s="174"/>
      <c r="I614" s="27"/>
      <c r="J614" s="273"/>
      <c r="K614" s="210"/>
      <c r="L614" s="210"/>
      <c r="N614" s="210"/>
      <c r="P614" s="210"/>
    </row>
    <row r="615" s="25" customFormat="1" hidden="1" customHeight="1" spans="1:16">
      <c r="A615" s="24"/>
      <c r="B615" s="24"/>
      <c r="C615" s="24"/>
      <c r="E615" s="26"/>
      <c r="F615" s="26"/>
      <c r="G615" s="255"/>
      <c r="H615" s="174"/>
      <c r="I615" s="27"/>
      <c r="J615" s="273"/>
      <c r="K615" s="210"/>
      <c r="L615" s="210"/>
      <c r="N615" s="210"/>
      <c r="P615" s="210"/>
    </row>
    <row r="616" s="25" customFormat="1" hidden="1" customHeight="1" spans="1:16">
      <c r="A616" s="24"/>
      <c r="B616" s="24"/>
      <c r="C616" s="24"/>
      <c r="E616" s="26"/>
      <c r="F616" s="26"/>
      <c r="G616" s="255"/>
      <c r="H616" s="174"/>
      <c r="I616" s="27"/>
      <c r="J616" s="273"/>
      <c r="K616" s="210"/>
      <c r="L616" s="210"/>
      <c r="N616" s="210"/>
      <c r="P616" s="210"/>
    </row>
    <row r="617" s="25" customFormat="1" hidden="1" customHeight="1" spans="1:16">
      <c r="A617" s="24"/>
      <c r="B617" s="24"/>
      <c r="C617" s="24"/>
      <c r="E617" s="26"/>
      <c r="F617" s="26"/>
      <c r="G617" s="255"/>
      <c r="H617" s="174"/>
      <c r="I617" s="27"/>
      <c r="J617" s="273"/>
      <c r="K617" s="210"/>
      <c r="L617" s="210"/>
      <c r="N617" s="210"/>
      <c r="P617" s="210"/>
    </row>
    <row r="618" s="25" customFormat="1" hidden="1" customHeight="1" spans="1:16">
      <c r="A618" s="24"/>
      <c r="B618" s="24"/>
      <c r="C618" s="24"/>
      <c r="E618" s="26"/>
      <c r="F618" s="26"/>
      <c r="G618" s="255"/>
      <c r="H618" s="174"/>
      <c r="I618" s="27"/>
      <c r="J618" s="273"/>
      <c r="K618" s="210"/>
      <c r="L618" s="210"/>
      <c r="N618" s="210"/>
      <c r="P618" s="210"/>
    </row>
    <row r="619" s="25" customFormat="1" hidden="1" customHeight="1" spans="1:16">
      <c r="A619" s="24"/>
      <c r="B619" s="24"/>
      <c r="C619" s="24"/>
      <c r="E619" s="26"/>
      <c r="F619" s="26"/>
      <c r="G619" s="255"/>
      <c r="H619" s="174"/>
      <c r="I619" s="27"/>
      <c r="J619" s="273"/>
      <c r="K619" s="210"/>
      <c r="L619" s="210"/>
      <c r="N619" s="210"/>
      <c r="P619" s="210"/>
    </row>
    <row r="620" s="25" customFormat="1" hidden="1" customHeight="1" spans="1:16">
      <c r="A620" s="24"/>
      <c r="B620" s="24"/>
      <c r="C620" s="24"/>
      <c r="E620" s="26"/>
      <c r="F620" s="26"/>
      <c r="G620" s="255"/>
      <c r="H620" s="174"/>
      <c r="I620" s="27"/>
      <c r="J620" s="273"/>
      <c r="K620" s="210"/>
      <c r="L620" s="210"/>
      <c r="N620" s="210"/>
      <c r="P620" s="210"/>
    </row>
    <row r="621" s="25" customFormat="1" hidden="1" customHeight="1" spans="1:16">
      <c r="A621" s="24"/>
      <c r="B621" s="24"/>
      <c r="C621" s="24"/>
      <c r="E621" s="26"/>
      <c r="F621" s="26"/>
      <c r="G621" s="255"/>
      <c r="H621" s="174"/>
      <c r="I621" s="27"/>
      <c r="J621" s="273"/>
      <c r="K621" s="210"/>
      <c r="L621" s="210"/>
      <c r="N621" s="210"/>
      <c r="P621" s="210"/>
    </row>
    <row r="622" s="25" customFormat="1" hidden="1" customHeight="1" spans="1:16">
      <c r="A622" s="24"/>
      <c r="B622" s="24"/>
      <c r="C622" s="24"/>
      <c r="E622" s="26"/>
      <c r="F622" s="26"/>
      <c r="G622" s="255"/>
      <c r="H622" s="174"/>
      <c r="I622" s="27"/>
      <c r="J622" s="273"/>
      <c r="K622" s="210"/>
      <c r="L622" s="210"/>
      <c r="M622" s="292"/>
      <c r="N622" s="210"/>
      <c r="P622" s="210"/>
    </row>
    <row r="623" s="25" customFormat="1" hidden="1" customHeight="1" spans="1:16">
      <c r="A623" s="24"/>
      <c r="B623" s="24"/>
      <c r="C623" s="24"/>
      <c r="E623" s="26"/>
      <c r="F623" s="26"/>
      <c r="G623" s="255"/>
      <c r="H623" s="174"/>
      <c r="I623" s="27"/>
      <c r="J623" s="273"/>
      <c r="K623" s="210"/>
      <c r="L623" s="210"/>
      <c r="N623" s="210"/>
      <c r="P623" s="210"/>
    </row>
    <row r="624" s="25" customFormat="1" hidden="1" customHeight="1" spans="1:16">
      <c r="A624" s="24"/>
      <c r="B624" s="24"/>
      <c r="C624" s="24"/>
      <c r="E624" s="26"/>
      <c r="F624" s="26"/>
      <c r="G624" s="255"/>
      <c r="H624" s="174"/>
      <c r="I624" s="27"/>
      <c r="J624" s="273"/>
      <c r="K624" s="210"/>
      <c r="L624" s="210"/>
      <c r="N624" s="210"/>
      <c r="P624" s="210"/>
    </row>
    <row r="625" s="25" customFormat="1" hidden="1" customHeight="1" spans="1:16">
      <c r="A625" s="24"/>
      <c r="B625" s="24"/>
      <c r="C625" s="24"/>
      <c r="E625" s="26"/>
      <c r="F625" s="26"/>
      <c r="G625" s="255"/>
      <c r="H625" s="174"/>
      <c r="I625" s="27"/>
      <c r="J625" s="273"/>
      <c r="K625" s="210"/>
      <c r="L625" s="210"/>
      <c r="N625" s="210"/>
      <c r="P625" s="210"/>
    </row>
    <row r="626" s="25" customFormat="1" hidden="1" customHeight="1" spans="1:16">
      <c r="A626" s="24"/>
      <c r="B626" s="24"/>
      <c r="C626" s="24"/>
      <c r="E626" s="26"/>
      <c r="F626" s="26"/>
      <c r="G626" s="255"/>
      <c r="H626" s="174"/>
      <c r="I626" s="27"/>
      <c r="J626" s="209"/>
      <c r="K626" s="210"/>
      <c r="L626" s="210"/>
      <c r="N626" s="210"/>
      <c r="P626" s="210"/>
    </row>
    <row r="627" s="25" customFormat="1" hidden="1" customHeight="1" spans="1:16">
      <c r="A627" s="24"/>
      <c r="B627" s="24"/>
      <c r="C627" s="24"/>
      <c r="E627" s="26"/>
      <c r="F627" s="26"/>
      <c r="G627" s="255"/>
      <c r="H627" s="174"/>
      <c r="I627" s="27"/>
      <c r="J627" s="273"/>
      <c r="K627" s="210"/>
      <c r="L627" s="210"/>
      <c r="N627" s="210"/>
      <c r="P627" s="210"/>
    </row>
    <row r="628" s="25" customFormat="1" hidden="1" customHeight="1" spans="1:16">
      <c r="A628" s="24"/>
      <c r="B628" s="24"/>
      <c r="C628" s="24"/>
      <c r="E628" s="26"/>
      <c r="F628" s="26"/>
      <c r="G628" s="255"/>
      <c r="H628" s="174"/>
      <c r="I628" s="27"/>
      <c r="J628" s="273"/>
      <c r="K628" s="210"/>
      <c r="L628" s="210"/>
      <c r="N628" s="210"/>
      <c r="P628" s="210"/>
    </row>
    <row r="629" s="25" customFormat="1" hidden="1" customHeight="1" spans="1:16">
      <c r="A629" s="24"/>
      <c r="B629" s="24"/>
      <c r="C629" s="24"/>
      <c r="E629" s="26"/>
      <c r="F629" s="26"/>
      <c r="G629" s="255"/>
      <c r="H629" s="174"/>
      <c r="I629" s="27"/>
      <c r="J629" s="273"/>
      <c r="K629" s="210"/>
      <c r="L629" s="210"/>
      <c r="N629" s="210"/>
      <c r="P629" s="210"/>
    </row>
    <row r="630" s="25" customFormat="1" hidden="1" customHeight="1" spans="1:16">
      <c r="A630" s="24"/>
      <c r="B630" s="24"/>
      <c r="C630" s="24"/>
      <c r="E630" s="26"/>
      <c r="F630" s="26"/>
      <c r="G630" s="255"/>
      <c r="H630" s="174"/>
      <c r="I630" s="27"/>
      <c r="J630" s="273"/>
      <c r="K630" s="210"/>
      <c r="L630" s="210"/>
      <c r="N630" s="210"/>
      <c r="P630" s="210"/>
    </row>
    <row r="631" s="25" customFormat="1" hidden="1" customHeight="1" spans="1:16">
      <c r="A631" s="24"/>
      <c r="B631" s="24"/>
      <c r="C631" s="24"/>
      <c r="E631" s="26"/>
      <c r="F631" s="26"/>
      <c r="G631" s="255"/>
      <c r="H631" s="174"/>
      <c r="I631" s="27"/>
      <c r="J631" s="273"/>
      <c r="K631" s="210"/>
      <c r="L631" s="210"/>
      <c r="N631" s="210"/>
      <c r="P631" s="210"/>
    </row>
    <row r="632" s="25" customFormat="1" hidden="1" customHeight="1" spans="1:16">
      <c r="A632" s="24"/>
      <c r="B632" s="24"/>
      <c r="C632" s="24"/>
      <c r="E632" s="26"/>
      <c r="F632" s="26"/>
      <c r="G632" s="255"/>
      <c r="H632" s="174"/>
      <c r="I632" s="27"/>
      <c r="J632" s="273"/>
      <c r="K632" s="210"/>
      <c r="L632" s="210"/>
      <c r="N632" s="210"/>
      <c r="P632" s="210"/>
    </row>
    <row r="633" s="25" customFormat="1" hidden="1" customHeight="1" spans="1:16">
      <c r="A633" s="24"/>
      <c r="B633" s="24"/>
      <c r="C633" s="24"/>
      <c r="E633" s="26"/>
      <c r="F633" s="26"/>
      <c r="G633" s="255"/>
      <c r="H633" s="174"/>
      <c r="I633" s="27"/>
      <c r="J633" s="293"/>
      <c r="K633" s="210"/>
      <c r="L633" s="210"/>
      <c r="N633" s="210"/>
      <c r="P633" s="210"/>
    </row>
    <row r="634" s="25" customFormat="1" hidden="1" customHeight="1" spans="1:16">
      <c r="A634" s="24"/>
      <c r="B634" s="24"/>
      <c r="C634" s="24"/>
      <c r="E634" s="26"/>
      <c r="F634" s="26"/>
      <c r="G634" s="255"/>
      <c r="H634" s="174"/>
      <c r="I634" s="27"/>
      <c r="J634" s="273"/>
      <c r="K634" s="210"/>
      <c r="L634" s="210"/>
      <c r="N634" s="210"/>
      <c r="P634" s="210"/>
    </row>
    <row r="635" s="25" customFormat="1" hidden="1" customHeight="1" spans="1:16">
      <c r="A635" s="24"/>
      <c r="B635" s="24"/>
      <c r="C635" s="24"/>
      <c r="E635" s="26"/>
      <c r="F635" s="26"/>
      <c r="G635" s="255"/>
      <c r="H635" s="174"/>
      <c r="I635" s="27"/>
      <c r="J635" s="273"/>
      <c r="K635" s="210"/>
      <c r="L635" s="210"/>
      <c r="N635" s="210"/>
      <c r="P635" s="210"/>
    </row>
    <row r="636" s="25" customFormat="1" hidden="1" customHeight="1" spans="1:16">
      <c r="A636" s="24"/>
      <c r="B636" s="24"/>
      <c r="C636" s="24"/>
      <c r="E636" s="26"/>
      <c r="F636" s="26"/>
      <c r="G636" s="255"/>
      <c r="H636" s="174"/>
      <c r="I636" s="27"/>
      <c r="J636" s="273"/>
      <c r="K636" s="210"/>
      <c r="L636" s="210"/>
      <c r="N636" s="210"/>
      <c r="P636" s="210"/>
    </row>
    <row r="637" s="25" customFormat="1" hidden="1" customHeight="1" spans="1:16">
      <c r="A637" s="24"/>
      <c r="B637" s="24"/>
      <c r="C637" s="24"/>
      <c r="E637" s="26"/>
      <c r="F637" s="26"/>
      <c r="G637" s="255"/>
      <c r="H637" s="174"/>
      <c r="I637" s="27"/>
      <c r="J637" s="273"/>
      <c r="K637" s="210"/>
      <c r="L637" s="210"/>
      <c r="N637" s="210"/>
      <c r="P637" s="210"/>
    </row>
    <row r="638" s="25" customFormat="1" hidden="1" customHeight="1" spans="1:16">
      <c r="A638" s="24"/>
      <c r="B638" s="24"/>
      <c r="C638" s="24"/>
      <c r="E638" s="26"/>
      <c r="F638" s="26"/>
      <c r="G638" s="255"/>
      <c r="H638" s="174"/>
      <c r="I638" s="27"/>
      <c r="J638" s="273"/>
      <c r="K638" s="210"/>
      <c r="L638" s="210"/>
      <c r="N638" s="210"/>
      <c r="P638" s="210"/>
    </row>
    <row r="639" s="25" customFormat="1" hidden="1" customHeight="1" spans="1:16">
      <c r="A639" s="24"/>
      <c r="B639" s="24"/>
      <c r="C639" s="24"/>
      <c r="E639" s="26"/>
      <c r="F639" s="26"/>
      <c r="G639" s="255"/>
      <c r="H639" s="174"/>
      <c r="I639" s="27"/>
      <c r="J639" s="273"/>
      <c r="K639" s="210"/>
      <c r="L639" s="210"/>
      <c r="N639" s="210"/>
      <c r="P639" s="210"/>
    </row>
    <row r="640" s="25" customFormat="1" hidden="1" customHeight="1" spans="1:16">
      <c r="A640" s="24"/>
      <c r="B640" s="24"/>
      <c r="C640" s="24"/>
      <c r="E640" s="26"/>
      <c r="F640" s="26"/>
      <c r="G640" s="255"/>
      <c r="H640" s="174"/>
      <c r="I640" s="27"/>
      <c r="J640" s="273"/>
      <c r="K640" s="210"/>
      <c r="L640" s="210"/>
      <c r="N640" s="210"/>
      <c r="P640" s="210"/>
    </row>
    <row r="641" s="25" customFormat="1" hidden="1" customHeight="1" spans="1:16">
      <c r="A641" s="24"/>
      <c r="B641" s="24"/>
      <c r="C641" s="24"/>
      <c r="E641" s="26"/>
      <c r="F641" s="26"/>
      <c r="G641" s="255"/>
      <c r="H641" s="174"/>
      <c r="I641" s="27"/>
      <c r="J641" s="273"/>
      <c r="K641" s="210"/>
      <c r="L641" s="210"/>
      <c r="N641" s="210"/>
      <c r="P641" s="210"/>
    </row>
    <row r="642" s="25" customFormat="1" hidden="1" customHeight="1" spans="1:16">
      <c r="A642" s="24"/>
      <c r="B642" s="24"/>
      <c r="C642" s="24"/>
      <c r="E642" s="26"/>
      <c r="F642" s="26"/>
      <c r="G642" s="255"/>
      <c r="H642" s="174"/>
      <c r="I642" s="27"/>
      <c r="J642" s="273"/>
      <c r="K642" s="210"/>
      <c r="L642" s="210"/>
      <c r="N642" s="210"/>
      <c r="P642" s="210"/>
    </row>
    <row r="643" s="25" customFormat="1" hidden="1" customHeight="1" spans="1:16">
      <c r="A643" s="24"/>
      <c r="B643" s="24"/>
      <c r="C643" s="24"/>
      <c r="E643" s="26"/>
      <c r="F643" s="26"/>
      <c r="G643" s="255"/>
      <c r="H643" s="174"/>
      <c r="I643" s="27"/>
      <c r="J643" s="273"/>
      <c r="K643" s="210"/>
      <c r="L643" s="210"/>
      <c r="N643" s="210"/>
      <c r="P643" s="210"/>
    </row>
    <row r="644" s="25" customFormat="1" hidden="1" customHeight="1" spans="1:16">
      <c r="A644" s="24"/>
      <c r="B644" s="24"/>
      <c r="C644" s="24"/>
      <c r="E644" s="26"/>
      <c r="F644" s="26"/>
      <c r="G644" s="255"/>
      <c r="H644" s="174"/>
      <c r="I644" s="27"/>
      <c r="J644" s="273"/>
      <c r="K644" s="210"/>
      <c r="L644" s="210"/>
      <c r="N644" s="210"/>
      <c r="P644" s="210"/>
    </row>
    <row r="645" s="25" customFormat="1" hidden="1" customHeight="1" spans="1:16">
      <c r="A645" s="24"/>
      <c r="B645" s="24"/>
      <c r="C645" s="24"/>
      <c r="E645" s="26"/>
      <c r="F645" s="26"/>
      <c r="G645" s="255"/>
      <c r="H645" s="174"/>
      <c r="I645" s="27"/>
      <c r="J645" s="273"/>
      <c r="K645" s="210"/>
      <c r="L645" s="210"/>
      <c r="N645" s="210"/>
      <c r="P645" s="210"/>
    </row>
    <row r="646" s="25" customFormat="1" hidden="1" customHeight="1" spans="1:16">
      <c r="A646" s="24"/>
      <c r="B646" s="24"/>
      <c r="C646" s="24"/>
      <c r="E646" s="26"/>
      <c r="F646" s="26"/>
      <c r="G646" s="255"/>
      <c r="H646" s="174"/>
      <c r="I646" s="27"/>
      <c r="J646" s="273"/>
      <c r="K646" s="210"/>
      <c r="L646" s="210"/>
      <c r="N646" s="210"/>
      <c r="P646" s="210"/>
    </row>
    <row r="647" s="25" customFormat="1" hidden="1" customHeight="1" spans="1:16">
      <c r="A647" s="24"/>
      <c r="B647" s="24"/>
      <c r="C647" s="24"/>
      <c r="E647" s="26"/>
      <c r="F647" s="26"/>
      <c r="G647" s="255"/>
      <c r="H647" s="174"/>
      <c r="I647" s="27"/>
      <c r="J647" s="273"/>
      <c r="K647" s="210"/>
      <c r="L647" s="210"/>
      <c r="N647" s="210"/>
      <c r="P647" s="210"/>
    </row>
    <row r="648" s="25" customFormat="1" hidden="1" customHeight="1" spans="1:16">
      <c r="A648" s="24"/>
      <c r="B648" s="24"/>
      <c r="C648" s="24"/>
      <c r="E648" s="26"/>
      <c r="F648" s="26"/>
      <c r="G648" s="255"/>
      <c r="H648" s="174"/>
      <c r="I648" s="27"/>
      <c r="J648" s="273"/>
      <c r="K648" s="210"/>
      <c r="L648" s="290"/>
      <c r="N648" s="210"/>
      <c r="P648" s="210"/>
    </row>
    <row r="649" s="25" customFormat="1" hidden="1" customHeight="1" spans="1:16">
      <c r="A649" s="24"/>
      <c r="B649" s="24"/>
      <c r="C649" s="24"/>
      <c r="E649" s="26"/>
      <c r="F649" s="26"/>
      <c r="G649" s="255"/>
      <c r="H649" s="174"/>
      <c r="I649" s="27"/>
      <c r="J649" s="273"/>
      <c r="K649" s="210"/>
      <c r="L649" s="210"/>
      <c r="N649" s="210"/>
      <c r="P649" s="210"/>
    </row>
    <row r="650" s="25" customFormat="1" hidden="1" customHeight="1" spans="1:16">
      <c r="A650" s="24"/>
      <c r="B650" s="24"/>
      <c r="C650" s="24"/>
      <c r="E650" s="26"/>
      <c r="F650" s="26"/>
      <c r="G650" s="255"/>
      <c r="H650" s="174"/>
      <c r="I650" s="27"/>
      <c r="J650" s="273"/>
      <c r="K650" s="210"/>
      <c r="L650" s="210"/>
      <c r="N650" s="210"/>
      <c r="P650" s="210"/>
    </row>
    <row r="651" s="25" customFormat="1" hidden="1" customHeight="1" spans="1:16">
      <c r="A651" s="24"/>
      <c r="B651" s="24"/>
      <c r="C651" s="24"/>
      <c r="E651" s="26"/>
      <c r="F651" s="26"/>
      <c r="G651" s="255"/>
      <c r="H651" s="174"/>
      <c r="I651" s="27"/>
      <c r="J651" s="273"/>
      <c r="K651" s="210"/>
      <c r="L651" s="210"/>
      <c r="N651" s="210"/>
      <c r="P651" s="210"/>
    </row>
    <row r="652" s="25" customFormat="1" hidden="1" customHeight="1" spans="1:16">
      <c r="A652" s="24"/>
      <c r="B652" s="24"/>
      <c r="C652" s="24"/>
      <c r="E652" s="26"/>
      <c r="F652" s="26"/>
      <c r="G652" s="255"/>
      <c r="H652" s="174"/>
      <c r="I652" s="27"/>
      <c r="J652" s="273"/>
      <c r="K652" s="210"/>
      <c r="L652" s="210"/>
      <c r="N652" s="210"/>
      <c r="P652" s="210"/>
    </row>
    <row r="653" s="25" customFormat="1" hidden="1" customHeight="1" spans="1:16">
      <c r="A653" s="24"/>
      <c r="B653" s="24"/>
      <c r="C653" s="24"/>
      <c r="E653" s="26"/>
      <c r="F653" s="26"/>
      <c r="G653" s="255"/>
      <c r="H653" s="174"/>
      <c r="I653" s="27"/>
      <c r="J653" s="273"/>
      <c r="K653" s="210"/>
      <c r="L653" s="210"/>
      <c r="N653" s="210"/>
      <c r="P653" s="210"/>
    </row>
    <row r="654" s="25" customFormat="1" hidden="1" customHeight="1" spans="1:16">
      <c r="A654" s="24"/>
      <c r="B654" s="24"/>
      <c r="C654" s="24"/>
      <c r="E654" s="26"/>
      <c r="F654" s="26"/>
      <c r="G654" s="255"/>
      <c r="H654" s="174"/>
      <c r="I654" s="27"/>
      <c r="J654" s="273"/>
      <c r="K654" s="210"/>
      <c r="L654" s="210"/>
      <c r="N654" s="210"/>
      <c r="P654" s="210"/>
    </row>
    <row r="655" s="25" customFormat="1" hidden="1" customHeight="1" spans="1:16">
      <c r="A655" s="24"/>
      <c r="B655" s="24"/>
      <c r="C655" s="24"/>
      <c r="E655" s="26"/>
      <c r="F655" s="26"/>
      <c r="G655" s="255"/>
      <c r="H655" s="174"/>
      <c r="I655" s="27"/>
      <c r="J655" s="273"/>
      <c r="K655" s="210"/>
      <c r="L655" s="210"/>
      <c r="N655" s="210"/>
      <c r="P655" s="210"/>
    </row>
    <row r="656" s="25" customFormat="1" hidden="1" customHeight="1" spans="1:16">
      <c r="A656" s="24"/>
      <c r="B656" s="24"/>
      <c r="C656" s="24"/>
      <c r="E656" s="26"/>
      <c r="F656" s="26"/>
      <c r="G656" s="255"/>
      <c r="H656" s="174"/>
      <c r="I656" s="27"/>
      <c r="J656" s="273"/>
      <c r="K656" s="210"/>
      <c r="L656" s="210"/>
      <c r="N656" s="210"/>
      <c r="P656" s="210"/>
    </row>
    <row r="657" s="25" customFormat="1" hidden="1" customHeight="1" spans="1:16">
      <c r="A657" s="24"/>
      <c r="B657" s="24"/>
      <c r="C657" s="24"/>
      <c r="E657" s="26"/>
      <c r="F657" s="26"/>
      <c r="G657" s="255"/>
      <c r="H657" s="174"/>
      <c r="I657" s="27"/>
      <c r="J657" s="273"/>
      <c r="K657" s="210"/>
      <c r="L657" s="210"/>
      <c r="N657" s="210"/>
      <c r="P657" s="210"/>
    </row>
    <row r="658" s="25" customFormat="1" hidden="1" customHeight="1" spans="1:16">
      <c r="A658" s="24"/>
      <c r="B658" s="24"/>
      <c r="C658" s="24"/>
      <c r="E658" s="26"/>
      <c r="F658" s="26"/>
      <c r="G658" s="255"/>
      <c r="H658" s="174"/>
      <c r="I658" s="27"/>
      <c r="J658" s="273"/>
      <c r="K658" s="210"/>
      <c r="L658" s="210"/>
      <c r="N658" s="210"/>
      <c r="P658" s="210"/>
    </row>
    <row r="659" s="25" customFormat="1" hidden="1" customHeight="1" spans="1:16">
      <c r="A659" s="24"/>
      <c r="B659" s="24"/>
      <c r="C659" s="24"/>
      <c r="E659" s="26"/>
      <c r="F659" s="26"/>
      <c r="G659" s="255"/>
      <c r="H659" s="174"/>
      <c r="I659" s="27"/>
      <c r="J659" s="273"/>
      <c r="K659" s="210"/>
      <c r="L659" s="210"/>
      <c r="N659" s="210"/>
      <c r="P659" s="210"/>
    </row>
    <row r="660" s="25" customFormat="1" hidden="1" customHeight="1" spans="1:16">
      <c r="A660" s="24"/>
      <c r="B660" s="24"/>
      <c r="C660" s="24"/>
      <c r="E660" s="26"/>
      <c r="F660" s="26"/>
      <c r="G660" s="255"/>
      <c r="H660" s="174"/>
      <c r="I660" s="27"/>
      <c r="J660" s="273"/>
      <c r="K660" s="210"/>
      <c r="L660" s="210"/>
      <c r="N660" s="210"/>
      <c r="P660" s="210"/>
    </row>
    <row r="661" s="25" customFormat="1" hidden="1" customHeight="1" spans="1:16">
      <c r="A661" s="24"/>
      <c r="B661" s="24"/>
      <c r="C661" s="24"/>
      <c r="E661" s="26"/>
      <c r="F661" s="26"/>
      <c r="G661" s="255"/>
      <c r="H661" s="174"/>
      <c r="I661" s="27"/>
      <c r="J661" s="273"/>
      <c r="K661" s="210"/>
      <c r="L661" s="210"/>
      <c r="N661" s="210"/>
      <c r="P661" s="210"/>
    </row>
    <row r="662" s="25" customFormat="1" hidden="1" customHeight="1" spans="1:16">
      <c r="A662" s="24"/>
      <c r="B662" s="24"/>
      <c r="C662" s="24"/>
      <c r="E662" s="26"/>
      <c r="F662" s="26"/>
      <c r="G662" s="255"/>
      <c r="H662" s="174"/>
      <c r="I662" s="27"/>
      <c r="J662" s="273"/>
      <c r="K662" s="210"/>
      <c r="L662" s="210"/>
      <c r="N662" s="210"/>
      <c r="P662" s="210"/>
    </row>
    <row r="663" s="25" customFormat="1" hidden="1" customHeight="1" spans="1:16">
      <c r="A663" s="24"/>
      <c r="B663" s="24"/>
      <c r="C663" s="24"/>
      <c r="E663" s="26"/>
      <c r="F663" s="26"/>
      <c r="G663" s="255"/>
      <c r="H663" s="174"/>
      <c r="I663" s="27"/>
      <c r="J663" s="273"/>
      <c r="K663" s="161"/>
      <c r="L663" s="210"/>
      <c r="M663" s="294"/>
      <c r="N663" s="210"/>
      <c r="P663" s="210"/>
    </row>
    <row r="664" s="25" customFormat="1" hidden="1" customHeight="1" spans="1:16">
      <c r="A664" s="24"/>
      <c r="B664" s="24"/>
      <c r="C664" s="24"/>
      <c r="E664" s="26"/>
      <c r="F664" s="26"/>
      <c r="G664" s="255"/>
      <c r="H664" s="174"/>
      <c r="I664" s="27"/>
      <c r="J664" s="273"/>
      <c r="K664" s="210"/>
      <c r="L664" s="210"/>
      <c r="N664" s="210"/>
      <c r="P664" s="210"/>
    </row>
    <row r="665" s="25" customFormat="1" hidden="1" customHeight="1" spans="1:16">
      <c r="A665" s="24"/>
      <c r="B665" s="24"/>
      <c r="C665" s="24"/>
      <c r="E665" s="26"/>
      <c r="F665" s="26"/>
      <c r="G665" s="255"/>
      <c r="H665" s="174"/>
      <c r="I665" s="27"/>
      <c r="J665" s="273"/>
      <c r="K665" s="210"/>
      <c r="L665" s="210"/>
      <c r="N665" s="210"/>
      <c r="P665" s="210"/>
    </row>
    <row r="666" s="25" customFormat="1" hidden="1" customHeight="1" spans="1:16">
      <c r="A666" s="24"/>
      <c r="B666" s="24"/>
      <c r="C666" s="24"/>
      <c r="E666" s="26"/>
      <c r="F666" s="26"/>
      <c r="G666" s="255"/>
      <c r="H666" s="174"/>
      <c r="I666" s="27"/>
      <c r="J666" s="273"/>
      <c r="K666" s="210"/>
      <c r="L666" s="210"/>
      <c r="N666" s="210"/>
      <c r="P666" s="210"/>
    </row>
    <row r="667" s="25" customFormat="1" hidden="1" customHeight="1" spans="1:16">
      <c r="A667" s="24"/>
      <c r="B667" s="24"/>
      <c r="C667" s="24"/>
      <c r="E667" s="26"/>
      <c r="F667" s="26"/>
      <c r="G667" s="255"/>
      <c r="H667" s="174"/>
      <c r="I667" s="27"/>
      <c r="J667" s="273"/>
      <c r="K667" s="210"/>
      <c r="L667" s="210"/>
      <c r="N667" s="210"/>
      <c r="P667" s="210"/>
    </row>
    <row r="668" s="25" customFormat="1" hidden="1" customHeight="1" spans="1:16">
      <c r="A668" s="24"/>
      <c r="B668" s="24"/>
      <c r="C668" s="24"/>
      <c r="E668" s="26"/>
      <c r="F668" s="26"/>
      <c r="G668" s="255"/>
      <c r="H668" s="174"/>
      <c r="I668" s="27"/>
      <c r="J668" s="273"/>
      <c r="K668" s="210"/>
      <c r="L668" s="210"/>
      <c r="N668" s="210"/>
      <c r="P668" s="210"/>
    </row>
    <row r="669" s="25" customFormat="1" hidden="1" customHeight="1" spans="1:16">
      <c r="A669" s="24"/>
      <c r="B669" s="24"/>
      <c r="C669" s="24"/>
      <c r="E669" s="26"/>
      <c r="F669" s="26"/>
      <c r="G669" s="255"/>
      <c r="H669" s="174"/>
      <c r="I669" s="27"/>
      <c r="J669" s="273"/>
      <c r="K669" s="210"/>
      <c r="L669" s="210"/>
      <c r="N669" s="210"/>
      <c r="P669" s="210"/>
    </row>
    <row r="670" s="25" customFormat="1" hidden="1" customHeight="1" spans="1:16">
      <c r="A670" s="24"/>
      <c r="B670" s="24"/>
      <c r="C670" s="24"/>
      <c r="E670" s="26"/>
      <c r="F670" s="26"/>
      <c r="G670" s="255"/>
      <c r="H670" s="174"/>
      <c r="I670" s="27"/>
      <c r="J670" s="273"/>
      <c r="K670" s="210"/>
      <c r="L670" s="210"/>
      <c r="N670" s="210"/>
      <c r="P670" s="210"/>
    </row>
    <row r="671" s="25" customFormat="1" hidden="1" customHeight="1" spans="1:16">
      <c r="A671" s="24"/>
      <c r="B671" s="24"/>
      <c r="C671" s="24"/>
      <c r="E671" s="26"/>
      <c r="F671" s="26"/>
      <c r="G671" s="255"/>
      <c r="H671" s="174"/>
      <c r="I671" s="27"/>
      <c r="J671" s="273"/>
      <c r="K671" s="210"/>
      <c r="L671" s="210"/>
      <c r="N671" s="210"/>
      <c r="P671" s="210"/>
    </row>
    <row r="672" s="25" customFormat="1" hidden="1" customHeight="1" spans="1:16">
      <c r="A672" s="24"/>
      <c r="B672" s="24"/>
      <c r="C672" s="24"/>
      <c r="E672" s="26"/>
      <c r="F672" s="26"/>
      <c r="G672" s="255"/>
      <c r="H672" s="174"/>
      <c r="I672" s="27"/>
      <c r="J672" s="273"/>
      <c r="K672" s="210"/>
      <c r="L672" s="210"/>
      <c r="N672" s="210"/>
      <c r="P672" s="210"/>
    </row>
    <row r="673" s="25" customFormat="1" hidden="1" customHeight="1" spans="1:16">
      <c r="A673" s="24"/>
      <c r="B673" s="24"/>
      <c r="C673" s="24"/>
      <c r="E673" s="26"/>
      <c r="F673" s="26"/>
      <c r="G673" s="255"/>
      <c r="H673" s="174"/>
      <c r="I673" s="27"/>
      <c r="J673" s="273"/>
      <c r="K673" s="210"/>
      <c r="L673" s="210"/>
      <c r="N673" s="210"/>
      <c r="P673" s="210"/>
    </row>
    <row r="674" s="25" customFormat="1" hidden="1" customHeight="1" spans="1:16">
      <c r="A674" s="24"/>
      <c r="B674" s="24"/>
      <c r="C674" s="24"/>
      <c r="E674" s="26"/>
      <c r="F674" s="26"/>
      <c r="G674" s="255"/>
      <c r="H674" s="174"/>
      <c r="I674" s="27"/>
      <c r="J674" s="273"/>
      <c r="K674" s="210"/>
      <c r="L674" s="210"/>
      <c r="N674" s="210"/>
      <c r="P674" s="210"/>
    </row>
    <row r="675" hidden="1" customHeight="1" spans="1:17">
      <c r="A675" s="24"/>
      <c r="B675" s="24"/>
      <c r="C675" s="24"/>
      <c r="Q675" s="101"/>
    </row>
    <row r="676" s="25" customFormat="1" hidden="1" customHeight="1" spans="1:16">
      <c r="A676" s="24"/>
      <c r="B676" s="24"/>
      <c r="C676" s="24"/>
      <c r="E676" s="26"/>
      <c r="F676" s="26"/>
      <c r="G676" s="255"/>
      <c r="H676" s="174"/>
      <c r="I676" s="27"/>
      <c r="J676" s="273"/>
      <c r="K676" s="210"/>
      <c r="L676" s="210"/>
      <c r="N676" s="210"/>
      <c r="P676" s="210"/>
    </row>
    <row r="677" s="25" customFormat="1" hidden="1" customHeight="1" spans="1:16">
      <c r="A677" s="24"/>
      <c r="B677" s="24"/>
      <c r="C677" s="24"/>
      <c r="E677" s="26"/>
      <c r="F677" s="26"/>
      <c r="G677" s="255"/>
      <c r="H677" s="174"/>
      <c r="I677" s="27"/>
      <c r="J677" s="273"/>
      <c r="K677" s="210"/>
      <c r="L677" s="210"/>
      <c r="N677" s="210"/>
      <c r="P677" s="210"/>
    </row>
    <row r="678" s="25" customFormat="1" hidden="1" customHeight="1" spans="1:16">
      <c r="A678" s="24"/>
      <c r="B678" s="24"/>
      <c r="C678" s="24"/>
      <c r="E678" s="26"/>
      <c r="F678" s="26"/>
      <c r="G678" s="255"/>
      <c r="H678" s="174"/>
      <c r="I678" s="27"/>
      <c r="J678" s="273"/>
      <c r="K678" s="210"/>
      <c r="L678" s="210"/>
      <c r="M678" s="274"/>
      <c r="N678" s="210"/>
      <c r="P678" s="210"/>
    </row>
    <row r="679" s="25" customFormat="1" hidden="1" customHeight="1" spans="1:16">
      <c r="A679" s="24"/>
      <c r="B679" s="24"/>
      <c r="C679" s="24"/>
      <c r="E679" s="26"/>
      <c r="F679" s="26"/>
      <c r="G679" s="255"/>
      <c r="H679" s="174"/>
      <c r="I679" s="27"/>
      <c r="J679" s="273"/>
      <c r="K679" s="210"/>
      <c r="L679" s="210"/>
      <c r="N679" s="210"/>
      <c r="P679" s="210"/>
    </row>
    <row r="680" s="25" customFormat="1" hidden="1" customHeight="1" spans="1:16">
      <c r="A680" s="24"/>
      <c r="B680" s="24"/>
      <c r="C680" s="24"/>
      <c r="E680" s="156"/>
      <c r="F680" s="156"/>
      <c r="G680" s="157"/>
      <c r="H680" s="158"/>
      <c r="I680" s="159"/>
      <c r="J680" s="160"/>
      <c r="K680" s="161"/>
      <c r="L680" s="161"/>
      <c r="M680" s="101"/>
      <c r="N680" s="210"/>
      <c r="P680" s="210"/>
    </row>
    <row r="681" s="25" customFormat="1" hidden="1" customHeight="1" spans="1:16">
      <c r="A681" s="24"/>
      <c r="B681" s="24"/>
      <c r="C681" s="24"/>
      <c r="E681" s="26"/>
      <c r="F681" s="26"/>
      <c r="G681" s="255"/>
      <c r="H681" s="174"/>
      <c r="I681" s="27"/>
      <c r="J681" s="273"/>
      <c r="K681" s="210"/>
      <c r="L681" s="210"/>
      <c r="N681" s="210"/>
      <c r="P681" s="210"/>
    </row>
    <row r="682" hidden="1" customHeight="1" spans="1:17">
      <c r="A682" s="24"/>
      <c r="B682" s="24"/>
      <c r="C682" s="24"/>
      <c r="D682" s="25"/>
      <c r="Q682" s="101"/>
    </row>
    <row r="683" hidden="1" customHeight="1" spans="1:17">
      <c r="A683" s="24"/>
      <c r="B683" s="24"/>
      <c r="C683" s="24"/>
      <c r="D683" s="25"/>
      <c r="Q683" s="101"/>
    </row>
    <row r="684" hidden="1" customHeight="1" spans="1:17">
      <c r="A684" s="24"/>
      <c r="B684" s="24"/>
      <c r="C684" s="24"/>
      <c r="D684" s="25"/>
      <c r="E684" s="26"/>
      <c r="F684" s="26"/>
      <c r="G684" s="255"/>
      <c r="H684" s="174"/>
      <c r="I684" s="27"/>
      <c r="J684" s="273"/>
      <c r="K684" s="210"/>
      <c r="L684" s="210"/>
      <c r="Q684" s="101"/>
    </row>
    <row r="685" hidden="1" customHeight="1" spans="1:17">
      <c r="A685" s="24"/>
      <c r="B685" s="24"/>
      <c r="C685" s="24"/>
      <c r="D685" s="25"/>
      <c r="E685" s="26"/>
      <c r="F685" s="26"/>
      <c r="G685" s="255"/>
      <c r="H685" s="174"/>
      <c r="I685" s="27"/>
      <c r="J685" s="273"/>
      <c r="K685" s="210"/>
      <c r="L685" s="210"/>
      <c r="Q685" s="101"/>
    </row>
    <row r="686" hidden="1" customHeight="1" spans="1:17">
      <c r="A686" s="24"/>
      <c r="B686" s="24"/>
      <c r="C686" s="24"/>
      <c r="D686" s="25"/>
      <c r="Q686" s="101"/>
    </row>
    <row r="687" hidden="1" customHeight="1" spans="1:17">
      <c r="A687" s="24"/>
      <c r="B687" s="24"/>
      <c r="C687" s="24"/>
      <c r="D687" s="25"/>
      <c r="Q687" s="101"/>
    </row>
    <row r="688" hidden="1" customHeight="1" spans="1:17">
      <c r="A688" s="24"/>
      <c r="B688" s="24"/>
      <c r="C688" s="24"/>
      <c r="D688" s="25"/>
      <c r="E688" s="26"/>
      <c r="F688" s="26"/>
      <c r="G688" s="255"/>
      <c r="H688" s="174"/>
      <c r="I688" s="27"/>
      <c r="J688" s="273"/>
      <c r="K688" s="210"/>
      <c r="L688" s="210"/>
      <c r="Q688" s="101"/>
    </row>
    <row r="689" hidden="1" customHeight="1" spans="1:17">
      <c r="A689" s="24"/>
      <c r="B689" s="24"/>
      <c r="C689" s="24"/>
      <c r="D689" s="25"/>
      <c r="E689" s="26"/>
      <c r="F689" s="26"/>
      <c r="G689" s="255"/>
      <c r="H689" s="174"/>
      <c r="I689" s="27"/>
      <c r="J689" s="273"/>
      <c r="K689" s="210"/>
      <c r="L689" s="210"/>
      <c r="M689" s="25"/>
      <c r="Q689" s="101"/>
    </row>
    <row r="690" hidden="1" customHeight="1" spans="1:17">
      <c r="A690" s="24"/>
      <c r="B690" s="24"/>
      <c r="C690" s="24"/>
      <c r="D690" s="25"/>
      <c r="E690" s="26"/>
      <c r="F690" s="26"/>
      <c r="G690" s="255"/>
      <c r="H690" s="174"/>
      <c r="I690" s="27"/>
      <c r="J690" s="273"/>
      <c r="K690" s="210"/>
      <c r="L690" s="210"/>
      <c r="M690" s="25"/>
      <c r="Q690" s="101"/>
    </row>
    <row r="691" hidden="1" customHeight="1" spans="1:17">
      <c r="A691" s="24"/>
      <c r="B691" s="24"/>
      <c r="C691" s="24"/>
      <c r="D691" s="25"/>
      <c r="E691" s="26"/>
      <c r="F691" s="26"/>
      <c r="G691" s="255"/>
      <c r="H691" s="174"/>
      <c r="I691" s="208"/>
      <c r="J691" s="209"/>
      <c r="K691" s="210"/>
      <c r="L691" s="211"/>
      <c r="M691" s="25"/>
      <c r="Q691" s="101"/>
    </row>
    <row r="692" hidden="1" customHeight="1" spans="1:17">
      <c r="A692" s="24"/>
      <c r="B692" s="24"/>
      <c r="C692" s="24"/>
      <c r="D692" s="25"/>
      <c r="E692" s="26"/>
      <c r="F692" s="26"/>
      <c r="G692" s="255"/>
      <c r="H692" s="174"/>
      <c r="I692" s="27"/>
      <c r="J692" s="273"/>
      <c r="K692" s="210"/>
      <c r="L692" s="210"/>
      <c r="M692" s="25"/>
      <c r="Q692" s="101"/>
    </row>
    <row r="693" hidden="1" customHeight="1" spans="1:17">
      <c r="A693" s="24"/>
      <c r="B693" s="24"/>
      <c r="C693" s="24"/>
      <c r="D693" s="25"/>
      <c r="E693" s="26"/>
      <c r="F693" s="26"/>
      <c r="G693" s="255"/>
      <c r="H693" s="174"/>
      <c r="I693" s="27"/>
      <c r="J693" s="273"/>
      <c r="K693" s="210"/>
      <c r="L693" s="210"/>
      <c r="M693" s="25"/>
      <c r="Q693" s="101"/>
    </row>
    <row r="694" hidden="1" customHeight="1" spans="1:17">
      <c r="A694" s="24"/>
      <c r="B694" s="24"/>
      <c r="C694" s="24"/>
      <c r="D694" s="25"/>
      <c r="E694" s="26"/>
      <c r="F694" s="26"/>
      <c r="G694" s="255"/>
      <c r="H694" s="174"/>
      <c r="I694" s="27"/>
      <c r="J694" s="273"/>
      <c r="K694" s="210"/>
      <c r="L694" s="210"/>
      <c r="M694" s="25"/>
      <c r="Q694" s="101"/>
    </row>
    <row r="695" hidden="1" customHeight="1" spans="1:17">
      <c r="A695" s="24"/>
      <c r="B695" s="24"/>
      <c r="C695" s="24"/>
      <c r="D695" s="25"/>
      <c r="E695" s="26"/>
      <c r="F695" s="26"/>
      <c r="G695" s="255"/>
      <c r="H695" s="174"/>
      <c r="I695" s="27"/>
      <c r="J695" s="273"/>
      <c r="K695" s="210"/>
      <c r="L695" s="210"/>
      <c r="M695" s="295"/>
      <c r="Q695" s="101"/>
    </row>
    <row r="696" hidden="1" customHeight="1" spans="3:17">
      <c r="C696" s="101"/>
      <c r="Q696" s="101"/>
    </row>
    <row r="697" hidden="1" customHeight="1" spans="1:17">
      <c r="A697" s="24"/>
      <c r="B697" s="24"/>
      <c r="C697" s="24"/>
      <c r="D697" s="25"/>
      <c r="E697" s="26"/>
      <c r="F697" s="26"/>
      <c r="G697" s="255"/>
      <c r="H697" s="174"/>
      <c r="I697" s="27"/>
      <c r="J697" s="273"/>
      <c r="K697" s="210"/>
      <c r="L697" s="210"/>
      <c r="M697" s="25"/>
      <c r="Q697" s="101"/>
    </row>
    <row r="698" hidden="1" customHeight="1" spans="1:17">
      <c r="A698" s="24"/>
      <c r="B698" s="24"/>
      <c r="C698" s="24"/>
      <c r="D698" s="25"/>
      <c r="E698" s="26"/>
      <c r="F698" s="26"/>
      <c r="G698" s="255"/>
      <c r="H698" s="174"/>
      <c r="I698" s="27"/>
      <c r="J698" s="273"/>
      <c r="K698" s="210"/>
      <c r="L698" s="210"/>
      <c r="M698" s="25"/>
      <c r="Q698" s="101"/>
    </row>
    <row r="699" hidden="1" customHeight="1" spans="1:17">
      <c r="A699" s="24"/>
      <c r="B699" s="24"/>
      <c r="C699" s="24"/>
      <c r="D699" s="25"/>
      <c r="E699" s="26"/>
      <c r="F699" s="26"/>
      <c r="G699" s="255"/>
      <c r="H699" s="174"/>
      <c r="I699" s="27"/>
      <c r="J699" s="273"/>
      <c r="K699" s="210"/>
      <c r="L699" s="210"/>
      <c r="M699" s="25"/>
      <c r="Q699" s="101"/>
    </row>
    <row r="700" hidden="1" customHeight="1" spans="1:17">
      <c r="A700" s="24"/>
      <c r="B700" s="24"/>
      <c r="C700" s="24"/>
      <c r="D700" s="25"/>
      <c r="E700" s="26"/>
      <c r="F700" s="26"/>
      <c r="G700" s="255"/>
      <c r="H700" s="174"/>
      <c r="I700" s="27"/>
      <c r="J700" s="273"/>
      <c r="K700" s="210"/>
      <c r="L700" s="210"/>
      <c r="M700" s="25"/>
      <c r="Q700" s="101"/>
    </row>
    <row r="701" hidden="1" customHeight="1" spans="1:17">
      <c r="A701" s="24"/>
      <c r="B701" s="24"/>
      <c r="C701" s="24"/>
      <c r="D701" s="25"/>
      <c r="E701" s="26"/>
      <c r="F701" s="26"/>
      <c r="G701" s="255"/>
      <c r="H701" s="174"/>
      <c r="I701" s="27"/>
      <c r="J701" s="273"/>
      <c r="K701" s="210"/>
      <c r="L701" s="210"/>
      <c r="M701" s="25"/>
      <c r="Q701" s="101"/>
    </row>
    <row r="702" s="25" customFormat="1" hidden="1" customHeight="1" spans="1:16">
      <c r="A702" s="24"/>
      <c r="B702" s="24"/>
      <c r="C702" s="24"/>
      <c r="E702" s="156"/>
      <c r="F702" s="156"/>
      <c r="G702" s="157"/>
      <c r="H702" s="158"/>
      <c r="I702" s="159"/>
      <c r="J702" s="160"/>
      <c r="K702" s="161"/>
      <c r="L702" s="161"/>
      <c r="M702" s="296"/>
      <c r="N702" s="161"/>
      <c r="P702" s="210"/>
    </row>
    <row r="703" hidden="1" customHeight="1" spans="1:17">
      <c r="A703" s="24"/>
      <c r="B703" s="24"/>
      <c r="C703" s="24"/>
      <c r="D703" s="25"/>
      <c r="E703" s="26"/>
      <c r="F703" s="26"/>
      <c r="G703" s="255"/>
      <c r="H703" s="174"/>
      <c r="I703" s="27"/>
      <c r="J703" s="273"/>
      <c r="K703" s="210"/>
      <c r="L703" s="210"/>
      <c r="M703" s="274"/>
      <c r="Q703" s="101"/>
    </row>
    <row r="704" ht="14.25" hidden="1" customHeight="1" spans="1:17">
      <c r="A704" s="24"/>
      <c r="B704" s="24"/>
      <c r="C704" s="24"/>
      <c r="D704" s="25"/>
      <c r="E704" s="26"/>
      <c r="F704" s="26"/>
      <c r="G704" s="255"/>
      <c r="H704" s="174"/>
      <c r="I704" s="27"/>
      <c r="J704" s="273"/>
      <c r="K704" s="210"/>
      <c r="L704" s="210"/>
      <c r="M704" s="45"/>
      <c r="Q704" s="101"/>
    </row>
    <row r="705" hidden="1" customHeight="1" spans="1:17">
      <c r="A705" s="24"/>
      <c r="B705" s="24"/>
      <c r="C705" s="24"/>
      <c r="D705" s="25"/>
      <c r="M705" s="131"/>
      <c r="Q705" s="101"/>
    </row>
    <row r="706" hidden="1" customHeight="1" spans="1:17">
      <c r="A706" s="24"/>
      <c r="B706" s="24"/>
      <c r="C706" s="24"/>
      <c r="D706" s="25"/>
      <c r="E706" s="26"/>
      <c r="F706" s="26"/>
      <c r="G706" s="255"/>
      <c r="H706" s="174"/>
      <c r="I706" s="27"/>
      <c r="J706" s="273"/>
      <c r="K706" s="210"/>
      <c r="L706" s="210"/>
      <c r="M706" s="25"/>
      <c r="Q706" s="101"/>
    </row>
    <row r="707" hidden="1" customHeight="1" spans="1:17">
      <c r="A707" s="24"/>
      <c r="B707" s="24"/>
      <c r="C707" s="24"/>
      <c r="D707" s="25"/>
      <c r="E707" s="26"/>
      <c r="F707" s="26"/>
      <c r="G707" s="255"/>
      <c r="H707" s="174"/>
      <c r="I707" s="27"/>
      <c r="J707" s="273"/>
      <c r="K707" s="210"/>
      <c r="L707" s="210"/>
      <c r="M707" s="25"/>
      <c r="Q707" s="101"/>
    </row>
    <row r="708" hidden="1" customHeight="1" spans="1:17">
      <c r="A708" s="24"/>
      <c r="B708" s="24"/>
      <c r="C708" s="24"/>
      <c r="D708" s="25"/>
      <c r="E708" s="26"/>
      <c r="F708" s="26"/>
      <c r="G708" s="255"/>
      <c r="H708" s="174"/>
      <c r="I708" s="27"/>
      <c r="J708" s="273"/>
      <c r="K708" s="210"/>
      <c r="L708" s="210"/>
      <c r="M708" s="25"/>
      <c r="Q708" s="101"/>
    </row>
    <row r="709" hidden="1" customHeight="1" spans="1:17">
      <c r="A709" s="24"/>
      <c r="B709" s="24"/>
      <c r="C709" s="24"/>
      <c r="D709" s="25"/>
      <c r="Q709" s="101"/>
    </row>
    <row r="710" hidden="1" customHeight="1" spans="1:17">
      <c r="A710" s="24"/>
      <c r="B710" s="24"/>
      <c r="C710" s="24"/>
      <c r="D710" s="25"/>
      <c r="E710" s="26"/>
      <c r="F710" s="26"/>
      <c r="G710" s="255"/>
      <c r="H710" s="174"/>
      <c r="I710" s="27"/>
      <c r="J710" s="273"/>
      <c r="K710" s="210"/>
      <c r="L710" s="210"/>
      <c r="Q710" s="101"/>
    </row>
    <row r="711" hidden="1" customHeight="1" spans="1:17">
      <c r="A711" s="24"/>
      <c r="B711" s="24"/>
      <c r="C711" s="24"/>
      <c r="D711" s="25"/>
      <c r="E711" s="26"/>
      <c r="F711" s="26"/>
      <c r="G711" s="255"/>
      <c r="H711" s="174"/>
      <c r="I711" s="27"/>
      <c r="J711" s="273"/>
      <c r="K711" s="210"/>
      <c r="L711" s="210"/>
      <c r="Q711" s="101"/>
    </row>
    <row r="712" hidden="1" customHeight="1" spans="1:17">
      <c r="A712" s="24"/>
      <c r="B712" s="24"/>
      <c r="C712" s="24"/>
      <c r="D712" s="25"/>
      <c r="E712" s="26"/>
      <c r="F712" s="26"/>
      <c r="G712" s="255"/>
      <c r="H712" s="174"/>
      <c r="I712" s="27"/>
      <c r="J712" s="273"/>
      <c r="K712" s="210"/>
      <c r="L712" s="210"/>
      <c r="Q712" s="101"/>
    </row>
    <row r="713" hidden="1" customHeight="1" spans="1:17">
      <c r="A713" s="24"/>
      <c r="B713" s="24"/>
      <c r="C713" s="24"/>
      <c r="D713" s="25"/>
      <c r="E713" s="26"/>
      <c r="F713" s="26"/>
      <c r="G713" s="255"/>
      <c r="H713" s="174"/>
      <c r="I713" s="27"/>
      <c r="J713" s="273"/>
      <c r="K713" s="210"/>
      <c r="L713" s="210"/>
      <c r="Q713" s="101"/>
    </row>
    <row r="714" hidden="1" customHeight="1" spans="1:17">
      <c r="A714" s="24"/>
      <c r="B714" s="24"/>
      <c r="C714" s="24"/>
      <c r="D714" s="25"/>
      <c r="E714" s="26"/>
      <c r="F714" s="26"/>
      <c r="G714" s="255"/>
      <c r="H714" s="174"/>
      <c r="I714" s="27"/>
      <c r="J714" s="273"/>
      <c r="K714" s="210"/>
      <c r="L714" s="210"/>
      <c r="Q714" s="101"/>
    </row>
    <row r="715" hidden="1" customHeight="1" spans="1:17">
      <c r="A715" s="24"/>
      <c r="B715" s="24"/>
      <c r="C715" s="24"/>
      <c r="D715" s="25"/>
      <c r="Q715" s="101"/>
    </row>
    <row r="716" hidden="1" customHeight="1" spans="1:17">
      <c r="A716" s="24"/>
      <c r="B716" s="24"/>
      <c r="C716" s="24"/>
      <c r="D716" s="25"/>
      <c r="Q716" s="101"/>
    </row>
    <row r="717" hidden="1" customHeight="1" spans="1:17">
      <c r="A717" s="24"/>
      <c r="B717" s="24"/>
      <c r="C717" s="24"/>
      <c r="D717" s="25"/>
      <c r="E717" s="26"/>
      <c r="F717" s="26"/>
      <c r="G717" s="255"/>
      <c r="H717" s="174"/>
      <c r="I717" s="27"/>
      <c r="J717" s="273"/>
      <c r="K717" s="210"/>
      <c r="L717" s="210"/>
      <c r="Q717" s="101"/>
    </row>
    <row r="718" customFormat="1" ht="15.75" hidden="1" spans="1:16">
      <c r="A718" s="24"/>
      <c r="B718" s="24"/>
      <c r="C718" s="24"/>
      <c r="D718" s="25"/>
      <c r="E718" s="26"/>
      <c r="F718" s="26"/>
      <c r="G718" s="255"/>
      <c r="H718" s="174"/>
      <c r="I718" s="27"/>
      <c r="J718" s="273"/>
      <c r="K718" s="210"/>
      <c r="L718" s="210"/>
      <c r="M718" s="25"/>
      <c r="N718" s="210"/>
      <c r="P718" s="297"/>
    </row>
    <row r="719" customFormat="1" ht="20.25" hidden="1" spans="1:16">
      <c r="A719" s="24"/>
      <c r="B719" s="24"/>
      <c r="C719" s="24"/>
      <c r="D719" s="25"/>
      <c r="E719" s="26"/>
      <c r="F719" s="26"/>
      <c r="G719" s="255"/>
      <c r="H719" s="174"/>
      <c r="I719" s="27"/>
      <c r="J719" s="273"/>
      <c r="K719" s="210"/>
      <c r="L719" s="210"/>
      <c r="M719" s="94"/>
      <c r="N719" s="210"/>
      <c r="P719" s="297"/>
    </row>
    <row r="720" customFormat="1" ht="15.75" hidden="1" spans="1:16">
      <c r="A720" s="24"/>
      <c r="B720" s="24"/>
      <c r="C720" s="24"/>
      <c r="D720" s="101"/>
      <c r="E720" s="156"/>
      <c r="F720" s="156"/>
      <c r="G720" s="157"/>
      <c r="H720" s="158"/>
      <c r="I720" s="159"/>
      <c r="J720" s="160"/>
      <c r="K720" s="161"/>
      <c r="L720" s="161"/>
      <c r="M720" s="298"/>
      <c r="N720" s="210"/>
      <c r="P720" s="297"/>
    </row>
    <row r="721" customFormat="1" ht="15.75" hidden="1" spans="1:16">
      <c r="A721" s="24"/>
      <c r="B721" s="24"/>
      <c r="C721" s="24"/>
      <c r="D721" s="101"/>
      <c r="E721" s="156"/>
      <c r="F721" s="156"/>
      <c r="G721" s="157"/>
      <c r="H721" s="158"/>
      <c r="I721" s="159"/>
      <c r="J721" s="160"/>
      <c r="K721" s="161"/>
      <c r="L721" s="161"/>
      <c r="M721" s="298"/>
      <c r="N721" s="210"/>
      <c r="P721" s="297"/>
    </row>
    <row r="722" customFormat="1" ht="20.25" hidden="1" spans="1:16">
      <c r="A722" s="24"/>
      <c r="B722" s="24"/>
      <c r="C722" s="24"/>
      <c r="D722" s="25"/>
      <c r="E722" s="26"/>
      <c r="F722" s="26"/>
      <c r="G722" s="255"/>
      <c r="H722" s="174"/>
      <c r="I722" s="27"/>
      <c r="J722" s="273"/>
      <c r="K722" s="210"/>
      <c r="L722" s="210"/>
      <c r="M722" s="94"/>
      <c r="N722" s="210"/>
      <c r="P722" s="297"/>
    </row>
    <row r="723" customFormat="1" ht="20.25" hidden="1" spans="1:16">
      <c r="A723" s="24"/>
      <c r="B723" s="24"/>
      <c r="C723" s="24"/>
      <c r="D723" s="25"/>
      <c r="E723" s="156"/>
      <c r="F723" s="156"/>
      <c r="G723" s="157"/>
      <c r="H723" s="158"/>
      <c r="I723" s="159"/>
      <c r="J723" s="160"/>
      <c r="K723" s="161"/>
      <c r="L723" s="161"/>
      <c r="M723" s="299"/>
      <c r="N723" s="210"/>
      <c r="P723" s="297"/>
    </row>
    <row r="724" customFormat="1" ht="15.75" hidden="1" spans="1:16">
      <c r="A724" s="24"/>
      <c r="B724" s="24"/>
      <c r="C724" s="24"/>
      <c r="D724" s="25"/>
      <c r="E724" s="26"/>
      <c r="F724" s="26"/>
      <c r="G724" s="255"/>
      <c r="H724" s="174"/>
      <c r="I724" s="27"/>
      <c r="J724" s="273"/>
      <c r="K724" s="210"/>
      <c r="L724" s="210"/>
      <c r="M724" s="25"/>
      <c r="N724" s="210"/>
      <c r="P724" s="297"/>
    </row>
    <row r="725" customFormat="1" ht="15.75" hidden="1" spans="1:16">
      <c r="A725" s="24"/>
      <c r="B725" s="24"/>
      <c r="C725" s="24"/>
      <c r="D725" s="25"/>
      <c r="E725" s="26"/>
      <c r="F725" s="26"/>
      <c r="G725" s="255"/>
      <c r="H725" s="174"/>
      <c r="I725" s="261"/>
      <c r="J725" s="262"/>
      <c r="K725" s="210"/>
      <c r="L725" s="263"/>
      <c r="M725" s="25"/>
      <c r="N725" s="210"/>
      <c r="P725" s="297"/>
    </row>
    <row r="726" customFormat="1" ht="15.75" hidden="1" spans="1:16">
      <c r="A726" s="24"/>
      <c r="B726" s="24"/>
      <c r="C726" s="24"/>
      <c r="D726" s="25"/>
      <c r="E726" s="26"/>
      <c r="F726" s="26"/>
      <c r="G726" s="255"/>
      <c r="H726" s="174"/>
      <c r="I726" s="27"/>
      <c r="J726" s="273"/>
      <c r="K726" s="210"/>
      <c r="L726" s="210"/>
      <c r="M726" s="25"/>
      <c r="N726" s="161"/>
      <c r="P726" s="297"/>
    </row>
    <row r="727" customFormat="1" ht="15.75" hidden="1" spans="1:16">
      <c r="A727" s="24"/>
      <c r="B727" s="24"/>
      <c r="C727" s="24"/>
      <c r="D727" s="25"/>
      <c r="E727" s="156"/>
      <c r="F727" s="156"/>
      <c r="G727" s="157"/>
      <c r="H727" s="158"/>
      <c r="I727" s="159"/>
      <c r="J727" s="160"/>
      <c r="K727" s="161"/>
      <c r="L727" s="161"/>
      <c r="M727" s="25"/>
      <c r="N727" s="210"/>
      <c r="P727" s="297"/>
    </row>
    <row r="728" customFormat="1" ht="15.75" hidden="1" spans="1:16">
      <c r="A728" s="24"/>
      <c r="B728" s="24"/>
      <c r="C728" s="24"/>
      <c r="D728" s="25"/>
      <c r="E728" s="26"/>
      <c r="F728" s="26"/>
      <c r="G728" s="255"/>
      <c r="H728" s="174"/>
      <c r="I728" s="27"/>
      <c r="J728" s="273"/>
      <c r="K728" s="210"/>
      <c r="L728" s="210"/>
      <c r="M728" s="25"/>
      <c r="N728" s="161"/>
      <c r="P728" s="297"/>
    </row>
    <row r="729" customFormat="1" ht="15.75" hidden="1" spans="1:16">
      <c r="A729" s="24"/>
      <c r="B729" s="24"/>
      <c r="C729" s="24"/>
      <c r="D729" s="25"/>
      <c r="E729" s="26"/>
      <c r="F729" s="26"/>
      <c r="G729" s="255"/>
      <c r="H729" s="174"/>
      <c r="I729" s="27"/>
      <c r="J729" s="273"/>
      <c r="K729" s="210"/>
      <c r="L729" s="210"/>
      <c r="M729" s="25"/>
      <c r="N729" s="161"/>
      <c r="P729" s="297"/>
    </row>
    <row r="730" customFormat="1" ht="15.75" hidden="1" spans="1:16">
      <c r="A730" s="24"/>
      <c r="B730" s="24"/>
      <c r="C730" s="24"/>
      <c r="D730" s="25"/>
      <c r="E730" s="26"/>
      <c r="F730" s="26"/>
      <c r="G730" s="255"/>
      <c r="H730" s="174"/>
      <c r="I730" s="27"/>
      <c r="J730" s="273"/>
      <c r="K730" s="210"/>
      <c r="L730" s="210"/>
      <c r="M730" s="25"/>
      <c r="N730" s="210"/>
      <c r="P730" s="297"/>
    </row>
    <row r="731" customFormat="1" ht="15.75" hidden="1" spans="1:16">
      <c r="A731" s="24"/>
      <c r="B731" s="24"/>
      <c r="C731" s="24"/>
      <c r="D731" s="25"/>
      <c r="E731" s="156"/>
      <c r="F731" s="156"/>
      <c r="G731" s="157"/>
      <c r="H731" s="158"/>
      <c r="I731" s="159"/>
      <c r="J731" s="160"/>
      <c r="K731" s="161"/>
      <c r="L731" s="161"/>
      <c r="M731" s="25"/>
      <c r="N731" s="210"/>
      <c r="P731" s="297"/>
    </row>
    <row r="732" customFormat="1" ht="15.75" hidden="1" spans="1:16">
      <c r="A732" s="24"/>
      <c r="B732" s="24"/>
      <c r="C732" s="24"/>
      <c r="D732" s="25"/>
      <c r="E732" s="26"/>
      <c r="F732" s="26"/>
      <c r="G732" s="255"/>
      <c r="H732" s="174"/>
      <c r="I732" s="27"/>
      <c r="J732" s="273"/>
      <c r="K732" s="210"/>
      <c r="L732" s="210"/>
      <c r="M732" s="101"/>
      <c r="N732" s="210"/>
      <c r="P732" s="297"/>
    </row>
    <row r="733" customFormat="1" ht="15.75" hidden="1" spans="1:16">
      <c r="A733" s="24"/>
      <c r="B733" s="24"/>
      <c r="C733" s="24"/>
      <c r="D733" s="25"/>
      <c r="E733" s="26"/>
      <c r="F733" s="26"/>
      <c r="G733" s="255"/>
      <c r="H733" s="174"/>
      <c r="I733" s="27"/>
      <c r="J733" s="273"/>
      <c r="K733" s="210"/>
      <c r="L733" s="210"/>
      <c r="M733" s="25"/>
      <c r="N733" s="210"/>
      <c r="P733" s="297"/>
    </row>
    <row r="734" customFormat="1" ht="15.75" hidden="1" spans="1:16">
      <c r="A734" s="24"/>
      <c r="B734" s="24"/>
      <c r="C734" s="24"/>
      <c r="D734" s="25"/>
      <c r="E734" s="156"/>
      <c r="F734" s="156"/>
      <c r="G734" s="157"/>
      <c r="H734" s="158"/>
      <c r="I734" s="159"/>
      <c r="J734" s="160"/>
      <c r="K734" s="161"/>
      <c r="L734" s="161"/>
      <c r="M734" s="25"/>
      <c r="N734" s="210"/>
      <c r="P734" s="297"/>
    </row>
    <row r="735" customFormat="1" ht="15.75" hidden="1" spans="1:16">
      <c r="A735" s="24"/>
      <c r="B735" s="24"/>
      <c r="C735" s="24"/>
      <c r="D735" s="25"/>
      <c r="E735" s="26"/>
      <c r="F735" s="26"/>
      <c r="G735" s="255"/>
      <c r="H735" s="174"/>
      <c r="I735" s="27"/>
      <c r="J735" s="273"/>
      <c r="K735" s="210"/>
      <c r="L735" s="210"/>
      <c r="M735" s="25"/>
      <c r="N735" s="210"/>
      <c r="P735" s="297"/>
    </row>
    <row r="736" customFormat="1" ht="15.75" hidden="1" spans="1:16">
      <c r="A736" s="24"/>
      <c r="B736" s="24"/>
      <c r="C736" s="24"/>
      <c r="D736" s="25"/>
      <c r="E736" s="26"/>
      <c r="F736" s="26"/>
      <c r="G736" s="255"/>
      <c r="H736" s="174"/>
      <c r="I736" s="27"/>
      <c r="J736" s="262"/>
      <c r="K736" s="210"/>
      <c r="L736" s="210"/>
      <c r="M736" s="25"/>
      <c r="N736" s="161"/>
      <c r="P736" s="297"/>
    </row>
    <row r="737" customFormat="1" ht="15.75" hidden="1" spans="1:16">
      <c r="A737" s="24"/>
      <c r="B737" s="24"/>
      <c r="C737" s="24"/>
      <c r="D737" s="25"/>
      <c r="E737" s="156"/>
      <c r="F737" s="156"/>
      <c r="G737" s="157"/>
      <c r="H737" s="158"/>
      <c r="I737" s="159"/>
      <c r="J737" s="160"/>
      <c r="K737" s="161"/>
      <c r="L737" s="161"/>
      <c r="M737" s="25"/>
      <c r="N737" s="210"/>
      <c r="P737" s="297"/>
    </row>
    <row r="738" customFormat="1" ht="15.75" hidden="1" spans="1:16">
      <c r="A738" s="24"/>
      <c r="B738" s="24"/>
      <c r="C738" s="24"/>
      <c r="D738" s="25"/>
      <c r="E738" s="26"/>
      <c r="F738" s="26"/>
      <c r="G738" s="255"/>
      <c r="H738" s="174"/>
      <c r="I738" s="27"/>
      <c r="J738" s="273"/>
      <c r="K738" s="210"/>
      <c r="L738" s="210"/>
      <c r="M738" s="25"/>
      <c r="N738" s="210"/>
      <c r="P738" s="297"/>
    </row>
    <row r="739" customFormat="1" ht="15.75" hidden="1" spans="1:16">
      <c r="A739" s="24"/>
      <c r="B739" s="24"/>
      <c r="C739" s="24"/>
      <c r="D739" s="25"/>
      <c r="E739" s="26"/>
      <c r="F739" s="26"/>
      <c r="G739" s="255"/>
      <c r="H739" s="174"/>
      <c r="I739" s="27"/>
      <c r="J739" s="273"/>
      <c r="K739" s="210"/>
      <c r="L739" s="210"/>
      <c r="M739" s="25"/>
      <c r="N739" s="210"/>
      <c r="P739" s="297"/>
    </row>
    <row r="740" customFormat="1" ht="15.75" hidden="1" spans="1:16">
      <c r="A740" s="24"/>
      <c r="B740" s="24"/>
      <c r="C740" s="24"/>
      <c r="D740" s="25"/>
      <c r="E740" s="156"/>
      <c r="F740" s="156"/>
      <c r="G740" s="157"/>
      <c r="H740" s="158"/>
      <c r="I740" s="159"/>
      <c r="J740" s="160"/>
      <c r="K740" s="161"/>
      <c r="L740" s="161"/>
      <c r="M740" s="25"/>
      <c r="N740" s="210"/>
      <c r="P740" s="297"/>
    </row>
    <row r="741" customFormat="1" ht="15.75" hidden="1" spans="1:16">
      <c r="A741" s="24"/>
      <c r="B741" s="24"/>
      <c r="C741" s="24"/>
      <c r="D741" s="25"/>
      <c r="E741" s="26"/>
      <c r="F741" s="26"/>
      <c r="G741" s="255"/>
      <c r="H741" s="174"/>
      <c r="I741" s="27"/>
      <c r="J741" s="273"/>
      <c r="K741" s="210"/>
      <c r="L741" s="210"/>
      <c r="M741" s="25"/>
      <c r="N741" s="161"/>
      <c r="P741" s="297"/>
    </row>
    <row r="742" customFormat="1" ht="15.75" hidden="1" spans="1:16">
      <c r="A742" s="24"/>
      <c r="B742" s="24"/>
      <c r="C742" s="24"/>
      <c r="D742" s="25"/>
      <c r="E742" s="26"/>
      <c r="F742" s="26"/>
      <c r="G742" s="255"/>
      <c r="H742" s="174"/>
      <c r="I742" s="27"/>
      <c r="J742" s="273"/>
      <c r="K742" s="210"/>
      <c r="L742" s="210"/>
      <c r="M742" s="101"/>
      <c r="N742" s="210"/>
      <c r="P742" s="297"/>
    </row>
    <row r="743" customFormat="1" ht="15.75" hidden="1" spans="1:16">
      <c r="A743" s="24"/>
      <c r="B743" s="24"/>
      <c r="C743" s="24"/>
      <c r="D743" s="25"/>
      <c r="E743" s="26"/>
      <c r="F743" s="26"/>
      <c r="G743" s="255"/>
      <c r="H743" s="174"/>
      <c r="I743" s="27"/>
      <c r="J743" s="273"/>
      <c r="K743" s="210"/>
      <c r="L743" s="210"/>
      <c r="M743" s="25"/>
      <c r="N743" s="210"/>
      <c r="O743" s="101"/>
      <c r="P743" s="297"/>
    </row>
    <row r="744" customFormat="1" ht="15.75" hidden="1" spans="1:16">
      <c r="A744" s="24"/>
      <c r="B744" s="24"/>
      <c r="C744" s="24"/>
      <c r="D744" s="25"/>
      <c r="E744" s="26"/>
      <c r="F744" s="26"/>
      <c r="G744" s="255"/>
      <c r="H744" s="174"/>
      <c r="I744" s="27"/>
      <c r="J744" s="273"/>
      <c r="K744" s="210"/>
      <c r="L744" s="210"/>
      <c r="M744" s="25"/>
      <c r="N744" s="210"/>
      <c r="O744" s="101"/>
      <c r="P744" s="297"/>
    </row>
    <row r="745" customFormat="1" ht="15.75" hidden="1" spans="1:16">
      <c r="A745" s="24"/>
      <c r="B745" s="24"/>
      <c r="C745" s="24"/>
      <c r="D745" s="25"/>
      <c r="E745" s="26"/>
      <c r="F745" s="26"/>
      <c r="G745" s="255"/>
      <c r="H745" s="174"/>
      <c r="I745" s="27"/>
      <c r="J745" s="273"/>
      <c r="K745" s="210"/>
      <c r="L745" s="210"/>
      <c r="M745" s="25"/>
      <c r="N745" s="210"/>
      <c r="O745" s="101"/>
      <c r="P745" s="297"/>
    </row>
    <row r="746" customFormat="1" ht="15.75" hidden="1" spans="1:16">
      <c r="A746" s="24"/>
      <c r="B746" s="24"/>
      <c r="C746" s="24"/>
      <c r="D746" s="25"/>
      <c r="E746" s="26"/>
      <c r="F746" s="26"/>
      <c r="G746" s="255"/>
      <c r="H746" s="174"/>
      <c r="I746" s="27"/>
      <c r="J746" s="273"/>
      <c r="K746" s="210"/>
      <c r="L746" s="210"/>
      <c r="M746" s="25"/>
      <c r="N746" s="210"/>
      <c r="O746" s="101"/>
      <c r="P746" s="297"/>
    </row>
    <row r="747" customFormat="1" ht="15.75" hidden="1" spans="1:16">
      <c r="A747" s="24"/>
      <c r="B747" s="24"/>
      <c r="C747" s="24"/>
      <c r="D747" s="25"/>
      <c r="E747" s="156"/>
      <c r="F747" s="156"/>
      <c r="G747" s="157"/>
      <c r="H747" s="158"/>
      <c r="I747" s="159"/>
      <c r="J747" s="160"/>
      <c r="K747" s="161"/>
      <c r="L747" s="161"/>
      <c r="M747" s="101"/>
      <c r="N747" s="161"/>
      <c r="O747" s="101"/>
      <c r="P747" s="297"/>
    </row>
    <row r="748" customFormat="1" ht="15.75" hidden="1" spans="1:16">
      <c r="A748" s="24"/>
      <c r="B748" s="24"/>
      <c r="C748" s="24"/>
      <c r="D748" s="25"/>
      <c r="E748" s="156"/>
      <c r="F748" s="156"/>
      <c r="G748" s="157"/>
      <c r="H748" s="158"/>
      <c r="I748" s="159"/>
      <c r="J748" s="160"/>
      <c r="K748" s="161"/>
      <c r="L748" s="161"/>
      <c r="M748" s="25"/>
      <c r="N748" s="161"/>
      <c r="O748" s="101"/>
      <c r="P748" s="297"/>
    </row>
    <row r="749" hidden="1" customHeight="1" spans="1:17">
      <c r="A749" s="24"/>
      <c r="B749" s="24"/>
      <c r="C749" s="24"/>
      <c r="D749" s="25"/>
      <c r="E749" s="26"/>
      <c r="F749" s="26"/>
      <c r="G749" s="255"/>
      <c r="H749" s="174"/>
      <c r="I749" s="27"/>
      <c r="J749" s="273"/>
      <c r="K749" s="210"/>
      <c r="L749" s="210"/>
      <c r="N749" s="210"/>
      <c r="Q749" s="101"/>
    </row>
    <row r="750" hidden="1" customHeight="1" spans="1:17">
      <c r="A750" s="24"/>
      <c r="B750" s="24"/>
      <c r="C750" s="24"/>
      <c r="D750" s="25"/>
      <c r="E750" s="26"/>
      <c r="F750" s="26"/>
      <c r="G750" s="255"/>
      <c r="H750" s="174"/>
      <c r="I750" s="27"/>
      <c r="J750" s="273"/>
      <c r="K750" s="210"/>
      <c r="L750" s="210"/>
      <c r="N750" s="210"/>
      <c r="Q750" s="101"/>
    </row>
    <row r="751" hidden="1" customHeight="1" spans="1:17">
      <c r="A751" s="24"/>
      <c r="B751" s="24"/>
      <c r="C751" s="24"/>
      <c r="D751" s="25"/>
      <c r="E751" s="26"/>
      <c r="F751" s="26"/>
      <c r="G751" s="255"/>
      <c r="H751" s="174"/>
      <c r="I751" s="27"/>
      <c r="J751" s="273"/>
      <c r="K751" s="210"/>
      <c r="L751" s="210"/>
      <c r="M751" s="25"/>
      <c r="N751" s="210"/>
      <c r="Q751" s="101"/>
    </row>
    <row r="752" hidden="1" customHeight="1" spans="1:17">
      <c r="A752" s="24"/>
      <c r="B752" s="24"/>
      <c r="C752" s="24"/>
      <c r="D752" s="25"/>
      <c r="E752" s="26"/>
      <c r="F752" s="26"/>
      <c r="G752" s="255"/>
      <c r="H752" s="174"/>
      <c r="I752" s="27"/>
      <c r="J752" s="273"/>
      <c r="K752" s="210"/>
      <c r="L752" s="210"/>
      <c r="M752" s="25"/>
      <c r="Q752" s="101"/>
    </row>
    <row r="753" hidden="1" customHeight="1" spans="1:17">
      <c r="A753" s="24"/>
      <c r="B753" s="24"/>
      <c r="C753" s="24"/>
      <c r="D753" s="25"/>
      <c r="E753" s="26"/>
      <c r="F753" s="26"/>
      <c r="G753" s="255"/>
      <c r="H753" s="174"/>
      <c r="I753" s="27"/>
      <c r="J753" s="273"/>
      <c r="K753" s="210"/>
      <c r="L753" s="210"/>
      <c r="M753" s="25"/>
      <c r="N753" s="210"/>
      <c r="Q753" s="101"/>
    </row>
    <row r="754" hidden="1" customHeight="1" spans="1:17">
      <c r="A754" s="24"/>
      <c r="B754" s="24"/>
      <c r="C754" s="24"/>
      <c r="D754" s="25"/>
      <c r="E754" s="26"/>
      <c r="F754" s="26"/>
      <c r="G754" s="255"/>
      <c r="H754" s="174"/>
      <c r="I754" s="27"/>
      <c r="J754" s="273"/>
      <c r="K754" s="210"/>
      <c r="L754" s="210"/>
      <c r="N754" s="210"/>
      <c r="Q754" s="101"/>
    </row>
    <row r="755" hidden="1" customHeight="1" spans="1:17">
      <c r="A755" s="24"/>
      <c r="B755" s="24"/>
      <c r="C755" s="24"/>
      <c r="D755" s="25"/>
      <c r="E755" s="26"/>
      <c r="F755" s="26"/>
      <c r="G755" s="255"/>
      <c r="H755" s="174"/>
      <c r="I755" s="27"/>
      <c r="J755" s="273"/>
      <c r="K755" s="210"/>
      <c r="L755" s="210"/>
      <c r="N755" s="210"/>
      <c r="Q755" s="101"/>
    </row>
    <row r="756" hidden="1" customHeight="1" spans="1:17">
      <c r="A756" s="24"/>
      <c r="B756" s="24"/>
      <c r="C756" s="24"/>
      <c r="D756" s="25"/>
      <c r="E756" s="26"/>
      <c r="F756" s="26"/>
      <c r="G756" s="255"/>
      <c r="H756" s="174"/>
      <c r="I756" s="27"/>
      <c r="J756" s="273"/>
      <c r="K756" s="210"/>
      <c r="L756" s="210"/>
      <c r="M756" s="25"/>
      <c r="N756" s="210"/>
      <c r="Q756" s="101"/>
    </row>
    <row r="757" hidden="1" customHeight="1" spans="1:17">
      <c r="A757" s="24"/>
      <c r="B757" s="24"/>
      <c r="C757" s="24"/>
      <c r="D757" s="25"/>
      <c r="E757" s="26"/>
      <c r="F757" s="26"/>
      <c r="G757" s="255"/>
      <c r="H757" s="174"/>
      <c r="I757" s="27"/>
      <c r="J757" s="273"/>
      <c r="K757" s="210"/>
      <c r="L757" s="210"/>
      <c r="M757" s="274"/>
      <c r="N757" s="210"/>
      <c r="Q757" s="101"/>
    </row>
    <row r="758" hidden="1" customHeight="1" spans="1:17">
      <c r="A758" s="24"/>
      <c r="B758" s="24"/>
      <c r="C758" s="24"/>
      <c r="D758" s="25"/>
      <c r="E758" s="26"/>
      <c r="F758" s="26"/>
      <c r="G758" s="255"/>
      <c r="H758" s="174"/>
      <c r="I758" s="27"/>
      <c r="J758" s="273"/>
      <c r="K758" s="210"/>
      <c r="L758" s="210"/>
      <c r="M758" s="25"/>
      <c r="Q758" s="101"/>
    </row>
    <row r="759" hidden="1" customHeight="1" spans="1:17">
      <c r="A759" s="24"/>
      <c r="B759" s="24"/>
      <c r="C759" s="24"/>
      <c r="D759" s="25"/>
      <c r="E759" s="26"/>
      <c r="F759" s="26"/>
      <c r="G759" s="255"/>
      <c r="H759" s="174"/>
      <c r="I759" s="208"/>
      <c r="J759" s="209"/>
      <c r="K759" s="210"/>
      <c r="L759" s="211"/>
      <c r="M759" s="25"/>
      <c r="N759" s="210"/>
      <c r="Q759" s="101"/>
    </row>
    <row r="760" hidden="1" customHeight="1" spans="1:17">
      <c r="A760" s="24"/>
      <c r="B760" s="24"/>
      <c r="C760" s="24"/>
      <c r="D760" s="25"/>
      <c r="M760" s="25"/>
      <c r="N760" s="210"/>
      <c r="Q760" s="101"/>
    </row>
    <row r="761" hidden="1" customHeight="1" spans="1:17">
      <c r="A761" s="24"/>
      <c r="B761" s="24"/>
      <c r="C761" s="24"/>
      <c r="D761" s="25"/>
      <c r="M761" s="274"/>
      <c r="N761" s="210"/>
      <c r="Q761" s="101"/>
    </row>
    <row r="762" hidden="1" customHeight="1" spans="1:17">
      <c r="A762" s="24"/>
      <c r="B762" s="24"/>
      <c r="C762" s="24"/>
      <c r="D762" s="25"/>
      <c r="E762" s="26"/>
      <c r="F762" s="26"/>
      <c r="G762" s="255"/>
      <c r="H762" s="174"/>
      <c r="I762" s="27"/>
      <c r="J762" s="273"/>
      <c r="K762" s="210"/>
      <c r="L762" s="210"/>
      <c r="M762" s="274"/>
      <c r="N762" s="210"/>
      <c r="Q762" s="101"/>
    </row>
    <row r="763" hidden="1" customHeight="1" spans="1:17">
      <c r="A763" s="24"/>
      <c r="B763" s="24"/>
      <c r="C763" s="24"/>
      <c r="D763" s="25"/>
      <c r="E763" s="26"/>
      <c r="F763" s="26"/>
      <c r="G763" s="255"/>
      <c r="H763" s="174"/>
      <c r="I763" s="27"/>
      <c r="J763" s="273"/>
      <c r="K763" s="210"/>
      <c r="L763" s="210"/>
      <c r="M763" s="25"/>
      <c r="Q763" s="101"/>
    </row>
    <row r="764" hidden="1" customHeight="1" spans="1:17">
      <c r="A764" s="24"/>
      <c r="B764" s="24"/>
      <c r="C764" s="24"/>
      <c r="D764" s="25"/>
      <c r="E764" s="26"/>
      <c r="F764" s="26"/>
      <c r="G764" s="255"/>
      <c r="H764" s="174"/>
      <c r="I764" s="27"/>
      <c r="J764" s="273"/>
      <c r="K764" s="210"/>
      <c r="L764" s="210"/>
      <c r="M764" s="25"/>
      <c r="N764" s="211"/>
      <c r="Q764" s="101"/>
    </row>
    <row r="765" hidden="1" customHeight="1" spans="1:17">
      <c r="A765" s="24"/>
      <c r="B765" s="24"/>
      <c r="C765" s="24"/>
      <c r="D765" s="25"/>
      <c r="E765" s="26"/>
      <c r="F765" s="26"/>
      <c r="G765" s="255"/>
      <c r="H765" s="174"/>
      <c r="I765" s="27"/>
      <c r="J765" s="273"/>
      <c r="K765" s="210"/>
      <c r="L765" s="210"/>
      <c r="M765" s="25"/>
      <c r="N765" s="210"/>
      <c r="Q765" s="101"/>
    </row>
    <row r="766" hidden="1" customHeight="1" spans="1:17">
      <c r="A766" s="24"/>
      <c r="B766" s="24"/>
      <c r="C766" s="24"/>
      <c r="D766" s="25"/>
      <c r="E766" s="26"/>
      <c r="F766" s="26"/>
      <c r="G766" s="255"/>
      <c r="H766" s="174"/>
      <c r="I766" s="27"/>
      <c r="J766" s="273"/>
      <c r="K766" s="210"/>
      <c r="L766" s="210"/>
      <c r="Q766" s="101"/>
    </row>
    <row r="767" hidden="1" customHeight="1" spans="1:17">
      <c r="A767" s="24"/>
      <c r="B767" s="24"/>
      <c r="C767" s="24"/>
      <c r="D767" s="25"/>
      <c r="M767" s="25"/>
      <c r="Q767" s="101"/>
    </row>
    <row r="768" hidden="1" customHeight="1" spans="1:17">
      <c r="A768" s="24"/>
      <c r="B768" s="24"/>
      <c r="C768" s="24"/>
      <c r="D768" s="25"/>
      <c r="E768" s="26"/>
      <c r="F768" s="26"/>
      <c r="G768" s="255"/>
      <c r="H768" s="174"/>
      <c r="I768" s="27"/>
      <c r="J768" s="273"/>
      <c r="K768" s="210"/>
      <c r="L768" s="210"/>
      <c r="M768" s="288"/>
      <c r="Q768" s="101"/>
    </row>
    <row r="769" hidden="1" customHeight="1" spans="1:17">
      <c r="A769" s="24"/>
      <c r="B769" s="24"/>
      <c r="C769" s="24"/>
      <c r="D769" s="25"/>
      <c r="E769" s="26"/>
      <c r="F769" s="26"/>
      <c r="G769" s="255"/>
      <c r="H769" s="174"/>
      <c r="I769" s="27"/>
      <c r="J769" s="273"/>
      <c r="K769" s="210"/>
      <c r="L769" s="210"/>
      <c r="Q769" s="101"/>
    </row>
    <row r="770" hidden="1" customHeight="1" spans="1:17">
      <c r="A770" s="24"/>
      <c r="B770" s="24"/>
      <c r="C770" s="24"/>
      <c r="D770" s="25"/>
      <c r="E770" s="26"/>
      <c r="F770" s="26"/>
      <c r="G770" s="255"/>
      <c r="H770" s="174"/>
      <c r="I770" s="27"/>
      <c r="J770" s="273"/>
      <c r="K770" s="210"/>
      <c r="L770" s="210"/>
      <c r="M770" s="25"/>
      <c r="N770" s="210"/>
      <c r="Q770" s="101"/>
    </row>
    <row r="771" hidden="1" customHeight="1" spans="1:17">
      <c r="A771" s="24"/>
      <c r="B771" s="24"/>
      <c r="C771" s="24"/>
      <c r="D771" s="25"/>
      <c r="E771" s="26"/>
      <c r="F771" s="26"/>
      <c r="G771" s="255"/>
      <c r="H771" s="174"/>
      <c r="I771" s="27"/>
      <c r="J771" s="273"/>
      <c r="K771" s="210"/>
      <c r="L771" s="210"/>
      <c r="M771" s="235"/>
      <c r="Q771" s="101"/>
    </row>
    <row r="772" hidden="1" customHeight="1" spans="1:17">
      <c r="A772" s="24"/>
      <c r="B772" s="24"/>
      <c r="C772" s="24"/>
      <c r="D772" s="25"/>
      <c r="E772" s="26"/>
      <c r="F772" s="26"/>
      <c r="G772" s="255"/>
      <c r="H772" s="174"/>
      <c r="I772" s="27"/>
      <c r="J772" s="273"/>
      <c r="K772" s="210"/>
      <c r="L772" s="210"/>
      <c r="M772" s="25"/>
      <c r="Q772" s="101"/>
    </row>
    <row r="773" hidden="1" customHeight="1" spans="1:17">
      <c r="A773" s="24"/>
      <c r="B773" s="24"/>
      <c r="C773" s="24"/>
      <c r="D773" s="25"/>
      <c r="N773" s="210"/>
      <c r="Q773" s="101"/>
    </row>
    <row r="774" hidden="1" customHeight="1" spans="1:17">
      <c r="A774" s="24"/>
      <c r="B774" s="24"/>
      <c r="C774" s="24"/>
      <c r="D774" s="25"/>
      <c r="Q774" s="101"/>
    </row>
    <row r="775" hidden="1" customHeight="1" spans="1:17">
      <c r="A775" s="24"/>
      <c r="B775" s="24"/>
      <c r="C775" s="24"/>
      <c r="D775" s="25"/>
      <c r="E775" s="26"/>
      <c r="F775" s="26"/>
      <c r="G775" s="255"/>
      <c r="H775" s="174"/>
      <c r="I775" s="27"/>
      <c r="J775" s="262"/>
      <c r="K775" s="210"/>
      <c r="L775" s="210"/>
      <c r="Q775" s="101"/>
    </row>
    <row r="776" hidden="1" customHeight="1" spans="1:17">
      <c r="A776" s="24"/>
      <c r="B776" s="24"/>
      <c r="C776" s="24"/>
      <c r="D776" s="25"/>
      <c r="M776" s="25"/>
      <c r="Q776" s="101"/>
    </row>
    <row r="777" s="25" customFormat="1" hidden="1" customHeight="1" spans="1:16">
      <c r="A777" s="24"/>
      <c r="B777" s="24"/>
      <c r="C777" s="24"/>
      <c r="E777" s="156"/>
      <c r="F777" s="156"/>
      <c r="G777" s="157"/>
      <c r="H777" s="158"/>
      <c r="I777" s="159"/>
      <c r="J777" s="160"/>
      <c r="K777" s="161"/>
      <c r="L777" s="161"/>
      <c r="M777" s="101"/>
      <c r="N777" s="161"/>
      <c r="O777" s="292"/>
      <c r="P777" s="210"/>
    </row>
    <row r="778" hidden="1" customHeight="1" spans="1:17">
      <c r="A778" s="24"/>
      <c r="B778" s="24"/>
      <c r="C778" s="24"/>
      <c r="D778" s="25"/>
      <c r="E778" s="26"/>
      <c r="F778" s="26"/>
      <c r="G778" s="255"/>
      <c r="H778" s="174"/>
      <c r="I778" s="27"/>
      <c r="J778" s="273"/>
      <c r="K778" s="210"/>
      <c r="L778" s="210"/>
      <c r="M778" s="25"/>
      <c r="Q778" s="101"/>
    </row>
    <row r="779" hidden="1" customHeight="1" spans="1:17">
      <c r="A779" s="24"/>
      <c r="B779" s="24"/>
      <c r="C779" s="24"/>
      <c r="D779" s="25"/>
      <c r="E779" s="26"/>
      <c r="F779" s="26"/>
      <c r="G779" s="255"/>
      <c r="H779" s="174"/>
      <c r="I779" s="27"/>
      <c r="J779" s="273"/>
      <c r="K779" s="210"/>
      <c r="L779" s="210"/>
      <c r="Q779" s="101"/>
    </row>
    <row r="780" hidden="1" customHeight="1" spans="1:17">
      <c r="A780" s="24"/>
      <c r="B780" s="24"/>
      <c r="C780" s="24"/>
      <c r="D780" s="25"/>
      <c r="E780" s="26"/>
      <c r="F780" s="26"/>
      <c r="G780" s="255"/>
      <c r="H780" s="174"/>
      <c r="I780" s="27"/>
      <c r="J780" s="273"/>
      <c r="K780" s="210"/>
      <c r="L780" s="210"/>
      <c r="Q780" s="101"/>
    </row>
    <row r="781" hidden="1" customHeight="1" spans="1:17">
      <c r="A781" s="24"/>
      <c r="B781" s="24"/>
      <c r="C781" s="24"/>
      <c r="D781" s="25"/>
      <c r="E781" s="26"/>
      <c r="F781" s="26"/>
      <c r="G781" s="255"/>
      <c r="H781" s="174"/>
      <c r="I781" s="27"/>
      <c r="J781" s="273"/>
      <c r="K781" s="210"/>
      <c r="L781" s="210"/>
      <c r="M781" s="25"/>
      <c r="Q781" s="101"/>
    </row>
    <row r="782" hidden="1" customHeight="1" spans="1:17">
      <c r="A782" s="24"/>
      <c r="B782" s="24"/>
      <c r="C782" s="24"/>
      <c r="D782" s="25"/>
      <c r="Q782" s="101"/>
    </row>
    <row r="783" hidden="1" customHeight="1" spans="1:17">
      <c r="A783" s="24"/>
      <c r="B783" s="24"/>
      <c r="C783" s="24"/>
      <c r="D783" s="25"/>
      <c r="E783" s="26"/>
      <c r="F783" s="26"/>
      <c r="G783" s="255"/>
      <c r="H783" s="174"/>
      <c r="I783" s="27"/>
      <c r="J783" s="273"/>
      <c r="K783" s="210"/>
      <c r="L783" s="210"/>
      <c r="Q783" s="101"/>
    </row>
    <row r="784" hidden="1" customHeight="1" spans="1:17">
      <c r="A784" s="24"/>
      <c r="B784" s="24"/>
      <c r="C784" s="24"/>
      <c r="D784" s="25"/>
      <c r="E784" s="26"/>
      <c r="F784" s="26"/>
      <c r="G784" s="255"/>
      <c r="H784" s="174"/>
      <c r="I784" s="27"/>
      <c r="J784" s="273"/>
      <c r="K784" s="210"/>
      <c r="L784" s="210"/>
      <c r="M784" s="25"/>
      <c r="Q784" s="101"/>
    </row>
    <row r="785" hidden="1" customHeight="1" spans="1:17">
      <c r="A785" s="24"/>
      <c r="B785" s="24"/>
      <c r="C785" s="24"/>
      <c r="D785" s="25"/>
      <c r="E785" s="26"/>
      <c r="F785" s="26"/>
      <c r="G785" s="255"/>
      <c r="H785" s="174"/>
      <c r="I785" s="27"/>
      <c r="J785" s="273"/>
      <c r="K785" s="210"/>
      <c r="L785" s="210"/>
      <c r="M785" s="25"/>
      <c r="Q785" s="101"/>
    </row>
    <row r="786" hidden="1" customHeight="1" spans="1:17">
      <c r="A786" s="24"/>
      <c r="B786" s="24"/>
      <c r="C786" s="24"/>
      <c r="D786" s="25"/>
      <c r="E786" s="26"/>
      <c r="F786" s="26"/>
      <c r="G786" s="255"/>
      <c r="H786" s="174"/>
      <c r="I786" s="27"/>
      <c r="J786" s="273"/>
      <c r="K786" s="210"/>
      <c r="L786" s="210"/>
      <c r="M786" s="265"/>
      <c r="N786" s="210"/>
      <c r="Q786" s="101"/>
    </row>
    <row r="787" hidden="1" customHeight="1" spans="1:17">
      <c r="A787" s="24"/>
      <c r="B787" s="24"/>
      <c r="C787" s="24"/>
      <c r="D787" s="25"/>
      <c r="E787" s="26"/>
      <c r="F787" s="26"/>
      <c r="G787" s="255"/>
      <c r="H787" s="174"/>
      <c r="I787" s="27"/>
      <c r="J787" s="273"/>
      <c r="K787" s="210"/>
      <c r="L787" s="210"/>
      <c r="Q787" s="101"/>
    </row>
    <row r="788" hidden="1" customHeight="1" spans="1:17">
      <c r="A788" s="24"/>
      <c r="B788" s="24"/>
      <c r="C788" s="24"/>
      <c r="D788" s="25"/>
      <c r="E788" s="26"/>
      <c r="F788" s="26"/>
      <c r="G788" s="255"/>
      <c r="H788" s="174"/>
      <c r="I788" s="27"/>
      <c r="J788" s="273"/>
      <c r="K788" s="210"/>
      <c r="L788" s="210"/>
      <c r="Q788" s="101"/>
    </row>
    <row r="789" hidden="1" customHeight="1" spans="1:17">
      <c r="A789" s="24"/>
      <c r="B789" s="24"/>
      <c r="C789" s="24"/>
      <c r="D789" s="25"/>
      <c r="E789" s="26"/>
      <c r="F789" s="26"/>
      <c r="G789" s="255"/>
      <c r="H789" s="174"/>
      <c r="I789" s="261"/>
      <c r="J789" s="262"/>
      <c r="K789" s="210"/>
      <c r="L789" s="263"/>
      <c r="Q789" s="101"/>
    </row>
    <row r="790" hidden="1" customHeight="1" spans="1:17">
      <c r="A790" s="24"/>
      <c r="B790" s="24"/>
      <c r="C790" s="24"/>
      <c r="D790" s="25"/>
      <c r="E790" s="26"/>
      <c r="F790" s="26"/>
      <c r="G790" s="255"/>
      <c r="H790" s="174"/>
      <c r="I790" s="27"/>
      <c r="J790" s="273"/>
      <c r="K790" s="210"/>
      <c r="L790" s="210"/>
      <c r="N790" s="210"/>
      <c r="Q790" s="101"/>
    </row>
    <row r="791" hidden="1" customHeight="1" spans="1:17">
      <c r="A791" s="24"/>
      <c r="B791" s="24"/>
      <c r="C791" s="24"/>
      <c r="D791" s="25"/>
      <c r="E791" s="26"/>
      <c r="F791" s="26"/>
      <c r="G791" s="255"/>
      <c r="H791" s="174"/>
      <c r="I791" s="27"/>
      <c r="J791" s="273"/>
      <c r="K791" s="210"/>
      <c r="L791" s="210"/>
      <c r="N791" s="210"/>
      <c r="Q791" s="101"/>
    </row>
    <row r="792" hidden="1" customHeight="1" spans="1:17">
      <c r="A792" s="24"/>
      <c r="B792" s="24"/>
      <c r="C792" s="24"/>
      <c r="D792" s="25"/>
      <c r="N792" s="210"/>
      <c r="Q792" s="101"/>
    </row>
    <row r="793" hidden="1" customHeight="1" spans="1:17">
      <c r="A793" s="24"/>
      <c r="B793" s="24"/>
      <c r="C793" s="24"/>
      <c r="D793" s="25"/>
      <c r="E793" s="26"/>
      <c r="F793" s="26"/>
      <c r="G793" s="255"/>
      <c r="H793" s="174"/>
      <c r="I793" s="27"/>
      <c r="J793" s="273"/>
      <c r="K793" s="210"/>
      <c r="L793" s="210"/>
      <c r="Q793" s="101"/>
    </row>
    <row r="794" hidden="1" customHeight="1" spans="1:17">
      <c r="A794" s="24"/>
      <c r="B794" s="24"/>
      <c r="C794" s="24"/>
      <c r="D794" s="25"/>
      <c r="E794" s="26"/>
      <c r="F794" s="26"/>
      <c r="G794" s="255"/>
      <c r="H794" s="174"/>
      <c r="I794" s="27"/>
      <c r="J794" s="273"/>
      <c r="K794" s="210"/>
      <c r="L794" s="210"/>
      <c r="N794" s="210"/>
      <c r="Q794" s="101"/>
    </row>
    <row r="795" hidden="1" customHeight="1" spans="1:17">
      <c r="A795" s="24"/>
      <c r="B795" s="24"/>
      <c r="C795" s="24"/>
      <c r="D795" s="25"/>
      <c r="E795" s="26"/>
      <c r="F795" s="26"/>
      <c r="G795" s="255"/>
      <c r="H795" s="174"/>
      <c r="I795" s="27"/>
      <c r="J795" s="273"/>
      <c r="K795" s="210"/>
      <c r="L795" s="210"/>
      <c r="Q795" s="101"/>
    </row>
    <row r="796" hidden="1" customHeight="1" spans="1:17">
      <c r="A796" s="24"/>
      <c r="B796" s="24"/>
      <c r="C796" s="24"/>
      <c r="D796" s="25"/>
      <c r="M796"/>
      <c r="Q796" s="101"/>
    </row>
    <row r="797" hidden="1" customHeight="1" spans="1:17">
      <c r="A797" s="24"/>
      <c r="B797" s="24"/>
      <c r="C797" s="24"/>
      <c r="D797" s="25"/>
      <c r="Q797" s="101"/>
    </row>
    <row r="798" hidden="1" customHeight="1" spans="1:17">
      <c r="A798" s="24"/>
      <c r="B798" s="24"/>
      <c r="C798" s="24"/>
      <c r="D798" s="25"/>
      <c r="Q798" s="101"/>
    </row>
    <row r="799" hidden="1" customHeight="1" spans="1:17">
      <c r="A799" s="24"/>
      <c r="B799" s="24"/>
      <c r="C799" s="24"/>
      <c r="D799" s="25"/>
      <c r="I799" s="27"/>
      <c r="J799" s="262"/>
      <c r="K799" s="210"/>
      <c r="L799" s="263"/>
      <c r="Q799" s="101"/>
    </row>
    <row r="800" hidden="1" customHeight="1" spans="1:17">
      <c r="A800" s="24"/>
      <c r="B800" s="24"/>
      <c r="C800" s="24"/>
      <c r="D800" s="25"/>
      <c r="E800" s="26"/>
      <c r="F800" s="26"/>
      <c r="G800" s="255"/>
      <c r="H800" s="174"/>
      <c r="I800" s="27"/>
      <c r="J800" s="291"/>
      <c r="K800" s="210"/>
      <c r="L800" s="210"/>
      <c r="M800" s="25"/>
      <c r="N800" s="290"/>
      <c r="Q800" s="101"/>
    </row>
    <row r="801" hidden="1" customHeight="1" spans="3:17">
      <c r="C801" s="101"/>
      <c r="Q801" s="101"/>
    </row>
    <row r="802" hidden="1" customHeight="1" spans="1:17">
      <c r="A802" s="24"/>
      <c r="B802" s="24"/>
      <c r="C802" s="24"/>
      <c r="D802" s="25"/>
      <c r="Q802" s="101"/>
    </row>
    <row r="803" hidden="1" customHeight="1" spans="1:17">
      <c r="A803" s="24"/>
      <c r="B803" s="24"/>
      <c r="C803" s="24"/>
      <c r="D803" s="25"/>
      <c r="Q803" s="101"/>
    </row>
    <row r="804" hidden="1" customHeight="1" spans="1:17">
      <c r="A804" s="24"/>
      <c r="B804" s="24"/>
      <c r="C804" s="24"/>
      <c r="D804" s="25"/>
      <c r="E804" s="26"/>
      <c r="F804" s="26"/>
      <c r="G804" s="255"/>
      <c r="H804" s="174"/>
      <c r="I804" s="27"/>
      <c r="J804" s="273"/>
      <c r="K804" s="210"/>
      <c r="L804" s="210"/>
      <c r="N804" s="210"/>
      <c r="Q804" s="101"/>
    </row>
    <row r="805" hidden="1" customHeight="1" spans="1:17">
      <c r="A805" s="24"/>
      <c r="B805" s="24"/>
      <c r="C805" s="24"/>
      <c r="D805" s="25"/>
      <c r="E805" s="26"/>
      <c r="F805" s="26"/>
      <c r="G805" s="255"/>
      <c r="H805" s="174"/>
      <c r="I805" s="27"/>
      <c r="J805" s="273"/>
      <c r="K805" s="210"/>
      <c r="L805" s="210"/>
      <c r="N805" s="210"/>
      <c r="Q805" s="101"/>
    </row>
    <row r="806" hidden="1" customHeight="1" spans="1:17">
      <c r="A806" s="24"/>
      <c r="B806" s="24"/>
      <c r="C806" s="24"/>
      <c r="D806" s="25"/>
      <c r="E806" s="26"/>
      <c r="F806" s="26"/>
      <c r="G806" s="255"/>
      <c r="H806" s="174"/>
      <c r="I806" s="27"/>
      <c r="J806" s="273"/>
      <c r="K806" s="210"/>
      <c r="L806" s="210"/>
      <c r="M806" s="25"/>
      <c r="N806" s="210"/>
      <c r="Q806" s="101"/>
    </row>
    <row r="807" hidden="1" customHeight="1" spans="1:17">
      <c r="A807" s="24"/>
      <c r="B807" s="24"/>
      <c r="C807" s="24"/>
      <c r="D807" s="25"/>
      <c r="E807" s="26"/>
      <c r="F807" s="26"/>
      <c r="G807" s="255"/>
      <c r="H807" s="174"/>
      <c r="I807" s="27"/>
      <c r="J807" s="273"/>
      <c r="K807" s="210"/>
      <c r="L807" s="210"/>
      <c r="M807" s="25"/>
      <c r="Q807" s="101"/>
    </row>
    <row r="808" hidden="1" customHeight="1" spans="1:17">
      <c r="A808" s="24"/>
      <c r="B808" s="24"/>
      <c r="C808" s="24"/>
      <c r="D808" s="25"/>
      <c r="E808" s="173"/>
      <c r="F808" s="26"/>
      <c r="G808" s="170"/>
      <c r="H808" s="174"/>
      <c r="I808" s="208"/>
      <c r="J808" s="209"/>
      <c r="K808" s="210"/>
      <c r="L808" s="211"/>
      <c r="M808" s="25"/>
      <c r="N808" s="210"/>
      <c r="Q808" s="101"/>
    </row>
    <row r="809" hidden="1" customHeight="1" spans="1:17">
      <c r="A809" s="24"/>
      <c r="B809" s="24"/>
      <c r="C809" s="24"/>
      <c r="D809" s="25"/>
      <c r="N809" s="210"/>
      <c r="Q809" s="101"/>
    </row>
    <row r="810" hidden="1" customHeight="1" spans="1:17">
      <c r="A810" s="24"/>
      <c r="B810" s="24"/>
      <c r="C810" s="24"/>
      <c r="D810" s="25"/>
      <c r="N810" s="210"/>
      <c r="Q810" s="101"/>
    </row>
    <row r="811" hidden="1" customHeight="1" spans="1:17">
      <c r="A811" s="24"/>
      <c r="B811" s="24"/>
      <c r="C811" s="24"/>
      <c r="D811" s="25"/>
      <c r="M811" s="25"/>
      <c r="N811" s="210"/>
      <c r="Q811" s="101"/>
    </row>
    <row r="812" hidden="1" customHeight="1" spans="1:17">
      <c r="A812" s="24"/>
      <c r="B812" s="24"/>
      <c r="C812" s="24"/>
      <c r="D812" s="25"/>
      <c r="E812" s="26"/>
      <c r="F812" s="26"/>
      <c r="G812" s="255"/>
      <c r="H812" s="174"/>
      <c r="I812" s="27"/>
      <c r="J812" s="273"/>
      <c r="K812" s="210"/>
      <c r="L812" s="210"/>
      <c r="M812" s="274"/>
      <c r="N812" s="210"/>
      <c r="Q812" s="101"/>
    </row>
    <row r="813" hidden="1" customHeight="1" spans="1:17">
      <c r="A813" s="24"/>
      <c r="B813" s="24"/>
      <c r="C813" s="24"/>
      <c r="D813" s="25"/>
      <c r="M813" s="25"/>
      <c r="Q813" s="101"/>
    </row>
    <row r="814" hidden="1" customHeight="1" spans="1:17">
      <c r="A814" s="24"/>
      <c r="B814" s="24"/>
      <c r="C814" s="24"/>
      <c r="D814" s="25"/>
      <c r="M814" s="25"/>
      <c r="N814" s="210"/>
      <c r="Q814" s="101"/>
    </row>
    <row r="815" hidden="1" customHeight="1" spans="1:17">
      <c r="A815" s="24"/>
      <c r="B815" s="24"/>
      <c r="C815" s="24"/>
      <c r="D815" s="25"/>
      <c r="M815" s="25"/>
      <c r="N815" s="210"/>
      <c r="Q815" s="101"/>
    </row>
    <row r="816" hidden="1" customHeight="1" spans="1:17">
      <c r="A816" s="24"/>
      <c r="B816" s="24"/>
      <c r="C816" s="24"/>
      <c r="D816" s="25"/>
      <c r="M816" s="274"/>
      <c r="N816" s="210"/>
      <c r="Q816" s="101"/>
    </row>
    <row r="817" hidden="1" customHeight="1" spans="1:17">
      <c r="A817" s="24"/>
      <c r="B817" s="24"/>
      <c r="C817" s="24"/>
      <c r="D817" s="25"/>
      <c r="M817" s="274"/>
      <c r="N817" s="210"/>
      <c r="Q817" s="101"/>
    </row>
    <row r="818" hidden="1" customHeight="1" spans="1:17">
      <c r="A818" s="24"/>
      <c r="B818" s="24"/>
      <c r="C818" s="24"/>
      <c r="D818" s="25"/>
      <c r="E818" s="26"/>
      <c r="F818" s="26"/>
      <c r="G818" s="255"/>
      <c r="H818" s="174"/>
      <c r="I818" s="27"/>
      <c r="J818" s="273"/>
      <c r="K818" s="210"/>
      <c r="L818" s="210"/>
      <c r="M818" s="25"/>
      <c r="Q818" s="101"/>
    </row>
    <row r="819" hidden="1" customHeight="1" spans="1:17">
      <c r="A819" s="24"/>
      <c r="B819" s="24"/>
      <c r="C819" s="24"/>
      <c r="D819" s="25"/>
      <c r="M819" s="25"/>
      <c r="N819" s="211"/>
      <c r="Q819" s="101"/>
    </row>
    <row r="820" hidden="1" customHeight="1" spans="1:17">
      <c r="A820" s="24"/>
      <c r="B820" s="24"/>
      <c r="C820" s="24"/>
      <c r="D820" s="25"/>
      <c r="J820" s="273"/>
      <c r="M820" s="25"/>
      <c r="N820" s="210"/>
      <c r="Q820" s="101"/>
    </row>
    <row r="821" hidden="1" customHeight="1" spans="1:17">
      <c r="A821" s="24"/>
      <c r="B821" s="24"/>
      <c r="C821" s="24"/>
      <c r="D821" s="25"/>
      <c r="E821" s="26"/>
      <c r="F821" s="26"/>
      <c r="G821" s="255"/>
      <c r="H821" s="174"/>
      <c r="I821" s="27"/>
      <c r="J821" s="273"/>
      <c r="K821" s="210"/>
      <c r="L821" s="210"/>
      <c r="Q821" s="101"/>
    </row>
    <row r="822" hidden="1" customHeight="1" spans="1:17">
      <c r="A822" s="24"/>
      <c r="B822" s="24"/>
      <c r="C822" s="24"/>
      <c r="D822" s="25"/>
      <c r="E822" s="26"/>
      <c r="F822" s="26"/>
      <c r="G822" s="255"/>
      <c r="H822" s="174"/>
      <c r="I822" s="27"/>
      <c r="J822" s="273"/>
      <c r="K822" s="210"/>
      <c r="L822" s="210"/>
      <c r="M822" s="25"/>
      <c r="Q822" s="101"/>
    </row>
    <row r="823" hidden="1" customHeight="1" spans="1:17">
      <c r="A823" s="24"/>
      <c r="B823" s="24"/>
      <c r="C823" s="24"/>
      <c r="D823" s="25"/>
      <c r="M823" s="288"/>
      <c r="Q823" s="101"/>
    </row>
    <row r="824" hidden="1" customHeight="1" spans="1:17">
      <c r="A824" s="24"/>
      <c r="B824" s="24"/>
      <c r="C824" s="24"/>
      <c r="D824" s="25"/>
      <c r="Q824" s="101"/>
    </row>
    <row r="825" hidden="1" customHeight="1" spans="1:17">
      <c r="A825" s="24"/>
      <c r="B825" s="24"/>
      <c r="C825" s="24"/>
      <c r="D825" s="25"/>
      <c r="M825" s="25"/>
      <c r="N825" s="210"/>
      <c r="Q825" s="101"/>
    </row>
    <row r="826" hidden="1" customHeight="1" spans="1:17">
      <c r="A826" s="24"/>
      <c r="B826" s="24"/>
      <c r="C826" s="24"/>
      <c r="D826" s="25"/>
      <c r="E826" s="26"/>
      <c r="F826" s="26"/>
      <c r="G826" s="255"/>
      <c r="H826" s="174"/>
      <c r="I826" s="27"/>
      <c r="J826" s="273"/>
      <c r="K826" s="210"/>
      <c r="L826" s="210"/>
      <c r="M826" s="235"/>
      <c r="Q826" s="101"/>
    </row>
    <row r="827" hidden="1" customHeight="1" spans="1:17">
      <c r="A827" s="24"/>
      <c r="B827" s="24"/>
      <c r="C827" s="24"/>
      <c r="M827" s="25"/>
      <c r="Q827" s="101"/>
    </row>
    <row r="828" hidden="1" customHeight="1" spans="1:17">
      <c r="A828" s="24"/>
      <c r="B828" s="24"/>
      <c r="C828" s="24"/>
      <c r="D828" s="25"/>
      <c r="E828" s="26"/>
      <c r="F828" s="26"/>
      <c r="G828" s="255"/>
      <c r="H828" s="174"/>
      <c r="I828" s="27"/>
      <c r="J828" s="273"/>
      <c r="K828" s="210"/>
      <c r="L828" s="210"/>
      <c r="N828" s="210"/>
      <c r="Q828" s="101"/>
    </row>
    <row r="829" hidden="1" customHeight="1" spans="1:17">
      <c r="A829" s="24"/>
      <c r="B829" s="24"/>
      <c r="C829" s="24"/>
      <c r="D829" s="25"/>
      <c r="Q829" s="101"/>
    </row>
    <row r="830" hidden="1" customHeight="1" spans="1:17">
      <c r="A830" s="24"/>
      <c r="B830" s="24"/>
      <c r="C830" s="24"/>
      <c r="D830" s="25"/>
      <c r="Q830" s="101"/>
    </row>
    <row r="831" hidden="1" customHeight="1" spans="1:17">
      <c r="A831" s="24"/>
      <c r="B831" s="24"/>
      <c r="C831" s="24"/>
      <c r="D831" s="25"/>
      <c r="E831" s="26"/>
      <c r="F831" s="26"/>
      <c r="G831" s="255"/>
      <c r="H831" s="174"/>
      <c r="I831" s="27"/>
      <c r="J831" s="273"/>
      <c r="K831" s="210"/>
      <c r="L831" s="210"/>
      <c r="M831" s="25"/>
      <c r="Q831" s="101"/>
    </row>
    <row r="832" hidden="1" customHeight="1" spans="1:17">
      <c r="A832" s="24"/>
      <c r="B832" s="24"/>
      <c r="C832" s="24"/>
      <c r="D832" s="25"/>
      <c r="E832" s="26"/>
      <c r="F832" s="26"/>
      <c r="G832" s="255"/>
      <c r="H832" s="174"/>
      <c r="I832" s="27"/>
      <c r="J832" s="273"/>
      <c r="K832" s="210"/>
      <c r="L832" s="210"/>
      <c r="Q832" s="101"/>
    </row>
    <row r="833" hidden="1" customHeight="1" spans="1:17">
      <c r="A833" s="24"/>
      <c r="B833" s="24"/>
      <c r="C833" s="24"/>
      <c r="D833" s="25"/>
      <c r="E833" s="26"/>
      <c r="F833" s="26"/>
      <c r="G833" s="255"/>
      <c r="H833" s="174"/>
      <c r="I833" s="27"/>
      <c r="J833" s="273"/>
      <c r="K833" s="210"/>
      <c r="L833" s="210"/>
      <c r="M833" s="25"/>
      <c r="Q833" s="101"/>
    </row>
    <row r="834" hidden="1" customHeight="1" spans="1:17">
      <c r="A834" s="24"/>
      <c r="B834" s="24"/>
      <c r="C834" s="24"/>
      <c r="D834" s="25"/>
      <c r="E834" s="26"/>
      <c r="F834" s="26"/>
      <c r="G834" s="255"/>
      <c r="H834" s="174"/>
      <c r="I834" s="27"/>
      <c r="J834" s="273"/>
      <c r="K834" s="210"/>
      <c r="L834" s="210"/>
      <c r="Q834" s="101"/>
    </row>
    <row r="835" hidden="1" customHeight="1" spans="1:17">
      <c r="A835" s="24"/>
      <c r="B835" s="24"/>
      <c r="C835" s="24"/>
      <c r="D835" s="25"/>
      <c r="E835" s="26"/>
      <c r="F835" s="26"/>
      <c r="G835" s="255"/>
      <c r="H835" s="174"/>
      <c r="I835" s="27"/>
      <c r="J835" s="273"/>
      <c r="K835" s="210"/>
      <c r="L835" s="210"/>
      <c r="Q835" s="101"/>
    </row>
    <row r="836" hidden="1" customHeight="1" spans="1:17">
      <c r="A836" s="24"/>
      <c r="B836" s="24"/>
      <c r="C836" s="24"/>
      <c r="D836" s="25"/>
      <c r="Q836" s="101"/>
    </row>
    <row r="837" s="25" customFormat="1" ht="15.75" hidden="1" customHeight="1" spans="1:16">
      <c r="A837" s="24"/>
      <c r="B837" s="24"/>
      <c r="C837" s="24"/>
      <c r="E837" s="173"/>
      <c r="F837" s="26"/>
      <c r="G837" s="170"/>
      <c r="H837" s="174"/>
      <c r="I837" s="208"/>
      <c r="J837" s="209"/>
      <c r="K837" s="210"/>
      <c r="L837" s="211"/>
      <c r="M837" s="24"/>
      <c r="N837" s="211"/>
      <c r="O837" s="24"/>
      <c r="P837" s="210"/>
    </row>
    <row r="838" hidden="1" customHeight="1" spans="1:17">
      <c r="A838" s="24"/>
      <c r="B838" s="24"/>
      <c r="C838" s="24"/>
      <c r="D838" s="25"/>
      <c r="Q838" s="101"/>
    </row>
    <row r="839" hidden="1" customHeight="1" spans="1:17">
      <c r="A839" s="24"/>
      <c r="B839" s="24"/>
      <c r="C839" s="24"/>
      <c r="D839" s="25"/>
      <c r="Q839" s="101"/>
    </row>
    <row r="840" hidden="1" customHeight="1" spans="1:17">
      <c r="A840" s="24"/>
      <c r="B840" s="24"/>
      <c r="C840" s="24"/>
      <c r="D840" s="25"/>
      <c r="Q840" s="101"/>
    </row>
    <row r="841" s="25" customFormat="1" ht="15.75" hidden="1" customHeight="1" spans="1:16">
      <c r="A841" s="24"/>
      <c r="B841" s="24"/>
      <c r="C841" s="24"/>
      <c r="E841" s="26"/>
      <c r="F841" s="26"/>
      <c r="G841" s="255"/>
      <c r="H841" s="174"/>
      <c r="I841" s="27"/>
      <c r="J841" s="273"/>
      <c r="K841" s="210"/>
      <c r="L841" s="210"/>
      <c r="M841" s="274"/>
      <c r="N841" s="210"/>
      <c r="P841" s="210"/>
    </row>
    <row r="842" hidden="1" customHeight="1" spans="1:17">
      <c r="A842" s="24"/>
      <c r="B842" s="24"/>
      <c r="C842" s="24"/>
      <c r="D842" s="25"/>
      <c r="Q842" s="101"/>
    </row>
    <row r="843" hidden="1" customHeight="1" spans="1:17">
      <c r="A843" s="24"/>
      <c r="B843" s="24"/>
      <c r="C843" s="24"/>
      <c r="D843" s="25"/>
      <c r="Q843" s="101"/>
    </row>
    <row r="844" hidden="1" customHeight="1" spans="1:17">
      <c r="A844" s="24"/>
      <c r="B844" s="24"/>
      <c r="C844" s="24"/>
      <c r="D844" s="25"/>
      <c r="Q844" s="101"/>
    </row>
    <row r="845" hidden="1" customHeight="1" spans="1:17">
      <c r="A845" s="24"/>
      <c r="B845" s="24"/>
      <c r="C845" s="24"/>
      <c r="D845" s="25"/>
      <c r="Q845" s="101"/>
    </row>
    <row r="846" hidden="1" customHeight="1" spans="1:17">
      <c r="A846" s="24"/>
      <c r="B846" s="24"/>
      <c r="C846" s="24"/>
      <c r="D846" s="25"/>
      <c r="Q846" s="101"/>
    </row>
    <row r="847" s="107" customFormat="1" hidden="1" customHeight="1" spans="1:16">
      <c r="A847" s="151"/>
      <c r="B847" s="151"/>
      <c r="C847" s="151"/>
      <c r="D847" s="151"/>
      <c r="E847" s="158"/>
      <c r="F847" s="158"/>
      <c r="G847" s="300"/>
      <c r="H847" s="158"/>
      <c r="I847" s="108"/>
      <c r="J847" s="266"/>
      <c r="K847" s="267"/>
      <c r="L847" s="267"/>
      <c r="N847" s="267"/>
      <c r="P847" s="267"/>
    </row>
    <row r="848" s="153" customFormat="1" hidden="1" customHeight="1" spans="1:16">
      <c r="A848" s="301"/>
      <c r="B848" s="301"/>
      <c r="C848" s="301"/>
      <c r="D848" s="302"/>
      <c r="E848" s="303"/>
      <c r="F848" s="303"/>
      <c r="G848" s="304"/>
      <c r="H848" s="158"/>
      <c r="I848" s="307"/>
      <c r="J848" s="308"/>
      <c r="K848" s="309"/>
      <c r="L848" s="309"/>
      <c r="N848" s="309"/>
      <c r="P848" s="309"/>
    </row>
    <row r="849" s="107" customFormat="1" hidden="1" customHeight="1" spans="1:16">
      <c r="A849" s="151"/>
      <c r="B849" s="151"/>
      <c r="C849" s="151"/>
      <c r="D849" s="151"/>
      <c r="E849" s="158"/>
      <c r="F849" s="158"/>
      <c r="G849" s="300"/>
      <c r="H849" s="158"/>
      <c r="I849" s="108"/>
      <c r="J849" s="266"/>
      <c r="K849" s="267"/>
      <c r="L849" s="267"/>
      <c r="N849" s="267"/>
      <c r="P849" s="267"/>
    </row>
    <row r="850" hidden="1" customHeight="1" spans="1:17">
      <c r="A850" s="24"/>
      <c r="B850" s="24"/>
      <c r="C850" s="24"/>
      <c r="D850" s="25"/>
      <c r="Q850" s="101"/>
    </row>
    <row r="851" s="107" customFormat="1" hidden="1" customHeight="1" spans="1:16">
      <c r="A851" s="151"/>
      <c r="B851" s="151"/>
      <c r="C851" s="151"/>
      <c r="D851" s="151"/>
      <c r="E851" s="158"/>
      <c r="F851" s="158"/>
      <c r="G851" s="300"/>
      <c r="H851" s="158"/>
      <c r="I851" s="108"/>
      <c r="J851" s="266"/>
      <c r="K851" s="267"/>
      <c r="L851" s="267"/>
      <c r="N851" s="267"/>
      <c r="P851" s="267"/>
    </row>
    <row r="852" s="154" customFormat="1" hidden="1" customHeight="1" spans="1:16">
      <c r="A852" s="301"/>
      <c r="B852" s="301"/>
      <c r="C852" s="301"/>
      <c r="D852" s="301"/>
      <c r="E852" s="305"/>
      <c r="F852" s="305"/>
      <c r="G852" s="306"/>
      <c r="H852" s="158"/>
      <c r="I852" s="310"/>
      <c r="J852" s="311"/>
      <c r="K852" s="312"/>
      <c r="L852" s="312"/>
      <c r="N852" s="312"/>
      <c r="P852" s="312"/>
    </row>
    <row r="853" s="154" customFormat="1" hidden="1" customHeight="1" spans="1:16">
      <c r="A853" s="301"/>
      <c r="B853" s="301"/>
      <c r="C853" s="301"/>
      <c r="D853" s="301"/>
      <c r="E853" s="305"/>
      <c r="F853" s="305"/>
      <c r="G853" s="306"/>
      <c r="H853" s="158"/>
      <c r="I853" s="310"/>
      <c r="J853" s="311"/>
      <c r="K853" s="312"/>
      <c r="L853" s="312"/>
      <c r="N853" s="312"/>
      <c r="P853" s="312"/>
    </row>
    <row r="854" hidden="1" customHeight="1" spans="1:17">
      <c r="A854" s="24"/>
      <c r="B854" s="24"/>
      <c r="C854" s="24"/>
      <c r="D854" s="25"/>
      <c r="Q854" s="101"/>
    </row>
    <row r="855" hidden="1" customHeight="1" spans="1:17">
      <c r="A855" s="24"/>
      <c r="B855" s="24"/>
      <c r="C855" s="24"/>
      <c r="D855" s="25"/>
      <c r="Q855" s="101"/>
    </row>
    <row r="856" s="107" customFormat="1" hidden="1" customHeight="1" spans="1:16">
      <c r="A856" s="151"/>
      <c r="B856" s="151"/>
      <c r="C856" s="151"/>
      <c r="D856" s="151"/>
      <c r="E856" s="158"/>
      <c r="F856" s="158"/>
      <c r="G856" s="300"/>
      <c r="H856" s="158"/>
      <c r="I856" s="108"/>
      <c r="J856" s="266"/>
      <c r="K856" s="267"/>
      <c r="L856" s="267"/>
      <c r="N856" s="267"/>
      <c r="P856" s="267"/>
    </row>
    <row r="857" hidden="1" customHeight="1" spans="1:17">
      <c r="A857" s="24"/>
      <c r="B857" s="24"/>
      <c r="C857" s="24"/>
      <c r="D857" s="25"/>
      <c r="Q857" s="101"/>
    </row>
    <row r="858" s="107" customFormat="1" hidden="1" customHeight="1" spans="1:16">
      <c r="A858" s="151"/>
      <c r="B858" s="151"/>
      <c r="C858" s="151"/>
      <c r="D858" s="151"/>
      <c r="E858" s="158"/>
      <c r="F858" s="158"/>
      <c r="G858" s="300"/>
      <c r="H858" s="158"/>
      <c r="I858" s="108"/>
      <c r="J858" s="266"/>
      <c r="K858" s="267"/>
      <c r="L858" s="267"/>
      <c r="N858" s="267"/>
      <c r="P858" s="267"/>
    </row>
    <row r="859" s="107" customFormat="1" hidden="1" customHeight="1" spans="1:16">
      <c r="A859" s="151"/>
      <c r="B859" s="151"/>
      <c r="C859" s="151"/>
      <c r="D859" s="151"/>
      <c r="E859" s="158"/>
      <c r="F859" s="158"/>
      <c r="G859" s="300"/>
      <c r="H859" s="158"/>
      <c r="I859" s="108"/>
      <c r="J859" s="266"/>
      <c r="K859" s="267"/>
      <c r="L859" s="267"/>
      <c r="N859" s="267"/>
      <c r="P859" s="267"/>
    </row>
    <row r="860" s="154" customFormat="1" hidden="1" customHeight="1" spans="1:16">
      <c r="A860" s="301"/>
      <c r="B860" s="301"/>
      <c r="C860" s="301"/>
      <c r="D860" s="301"/>
      <c r="E860" s="305"/>
      <c r="F860" s="305"/>
      <c r="G860" s="306"/>
      <c r="H860" s="158"/>
      <c r="I860" s="310"/>
      <c r="J860" s="311"/>
      <c r="K860" s="312"/>
      <c r="L860" s="312"/>
      <c r="N860" s="312"/>
      <c r="P860" s="312"/>
    </row>
    <row r="861" s="25" customFormat="1" ht="15.75" hidden="1" customHeight="1" spans="1:16">
      <c r="A861" s="24"/>
      <c r="B861" s="24"/>
      <c r="C861" s="24"/>
      <c r="E861" s="26"/>
      <c r="F861" s="26"/>
      <c r="G861" s="255"/>
      <c r="H861" s="174"/>
      <c r="I861" s="27"/>
      <c r="J861" s="273"/>
      <c r="K861" s="210"/>
      <c r="L861" s="210"/>
      <c r="N861" s="210"/>
      <c r="P861" s="210"/>
    </row>
    <row r="862" hidden="1" customHeight="1" spans="1:17">
      <c r="A862" s="24"/>
      <c r="B862" s="24"/>
      <c r="C862" s="24"/>
      <c r="D862" s="25"/>
      <c r="Q862" s="101"/>
    </row>
    <row r="863" s="107" customFormat="1" hidden="1" customHeight="1" spans="1:16">
      <c r="A863" s="151"/>
      <c r="B863" s="151"/>
      <c r="C863" s="151"/>
      <c r="D863" s="151"/>
      <c r="E863" s="158"/>
      <c r="F863" s="158"/>
      <c r="G863" s="300"/>
      <c r="H863" s="158"/>
      <c r="I863" s="108"/>
      <c r="J863" s="266"/>
      <c r="K863" s="267"/>
      <c r="L863" s="267"/>
      <c r="N863" s="267"/>
      <c r="P863" s="267"/>
    </row>
    <row r="864" s="107" customFormat="1" hidden="1" customHeight="1" spans="1:16">
      <c r="A864" s="151"/>
      <c r="B864" s="151"/>
      <c r="C864" s="151"/>
      <c r="D864" s="151"/>
      <c r="E864" s="158"/>
      <c r="F864" s="158"/>
      <c r="G864" s="300"/>
      <c r="H864" s="158"/>
      <c r="I864" s="108"/>
      <c r="J864" s="266"/>
      <c r="K864" s="267"/>
      <c r="L864" s="267"/>
      <c r="N864" s="267"/>
      <c r="P864" s="267"/>
    </row>
    <row r="865" s="154" customFormat="1" hidden="1" customHeight="1" spans="1:16">
      <c r="A865" s="301"/>
      <c r="B865" s="301"/>
      <c r="C865" s="301"/>
      <c r="D865" s="301"/>
      <c r="E865" s="305"/>
      <c r="F865" s="305"/>
      <c r="G865" s="306"/>
      <c r="H865" s="158"/>
      <c r="I865" s="310"/>
      <c r="J865" s="311"/>
      <c r="K865" s="312"/>
      <c r="L865" s="312"/>
      <c r="N865" s="312"/>
      <c r="P865" s="312"/>
    </row>
    <row r="866" hidden="1" customHeight="1" spans="1:17">
      <c r="A866" s="24"/>
      <c r="B866" s="24"/>
      <c r="C866" s="24"/>
      <c r="D866" s="25"/>
      <c r="Q866" s="101"/>
    </row>
    <row r="867" s="107" customFormat="1" hidden="1" customHeight="1" spans="1:16">
      <c r="A867" s="151"/>
      <c r="B867" s="151"/>
      <c r="C867" s="151"/>
      <c r="D867" s="151"/>
      <c r="E867" s="158"/>
      <c r="F867" s="158"/>
      <c r="G867" s="300"/>
      <c r="H867" s="158"/>
      <c r="I867" s="108"/>
      <c r="J867" s="266"/>
      <c r="K867" s="267"/>
      <c r="L867" s="267"/>
      <c r="N867" s="267"/>
      <c r="P867" s="267"/>
    </row>
    <row r="868" s="154" customFormat="1" hidden="1" customHeight="1" spans="1:16">
      <c r="A868" s="301"/>
      <c r="B868" s="301"/>
      <c r="C868" s="301"/>
      <c r="D868" s="301"/>
      <c r="E868" s="305"/>
      <c r="F868" s="305"/>
      <c r="G868" s="306"/>
      <c r="H868" s="158"/>
      <c r="I868" s="310"/>
      <c r="J868" s="311"/>
      <c r="K868" s="312"/>
      <c r="L868" s="312"/>
      <c r="N868" s="312"/>
      <c r="P868" s="312"/>
    </row>
    <row r="869" s="154" customFormat="1" hidden="1" customHeight="1" spans="1:16">
      <c r="A869" s="301"/>
      <c r="B869" s="301"/>
      <c r="C869" s="301"/>
      <c r="D869" s="301"/>
      <c r="E869" s="305"/>
      <c r="F869" s="305"/>
      <c r="G869" s="306"/>
      <c r="H869" s="158"/>
      <c r="I869" s="310"/>
      <c r="J869" s="311"/>
      <c r="K869" s="312"/>
      <c r="L869" s="312"/>
      <c r="N869" s="312"/>
      <c r="P869" s="312"/>
    </row>
    <row r="870" s="154" customFormat="1" hidden="1" customHeight="1" spans="1:16">
      <c r="A870" s="301"/>
      <c r="B870" s="301"/>
      <c r="C870" s="301"/>
      <c r="D870" s="301"/>
      <c r="E870" s="305"/>
      <c r="F870" s="305"/>
      <c r="G870" s="306"/>
      <c r="H870" s="158"/>
      <c r="I870" s="310"/>
      <c r="J870" s="311"/>
      <c r="K870" s="312"/>
      <c r="L870" s="312"/>
      <c r="N870" s="312"/>
      <c r="P870" s="312"/>
    </row>
    <row r="871" hidden="1" customHeight="1" spans="1:17">
      <c r="A871" s="24"/>
      <c r="B871" s="24"/>
      <c r="C871" s="24"/>
      <c r="D871" s="25"/>
      <c r="Q871" s="101"/>
    </row>
    <row r="872" hidden="1" customHeight="1" spans="1:17">
      <c r="A872" s="24"/>
      <c r="B872" s="24"/>
      <c r="C872" s="24"/>
      <c r="D872" s="25"/>
      <c r="Q872" s="101"/>
    </row>
    <row r="873" hidden="1" customHeight="1" spans="1:17">
      <c r="A873" s="24"/>
      <c r="B873" s="24"/>
      <c r="C873" s="24"/>
      <c r="D873" s="25"/>
      <c r="Q873" s="101"/>
    </row>
    <row r="874" hidden="1" customHeight="1" spans="1:17">
      <c r="A874" s="24"/>
      <c r="B874" s="24"/>
      <c r="C874" s="24"/>
      <c r="D874" s="25"/>
      <c r="Q874" s="101"/>
    </row>
    <row r="875" hidden="1" customHeight="1" spans="1:17">
      <c r="A875" s="24"/>
      <c r="B875" s="24"/>
      <c r="C875" s="24"/>
      <c r="D875" s="25"/>
      <c r="Q875" s="101"/>
    </row>
    <row r="876" hidden="1" customHeight="1" spans="1:17">
      <c r="A876" s="24"/>
      <c r="B876" s="24"/>
      <c r="C876" s="24"/>
      <c r="D876" s="25"/>
      <c r="Q876" s="101"/>
    </row>
    <row r="877" hidden="1" customHeight="1" spans="1:17">
      <c r="A877" s="24"/>
      <c r="B877" s="24"/>
      <c r="C877" s="24"/>
      <c r="D877" s="25"/>
      <c r="Q877" s="101"/>
    </row>
    <row r="878" hidden="1" customHeight="1" spans="1:17">
      <c r="A878" s="24"/>
      <c r="B878" s="24"/>
      <c r="C878" s="24"/>
      <c r="D878" s="25"/>
      <c r="Q878" s="101"/>
    </row>
    <row r="879" hidden="1" customHeight="1" spans="1:17">
      <c r="A879" s="24"/>
      <c r="B879" s="24"/>
      <c r="C879" s="24"/>
      <c r="D879" s="25"/>
      <c r="Q879" s="101"/>
    </row>
    <row r="880" hidden="1" customHeight="1" spans="1:17">
      <c r="A880" s="24"/>
      <c r="B880" s="24"/>
      <c r="C880" s="24"/>
      <c r="D880" s="25"/>
      <c r="Q880" s="101"/>
    </row>
    <row r="881" hidden="1" customHeight="1" spans="1:17">
      <c r="A881" s="24"/>
      <c r="B881" s="24"/>
      <c r="C881" s="24"/>
      <c r="D881" s="25"/>
      <c r="Q881" s="101"/>
    </row>
    <row r="882" hidden="1" customHeight="1" spans="1:17">
      <c r="A882" s="24"/>
      <c r="B882" s="24"/>
      <c r="C882" s="24"/>
      <c r="D882" s="25"/>
      <c r="Q882" s="101"/>
    </row>
    <row r="883" hidden="1" customHeight="1" spans="1:17">
      <c r="A883" s="24"/>
      <c r="B883" s="24"/>
      <c r="C883" s="24"/>
      <c r="D883" s="25"/>
      <c r="Q883" s="101"/>
    </row>
    <row r="884" hidden="1" customHeight="1" spans="1:17">
      <c r="A884" s="24"/>
      <c r="B884" s="24"/>
      <c r="C884" s="24"/>
      <c r="D884" s="25"/>
      <c r="Q884" s="101"/>
    </row>
    <row r="885" hidden="1" customHeight="1" spans="1:17">
      <c r="A885" s="24"/>
      <c r="B885" s="24"/>
      <c r="C885" s="24"/>
      <c r="D885" s="25"/>
      <c r="Q885" s="101"/>
    </row>
    <row r="886" hidden="1" customHeight="1" spans="1:17">
      <c r="A886" s="24"/>
      <c r="B886" s="24"/>
      <c r="C886" s="24"/>
      <c r="D886" s="25"/>
      <c r="Q886" s="101"/>
    </row>
    <row r="887" hidden="1" customHeight="1" spans="1:17">
      <c r="A887" s="24"/>
      <c r="B887" s="24"/>
      <c r="C887" s="24"/>
      <c r="D887" s="25"/>
      <c r="Q887" s="101"/>
    </row>
    <row r="888" hidden="1" customHeight="1" spans="1:17">
      <c r="A888" s="24"/>
      <c r="B888" s="24"/>
      <c r="C888" s="24"/>
      <c r="D888" s="25"/>
      <c r="Q888" s="101"/>
    </row>
    <row r="889" hidden="1" customHeight="1" spans="1:17">
      <c r="A889" s="24"/>
      <c r="B889" s="24"/>
      <c r="C889" s="24"/>
      <c r="D889" s="25"/>
      <c r="Q889" s="101"/>
    </row>
    <row r="890" hidden="1" customHeight="1" spans="1:17">
      <c r="A890" s="24"/>
      <c r="B890" s="24"/>
      <c r="C890" s="24"/>
      <c r="D890" s="25"/>
      <c r="Q890" s="101"/>
    </row>
    <row r="891" hidden="1" customHeight="1" spans="1:17">
      <c r="A891" s="24"/>
      <c r="B891" s="24"/>
      <c r="C891" s="24"/>
      <c r="D891" s="25"/>
      <c r="Q891" s="101"/>
    </row>
    <row r="892" hidden="1" customHeight="1" spans="1:17">
      <c r="A892" s="24"/>
      <c r="B892" s="24"/>
      <c r="C892" s="24"/>
      <c r="D892" s="25"/>
      <c r="Q892" s="101"/>
    </row>
    <row r="893" hidden="1" customHeight="1" spans="1:17">
      <c r="A893" s="24"/>
      <c r="B893" s="24"/>
      <c r="C893" s="24"/>
      <c r="D893" s="25"/>
      <c r="Q893" s="101"/>
    </row>
    <row r="894" hidden="1" customHeight="1" spans="1:17">
      <c r="A894" s="24"/>
      <c r="B894" s="24"/>
      <c r="C894" s="24"/>
      <c r="D894" s="25"/>
      <c r="Q894" s="101"/>
    </row>
    <row r="895" hidden="1" customHeight="1" spans="1:17">
      <c r="A895" s="24"/>
      <c r="B895" s="24"/>
      <c r="C895" s="24"/>
      <c r="D895" s="25"/>
      <c r="Q895" s="101"/>
    </row>
    <row r="896" hidden="1" customHeight="1" spans="1:17">
      <c r="A896" s="24"/>
      <c r="B896" s="24"/>
      <c r="C896" s="24"/>
      <c r="D896" s="25"/>
      <c r="Q896" s="101"/>
    </row>
    <row r="897" hidden="1" customHeight="1" spans="1:17">
      <c r="A897" s="24"/>
      <c r="B897" s="24"/>
      <c r="C897" s="24"/>
      <c r="D897" s="25"/>
      <c r="Q897" s="101"/>
    </row>
    <row r="898" hidden="1" customHeight="1" spans="1:17">
      <c r="A898" s="24"/>
      <c r="B898" s="24"/>
      <c r="C898" s="24"/>
      <c r="D898" s="25"/>
      <c r="Q898" s="101"/>
    </row>
    <row r="899" hidden="1" customHeight="1" spans="1:17">
      <c r="A899" s="24"/>
      <c r="B899" s="24"/>
      <c r="C899" s="24"/>
      <c r="D899" s="25"/>
      <c r="Q899" s="101"/>
    </row>
    <row r="900" hidden="1" customHeight="1" spans="1:17">
      <c r="A900" s="24"/>
      <c r="B900" s="24"/>
      <c r="C900" s="24"/>
      <c r="D900" s="25"/>
      <c r="Q900" s="101"/>
    </row>
    <row r="901" hidden="1" customHeight="1" spans="1:17">
      <c r="A901" s="24"/>
      <c r="B901" s="24"/>
      <c r="C901" s="24"/>
      <c r="D901" s="25"/>
      <c r="Q901" s="101"/>
    </row>
    <row r="902" hidden="1" customHeight="1" spans="1:17">
      <c r="A902" s="24"/>
      <c r="B902" s="24"/>
      <c r="C902" s="24"/>
      <c r="D902" s="25"/>
      <c r="Q902" s="101"/>
    </row>
    <row r="903" hidden="1" customHeight="1" spans="1:17">
      <c r="A903" s="24"/>
      <c r="B903" s="24"/>
      <c r="C903" s="24"/>
      <c r="D903" s="25"/>
      <c r="Q903" s="101"/>
    </row>
    <row r="904" hidden="1" customHeight="1" spans="1:17">
      <c r="A904" s="24"/>
      <c r="B904" s="24"/>
      <c r="C904" s="24"/>
      <c r="D904" s="25"/>
      <c r="Q904" s="101"/>
    </row>
    <row r="905" hidden="1" customHeight="1" spans="1:17">
      <c r="A905" s="24"/>
      <c r="B905" s="24"/>
      <c r="C905" s="24"/>
      <c r="D905" s="25"/>
      <c r="Q905" s="101"/>
    </row>
    <row r="906" hidden="1" customHeight="1" spans="1:17">
      <c r="A906" s="24"/>
      <c r="B906" s="24"/>
      <c r="C906" s="24"/>
      <c r="D906" s="25"/>
      <c r="Q906" s="101"/>
    </row>
    <row r="907" hidden="1" customHeight="1" spans="1:17">
      <c r="A907" s="24"/>
      <c r="B907" s="24"/>
      <c r="C907" s="24"/>
      <c r="D907" s="25"/>
      <c r="Q907" s="101"/>
    </row>
    <row r="908" hidden="1" customHeight="1" spans="1:17">
      <c r="A908" s="24"/>
      <c r="B908" s="24"/>
      <c r="C908" s="24"/>
      <c r="D908" s="25"/>
      <c r="Q908" s="101"/>
    </row>
    <row r="909" hidden="1" customHeight="1" spans="1:17">
      <c r="A909" s="24"/>
      <c r="B909" s="24"/>
      <c r="C909" s="24"/>
      <c r="D909" s="25"/>
      <c r="Q909" s="101"/>
    </row>
    <row r="910" hidden="1" customHeight="1" spans="1:17">
      <c r="A910" s="24"/>
      <c r="B910" s="24"/>
      <c r="C910" s="24"/>
      <c r="D910" s="25"/>
      <c r="Q910" s="101"/>
    </row>
    <row r="911" hidden="1" customHeight="1" spans="1:17">
      <c r="A911" s="24"/>
      <c r="B911" s="24"/>
      <c r="C911" s="24"/>
      <c r="D911" s="25"/>
      <c r="Q911" s="101"/>
    </row>
    <row r="912" hidden="1" customHeight="1" spans="1:17">
      <c r="A912" s="24"/>
      <c r="B912" s="24"/>
      <c r="C912" s="24"/>
      <c r="D912" s="25"/>
      <c r="Q912" s="101"/>
    </row>
    <row r="913" hidden="1" customHeight="1" spans="1:17">
      <c r="A913" s="24"/>
      <c r="B913" s="24"/>
      <c r="C913" s="24"/>
      <c r="D913" s="25"/>
      <c r="Q913" s="101"/>
    </row>
    <row r="914" hidden="1" customHeight="1" spans="1:17">
      <c r="A914" s="24"/>
      <c r="B914" s="24"/>
      <c r="C914" s="24"/>
      <c r="D914" s="25"/>
      <c r="Q914" s="101"/>
    </row>
    <row r="915" hidden="1" customHeight="1" spans="1:17">
      <c r="A915" s="24"/>
      <c r="B915" s="24"/>
      <c r="C915" s="24"/>
      <c r="D915" s="25"/>
      <c r="Q915" s="101"/>
    </row>
    <row r="916" hidden="1" customHeight="1" spans="1:17">
      <c r="A916" s="24"/>
      <c r="B916" s="24"/>
      <c r="C916" s="24"/>
      <c r="D916" s="25"/>
      <c r="Q916" s="101"/>
    </row>
    <row r="917" hidden="1" customHeight="1" spans="3:17">
      <c r="C917" s="101"/>
      <c r="F917" s="158"/>
      <c r="Q917" s="101"/>
    </row>
    <row r="918" hidden="1" customHeight="1" spans="17:38">
      <c r="Q918" s="313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</row>
    <row r="919" hidden="1" customHeight="1" spans="17:38">
      <c r="Q919" s="313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</row>
    <row r="920" hidden="1" customHeight="1" spans="17:38">
      <c r="Q920" s="313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</row>
    <row r="921" hidden="1" customHeight="1" spans="17:38">
      <c r="Q921" s="313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</row>
    <row r="922" hidden="1" customHeight="1" spans="17:38">
      <c r="Q922" s="313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</row>
    <row r="923" hidden="1" customHeight="1" spans="17:38">
      <c r="Q923" s="313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</row>
    <row r="924" hidden="1" customHeight="1" spans="17:38">
      <c r="Q924" s="313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</row>
    <row r="925" hidden="1" customHeight="1" spans="17:38">
      <c r="Q925" s="313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</row>
    <row r="926" hidden="1" customHeight="1" spans="17:38">
      <c r="Q926" s="313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</row>
    <row r="927" hidden="1" customHeight="1" spans="17:38">
      <c r="Q927" s="313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</row>
    <row r="928" hidden="1" customHeight="1" spans="17:38">
      <c r="Q928" s="313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</row>
    <row r="929" hidden="1" customHeight="1" spans="17:38">
      <c r="Q929" s="313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/>
    </row>
    <row r="930" hidden="1" customHeight="1" spans="17:38">
      <c r="Q930" s="313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</row>
    <row r="931" hidden="1" customHeight="1" spans="17:38">
      <c r="Q931" s="313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</row>
    <row r="932" hidden="1" customHeight="1" spans="17:38">
      <c r="Q932" s="313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</row>
    <row r="933" hidden="1" customHeight="1" spans="17:38">
      <c r="Q933" s="313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</row>
    <row r="934" hidden="1" customHeight="1" spans="17:38">
      <c r="Q934" s="313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</row>
    <row r="935" hidden="1" customHeight="1" spans="17:38">
      <c r="Q935" s="313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</row>
    <row r="936" hidden="1" customHeight="1" spans="17:38">
      <c r="Q936" s="313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</row>
    <row r="937" hidden="1" customHeight="1" spans="17:38">
      <c r="Q937" s="313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</row>
    <row r="938" hidden="1" customHeight="1" spans="17:38">
      <c r="Q938" s="313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</row>
    <row r="939" hidden="1" customHeight="1" spans="17:38">
      <c r="Q939" s="313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</row>
    <row r="940" hidden="1" customHeight="1" spans="17:38">
      <c r="Q940" s="313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</row>
    <row r="941" hidden="1" customHeight="1" spans="17:38">
      <c r="Q941" s="313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</row>
    <row r="942" hidden="1" customHeight="1" spans="17:38">
      <c r="Q942" s="313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</row>
    <row r="943" hidden="1" customHeight="1" spans="17:38">
      <c r="Q943" s="313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</row>
    <row r="944" hidden="1" customHeight="1"/>
    <row r="945" hidden="1" customHeight="1"/>
    <row r="946" hidden="1" customHeight="1"/>
    <row r="947" hidden="1" customHeight="1"/>
    <row r="948" hidden="1" customHeight="1"/>
    <row r="949" hidden="1" customHeight="1"/>
    <row r="950" hidden="1" customHeight="1" spans="8:8">
      <c r="H950" s="158" t="s">
        <v>903</v>
      </c>
    </row>
  </sheetData>
  <sheetProtection formatCells="0" formatColumns="0" formatRows="0" insertRows="0" insertColumns="0" insertHyperlinks="0" deleteColumns="0" deleteRows="0"/>
  <autoFilter ref="A1:AN950">
    <filterColumn colId="2">
      <filters>
        <filter val="61"/>
        <filter val="62"/>
        <filter val="53"/>
        <filter val="54"/>
        <filter val="55"/>
        <filter val="65"/>
        <filter val="56"/>
        <filter val="67"/>
        <filter val="58"/>
        <filter val="68"/>
      </filters>
    </filterColumn>
    <extLst/>
  </autoFilter>
  <sortState ref="A2:S943">
    <sortCondition ref="A2"/>
  </sortState>
  <pageMargins left="0.75" right="0.75" top="1" bottom="1" header="0" footer="0"/>
  <pageSetup paperSize="1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zoomScale="145" zoomScaleNormal="145" workbookViewId="0">
      <selection activeCell="A1" sqref="A1"/>
    </sheetView>
  </sheetViews>
  <sheetFormatPr defaultColWidth="9" defaultRowHeight="15" outlineLevelRow="6"/>
  <cols>
    <col min="1" max="2" width="9.28571428571429" style="126" customWidth="1"/>
    <col min="3" max="3" width="9.28571428571429" style="125" customWidth="1"/>
    <col min="4" max="4" width="11.8571428571429" style="125" customWidth="1"/>
    <col min="5" max="5" width="9.28571428571429" style="125" customWidth="1"/>
    <col min="6" max="6" width="14.1428571428571" style="125" customWidth="1"/>
    <col min="7" max="7" width="16.5714285714286" style="141" customWidth="1"/>
    <col min="8" max="8" width="21.8571428571429" style="126" customWidth="1"/>
    <col min="9" max="9" width="9.14285714285714" style="126"/>
    <col min="10" max="10" width="17.7142857142857" style="126" customWidth="1"/>
    <col min="11" max="11" width="12.7142857142857" style="125" customWidth="1"/>
    <col min="12" max="16384" width="9.14285714285714" style="126"/>
  </cols>
  <sheetData>
    <row r="1" ht="18.75" spans="1:11">
      <c r="A1" s="12" t="s">
        <v>5</v>
      </c>
      <c r="B1" s="12" t="s">
        <v>956</v>
      </c>
      <c r="C1" s="13" t="s">
        <v>957</v>
      </c>
      <c r="D1" s="13" t="s">
        <v>958</v>
      </c>
      <c r="E1" s="14" t="s">
        <v>959</v>
      </c>
      <c r="F1" s="15" t="s">
        <v>960</v>
      </c>
      <c r="G1" s="16" t="s">
        <v>961</v>
      </c>
      <c r="H1" s="12" t="s">
        <v>962</v>
      </c>
      <c r="I1" s="12" t="s">
        <v>963</v>
      </c>
      <c r="J1" s="12" t="s">
        <v>75</v>
      </c>
      <c r="K1" s="144"/>
    </row>
    <row r="2" s="139" customFormat="1" ht="15.75" spans="1:11">
      <c r="A2" s="142">
        <v>2</v>
      </c>
      <c r="B2" s="64" t="e">
        <f ca="1">VLOOKUP(F2,TỔNG!$A$2:$N$859,2,0)</f>
        <v>#N/A</v>
      </c>
      <c r="C2" s="65">
        <f>TỔNG!E$678</f>
        <v>0</v>
      </c>
      <c r="D2" s="65">
        <f>TỔNG!F$678</f>
        <v>0</v>
      </c>
      <c r="E2" s="65">
        <f>TỔNG!G$678</f>
        <v>0</v>
      </c>
      <c r="F2" s="65">
        <f>TỔNG!H$678</f>
        <v>0</v>
      </c>
      <c r="G2" s="66">
        <f>TỔNG!I$678</f>
        <v>0</v>
      </c>
      <c r="H2" s="64">
        <f>TỔNG!J$678</f>
        <v>0</v>
      </c>
      <c r="I2" s="64">
        <f>TỔNG!K$678</f>
        <v>0</v>
      </c>
      <c r="J2" s="64">
        <f>TỔNG!L$678</f>
        <v>0</v>
      </c>
      <c r="K2" s="145"/>
    </row>
    <row r="3" s="139" customFormat="1" ht="15.75" spans="1:11">
      <c r="A3" s="142">
        <v>3</v>
      </c>
      <c r="B3" s="135" t="e">
        <f>TỔNG!#REF!</f>
        <v>#REF!</v>
      </c>
      <c r="C3" s="136" t="e">
        <f>TỔNG!#REF!</f>
        <v>#REF!</v>
      </c>
      <c r="D3" s="136" t="e">
        <f>TỔNG!#REF!</f>
        <v>#REF!</v>
      </c>
      <c r="E3" s="136" t="e">
        <f>TỔNG!#REF!</f>
        <v>#REF!</v>
      </c>
      <c r="F3" s="136" t="e">
        <f>TỔNG!#REF!</f>
        <v>#REF!</v>
      </c>
      <c r="G3" s="137" t="e">
        <f>TỔNG!#REF!</f>
        <v>#REF!</v>
      </c>
      <c r="H3" s="135" t="e">
        <f>TỔNG!#REF!</f>
        <v>#REF!</v>
      </c>
      <c r="I3" s="135" t="e">
        <f>TỔNG!#REF!</f>
        <v>#REF!</v>
      </c>
      <c r="J3" s="135" t="e">
        <f>TỔNG!#REF!</f>
        <v>#REF!</v>
      </c>
      <c r="K3" s="146"/>
    </row>
    <row r="7" s="140" customFormat="1" customHeight="1" spans="1:11">
      <c r="A7" s="143"/>
      <c r="C7" s="26"/>
      <c r="D7" s="26"/>
      <c r="E7" s="26"/>
      <c r="F7" s="26"/>
      <c r="K7" s="26"/>
    </row>
  </sheetData>
  <protectedRanges>
    <protectedRange algorithmName="SHA-512" hashValue="QnpgQdLWzADNvZQ0CAFyuHSRXJfU2LgkVsl6XTHA78ElaYoSR1QfrH3P8kL9qydBcCcUlgK07wR8emwdrv3/xw==" saltValue="kkJgXPpLbCnrqoJ/qhWiEg==" spinCount="100000" sqref="A1:J1" name="Range1"/>
  </protectedRanges>
  <autoFilter ref="A1:L3">
    <extLst/>
  </autoFilter>
  <sortState ref="A2:K6">
    <sortCondition ref="D2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130" zoomScaleNormal="130" workbookViewId="0">
      <selection activeCell="A1" sqref="A1"/>
    </sheetView>
  </sheetViews>
  <sheetFormatPr defaultColWidth="9" defaultRowHeight="18.75" outlineLevelRow="4"/>
  <cols>
    <col min="1" max="2" width="9.42857142857143" style="3" customWidth="1"/>
    <col min="3" max="3" width="8.57142857142857" style="22" customWidth="1"/>
    <col min="4" max="4" width="13" style="22" customWidth="1"/>
    <col min="5" max="5" width="9.42857142857143" style="22" customWidth="1"/>
    <col min="6" max="6" width="14.5714285714286" style="22" customWidth="1"/>
    <col min="7" max="7" width="15.5714285714286" style="23" customWidth="1"/>
    <col min="8" max="8" width="16.7142857142857" style="3" customWidth="1"/>
    <col min="9" max="9" width="9.14285714285714" style="3"/>
    <col min="10" max="10" width="25.2857142857143" style="3" customWidth="1"/>
    <col min="11" max="13" width="9.14285714285714" style="124"/>
    <col min="14" max="16384" width="9.14285714285714" style="3"/>
  </cols>
  <sheetData>
    <row r="1" spans="1:10">
      <c r="A1" s="57" t="s">
        <v>5</v>
      </c>
      <c r="B1" s="57" t="s">
        <v>956</v>
      </c>
      <c r="C1" s="58" t="s">
        <v>957</v>
      </c>
      <c r="D1" s="58" t="s">
        <v>958</v>
      </c>
      <c r="E1" s="60" t="s">
        <v>959</v>
      </c>
      <c r="F1" s="61" t="s">
        <v>960</v>
      </c>
      <c r="G1" s="62" t="s">
        <v>961</v>
      </c>
      <c r="H1" s="57" t="s">
        <v>962</v>
      </c>
      <c r="I1" s="57" t="s">
        <v>963</v>
      </c>
      <c r="J1" s="57" t="s">
        <v>75</v>
      </c>
    </row>
    <row r="2" spans="1:10">
      <c r="A2" s="3">
        <v>1</v>
      </c>
      <c r="B2" s="25">
        <f>TỔNG!D$679</f>
        <v>0</v>
      </c>
      <c r="C2" s="26">
        <f>TỔNG!E$679</f>
        <v>0</v>
      </c>
      <c r="D2" s="26">
        <f>TỔNG!F$679</f>
        <v>0</v>
      </c>
      <c r="E2" s="26">
        <f>TỔNG!G$679</f>
        <v>0</v>
      </c>
      <c r="F2" s="26">
        <f>TỔNG!H$679</f>
        <v>0</v>
      </c>
      <c r="G2" s="27">
        <f>TỔNG!I$679</f>
        <v>0</v>
      </c>
      <c r="H2" s="25">
        <f>TỔNG!J$679</f>
        <v>0</v>
      </c>
      <c r="I2" s="25">
        <f>TỔNG!K$679</f>
        <v>0</v>
      </c>
      <c r="J2" s="25">
        <f>TỔNG!L$679</f>
        <v>0</v>
      </c>
    </row>
    <row r="3" s="131" customFormat="1" ht="15" customHeight="1" spans="1:13">
      <c r="A3" s="42">
        <v>2</v>
      </c>
      <c r="B3" s="135">
        <f>TỔNG!D$680</f>
        <v>0</v>
      </c>
      <c r="C3" s="136">
        <f>TỔNG!E$680</f>
        <v>0</v>
      </c>
      <c r="D3" s="136">
        <f>TỔNG!F$680</f>
        <v>0</v>
      </c>
      <c r="E3" s="136">
        <f>TỔNG!G$680</f>
        <v>0</v>
      </c>
      <c r="F3" s="136">
        <f>TỔNG!H$680</f>
        <v>0</v>
      </c>
      <c r="G3" s="137">
        <f>TỔNG!I$680</f>
        <v>0</v>
      </c>
      <c r="H3" s="135">
        <f>TỔNG!J$680</f>
        <v>0</v>
      </c>
      <c r="I3" s="135">
        <f>TỔNG!K$680</f>
        <v>0</v>
      </c>
      <c r="J3" s="135">
        <f>TỔNG!L$680</f>
        <v>0</v>
      </c>
      <c r="K3" s="138"/>
      <c r="L3" s="138"/>
      <c r="M3" s="138"/>
    </row>
    <row r="5" spans="10:10">
      <c r="J5" s="126"/>
    </row>
  </sheetData>
  <protectedRanges>
    <protectedRange algorithmName="SHA-512" hashValue="QnpgQdLWzADNvZQ0CAFyuHSRXJfU2LgkVsl6XTHA78ElaYoSR1QfrH3P8kL9qydBcCcUlgK07wR8emwdrv3/xw==" saltValue="kkJgXPpLbCnrqoJ/qhWiEg==" spinCount="100000" sqref="A1:J1" name="Range1_1"/>
  </protectedRanges>
  <autoFilter ref="A1:N3">
    <extLst/>
  </autoFilter>
  <sortState ref="A2:L5">
    <sortCondition ref="D2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zoomScale="130" zoomScaleNormal="130" workbookViewId="0">
      <selection activeCell="A1" sqref="A1"/>
    </sheetView>
  </sheetViews>
  <sheetFormatPr defaultColWidth="9" defaultRowHeight="18.75" outlineLevelRow="5"/>
  <cols>
    <col min="1" max="2" width="9.14285714285714" style="132"/>
    <col min="3" max="3" width="6.71428571428571" style="133" customWidth="1"/>
    <col min="4" max="4" width="12" style="133" customWidth="1"/>
    <col min="5" max="5" width="9.14285714285714" style="133"/>
    <col min="6" max="6" width="14.8571428571429" style="133" customWidth="1"/>
    <col min="7" max="7" width="15.5714285714286" style="134" customWidth="1"/>
    <col min="8" max="8" width="18.4285714285714" style="132" customWidth="1"/>
    <col min="9" max="9" width="9.14285714285714" style="132"/>
    <col min="10" max="10" width="27" style="132" customWidth="1"/>
    <col min="11" max="16384" width="9.14285714285714" style="132"/>
  </cols>
  <sheetData>
    <row r="1" spans="1:10">
      <c r="A1" s="57" t="s">
        <v>5</v>
      </c>
      <c r="B1" s="57" t="s">
        <v>956</v>
      </c>
      <c r="C1" s="58" t="s">
        <v>957</v>
      </c>
      <c r="D1" s="58" t="s">
        <v>958</v>
      </c>
      <c r="E1" s="60" t="s">
        <v>959</v>
      </c>
      <c r="F1" s="61" t="s">
        <v>960</v>
      </c>
      <c r="G1" s="62" t="s">
        <v>961</v>
      </c>
      <c r="H1" s="57" t="s">
        <v>962</v>
      </c>
      <c r="I1" s="57" t="s">
        <v>963</v>
      </c>
      <c r="J1" s="57" t="s">
        <v>75</v>
      </c>
    </row>
    <row r="2" s="3" customFormat="1" ht="15" customHeight="1" spans="1:10">
      <c r="A2" s="4">
        <v>1</v>
      </c>
      <c r="B2" s="25">
        <f>TỔNG!D681</f>
        <v>0</v>
      </c>
      <c r="C2" s="26">
        <f>TỔNG!E681</f>
        <v>0</v>
      </c>
      <c r="D2" s="26">
        <f>TỔNG!F681</f>
        <v>0</v>
      </c>
      <c r="E2" s="26">
        <f>TỔNG!G681</f>
        <v>0</v>
      </c>
      <c r="F2" s="26">
        <f>TỔNG!H681</f>
        <v>0</v>
      </c>
      <c r="G2" s="27">
        <f>TỔNG!I681</f>
        <v>0</v>
      </c>
      <c r="H2" s="25">
        <f>TỔNG!J681</f>
        <v>0</v>
      </c>
      <c r="I2" s="25">
        <f>TỔNG!K681</f>
        <v>0</v>
      </c>
      <c r="J2" s="25">
        <f>TỔNG!L681</f>
        <v>0</v>
      </c>
    </row>
    <row r="3" s="131" customFormat="1" ht="15" customHeight="1" spans="1:16384">
      <c r="A3" s="131">
        <v>2</v>
      </c>
      <c r="B3" s="64">
        <f>TỔNG!D682</f>
        <v>0</v>
      </c>
      <c r="C3" s="65">
        <f>TỔNG!E682</f>
        <v>0</v>
      </c>
      <c r="D3" s="65">
        <f>TỔNG!F682</f>
        <v>0</v>
      </c>
      <c r="E3" s="65">
        <f>TỔNG!G682</f>
        <v>0</v>
      </c>
      <c r="F3" s="65">
        <f>TỔNG!H682</f>
        <v>0</v>
      </c>
      <c r="G3" s="66">
        <f>TỔNG!I682</f>
        <v>0</v>
      </c>
      <c r="H3" s="64">
        <f>TỔNG!J682</f>
        <v>0</v>
      </c>
      <c r="I3" s="64">
        <f>TỔNG!K682</f>
        <v>0</v>
      </c>
      <c r="J3" s="64" t="s">
        <v>964</v>
      </c>
      <c r="XFD3" s="131" t="s">
        <v>965</v>
      </c>
    </row>
    <row r="4" s="3" customFormat="1" ht="15" customHeight="1" spans="1:10">
      <c r="A4" s="4">
        <v>4</v>
      </c>
      <c r="B4" s="25">
        <f>TỔNG!D684</f>
        <v>0</v>
      </c>
      <c r="C4" s="26">
        <f>TỔNG!E684</f>
        <v>0</v>
      </c>
      <c r="D4" s="26">
        <f>TỔNG!F684</f>
        <v>0</v>
      </c>
      <c r="E4" s="26">
        <f>TỔNG!G684</f>
        <v>0</v>
      </c>
      <c r="F4" s="26">
        <f>TỔNG!H684</f>
        <v>0</v>
      </c>
      <c r="G4" s="27">
        <f>TỔNG!I684</f>
        <v>0</v>
      </c>
      <c r="H4" s="25">
        <f>TỔNG!J684</f>
        <v>0</v>
      </c>
      <c r="I4" s="25">
        <f>TỔNG!K684</f>
        <v>0</v>
      </c>
      <c r="J4" s="25">
        <f>TỔNG!L684</f>
        <v>0</v>
      </c>
    </row>
    <row r="5" s="4" customFormat="1" ht="15" customHeight="1" spans="1:11">
      <c r="A5" s="4">
        <v>5</v>
      </c>
      <c r="B5" s="25">
        <f>TỔNG!D685</f>
        <v>0</v>
      </c>
      <c r="C5" s="26">
        <f>TỔNG!E685</f>
        <v>0</v>
      </c>
      <c r="D5" s="26">
        <f>TỔNG!F685</f>
        <v>0</v>
      </c>
      <c r="E5" s="26">
        <f>TỔNG!G685</f>
        <v>0</v>
      </c>
      <c r="F5" s="26">
        <f>TỔNG!H685</f>
        <v>0</v>
      </c>
      <c r="G5" s="27">
        <f>TỔNG!I685</f>
        <v>0</v>
      </c>
      <c r="H5" s="25">
        <f>TỔNG!J685</f>
        <v>0</v>
      </c>
      <c r="I5" s="25">
        <f>TỔNG!K685</f>
        <v>0</v>
      </c>
      <c r="J5" s="25">
        <f>TỔNG!L685</f>
        <v>0</v>
      </c>
      <c r="K5" s="3"/>
    </row>
    <row r="6" s="4" customFormat="1" ht="15" customHeight="1" spans="3:7">
      <c r="C6" s="59"/>
      <c r="D6" s="59"/>
      <c r="E6" s="59"/>
      <c r="F6" s="59"/>
      <c r="G6" s="31"/>
    </row>
  </sheetData>
  <protectedRanges>
    <protectedRange algorithmName="SHA-512" hashValue="QnpgQdLWzADNvZQ0CAFyuHSRXJfU2LgkVsl6XTHA78ElaYoSR1QfrH3P8kL9qydBcCcUlgK07wR8emwdrv3/xw==" saltValue="kkJgXPpLbCnrqoJ/qhWiEg==" spinCount="100000" sqref="A1:J1" name="Range1_1"/>
  </protectedRanges>
  <sortState ref="A2:L9">
    <sortCondition ref="C2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145" zoomScaleNormal="145" workbookViewId="0">
      <selection activeCell="A1" sqref="A1"/>
    </sheetView>
  </sheetViews>
  <sheetFormatPr defaultColWidth="9" defaultRowHeight="15"/>
  <cols>
    <col min="1" max="2" width="9.28571428571429" style="104" customWidth="1"/>
    <col min="3" max="3" width="7.71428571428571" style="105" customWidth="1"/>
    <col min="4" max="4" width="7.14285714285714" style="105" customWidth="1"/>
    <col min="5" max="5" width="8.42857142857143" style="105" customWidth="1"/>
    <col min="6" max="6" width="12.7142857142857" style="105" customWidth="1"/>
    <col min="7" max="7" width="14.1428571428571" style="106" customWidth="1"/>
    <col min="8" max="8" width="16.4285714285714" style="104" customWidth="1"/>
    <col min="9" max="9" width="9.14285714285714" style="104"/>
    <col min="10" max="10" width="29.1428571428571" style="104" customWidth="1"/>
    <col min="11" max="11" width="27.2857142857143" style="105" customWidth="1"/>
    <col min="12" max="12" width="9.14285714285714" style="104"/>
    <col min="13" max="13" width="36" style="104" customWidth="1"/>
    <col min="14" max="16384" width="9.14285714285714" style="104"/>
  </cols>
  <sheetData>
    <row r="1" ht="18.75" spans="1:11">
      <c r="A1" s="12" t="s">
        <v>5</v>
      </c>
      <c r="B1" s="12" t="s">
        <v>956</v>
      </c>
      <c r="C1" s="13" t="s">
        <v>957</v>
      </c>
      <c r="D1" s="13" t="s">
        <v>958</v>
      </c>
      <c r="E1" s="14" t="s">
        <v>959</v>
      </c>
      <c r="F1" s="15" t="s">
        <v>960</v>
      </c>
      <c r="G1" s="16" t="s">
        <v>961</v>
      </c>
      <c r="H1" s="12" t="s">
        <v>962</v>
      </c>
      <c r="I1" s="12" t="s">
        <v>963</v>
      </c>
      <c r="J1" s="12" t="s">
        <v>75</v>
      </c>
      <c r="K1" s="120"/>
    </row>
    <row r="2" s="99" customFormat="1" customHeight="1" spans="1:12">
      <c r="A2" s="18">
        <v>1</v>
      </c>
      <c r="B2" s="107">
        <f>TỔNG!D$687</f>
        <v>0</v>
      </c>
      <c r="C2" s="107">
        <f>TỔNG!E$687</f>
        <v>0</v>
      </c>
      <c r="D2" s="107">
        <f>TỔNG!F$687</f>
        <v>0</v>
      </c>
      <c r="E2" s="107">
        <f>TỔNG!G$687</f>
        <v>0</v>
      </c>
      <c r="F2" s="107">
        <f>TỔNG!H$687</f>
        <v>0</v>
      </c>
      <c r="G2" s="108">
        <f>TỔNG!I$687</f>
        <v>0</v>
      </c>
      <c r="H2" s="107">
        <f>TỔNG!J$687</f>
        <v>0</v>
      </c>
      <c r="I2" s="107">
        <f>TỔNG!K$687</f>
        <v>0</v>
      </c>
      <c r="J2" s="107">
        <f>TỔNG!L$687</f>
        <v>0</v>
      </c>
      <c r="K2" s="121"/>
      <c r="L2" s="122"/>
    </row>
    <row r="3" s="25" customFormat="1" ht="15.75" customHeight="1" spans="1:12">
      <c r="A3" s="18"/>
      <c r="B3" s="18"/>
      <c r="C3" s="45"/>
      <c r="D3" s="19"/>
      <c r="E3" s="45"/>
      <c r="F3" s="45"/>
      <c r="G3" s="109"/>
      <c r="H3" s="110"/>
      <c r="I3" s="3"/>
      <c r="J3" s="102"/>
      <c r="K3" s="123"/>
      <c r="L3" s="124"/>
    </row>
    <row r="4" s="25" customFormat="1" customHeight="1" spans="1:13">
      <c r="A4" s="18"/>
      <c r="B4" s="18"/>
      <c r="C4" s="45"/>
      <c r="D4" s="19"/>
      <c r="E4" s="45"/>
      <c r="F4" s="45"/>
      <c r="G4" s="109"/>
      <c r="H4" s="110"/>
      <c r="I4" s="3"/>
      <c r="J4" s="102"/>
      <c r="K4" s="125"/>
      <c r="L4" s="124"/>
      <c r="M4" s="124"/>
    </row>
    <row r="5" s="99" customFormat="1" customHeight="1" spans="1:13">
      <c r="A5" s="18"/>
      <c r="B5" s="18"/>
      <c r="C5" s="45"/>
      <c r="D5" s="19"/>
      <c r="E5" s="45"/>
      <c r="F5" s="45"/>
      <c r="G5" s="109"/>
      <c r="H5" s="111"/>
      <c r="I5" s="3"/>
      <c r="J5" s="102"/>
      <c r="K5" s="125"/>
      <c r="L5" s="122"/>
      <c r="M5" s="122"/>
    </row>
    <row r="6" s="100" customFormat="1" customHeight="1" spans="1:13">
      <c r="A6" s="18"/>
      <c r="B6" s="18"/>
      <c r="C6" s="45"/>
      <c r="D6" s="19"/>
      <c r="E6" s="45"/>
      <c r="F6" s="45"/>
      <c r="G6" s="109"/>
      <c r="H6" s="110"/>
      <c r="I6" s="3"/>
      <c r="J6" s="102"/>
      <c r="K6" s="125"/>
      <c r="L6" s="126"/>
      <c r="M6" s="126"/>
    </row>
    <row r="7" s="25" customFormat="1" customHeight="1" spans="1:13">
      <c r="A7" s="3"/>
      <c r="B7" s="3"/>
      <c r="C7" s="22"/>
      <c r="D7" s="22"/>
      <c r="E7" s="22"/>
      <c r="F7" s="22"/>
      <c r="G7" s="112"/>
      <c r="H7" s="113"/>
      <c r="I7" s="3"/>
      <c r="J7" s="127"/>
      <c r="K7" s="123"/>
      <c r="L7" s="124"/>
      <c r="M7" s="124"/>
    </row>
    <row r="8" s="25" customFormat="1" customHeight="1" spans="1:13">
      <c r="A8" s="3"/>
      <c r="B8" s="4"/>
      <c r="C8" s="59"/>
      <c r="D8" s="59"/>
      <c r="E8" s="59"/>
      <c r="F8" s="59"/>
      <c r="G8" s="31"/>
      <c r="H8" s="69"/>
      <c r="I8" s="4"/>
      <c r="J8" s="4"/>
      <c r="K8" s="121"/>
      <c r="L8" s="124"/>
      <c r="M8" s="124"/>
    </row>
    <row r="9" s="25" customFormat="1" customHeight="1" spans="1:13">
      <c r="A9" s="3"/>
      <c r="B9" s="3"/>
      <c r="C9" s="22"/>
      <c r="D9" s="22"/>
      <c r="E9" s="22"/>
      <c r="F9" s="22"/>
      <c r="G9" s="23"/>
      <c r="H9" s="114"/>
      <c r="I9" s="3"/>
      <c r="J9" s="3"/>
      <c r="K9" s="123"/>
      <c r="L9" s="124"/>
      <c r="M9" s="124"/>
    </row>
    <row r="10" s="25" customFormat="1" customHeight="1" spans="1:13">
      <c r="A10" s="3"/>
      <c r="B10" s="3"/>
      <c r="C10" s="22"/>
      <c r="D10" s="22"/>
      <c r="E10" s="22"/>
      <c r="F10" s="22"/>
      <c r="G10" s="23"/>
      <c r="H10" s="114"/>
      <c r="I10" s="3"/>
      <c r="J10" s="3"/>
      <c r="K10" s="123"/>
      <c r="L10" s="124"/>
      <c r="M10" s="124"/>
    </row>
    <row r="11" s="25" customFormat="1" customHeight="1" spans="1:13">
      <c r="A11" s="3"/>
      <c r="B11" s="3"/>
      <c r="C11" s="22"/>
      <c r="D11" s="22"/>
      <c r="E11" s="22"/>
      <c r="F11" s="22"/>
      <c r="G11" s="23"/>
      <c r="H11" s="113"/>
      <c r="I11" s="3"/>
      <c r="J11" s="127"/>
      <c r="K11" s="123"/>
      <c r="L11" s="124"/>
      <c r="M11" s="124"/>
    </row>
    <row r="12" s="25" customFormat="1" customHeight="1" spans="1:13">
      <c r="A12" s="3"/>
      <c r="B12" s="3"/>
      <c r="C12" s="22"/>
      <c r="D12" s="22"/>
      <c r="E12" s="22"/>
      <c r="F12" s="22"/>
      <c r="G12" s="23"/>
      <c r="H12" s="114"/>
      <c r="I12" s="3"/>
      <c r="J12" s="3"/>
      <c r="K12" s="128"/>
      <c r="L12" s="124"/>
      <c r="M12" s="124"/>
    </row>
    <row r="13" s="101" customFormat="1" customHeight="1" spans="1:13">
      <c r="A13" s="3"/>
      <c r="B13" s="3"/>
      <c r="C13" s="22"/>
      <c r="D13" s="22"/>
      <c r="E13" s="22"/>
      <c r="F13" s="22"/>
      <c r="G13" s="23"/>
      <c r="H13" s="114"/>
      <c r="I13" s="3"/>
      <c r="J13" s="3"/>
      <c r="K13" s="123"/>
      <c r="L13" s="129"/>
      <c r="M13" s="129"/>
    </row>
    <row r="14" s="25" customFormat="1" customHeight="1" spans="1:13">
      <c r="A14" s="3"/>
      <c r="B14" s="3"/>
      <c r="C14" s="22"/>
      <c r="D14" s="22"/>
      <c r="E14" s="22"/>
      <c r="F14" s="22"/>
      <c r="G14" s="115"/>
      <c r="H14" s="116"/>
      <c r="I14" s="3"/>
      <c r="J14" s="21"/>
      <c r="K14" s="123"/>
      <c r="L14" s="124"/>
      <c r="M14" s="124"/>
    </row>
    <row r="15" s="25" customFormat="1" customHeight="1" spans="1:13">
      <c r="A15" s="3"/>
      <c r="B15" s="4"/>
      <c r="C15" s="59"/>
      <c r="D15" s="59"/>
      <c r="E15" s="59"/>
      <c r="F15" s="59"/>
      <c r="G15" s="31"/>
      <c r="H15" s="69"/>
      <c r="I15" s="4"/>
      <c r="J15" s="4"/>
      <c r="K15" s="121"/>
      <c r="L15" s="124"/>
      <c r="M15" s="124"/>
    </row>
    <row r="16" s="100" customFormat="1" customHeight="1" spans="1:13">
      <c r="A16" s="18"/>
      <c r="B16" s="18"/>
      <c r="C16" s="45"/>
      <c r="D16" s="19"/>
      <c r="E16" s="45"/>
      <c r="F16" s="45"/>
      <c r="G16" s="109"/>
      <c r="H16" s="110"/>
      <c r="I16" s="3"/>
      <c r="J16" s="102"/>
      <c r="K16" s="123"/>
      <c r="L16" s="126"/>
      <c r="M16" s="126"/>
    </row>
    <row r="17" s="3" customFormat="1" ht="15.75" customHeight="1" spans="1:13">
      <c r="A17" s="18"/>
      <c r="B17" s="18"/>
      <c r="C17" s="45"/>
      <c r="D17" s="19"/>
      <c r="E17" s="45"/>
      <c r="F17" s="45"/>
      <c r="G17" s="109"/>
      <c r="H17" s="110"/>
      <c r="J17" s="102"/>
      <c r="K17" s="123"/>
      <c r="L17" s="124"/>
      <c r="M17" s="124"/>
    </row>
    <row r="18" s="4" customFormat="1" customHeight="1" spans="1:13">
      <c r="A18" s="18"/>
      <c r="B18" s="3"/>
      <c r="C18" s="22"/>
      <c r="D18" s="22"/>
      <c r="E18" s="22"/>
      <c r="F18" s="22"/>
      <c r="G18" s="23"/>
      <c r="H18" s="114"/>
      <c r="I18" s="3"/>
      <c r="J18" s="3"/>
      <c r="K18" s="128"/>
      <c r="M18" s="129"/>
    </row>
    <row r="19" s="4" customFormat="1" customHeight="1" spans="1:13">
      <c r="A19" s="18"/>
      <c r="B19" s="18"/>
      <c r="C19" s="45"/>
      <c r="D19" s="19"/>
      <c r="E19" s="45"/>
      <c r="F19" s="45"/>
      <c r="G19" s="109"/>
      <c r="H19" s="110"/>
      <c r="I19" s="3"/>
      <c r="J19" s="102"/>
      <c r="K19" s="123"/>
      <c r="L19" s="129"/>
      <c r="M19" s="129"/>
    </row>
    <row r="20" s="42" customFormat="1" customHeight="1" spans="1:13">
      <c r="A20" s="18"/>
      <c r="B20" s="18"/>
      <c r="C20" s="45"/>
      <c r="D20" s="19"/>
      <c r="E20" s="45"/>
      <c r="F20" s="45"/>
      <c r="G20" s="109"/>
      <c r="H20" s="110"/>
      <c r="I20" s="3"/>
      <c r="J20" s="102"/>
      <c r="K20" s="125"/>
      <c r="L20" s="126"/>
      <c r="M20" s="126"/>
    </row>
    <row r="21" s="102" customFormat="1" customHeight="1" spans="1:13">
      <c r="A21" s="18"/>
      <c r="B21" s="18"/>
      <c r="C21" s="45"/>
      <c r="D21" s="19"/>
      <c r="E21" s="45"/>
      <c r="F21" s="45"/>
      <c r="G21" s="109"/>
      <c r="H21" s="110"/>
      <c r="I21" s="3"/>
      <c r="K21" s="125"/>
      <c r="L21" s="126"/>
      <c r="M21" s="126"/>
    </row>
    <row r="22" s="4" customFormat="1" customHeight="1" spans="1:13">
      <c r="A22" s="18"/>
      <c r="B22" s="18"/>
      <c r="C22" s="45"/>
      <c r="D22" s="19"/>
      <c r="E22" s="45"/>
      <c r="F22" s="45"/>
      <c r="G22" s="109"/>
      <c r="H22" s="110"/>
      <c r="I22" s="3"/>
      <c r="J22" s="102"/>
      <c r="K22" s="125"/>
      <c r="L22" s="129"/>
      <c r="M22" s="129"/>
    </row>
    <row r="23" s="102" customFormat="1" customHeight="1" spans="1:13">
      <c r="A23" s="18"/>
      <c r="B23" s="18"/>
      <c r="C23" s="45"/>
      <c r="D23" s="19"/>
      <c r="E23" s="45"/>
      <c r="F23" s="45"/>
      <c r="G23" s="109"/>
      <c r="H23" s="110"/>
      <c r="I23" s="3"/>
      <c r="K23" s="125"/>
      <c r="L23" s="126"/>
      <c r="M23" s="126"/>
    </row>
    <row r="24" s="102" customFormat="1" customHeight="1" spans="1:13">
      <c r="A24" s="18"/>
      <c r="B24" s="18"/>
      <c r="C24" s="45"/>
      <c r="D24" s="19"/>
      <c r="E24" s="45"/>
      <c r="F24" s="45"/>
      <c r="G24" s="109"/>
      <c r="H24" s="110"/>
      <c r="I24" s="3"/>
      <c r="K24" s="125"/>
      <c r="L24" s="126"/>
      <c r="M24" s="126"/>
    </row>
    <row r="25" s="102" customFormat="1" customHeight="1" spans="1:13">
      <c r="A25" s="18"/>
      <c r="B25" s="4"/>
      <c r="C25" s="59"/>
      <c r="D25" s="59"/>
      <c r="E25" s="59"/>
      <c r="F25" s="59"/>
      <c r="G25" s="31"/>
      <c r="H25" s="69"/>
      <c r="I25" s="4"/>
      <c r="J25" s="4"/>
      <c r="K25" s="59"/>
      <c r="L25" s="126"/>
      <c r="M25" s="126"/>
    </row>
    <row r="26" s="102" customFormat="1" customHeight="1" spans="1:13">
      <c r="A26" s="18"/>
      <c r="B26" s="3"/>
      <c r="C26" s="22"/>
      <c r="D26" s="22"/>
      <c r="E26" s="22"/>
      <c r="F26" s="22"/>
      <c r="G26" s="23"/>
      <c r="H26" s="113"/>
      <c r="I26" s="3"/>
      <c r="K26" s="125"/>
      <c r="L26" s="126"/>
      <c r="M26" s="126"/>
    </row>
    <row r="27" s="102" customFormat="1" customHeight="1" spans="1:13">
      <c r="A27" s="18"/>
      <c r="B27" s="18"/>
      <c r="C27" s="45"/>
      <c r="D27" s="19"/>
      <c r="E27" s="45"/>
      <c r="F27" s="45"/>
      <c r="G27" s="109"/>
      <c r="H27" s="110"/>
      <c r="I27" s="18"/>
      <c r="K27" s="125"/>
      <c r="L27" s="126"/>
      <c r="M27" s="126"/>
    </row>
    <row r="28" s="102" customFormat="1" customHeight="1" spans="1:13">
      <c r="A28" s="18"/>
      <c r="B28" s="117"/>
      <c r="C28" s="118"/>
      <c r="D28" s="119"/>
      <c r="E28" s="118"/>
      <c r="F28" s="118"/>
      <c r="G28" s="31"/>
      <c r="H28" s="69"/>
      <c r="I28" s="4"/>
      <c r="J28" s="4"/>
      <c r="K28" s="130"/>
      <c r="L28" s="126"/>
      <c r="M28" s="126"/>
    </row>
    <row r="29" s="102" customFormat="1" customHeight="1" spans="1:13">
      <c r="A29" s="18"/>
      <c r="B29" s="4"/>
      <c r="C29" s="59"/>
      <c r="D29" s="59"/>
      <c r="E29" s="59"/>
      <c r="F29" s="59"/>
      <c r="G29" s="31"/>
      <c r="H29" s="69"/>
      <c r="I29" s="4"/>
      <c r="J29" s="4"/>
      <c r="K29" s="121"/>
      <c r="L29" s="126"/>
      <c r="M29" s="126"/>
    </row>
    <row r="30" s="102" customFormat="1" customHeight="1" spans="1:13">
      <c r="A30" s="18"/>
      <c r="B30" s="18"/>
      <c r="C30" s="45"/>
      <c r="D30" s="19"/>
      <c r="E30" s="45"/>
      <c r="F30" s="45"/>
      <c r="G30" s="109"/>
      <c r="H30" s="110"/>
      <c r="I30" s="3"/>
      <c r="K30" s="125"/>
      <c r="L30" s="126"/>
      <c r="M30" s="126"/>
    </row>
    <row r="31" s="103" customFormat="1" customHeight="1" spans="1:13">
      <c r="A31" s="18"/>
      <c r="B31" s="18"/>
      <c r="C31" s="45"/>
      <c r="D31" s="19"/>
      <c r="E31" s="45"/>
      <c r="F31" s="45"/>
      <c r="G31" s="109"/>
      <c r="H31" s="110"/>
      <c r="I31" s="3"/>
      <c r="J31" s="102"/>
      <c r="K31" s="125"/>
      <c r="L31" s="122"/>
      <c r="M31" s="122"/>
    </row>
    <row r="32" s="102" customFormat="1" customHeight="1" spans="1:13">
      <c r="A32" s="18"/>
      <c r="B32" s="4"/>
      <c r="C32" s="59"/>
      <c r="D32" s="59"/>
      <c r="E32" s="59"/>
      <c r="F32" s="59"/>
      <c r="G32" s="31"/>
      <c r="H32" s="69"/>
      <c r="I32" s="4"/>
      <c r="J32" s="4"/>
      <c r="K32" s="59"/>
      <c r="L32" s="126"/>
      <c r="M32" s="126"/>
    </row>
    <row r="33" s="102" customFormat="1" customHeight="1" spans="3:13">
      <c r="C33" s="45"/>
      <c r="D33" s="45"/>
      <c r="E33" s="45"/>
      <c r="F33" s="45"/>
      <c r="G33" s="109"/>
      <c r="L33" s="126"/>
      <c r="M33" s="126"/>
    </row>
  </sheetData>
  <protectedRanges>
    <protectedRange algorithmName="SHA-512" hashValue="QnpgQdLWzADNvZQ0CAFyuHSRXJfU2LgkVsl6XTHA78ElaYoSR1QfrH3P8kL9qydBcCcUlgK07wR8emwdrv3/xw==" saltValue="kkJgXPpLbCnrqoJ/qhWiEg==" spinCount="100000" sqref="A1:J1" name="Range1_1"/>
  </protectedRanges>
  <autoFilter ref="A1:M33">
    <extLst/>
  </autoFilter>
  <sortState ref="A2:J4">
    <sortCondition ref="C2"/>
  </sortState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zoomScale="145" zoomScaleNormal="145" workbookViewId="0">
      <selection activeCell="A1" sqref="A1"/>
    </sheetView>
  </sheetViews>
  <sheetFormatPr defaultColWidth="9" defaultRowHeight="18.75" outlineLevelRow="4"/>
  <cols>
    <col min="1" max="1" width="9.14285714285714" style="47"/>
    <col min="2" max="2" width="9.14285714285714" style="17"/>
    <col min="3" max="3" width="6.71428571428571" style="45" customWidth="1"/>
    <col min="4" max="4" width="7.14285714285714" style="45" customWidth="1"/>
    <col min="5" max="5" width="5.85714285714286" style="45" customWidth="1"/>
    <col min="6" max="6" width="14.1428571428571" style="45" customWidth="1"/>
    <col min="7" max="7" width="19.2857142857143" style="46" customWidth="1"/>
    <col min="8" max="8" width="24.5714285714286" style="17" customWidth="1"/>
    <col min="9" max="9" width="9.14285714285714" style="17"/>
    <col min="10" max="10" width="16.7142857142857" style="17" customWidth="1"/>
    <col min="11" max="11" width="15.7142857142857" style="47" customWidth="1"/>
    <col min="12" max="12" width="11.4285714285714" style="17" customWidth="1"/>
    <col min="13" max="16384" width="9.14285714285714" style="17"/>
  </cols>
  <sheetData>
    <row r="1" spans="1:11">
      <c r="A1" s="57" t="s">
        <v>5</v>
      </c>
      <c r="B1" s="12" t="s">
        <v>956</v>
      </c>
      <c r="C1" s="13" t="s">
        <v>957</v>
      </c>
      <c r="D1" s="13" t="s">
        <v>966</v>
      </c>
      <c r="E1" s="14" t="s">
        <v>959</v>
      </c>
      <c r="F1" s="15" t="s">
        <v>960</v>
      </c>
      <c r="G1" s="16" t="s">
        <v>961</v>
      </c>
      <c r="H1" s="12" t="s">
        <v>962</v>
      </c>
      <c r="I1" s="12" t="s">
        <v>963</v>
      </c>
      <c r="J1" s="12" t="s">
        <v>75</v>
      </c>
      <c r="K1" s="22"/>
    </row>
    <row r="2" s="42" customFormat="1" spans="1:11">
      <c r="A2" s="24">
        <v>2</v>
      </c>
      <c r="B2" s="25">
        <f>TỔNG!D702</f>
        <v>0</v>
      </c>
      <c r="C2" s="26">
        <f>TỔNG!E702</f>
        <v>0</v>
      </c>
      <c r="D2" s="26">
        <f>TỔNG!F702</f>
        <v>0</v>
      </c>
      <c r="E2" s="26">
        <f>TỔNG!G702</f>
        <v>0</v>
      </c>
      <c r="F2" s="26">
        <f>TỔNG!H702</f>
        <v>0</v>
      </c>
      <c r="G2" s="27">
        <f>TỔNG!I702</f>
        <v>0</v>
      </c>
      <c r="H2" s="25">
        <f>TỔNG!J702</f>
        <v>0</v>
      </c>
      <c r="I2" s="25">
        <f>TỔNG!K702</f>
        <v>0</v>
      </c>
      <c r="J2" s="25">
        <f>TỔNG!L702</f>
        <v>0</v>
      </c>
      <c r="K2" s="25">
        <f>TỔNG!M702</f>
        <v>0</v>
      </c>
    </row>
    <row r="3" s="5" customFormat="1" ht="19.5" customHeight="1" spans="1:11">
      <c r="A3" s="63">
        <v>3</v>
      </c>
      <c r="B3" s="64">
        <f>TỔNG!D703</f>
        <v>0</v>
      </c>
      <c r="C3" s="65">
        <f>TỔNG!E703</f>
        <v>0</v>
      </c>
      <c r="D3" s="65">
        <f>TỔNG!F703</f>
        <v>0</v>
      </c>
      <c r="E3" s="65">
        <f>TỔNG!G703</f>
        <v>0</v>
      </c>
      <c r="F3" s="65">
        <f>TỔNG!H703</f>
        <v>0</v>
      </c>
      <c r="G3" s="66">
        <f>TỔNG!I703</f>
        <v>0</v>
      </c>
      <c r="H3" s="64">
        <f>TỔNG!J703</f>
        <v>0</v>
      </c>
      <c r="I3" s="64">
        <f>TỔNG!K703</f>
        <v>0</v>
      </c>
      <c r="J3" s="64">
        <f>TỔNG!L703</f>
        <v>0</v>
      </c>
      <c r="K3" s="64">
        <f>TỔNG!M703</f>
        <v>0</v>
      </c>
    </row>
    <row r="4" s="5" customFormat="1" spans="1:11">
      <c r="A4" s="63">
        <v>4</v>
      </c>
      <c r="B4" s="64">
        <f>TỔNG!D704</f>
        <v>0</v>
      </c>
      <c r="C4" s="65">
        <f>TỔNG!E704</f>
        <v>0</v>
      </c>
      <c r="D4" s="65">
        <f>TỔNG!F704</f>
        <v>0</v>
      </c>
      <c r="E4" s="65">
        <f>TỔNG!G704</f>
        <v>0</v>
      </c>
      <c r="F4" s="65">
        <f>TỔNG!H704</f>
        <v>0</v>
      </c>
      <c r="G4" s="66">
        <f>TỔNG!I704</f>
        <v>0</v>
      </c>
      <c r="H4" s="64">
        <f>TỔNG!J704</f>
        <v>0</v>
      </c>
      <c r="I4" s="64">
        <f>TỔNG!K704</f>
        <v>0</v>
      </c>
      <c r="J4" s="64">
        <f>TỔNG!L704</f>
        <v>0</v>
      </c>
      <c r="K4" s="64">
        <f>TỔNG!M704</f>
        <v>0</v>
      </c>
    </row>
    <row r="5" s="5" customFormat="1" spans="1:11">
      <c r="A5" s="63">
        <v>7</v>
      </c>
      <c r="B5" s="64">
        <f>TỔNG!D705</f>
        <v>0</v>
      </c>
      <c r="C5" s="65">
        <f>TỔNG!E705</f>
        <v>0</v>
      </c>
      <c r="D5" s="65">
        <f>TỔNG!F705</f>
        <v>0</v>
      </c>
      <c r="E5" s="65">
        <f>TỔNG!G705</f>
        <v>0</v>
      </c>
      <c r="F5" s="65">
        <f>TỔNG!H705</f>
        <v>0</v>
      </c>
      <c r="G5" s="66">
        <f>TỔNG!I705</f>
        <v>0</v>
      </c>
      <c r="H5" s="64">
        <f>TỔNG!J705</f>
        <v>0</v>
      </c>
      <c r="I5" s="64">
        <f>TỔNG!K705</f>
        <v>0</v>
      </c>
      <c r="J5" s="64">
        <f>TỔNG!L705</f>
        <v>0</v>
      </c>
      <c r="K5" s="64" t="s">
        <v>967</v>
      </c>
    </row>
  </sheetData>
  <protectedRanges>
    <protectedRange algorithmName="SHA-512" hashValue="QnpgQdLWzADNvZQ0CAFyuHSRXJfU2LgkVsl6XTHA78ElaYoSR1QfrH3P8kL9qydBcCcUlgK07wR8emwdrv3/xw==" saltValue="kkJgXPpLbCnrqoJ/qhWiEg==" spinCount="100000" sqref="A1:J1" name="Range1_1"/>
  </protectedRanges>
  <autoFilter ref="A1:K5">
    <extLst/>
  </autoFilter>
  <sortState ref="A2:K13">
    <sortCondition ref="C2"/>
  </sortState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zoomScale="130" zoomScaleNormal="130" workbookViewId="0">
      <selection activeCell="A1" sqref="A1"/>
    </sheetView>
  </sheetViews>
  <sheetFormatPr defaultColWidth="9" defaultRowHeight="20.25" outlineLevelRow="7"/>
  <cols>
    <col min="1" max="2" width="9.14285714285714" style="82"/>
    <col min="3" max="5" width="9.14285714285714" style="83"/>
    <col min="6" max="6" width="17.1428571428571" style="83" customWidth="1"/>
    <col min="7" max="7" width="19.5714285714286" style="84" customWidth="1"/>
    <col min="8" max="8" width="18.4285714285714" style="82" customWidth="1"/>
    <col min="9" max="9" width="9.14285714285714" style="82"/>
    <col min="10" max="10" width="32.8571428571429" style="82" customWidth="1"/>
    <col min="11" max="11" width="21.5714285714286" style="83" customWidth="1"/>
    <col min="12" max="12" width="14.4285714285714" style="82" customWidth="1"/>
    <col min="13" max="13" width="15.1428571428571" style="82" customWidth="1"/>
    <col min="14" max="16384" width="9.14285714285714" style="82"/>
  </cols>
  <sheetData>
    <row r="1" spans="1:13">
      <c r="A1" s="85" t="s">
        <v>5</v>
      </c>
      <c r="B1" s="85" t="s">
        <v>956</v>
      </c>
      <c r="C1" s="86" t="s">
        <v>957</v>
      </c>
      <c r="D1" s="86" t="s">
        <v>958</v>
      </c>
      <c r="E1" s="87" t="s">
        <v>959</v>
      </c>
      <c r="F1" s="88" t="s">
        <v>960</v>
      </c>
      <c r="G1" s="89" t="s">
        <v>961</v>
      </c>
      <c r="H1" s="85" t="s">
        <v>962</v>
      </c>
      <c r="I1" s="85" t="s">
        <v>963</v>
      </c>
      <c r="J1" s="85" t="s">
        <v>75</v>
      </c>
      <c r="K1" s="96"/>
      <c r="L1" s="93"/>
      <c r="M1" s="93"/>
    </row>
    <row r="2" s="80" customFormat="1" spans="1:13">
      <c r="A2" s="63">
        <v>2</v>
      </c>
      <c r="B2" s="90">
        <f>TỔNG!D719</f>
        <v>0</v>
      </c>
      <c r="C2" s="91">
        <f>TỔNG!E719</f>
        <v>0</v>
      </c>
      <c r="D2" s="91">
        <f>TỔNG!F719</f>
        <v>0</v>
      </c>
      <c r="E2" s="91">
        <f>TỔNG!G719</f>
        <v>0</v>
      </c>
      <c r="F2" s="91">
        <f>TỔNG!H719</f>
        <v>0</v>
      </c>
      <c r="G2" s="92">
        <f>TỔNG!I719</f>
        <v>0</v>
      </c>
      <c r="H2" s="90">
        <f>TỔNG!J719</f>
        <v>0</v>
      </c>
      <c r="I2" s="90">
        <f>TỔNG!K719</f>
        <v>0</v>
      </c>
      <c r="J2" s="90">
        <f>TỔNG!L719</f>
        <v>0</v>
      </c>
      <c r="K2" s="90">
        <f>TỔNG!M719</f>
        <v>0</v>
      </c>
      <c r="L2" s="90">
        <f>TỔNG!N719</f>
        <v>0</v>
      </c>
      <c r="M2" s="90"/>
    </row>
    <row r="3" s="80" customFormat="1" spans="1:13">
      <c r="A3" s="63">
        <v>3</v>
      </c>
      <c r="B3" s="90">
        <f>TỔNG!D720</f>
        <v>0</v>
      </c>
      <c r="C3" s="91">
        <f>TỔNG!E720</f>
        <v>0</v>
      </c>
      <c r="D3" s="91">
        <f>TỔNG!F720</f>
        <v>0</v>
      </c>
      <c r="E3" s="91">
        <f>TỔNG!G720</f>
        <v>0</v>
      </c>
      <c r="F3" s="91">
        <f>TỔNG!H720</f>
        <v>0</v>
      </c>
      <c r="G3" s="92">
        <f>TỔNG!I720</f>
        <v>0</v>
      </c>
      <c r="H3" s="90">
        <f>TỔNG!J720</f>
        <v>0</v>
      </c>
      <c r="I3" s="90">
        <f>TỔNG!K720</f>
        <v>0</v>
      </c>
      <c r="J3" s="90">
        <f>TỔNG!L720</f>
        <v>0</v>
      </c>
      <c r="K3" s="90">
        <f>TỔNG!M720</f>
        <v>0</v>
      </c>
      <c r="L3" s="90">
        <f>TỔNG!N720</f>
        <v>0</v>
      </c>
      <c r="M3" s="90"/>
    </row>
    <row r="4" s="81" customFormat="1" spans="1:14">
      <c r="A4" s="24">
        <v>4</v>
      </c>
      <c r="B4" s="93">
        <f>TỔNG!D721</f>
        <v>0</v>
      </c>
      <c r="C4" s="94">
        <f>TỔNG!E721</f>
        <v>0</v>
      </c>
      <c r="D4" s="94">
        <f>TỔNG!F721</f>
        <v>0</v>
      </c>
      <c r="E4" s="94">
        <f>TỔNG!G721</f>
        <v>0</v>
      </c>
      <c r="F4" s="94">
        <f>TỔNG!H721</f>
        <v>0</v>
      </c>
      <c r="G4" s="95">
        <f>TỔNG!I721</f>
        <v>0</v>
      </c>
      <c r="H4" s="93">
        <f>TỔNG!J721</f>
        <v>0</v>
      </c>
      <c r="I4" s="93">
        <f>TỔNG!K721</f>
        <v>0</v>
      </c>
      <c r="J4" s="93">
        <f>TỔNG!L721</f>
        <v>0</v>
      </c>
      <c r="K4" s="93">
        <f>TỔNG!M721</f>
        <v>0</v>
      </c>
      <c r="L4" s="93">
        <f>TỔNG!N721</f>
        <v>0</v>
      </c>
      <c r="N4" s="97"/>
    </row>
    <row r="5" s="80" customFormat="1" spans="1:13">
      <c r="A5" s="63">
        <v>6</v>
      </c>
      <c r="B5" s="90">
        <f>TỔNG!D723</f>
        <v>0</v>
      </c>
      <c r="C5" s="91">
        <f>TỔNG!E723</f>
        <v>0</v>
      </c>
      <c r="D5" s="91">
        <f>TỔNG!F723</f>
        <v>0</v>
      </c>
      <c r="E5" s="91">
        <f>TỔNG!G723</f>
        <v>0</v>
      </c>
      <c r="F5" s="91">
        <f>TỔNG!H723</f>
        <v>0</v>
      </c>
      <c r="G5" s="92">
        <f>TỔNG!I723</f>
        <v>0</v>
      </c>
      <c r="H5" s="90">
        <f>TỔNG!J723</f>
        <v>0</v>
      </c>
      <c r="I5" s="90">
        <f>TỔNG!K723</f>
        <v>0</v>
      </c>
      <c r="J5" s="90">
        <f>TỔNG!L723</f>
        <v>0</v>
      </c>
      <c r="K5" s="90">
        <f>TỔNG!M723</f>
        <v>0</v>
      </c>
      <c r="L5" s="90">
        <f>TỔNG!N723</f>
        <v>0</v>
      </c>
      <c r="M5" s="90"/>
    </row>
    <row r="6" spans="1:13">
      <c r="A6" s="24">
        <v>7</v>
      </c>
      <c r="B6" s="93"/>
      <c r="C6" s="94"/>
      <c r="D6" s="94"/>
      <c r="E6" s="94"/>
      <c r="F6" s="94"/>
      <c r="G6" s="95"/>
      <c r="H6" s="93"/>
      <c r="I6" s="93"/>
      <c r="J6" s="93"/>
      <c r="K6" s="93"/>
      <c r="L6" s="93"/>
      <c r="M6" s="98"/>
    </row>
    <row r="7" spans="2:12">
      <c r="B7" s="93"/>
      <c r="C7" s="94"/>
      <c r="D7" s="94"/>
      <c r="E7" s="94"/>
      <c r="F7" s="94"/>
      <c r="G7" s="95"/>
      <c r="H7" s="93"/>
      <c r="I7" s="93"/>
      <c r="J7" s="93"/>
      <c r="K7" s="93"/>
      <c r="L7" s="93"/>
    </row>
    <row r="8" spans="2:12">
      <c r="B8" s="93"/>
      <c r="C8" s="94"/>
      <c r="D8" s="94"/>
      <c r="E8" s="94"/>
      <c r="F8" s="94"/>
      <c r="G8" s="95"/>
      <c r="H8" s="93"/>
      <c r="I8" s="93"/>
      <c r="J8" s="93"/>
      <c r="K8" s="93"/>
      <c r="L8" s="93"/>
    </row>
  </sheetData>
  <protectedRanges>
    <protectedRange algorithmName="SHA-512" hashValue="QnpgQdLWzADNvZQ0CAFyuHSRXJfU2LgkVsl6XTHA78ElaYoSR1QfrH3P8kL9qydBcCcUlgK07wR8emwdrv3/xw==" saltValue="kkJgXPpLbCnrqoJ/qhWiEg==" spinCount="100000" sqref="A1:J1" name="Range1_1"/>
  </protectedRange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5" master=""/>
  <rangeList sheetStid="39" master=""/>
  <rangeList sheetStid="2" master=""/>
  <rangeList sheetStid="22" master="">
    <arrUserId title="Range1" rangeCreator="" othersAccessPermission="edit"/>
  </rangeList>
  <rangeList sheetStid="23" master="">
    <arrUserId title="Range1_1" rangeCreator="" othersAccessPermission="edit"/>
  </rangeList>
  <rangeList sheetStid="30" master="">
    <arrUserId title="Range1_1" rangeCreator="" othersAccessPermission="edit"/>
  </rangeList>
  <rangeList sheetStid="31" master="">
    <arrUserId title="Range1_1" rangeCreator="" othersAccessPermission="edit"/>
  </rangeList>
  <rangeList sheetStid="36" master="">
    <arrUserId title="Range1_1" rangeCreator="" othersAccessPermission="edit"/>
  </rangeList>
  <rangeList sheetStid="37" master="">
    <arrUserId title="Range1_1" rangeCreator="" othersAccessPermission="edit"/>
  </rangeList>
  <rangeList sheetStid="32" master="">
    <arrUserId title="Range1" rangeCreator="" othersAccessPermission="edit"/>
  </rangeList>
  <rangeList sheetStid="33" master=""/>
  <rangeList sheetStid="34" master="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VIỆC CẦN LÀM</vt:lpstr>
      <vt:lpstr>DATEIF</vt:lpstr>
      <vt:lpstr>TỔNG</vt:lpstr>
      <vt:lpstr>NĂM 2019</vt:lpstr>
      <vt:lpstr>THÁNG 1-3 2020</vt:lpstr>
      <vt:lpstr>THÁNG 4-6 2020</vt:lpstr>
      <vt:lpstr>THÁNG 7</vt:lpstr>
      <vt:lpstr>THÁNG 8</vt:lpstr>
      <vt:lpstr>THÁNG 9</vt:lpstr>
      <vt:lpstr>THÁNG 10</vt:lpstr>
      <vt:lpstr>THÁNG 11</vt:lpstr>
      <vt:lpstr>THÁNG 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2019-06-24T05:23:00Z</dcterms:created>
  <dcterms:modified xsi:type="dcterms:W3CDTF">2023-09-03T07:55:39Z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4F58829117B74F18B5D17A0B046E0E2F</vt:lpwstr>
  </property>
</Properties>
</file>