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ug's Storage\Desktop\Yug Study\Programming\Ready Projects\InvenGo\templates\"/>
    </mc:Choice>
  </mc:AlternateContent>
  <xr:revisionPtr revIDLastSave="0" documentId="13_ncr:1_{EE940DD3-8BB9-4874-B81C-67A9AAF5B90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ales &amp; Stocks" sheetId="1" r:id="rId1"/>
    <sheet name="Customer Data" sheetId="2" r:id="rId2"/>
    <sheet name="Accounts" sheetId="3" r:id="rId3"/>
    <sheet name="Bills" sheetId="4" r:id="rId4"/>
    <sheet name="Code List (Category Wise)" sheetId="5" r:id="rId5"/>
    <sheet name="Code List (Alphabetically)" sheetId="6" r:id="rId6"/>
  </sheets>
  <definedNames>
    <definedName name="_xlnm._FilterDatabase" localSheetId="5" hidden="1">'Code List (Alphabetically)'!$A$1:$C$1</definedName>
    <definedName name="_xlnm._FilterDatabase" localSheetId="4" hidden="1">'Code List (Category Wise)'!$A$1:$D$30</definedName>
    <definedName name="_xlnm._FilterDatabase" localSheetId="0" hidden="1">'Sales &amp; Stocks'!$A$1:$S$54</definedName>
  </definedNames>
  <calcPr calcId="191029"/>
</workbook>
</file>

<file path=xl/calcChain.xml><?xml version="1.0" encoding="utf-8"?>
<calcChain xmlns="http://schemas.openxmlformats.org/spreadsheetml/2006/main">
  <c r="Q9" i="1" l="1"/>
  <c r="P15" i="1"/>
  <c r="Q26" i="1"/>
  <c r="Q32" i="1"/>
  <c r="P42" i="1"/>
  <c r="Q47" i="1"/>
  <c r="Q48" i="1"/>
  <c r="P50" i="1"/>
  <c r="Q2" i="1"/>
  <c r="Q7" i="1"/>
  <c r="N8" i="1"/>
  <c r="P9" i="1"/>
  <c r="S16" i="1"/>
  <c r="S17" i="1"/>
  <c r="S23" i="1"/>
  <c r="S24" i="1"/>
  <c r="Q25" i="1"/>
  <c r="Q31" i="1"/>
  <c r="S33" i="1"/>
  <c r="N34" i="1"/>
  <c r="S39" i="1"/>
  <c r="S40" i="1"/>
  <c r="S41" i="1"/>
  <c r="P47" i="1"/>
  <c r="S49" i="1"/>
  <c r="S4" i="1"/>
  <c r="S36" i="1"/>
  <c r="S44" i="1"/>
  <c r="S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28" i="1" s="1"/>
  <c r="I29" i="1"/>
  <c r="K29" i="1" s="1"/>
  <c r="I30" i="1"/>
  <c r="I31" i="1"/>
  <c r="I32" i="1"/>
  <c r="I33" i="1"/>
  <c r="I34" i="1"/>
  <c r="I35" i="1"/>
  <c r="I36" i="1"/>
  <c r="I37" i="1"/>
  <c r="K37" i="1" s="1"/>
  <c r="I38" i="1"/>
  <c r="I39" i="1"/>
  <c r="I40" i="1"/>
  <c r="I41" i="1"/>
  <c r="I42" i="1"/>
  <c r="I43" i="1"/>
  <c r="I44" i="1"/>
  <c r="I45" i="1"/>
  <c r="K45" i="1" s="1"/>
  <c r="I46" i="1"/>
  <c r="I47" i="1"/>
  <c r="I48" i="1"/>
  <c r="I49" i="1"/>
  <c r="I50" i="1"/>
  <c r="I51" i="1"/>
  <c r="I52" i="1"/>
  <c r="I53" i="1"/>
  <c r="K53" i="1" s="1"/>
  <c r="I54" i="1"/>
  <c r="I2" i="1"/>
  <c r="J43" i="1"/>
  <c r="L43" i="1" s="1"/>
  <c r="J53" i="1"/>
  <c r="L53" i="1" s="1"/>
  <c r="J50" i="1"/>
  <c r="J3" i="1"/>
  <c r="J4" i="1"/>
  <c r="L4" i="1" s="1"/>
  <c r="J5" i="1"/>
  <c r="J6" i="1"/>
  <c r="K6" i="1" s="1"/>
  <c r="J7" i="1"/>
  <c r="J10" i="1"/>
  <c r="L10" i="1" s="1"/>
  <c r="J11" i="1"/>
  <c r="L11" i="1" s="1"/>
  <c r="J12" i="1"/>
  <c r="L12" i="1" s="1"/>
  <c r="J13" i="1"/>
  <c r="J14" i="1"/>
  <c r="L14" i="1" s="1"/>
  <c r="J15" i="1"/>
  <c r="J16" i="1"/>
  <c r="J17" i="1"/>
  <c r="J18" i="1"/>
  <c r="J19" i="1"/>
  <c r="L19" i="1" s="1"/>
  <c r="J20" i="1"/>
  <c r="L20" i="1" s="1"/>
  <c r="J21" i="1"/>
  <c r="L21" i="1" s="1"/>
  <c r="J26" i="1"/>
  <c r="J27" i="1"/>
  <c r="J28" i="1"/>
  <c r="J29" i="1"/>
  <c r="J30" i="1"/>
  <c r="J31" i="1"/>
  <c r="J32" i="1"/>
  <c r="J33" i="1"/>
  <c r="J35" i="1"/>
  <c r="L35" i="1" s="1"/>
  <c r="J36" i="1"/>
  <c r="J37" i="1"/>
  <c r="J38" i="1"/>
  <c r="J39" i="1"/>
  <c r="J40" i="1"/>
  <c r="J41" i="1"/>
  <c r="J42" i="1"/>
  <c r="J44" i="1"/>
  <c r="J45" i="1"/>
  <c r="J46" i="1"/>
  <c r="J47" i="1"/>
  <c r="L47" i="1" s="1"/>
  <c r="J48" i="1"/>
  <c r="J49" i="1"/>
  <c r="K49" i="1" s="1"/>
  <c r="J51" i="1"/>
  <c r="L51" i="1" s="1"/>
  <c r="J52" i="1"/>
  <c r="L52" i="1"/>
  <c r="L37" i="1"/>
  <c r="L27" i="1"/>
  <c r="B2" i="3"/>
  <c r="I1" i="2"/>
  <c r="K33" i="1"/>
  <c r="K30" i="1"/>
  <c r="B12" i="3"/>
  <c r="B8" i="3"/>
  <c r="B6" i="3"/>
  <c r="B5" i="3"/>
  <c r="B4" i="3"/>
  <c r="B3" i="3"/>
  <c r="S54" i="1"/>
  <c r="Q54" i="1"/>
  <c r="P54" i="1"/>
  <c r="N54" i="1"/>
  <c r="J54" i="1"/>
  <c r="L54" i="1" s="1"/>
  <c r="S53" i="1"/>
  <c r="Q53" i="1"/>
  <c r="P53" i="1"/>
  <c r="N53" i="1"/>
  <c r="Q52" i="1"/>
  <c r="P52" i="1"/>
  <c r="N52" i="1"/>
  <c r="S51" i="1"/>
  <c r="Q51" i="1"/>
  <c r="P51" i="1"/>
  <c r="N51" i="1"/>
  <c r="S47" i="1"/>
  <c r="S46" i="1"/>
  <c r="Q46" i="1"/>
  <c r="R46" i="1" s="1"/>
  <c r="P46" i="1"/>
  <c r="N46" i="1"/>
  <c r="L46" i="1"/>
  <c r="S45" i="1"/>
  <c r="Q45" i="1"/>
  <c r="P45" i="1"/>
  <c r="N45" i="1"/>
  <c r="L45" i="1"/>
  <c r="Q44" i="1"/>
  <c r="P44" i="1"/>
  <c r="N44" i="1"/>
  <c r="S43" i="1"/>
  <c r="Q43" i="1"/>
  <c r="P43" i="1"/>
  <c r="N43" i="1"/>
  <c r="S38" i="1"/>
  <c r="Q38" i="1"/>
  <c r="P38" i="1"/>
  <c r="N38" i="1"/>
  <c r="L38" i="1"/>
  <c r="S37" i="1"/>
  <c r="Q37" i="1"/>
  <c r="P37" i="1"/>
  <c r="N37" i="1"/>
  <c r="Q36" i="1"/>
  <c r="P36" i="1"/>
  <c r="N36" i="1"/>
  <c r="S35" i="1"/>
  <c r="Q35" i="1"/>
  <c r="P35" i="1"/>
  <c r="N35" i="1"/>
  <c r="J34" i="1"/>
  <c r="N33" i="1"/>
  <c r="L33" i="1"/>
  <c r="N31" i="1"/>
  <c r="S30" i="1"/>
  <c r="Q30" i="1"/>
  <c r="P30" i="1"/>
  <c r="N30" i="1"/>
  <c r="L30" i="1"/>
  <c r="S29" i="1"/>
  <c r="Q29" i="1"/>
  <c r="R29" i="1" s="1"/>
  <c r="P29" i="1"/>
  <c r="N29" i="1"/>
  <c r="L29" i="1"/>
  <c r="S28" i="1"/>
  <c r="Q28" i="1"/>
  <c r="P28" i="1"/>
  <c r="N28" i="1"/>
  <c r="L28" i="1"/>
  <c r="S27" i="1"/>
  <c r="Q27" i="1"/>
  <c r="P27" i="1"/>
  <c r="N27" i="1"/>
  <c r="S25" i="1"/>
  <c r="J25" i="1"/>
  <c r="K25" i="1" s="1"/>
  <c r="J24" i="1"/>
  <c r="J23" i="1"/>
  <c r="S22" i="1"/>
  <c r="Q22" i="1"/>
  <c r="P22" i="1"/>
  <c r="N22" i="1"/>
  <c r="L22" i="1"/>
  <c r="J22" i="1"/>
  <c r="S21" i="1"/>
  <c r="Q21" i="1"/>
  <c r="R21" i="1" s="1"/>
  <c r="P21" i="1"/>
  <c r="N21" i="1"/>
  <c r="S20" i="1"/>
  <c r="Q20" i="1"/>
  <c r="P20" i="1"/>
  <c r="N20" i="1"/>
  <c r="S19" i="1"/>
  <c r="Q19" i="1"/>
  <c r="P19" i="1"/>
  <c r="N19" i="1"/>
  <c r="S15" i="1"/>
  <c r="Q15" i="1"/>
  <c r="S14" i="1"/>
  <c r="Q14" i="1"/>
  <c r="P14" i="1"/>
  <c r="N14" i="1"/>
  <c r="S13" i="1"/>
  <c r="Q13" i="1"/>
  <c r="P13" i="1"/>
  <c r="N13" i="1"/>
  <c r="L13" i="1"/>
  <c r="S12" i="1"/>
  <c r="Q12" i="1"/>
  <c r="P12" i="1"/>
  <c r="N12" i="1"/>
  <c r="S11" i="1"/>
  <c r="Q11" i="1"/>
  <c r="P11" i="1"/>
  <c r="N11" i="1"/>
  <c r="S9" i="1"/>
  <c r="J9" i="1"/>
  <c r="J8" i="1"/>
  <c r="S7" i="1"/>
  <c r="K7" i="1"/>
  <c r="S6" i="1"/>
  <c r="Q6" i="1"/>
  <c r="P6" i="1"/>
  <c r="N6" i="1"/>
  <c r="S5" i="1"/>
  <c r="Q5" i="1"/>
  <c r="R5" i="1" s="1"/>
  <c r="P5" i="1"/>
  <c r="N5" i="1"/>
  <c r="Q4" i="1"/>
  <c r="P4" i="1"/>
  <c r="N4" i="1"/>
  <c r="S3" i="1"/>
  <c r="Q3" i="1"/>
  <c r="P3" i="1"/>
  <c r="N3" i="1"/>
  <c r="J2" i="1"/>
  <c r="K2" i="1" s="1"/>
  <c r="R47" i="1" l="1"/>
  <c r="K10" i="1"/>
  <c r="K5" i="1"/>
  <c r="K20" i="1"/>
  <c r="K12" i="1"/>
  <c r="K13" i="1"/>
  <c r="K46" i="1"/>
  <c r="R13" i="1"/>
  <c r="R52" i="1"/>
  <c r="K40" i="1"/>
  <c r="K32" i="1"/>
  <c r="K24" i="1"/>
  <c r="R32" i="1"/>
  <c r="R54" i="1"/>
  <c r="R25" i="1"/>
  <c r="K36" i="1"/>
  <c r="R9" i="1"/>
  <c r="P31" i="1"/>
  <c r="Q18" i="1"/>
  <c r="R18" i="1" s="1"/>
  <c r="P33" i="1"/>
  <c r="N41" i="1"/>
  <c r="L17" i="1"/>
  <c r="L25" i="1"/>
  <c r="N39" i="1"/>
  <c r="Q41" i="1"/>
  <c r="R41" i="1" s="1"/>
  <c r="L49" i="1"/>
  <c r="S10" i="1"/>
  <c r="N10" i="1"/>
  <c r="Q33" i="1"/>
  <c r="R33" i="1" s="1"/>
  <c r="P41" i="1"/>
  <c r="L2" i="1"/>
  <c r="N2" i="1"/>
  <c r="N7" i="1"/>
  <c r="L9" i="1"/>
  <c r="L15" i="1"/>
  <c r="N17" i="1"/>
  <c r="P23" i="1"/>
  <c r="N25" i="1"/>
  <c r="S31" i="1"/>
  <c r="P39" i="1"/>
  <c r="N49" i="1"/>
  <c r="S2" i="1"/>
  <c r="N23" i="1"/>
  <c r="P2" i="1"/>
  <c r="P7" i="1"/>
  <c r="N9" i="1"/>
  <c r="N15" i="1"/>
  <c r="P17" i="1"/>
  <c r="Q23" i="1"/>
  <c r="R23" i="1" s="1"/>
  <c r="P25" i="1"/>
  <c r="P34" i="1"/>
  <c r="Q39" i="1"/>
  <c r="N47" i="1"/>
  <c r="P49" i="1"/>
  <c r="L41" i="1"/>
  <c r="Q10" i="1"/>
  <c r="R10" i="1" s="1"/>
  <c r="Q17" i="1"/>
  <c r="R17" i="1" s="1"/>
  <c r="Q42" i="1"/>
  <c r="R42" i="1" s="1"/>
  <c r="Q49" i="1"/>
  <c r="R49" i="1" s="1"/>
  <c r="S32" i="1"/>
  <c r="N16" i="1"/>
  <c r="N24" i="1"/>
  <c r="Q24" i="1"/>
  <c r="R24" i="1" s="1"/>
  <c r="Q50" i="1"/>
  <c r="R50" i="1" s="1"/>
  <c r="S34" i="1"/>
  <c r="P10" i="1"/>
  <c r="L16" i="1"/>
  <c r="P24" i="1"/>
  <c r="Q34" i="1"/>
  <c r="S50" i="1"/>
  <c r="S8" i="1"/>
  <c r="L8" i="1"/>
  <c r="P16" i="1"/>
  <c r="L18" i="1"/>
  <c r="N26" i="1"/>
  <c r="L32" i="1"/>
  <c r="S48" i="1"/>
  <c r="S26" i="1"/>
  <c r="Q16" i="1"/>
  <c r="R16" i="1" s="1"/>
  <c r="N18" i="1"/>
  <c r="P26" i="1"/>
  <c r="N32" i="1"/>
  <c r="N40" i="1"/>
  <c r="N48" i="1"/>
  <c r="L40" i="1"/>
  <c r="P8" i="1"/>
  <c r="P18" i="1"/>
  <c r="P32" i="1"/>
  <c r="P40" i="1"/>
  <c r="L42" i="1"/>
  <c r="P48" i="1"/>
  <c r="L50" i="1"/>
  <c r="L48" i="1"/>
  <c r="S42" i="1"/>
  <c r="S18" i="1"/>
  <c r="Q8" i="1"/>
  <c r="R8" i="1" s="1"/>
  <c r="L34" i="1"/>
  <c r="Q40" i="1"/>
  <c r="R40" i="1" s="1"/>
  <c r="N42" i="1"/>
  <c r="N50" i="1"/>
  <c r="L24" i="1"/>
  <c r="K8" i="1"/>
  <c r="K44" i="1"/>
  <c r="K50" i="1"/>
  <c r="K16" i="1"/>
  <c r="K18" i="1"/>
  <c r="K41" i="1"/>
  <c r="K54" i="1"/>
  <c r="K26" i="1"/>
  <c r="K22" i="1"/>
  <c r="R12" i="1"/>
  <c r="R20" i="1"/>
  <c r="R36" i="1"/>
  <c r="K52" i="1"/>
  <c r="R4" i="1"/>
  <c r="R28" i="1"/>
  <c r="L26" i="1"/>
  <c r="R51" i="1"/>
  <c r="L6" i="1"/>
  <c r="L44" i="1"/>
  <c r="K14" i="1"/>
  <c r="L5" i="1"/>
  <c r="L36" i="1"/>
  <c r="R45" i="1"/>
  <c r="R53" i="1"/>
  <c r="K4" i="1"/>
  <c r="R37" i="1"/>
  <c r="R14" i="1"/>
  <c r="R44" i="1"/>
  <c r="R48" i="1"/>
  <c r="K48" i="1"/>
  <c r="K21" i="1"/>
  <c r="K17" i="1"/>
  <c r="R2" i="1"/>
  <c r="R30" i="1"/>
  <c r="R22" i="1"/>
  <c r="R34" i="1"/>
  <c r="R26" i="1"/>
  <c r="K3" i="1"/>
  <c r="K23" i="1"/>
  <c r="K31" i="1"/>
  <c r="K39" i="1"/>
  <c r="R6" i="1"/>
  <c r="R38" i="1"/>
  <c r="K9" i="1"/>
  <c r="K15" i="1"/>
  <c r="R19" i="1"/>
  <c r="R31" i="1"/>
  <c r="R35" i="1"/>
  <c r="R39" i="1"/>
  <c r="R43" i="1"/>
  <c r="K11" i="1"/>
  <c r="K27" i="1"/>
  <c r="L3" i="1"/>
  <c r="L7" i="1"/>
  <c r="R3" i="1"/>
  <c r="R7" i="1"/>
  <c r="R11" i="1"/>
  <c r="R15" i="1"/>
  <c r="R27" i="1"/>
  <c r="K34" i="1"/>
  <c r="K38" i="1"/>
  <c r="K42" i="1"/>
  <c r="K51" i="1"/>
  <c r="L31" i="1"/>
  <c r="L39" i="1"/>
  <c r="K35" i="1"/>
  <c r="K43" i="1"/>
  <c r="L23" i="1"/>
  <c r="K19" i="1"/>
  <c r="K47" i="1"/>
  <c r="E9" i="3" l="1"/>
  <c r="E3" i="3"/>
  <c r="E4" i="3" s="1"/>
  <c r="E7" i="3" s="1"/>
</calcChain>
</file>

<file path=xl/sharedStrings.xml><?xml version="1.0" encoding="utf-8"?>
<sst xmlns="http://schemas.openxmlformats.org/spreadsheetml/2006/main" count="434" uniqueCount="160">
  <si>
    <t>Base Code</t>
  </si>
  <si>
    <t>Category</t>
  </si>
  <si>
    <t>Item Code</t>
  </si>
  <si>
    <t>Item Name</t>
  </si>
  <si>
    <t>Size</t>
  </si>
  <si>
    <t>Unit</t>
  </si>
  <si>
    <t>MRP</t>
  </si>
  <si>
    <t>Price</t>
  </si>
  <si>
    <t>Stock</t>
  </si>
  <si>
    <t>Sale</t>
  </si>
  <si>
    <t>Balance</t>
  </si>
  <si>
    <t>Amount</t>
  </si>
  <si>
    <t>Stock Call</t>
  </si>
  <si>
    <t>Price/KG</t>
  </si>
  <si>
    <t>Costing</t>
  </si>
  <si>
    <t>Margin</t>
  </si>
  <si>
    <t>Profit Amount/ piece</t>
  </si>
  <si>
    <t>Total Profit</t>
  </si>
  <si>
    <t>Discount on MRP</t>
  </si>
  <si>
    <t>ALM</t>
  </si>
  <si>
    <t>Dry Fruits</t>
  </si>
  <si>
    <t>ALM150</t>
  </si>
  <si>
    <t>ALMONDS</t>
  </si>
  <si>
    <t>GM</t>
  </si>
  <si>
    <t>ALM250</t>
  </si>
  <si>
    <t>ALM500</t>
  </si>
  <si>
    <t>BL</t>
  </si>
  <si>
    <t>Spices</t>
  </si>
  <si>
    <t>BL50</t>
  </si>
  <si>
    <t>BLACK PEPPER</t>
  </si>
  <si>
    <t>BL100</t>
  </si>
  <si>
    <t>BL200</t>
  </si>
  <si>
    <t>BL400</t>
  </si>
  <si>
    <t>BL500</t>
  </si>
  <si>
    <t>CDM</t>
  </si>
  <si>
    <t>CDM50</t>
  </si>
  <si>
    <t>CARDAMOM</t>
  </si>
  <si>
    <t>CDM100</t>
  </si>
  <si>
    <t>AJW</t>
  </si>
  <si>
    <t>AJW100</t>
  </si>
  <si>
    <t>CAROM (AJWAIN)</t>
  </si>
  <si>
    <t>CNB</t>
  </si>
  <si>
    <t>CNB150</t>
  </si>
  <si>
    <t>CASHEW NUTS (W180)</t>
  </si>
  <si>
    <t>CNP</t>
  </si>
  <si>
    <t>CNP150</t>
  </si>
  <si>
    <t>CASHEW NUTS (W240)</t>
  </si>
  <si>
    <t>CNP250</t>
  </si>
  <si>
    <t>CNP500</t>
  </si>
  <si>
    <t>CNS</t>
  </si>
  <si>
    <t>CNS150</t>
  </si>
  <si>
    <t>CASHEW NUTS SALTED</t>
  </si>
  <si>
    <t>CHI</t>
  </si>
  <si>
    <t>Seeds</t>
  </si>
  <si>
    <t>CHI250</t>
  </si>
  <si>
    <t>CHIA SEEDS</t>
  </si>
  <si>
    <t>CNM</t>
  </si>
  <si>
    <t>CNM100</t>
  </si>
  <si>
    <t xml:space="preserve">CINNAMON </t>
  </si>
  <si>
    <t>CL</t>
  </si>
  <si>
    <t>CL50</t>
  </si>
  <si>
    <t>CLOVE</t>
  </si>
  <si>
    <t>CL100</t>
  </si>
  <si>
    <t>CL200</t>
  </si>
  <si>
    <t>CL250</t>
  </si>
  <si>
    <t>CL500</t>
  </si>
  <si>
    <t>CL750</t>
  </si>
  <si>
    <t>COR</t>
  </si>
  <si>
    <t>COR100</t>
  </si>
  <si>
    <t>CORIANDER</t>
  </si>
  <si>
    <t>COR250</t>
  </si>
  <si>
    <t>COR400</t>
  </si>
  <si>
    <t>COR1000</t>
  </si>
  <si>
    <t>CUM</t>
  </si>
  <si>
    <t>CUM100</t>
  </si>
  <si>
    <t>CUMIN</t>
  </si>
  <si>
    <t>CUM200</t>
  </si>
  <si>
    <t>CUM400</t>
  </si>
  <si>
    <t>CUM750</t>
  </si>
  <si>
    <t>CUM1000</t>
  </si>
  <si>
    <t>FNL</t>
  </si>
  <si>
    <t>FNL100</t>
  </si>
  <si>
    <t>FENNEL</t>
  </si>
  <si>
    <t>FNL200</t>
  </si>
  <si>
    <t>FNL400</t>
  </si>
  <si>
    <t>FXB</t>
  </si>
  <si>
    <t>FXB100</t>
  </si>
  <si>
    <t>FOX NUTS (BOLD)</t>
  </si>
  <si>
    <t>FXB200</t>
  </si>
  <si>
    <t>FXP</t>
  </si>
  <si>
    <t>FXP200</t>
  </si>
  <si>
    <t>FOX NUTS (PREMIUM)</t>
  </si>
  <si>
    <t>FXR</t>
  </si>
  <si>
    <t>FXR15</t>
  </si>
  <si>
    <t>FOX NUTS (REGULAR)</t>
  </si>
  <si>
    <t>FXR100</t>
  </si>
  <si>
    <t>FXR250</t>
  </si>
  <si>
    <t>GRM</t>
  </si>
  <si>
    <t>GRM250</t>
  </si>
  <si>
    <t>GARAM MASALA WHOLE</t>
  </si>
  <si>
    <t>PUM</t>
  </si>
  <si>
    <t>PUM250</t>
  </si>
  <si>
    <t>PUMPKIN SEEDS</t>
  </si>
  <si>
    <t>QNA</t>
  </si>
  <si>
    <t>QNA250</t>
  </si>
  <si>
    <t>QUINOA SEEDS</t>
  </si>
  <si>
    <t>SMP</t>
  </si>
  <si>
    <t>SMP100</t>
  </si>
  <si>
    <t>SAMBHAR MASALA POWDER</t>
  </si>
  <si>
    <t>SF</t>
  </si>
  <si>
    <t>SF200</t>
  </si>
  <si>
    <t>SUNFLOWER SEEDS</t>
  </si>
  <si>
    <t>PCT</t>
  </si>
  <si>
    <t>Tea</t>
  </si>
  <si>
    <t>PCT100</t>
  </si>
  <si>
    <t>TEA</t>
  </si>
  <si>
    <t>PCT250</t>
  </si>
  <si>
    <t>WLN</t>
  </si>
  <si>
    <t>WLN1000</t>
  </si>
  <si>
    <t>WALNUTS (SHELL)</t>
  </si>
  <si>
    <t>WLK</t>
  </si>
  <si>
    <t>WLK100</t>
  </si>
  <si>
    <t>WALNUTS KERNELS</t>
  </si>
  <si>
    <t>WLK250</t>
  </si>
  <si>
    <t>WLK500</t>
  </si>
  <si>
    <t>Data Hub</t>
  </si>
  <si>
    <t>Bill No. to be followed</t>
  </si>
  <si>
    <t>Existing Bills</t>
  </si>
  <si>
    <t>Phone No.</t>
  </si>
  <si>
    <t>Total Amount</t>
  </si>
  <si>
    <t>Bill Addresses</t>
  </si>
  <si>
    <t>Sales</t>
  </si>
  <si>
    <t>All Time</t>
  </si>
  <si>
    <t>Expenses</t>
  </si>
  <si>
    <t>Cash</t>
  </si>
  <si>
    <t>In Hand</t>
  </si>
  <si>
    <t>Enter</t>
  </si>
  <si>
    <t>Note / Particular</t>
  </si>
  <si>
    <t>PayTM</t>
  </si>
  <si>
    <t>Cash Discount</t>
  </si>
  <si>
    <t>Total</t>
  </si>
  <si>
    <t>PayTM Discount</t>
  </si>
  <si>
    <t>Account Balance</t>
  </si>
  <si>
    <t>Difference</t>
  </si>
  <si>
    <t>Cash left</t>
  </si>
  <si>
    <t>PayTM left</t>
  </si>
  <si>
    <t>Item Base Code</t>
  </si>
  <si>
    <t>Size (in GM)</t>
  </si>
  <si>
    <t>150, 250, 500</t>
  </si>
  <si>
    <t>CN</t>
  </si>
  <si>
    <t>100, 200</t>
  </si>
  <si>
    <t>15, 100, 250</t>
  </si>
  <si>
    <t>100, 250, 500</t>
  </si>
  <si>
    <t>50, 100, 200, 400, 500</t>
  </si>
  <si>
    <t>50, 100</t>
  </si>
  <si>
    <t>50, 100, 200, 250, 500, 750</t>
  </si>
  <si>
    <t>100, 250, 400, 1000</t>
  </si>
  <si>
    <t>100, 200, 400, 750, 1000</t>
  </si>
  <si>
    <t>100, 200, 400</t>
  </si>
  <si>
    <t>100, 250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</si>
</sst>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Kokila"/>
      <family val="2"/>
    </font>
    <font>
      <b/>
      <sz val="10"/>
      <color theme="1"/>
      <name val="Kokila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1"/>
      <name val="Kokila"/>
      <family val="2"/>
    </font>
    <font>
      <b/>
      <sz val="16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1"/>
        <bgColor theme="1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1" fillId="0" borderId="0" xfId="1"/>
    <xf numFmtId="0" fontId="5" fillId="5" borderId="8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8" fillId="5" borderId="7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8" fillId="5" borderId="13" xfId="1" applyFont="1" applyFill="1" applyBorder="1" applyAlignment="1">
      <alignment horizontal="center" vertical="center"/>
    </xf>
    <xf numFmtId="0" fontId="9" fillId="0" borderId="0" xfId="0" applyFont="1"/>
    <xf numFmtId="0" fontId="9" fillId="0" borderId="16" xfId="0" applyFont="1" applyBorder="1"/>
    <xf numFmtId="0" fontId="1" fillId="0" borderId="17" xfId="0" applyFont="1" applyBorder="1"/>
    <xf numFmtId="0" fontId="9" fillId="0" borderId="18" xfId="0" applyFont="1" applyBorder="1"/>
    <xf numFmtId="0" fontId="1" fillId="0" borderId="19" xfId="0" applyFont="1" applyBorder="1"/>
    <xf numFmtId="0" fontId="9" fillId="0" borderId="20" xfId="0" applyFont="1" applyBorder="1"/>
    <xf numFmtId="0" fontId="1" fillId="0" borderId="21" xfId="0" applyFont="1" applyBorder="1"/>
    <xf numFmtId="0" fontId="9" fillId="0" borderId="14" xfId="0" applyFont="1" applyBorder="1"/>
    <xf numFmtId="0" fontId="1" fillId="0" borderId="15" xfId="0" applyFont="1" applyBorder="1"/>
    <xf numFmtId="0" fontId="9" fillId="0" borderId="19" xfId="0" applyFont="1" applyBorder="1"/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3" borderId="30" xfId="1" applyFont="1" applyFill="1" applyBorder="1" applyAlignment="1">
      <alignment horizontal="center" vertical="center"/>
    </xf>
    <xf numFmtId="0" fontId="6" fillId="3" borderId="31" xfId="1" applyFont="1" applyFill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3" borderId="25" xfId="1" applyFont="1" applyFill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3" borderId="32" xfId="1" applyFont="1" applyFill="1" applyBorder="1" applyAlignment="1">
      <alignment horizontal="center" vertical="center"/>
    </xf>
    <xf numFmtId="0" fontId="6" fillId="0" borderId="33" xfId="1" applyFont="1" applyBorder="1" applyAlignment="1">
      <alignment horizontal="center" vertical="center" wrapText="1"/>
    </xf>
    <xf numFmtId="0" fontId="6" fillId="4" borderId="32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center" vertical="center"/>
    </xf>
    <xf numFmtId="0" fontId="6" fillId="3" borderId="35" xfId="1" applyFont="1" applyFill="1" applyBorder="1" applyAlignment="1">
      <alignment horizontal="center" vertical="center"/>
    </xf>
    <xf numFmtId="0" fontId="9" fillId="0" borderId="9" xfId="1" applyFont="1" applyBorder="1"/>
    <xf numFmtId="0" fontId="7" fillId="0" borderId="1" xfId="0" applyFont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3" fontId="10" fillId="2" borderId="0" xfId="0" applyNumberFormat="1" applyFont="1" applyFill="1" applyAlignment="1">
      <alignment horizontal="center" vertical="center" wrapText="1"/>
    </xf>
    <xf numFmtId="4" fontId="10" fillId="2" borderId="0" xfId="0" applyNumberFormat="1" applyFont="1" applyFill="1" applyAlignment="1">
      <alignment horizontal="center" vertical="center" wrapText="1"/>
    </xf>
    <xf numFmtId="0" fontId="11" fillId="3" borderId="11" xfId="0" applyFont="1" applyFill="1" applyBorder="1"/>
    <xf numFmtId="0" fontId="11" fillId="3" borderId="1" xfId="0" applyFont="1" applyFill="1" applyBorder="1"/>
    <xf numFmtId="0" fontId="11" fillId="3" borderId="6" xfId="0" applyFont="1" applyFill="1" applyBorder="1"/>
    <xf numFmtId="0" fontId="11" fillId="3" borderId="25" xfId="0" applyFont="1" applyFill="1" applyBorder="1"/>
    <xf numFmtId="3" fontId="11" fillId="3" borderId="1" xfId="0" applyNumberFormat="1" applyFont="1" applyFill="1" applyBorder="1"/>
    <xf numFmtId="4" fontId="11" fillId="3" borderId="1" xfId="0" applyNumberFormat="1" applyFont="1" applyFill="1" applyBorder="1"/>
    <xf numFmtId="2" fontId="11" fillId="3" borderId="1" xfId="0" applyNumberFormat="1" applyFont="1" applyFill="1" applyBorder="1"/>
    <xf numFmtId="0" fontId="11" fillId="0" borderId="1" xfId="0" applyFont="1" applyBorder="1"/>
    <xf numFmtId="4" fontId="11" fillId="0" borderId="1" xfId="0" applyNumberFormat="1" applyFont="1" applyBorder="1"/>
    <xf numFmtId="0" fontId="11" fillId="0" borderId="11" xfId="0" applyFont="1" applyBorder="1"/>
    <xf numFmtId="0" fontId="11" fillId="0" borderId="6" xfId="0" applyFont="1" applyBorder="1"/>
    <xf numFmtId="0" fontId="11" fillId="0" borderId="25" xfId="0" applyFont="1" applyBorder="1"/>
    <xf numFmtId="3" fontId="11" fillId="0" borderId="1" xfId="0" applyNumberFormat="1" applyFont="1" applyBorder="1"/>
    <xf numFmtId="2" fontId="11" fillId="0" borderId="1" xfId="0" applyNumberFormat="1" applyFont="1" applyBorder="1"/>
    <xf numFmtId="0" fontId="11" fillId="3" borderId="38" xfId="0" applyFont="1" applyFill="1" applyBorder="1"/>
    <xf numFmtId="0" fontId="11" fillId="3" borderId="28" xfId="0" applyFont="1" applyFill="1" applyBorder="1"/>
    <xf numFmtId="0" fontId="11" fillId="3" borderId="29" xfId="0" applyFont="1" applyFill="1" applyBorder="1"/>
    <xf numFmtId="0" fontId="11" fillId="3" borderId="34" xfId="0" applyFont="1" applyFill="1" applyBorder="1"/>
    <xf numFmtId="3" fontId="11" fillId="3" borderId="28" xfId="0" applyNumberFormat="1" applyFont="1" applyFill="1" applyBorder="1"/>
    <xf numFmtId="4" fontId="11" fillId="3" borderId="28" xfId="0" applyNumberFormat="1" applyFont="1" applyFill="1" applyBorder="1"/>
    <xf numFmtId="2" fontId="11" fillId="3" borderId="28" xfId="0" applyNumberFormat="1" applyFont="1" applyFill="1" applyBorder="1"/>
    <xf numFmtId="0" fontId="11" fillId="3" borderId="12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4" xfId="0" applyBorder="1"/>
    <xf numFmtId="0" fontId="0" fillId="0" borderId="21" xfId="0" applyBorder="1"/>
    <xf numFmtId="0" fontId="4" fillId="0" borderId="26" xfId="0" applyFont="1" applyBorder="1" applyAlignment="1">
      <alignment horizontal="center" vertical="center"/>
    </xf>
    <xf numFmtId="0" fontId="0" fillId="0" borderId="15" xfId="0" applyBorder="1"/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36" xfId="1" applyFont="1" applyBorder="1" applyAlignment="1">
      <alignment horizontal="center" vertical="center" textRotation="90"/>
    </xf>
    <xf numFmtId="0" fontId="0" fillId="0" borderId="27" xfId="0" applyBorder="1"/>
    <xf numFmtId="0" fontId="0" fillId="0" borderId="37" xfId="0" applyBorder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"/>
  <sheetViews>
    <sheetView zoomScale="115" zoomScaleNormal="115" workbookViewId="0">
      <pane ySplit="1" topLeftCell="A85" activePane="bottomLeft" state="frozen"/>
      <selection activeCell="E1" sqref="E1"/>
      <selection pane="bottomLeft" activeCell="A2" sqref="A2"/>
    </sheetView>
  </sheetViews>
  <sheetFormatPr defaultColWidth="31.6640625" defaultRowHeight="13.2" x14ac:dyDescent="0.25"/>
  <cols>
    <col min="1" max="3" width="14.77734375" customWidth="1"/>
    <col min="4" max="4" width="30.44140625" bestFit="1" customWidth="1"/>
    <col min="5" max="5" width="10.77734375" bestFit="1" customWidth="1"/>
    <col min="6" max="6" width="10.77734375" customWidth="1"/>
    <col min="7" max="7" width="12.21875" customWidth="1"/>
    <col min="8" max="10" width="14.77734375" customWidth="1"/>
    <col min="11" max="11" width="16.77734375" customWidth="1"/>
    <col min="12" max="12" width="17.33203125" customWidth="1"/>
    <col min="13" max="13" width="16.77734375" customWidth="1"/>
    <col min="14" max="14" width="16.77734375" style="2" customWidth="1"/>
    <col min="15" max="15" width="16.77734375" customWidth="1"/>
    <col min="16" max="16" width="16.77734375" style="1" customWidth="1"/>
    <col min="17" max="19" width="16.77734375" customWidth="1"/>
    <col min="20" max="16384" width="31.6640625" style="111"/>
  </cols>
  <sheetData>
    <row r="1" spans="1:19" s="110" customFormat="1" ht="44.4" customHeight="1" x14ac:dyDescent="0.25">
      <c r="A1" s="68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70" t="s">
        <v>9</v>
      </c>
      <c r="K1" s="71" t="s">
        <v>10</v>
      </c>
      <c r="L1" s="71" t="s">
        <v>11</v>
      </c>
      <c r="M1" s="71" t="s">
        <v>12</v>
      </c>
      <c r="N1" s="72" t="s">
        <v>13</v>
      </c>
      <c r="O1" s="71" t="s">
        <v>14</v>
      </c>
      <c r="P1" s="73" t="s">
        <v>15</v>
      </c>
      <c r="Q1" s="5" t="s">
        <v>16</v>
      </c>
      <c r="R1" s="71" t="s">
        <v>17</v>
      </c>
      <c r="S1" s="71" t="s">
        <v>18</v>
      </c>
    </row>
    <row r="2" spans="1:19" ht="24" customHeight="1" x14ac:dyDescent="0.55000000000000004">
      <c r="A2" s="83" t="s">
        <v>19</v>
      </c>
      <c r="B2" s="81" t="s">
        <v>20</v>
      </c>
      <c r="C2" s="81" t="s">
        <v>21</v>
      </c>
      <c r="D2" s="81" t="s">
        <v>22</v>
      </c>
      <c r="E2" s="81">
        <v>150</v>
      </c>
      <c r="F2" s="81" t="s">
        <v>23</v>
      </c>
      <c r="G2" s="81">
        <v>281</v>
      </c>
      <c r="H2" s="81">
        <v>191</v>
      </c>
      <c r="I2" s="81">
        <f>0</f>
        <v>0</v>
      </c>
      <c r="J2" s="84">
        <f>0</f>
        <v>0</v>
      </c>
      <c r="K2" s="85">
        <f t="shared" ref="K2:K33" si="0">I2-J2</f>
        <v>0</v>
      </c>
      <c r="L2" s="81">
        <f t="shared" ref="L2:L33" si="1">J2*H2</f>
        <v>0</v>
      </c>
      <c r="M2" s="81">
        <v>15</v>
      </c>
      <c r="N2" s="86">
        <f t="shared" ref="N2:N33" si="2">1000/E2*H2</f>
        <v>1273.3333333333335</v>
      </c>
      <c r="O2" s="82">
        <v>494</v>
      </c>
      <c r="P2" s="82">
        <f t="shared" ref="P2:P33" si="3">((H2-O2)/H2)*100</f>
        <v>-158.63874345549738</v>
      </c>
      <c r="Q2" s="82">
        <f t="shared" ref="Q2:Q33" si="4">H2-O2</f>
        <v>-303</v>
      </c>
      <c r="R2" s="82">
        <f t="shared" ref="R2:R33" si="5">Q2*J2</f>
        <v>0</v>
      </c>
      <c r="S2" s="87">
        <f t="shared" ref="S2:S33" si="6">((G2-H2)/G2)*100</f>
        <v>32.028469750889684</v>
      </c>
    </row>
    <row r="3" spans="1:19" ht="24" customHeight="1" x14ac:dyDescent="0.55000000000000004">
      <c r="A3" s="83" t="s">
        <v>19</v>
      </c>
      <c r="B3" s="81" t="s">
        <v>20</v>
      </c>
      <c r="C3" s="81" t="s">
        <v>24</v>
      </c>
      <c r="D3" s="81" t="s">
        <v>22</v>
      </c>
      <c r="E3" s="81">
        <v>250</v>
      </c>
      <c r="F3" s="81" t="s">
        <v>23</v>
      </c>
      <c r="G3" s="81">
        <v>120</v>
      </c>
      <c r="H3" s="81">
        <v>120</v>
      </c>
      <c r="I3" s="81">
        <f>0</f>
        <v>0</v>
      </c>
      <c r="J3" s="84">
        <f>0</f>
        <v>0</v>
      </c>
      <c r="K3" s="85">
        <f t="shared" si="0"/>
        <v>0</v>
      </c>
      <c r="L3" s="81">
        <f t="shared" si="1"/>
        <v>0</v>
      </c>
      <c r="M3" s="81">
        <v>15</v>
      </c>
      <c r="N3" s="86">
        <f t="shared" si="2"/>
        <v>480</v>
      </c>
      <c r="O3" s="82">
        <v>382</v>
      </c>
      <c r="P3" s="82">
        <f t="shared" si="3"/>
        <v>-218.33333333333331</v>
      </c>
      <c r="Q3" s="82">
        <f t="shared" si="4"/>
        <v>-262</v>
      </c>
      <c r="R3" s="82">
        <f t="shared" si="5"/>
        <v>0</v>
      </c>
      <c r="S3" s="87">
        <f t="shared" si="6"/>
        <v>0</v>
      </c>
    </row>
    <row r="4" spans="1:19" ht="24" customHeight="1" x14ac:dyDescent="0.55000000000000004">
      <c r="A4" s="83" t="s">
        <v>19</v>
      </c>
      <c r="B4" s="81" t="s">
        <v>20</v>
      </c>
      <c r="C4" s="81" t="s">
        <v>25</v>
      </c>
      <c r="D4" s="81" t="s">
        <v>22</v>
      </c>
      <c r="E4" s="81">
        <v>500</v>
      </c>
      <c r="F4" s="81" t="s">
        <v>23</v>
      </c>
      <c r="G4" s="81">
        <v>168</v>
      </c>
      <c r="H4" s="81">
        <v>249</v>
      </c>
      <c r="I4" s="81">
        <f>0</f>
        <v>0</v>
      </c>
      <c r="J4" s="84">
        <f>0</f>
        <v>0</v>
      </c>
      <c r="K4" s="85">
        <f t="shared" si="0"/>
        <v>0</v>
      </c>
      <c r="L4" s="81">
        <f t="shared" si="1"/>
        <v>0</v>
      </c>
      <c r="M4" s="81">
        <v>10</v>
      </c>
      <c r="N4" s="86">
        <f t="shared" si="2"/>
        <v>498</v>
      </c>
      <c r="O4" s="82">
        <v>216</v>
      </c>
      <c r="P4" s="82">
        <f t="shared" si="3"/>
        <v>13.253012048192772</v>
      </c>
      <c r="Q4" s="82">
        <f t="shared" si="4"/>
        <v>33</v>
      </c>
      <c r="R4" s="82">
        <f t="shared" si="5"/>
        <v>0</v>
      </c>
      <c r="S4" s="87">
        <f t="shared" si="6"/>
        <v>-48.214285714285715</v>
      </c>
    </row>
    <row r="5" spans="1:19" ht="24" customHeight="1" x14ac:dyDescent="0.55000000000000004">
      <c r="A5" s="74" t="s">
        <v>26</v>
      </c>
      <c r="B5" s="75" t="s">
        <v>27</v>
      </c>
      <c r="C5" s="75" t="s">
        <v>28</v>
      </c>
      <c r="D5" s="75" t="s">
        <v>29</v>
      </c>
      <c r="E5" s="75">
        <v>50</v>
      </c>
      <c r="F5" s="75" t="s">
        <v>23</v>
      </c>
      <c r="G5" s="81">
        <v>299</v>
      </c>
      <c r="H5" s="81">
        <v>105</v>
      </c>
      <c r="I5" s="75">
        <f>0</f>
        <v>0</v>
      </c>
      <c r="J5" s="76">
        <f>0</f>
        <v>0</v>
      </c>
      <c r="K5" s="77">
        <f t="shared" si="0"/>
        <v>0</v>
      </c>
      <c r="L5" s="75">
        <f t="shared" si="1"/>
        <v>0</v>
      </c>
      <c r="M5" s="75">
        <v>15</v>
      </c>
      <c r="N5" s="78">
        <f t="shared" si="2"/>
        <v>2100</v>
      </c>
      <c r="O5" s="82">
        <v>229</v>
      </c>
      <c r="P5" s="79">
        <f t="shared" si="3"/>
        <v>-118.0952380952381</v>
      </c>
      <c r="Q5" s="79">
        <f t="shared" si="4"/>
        <v>-124</v>
      </c>
      <c r="R5" s="79">
        <f t="shared" si="5"/>
        <v>0</v>
      </c>
      <c r="S5" s="80">
        <f t="shared" si="6"/>
        <v>64.88294314381271</v>
      </c>
    </row>
    <row r="6" spans="1:19" ht="24" customHeight="1" x14ac:dyDescent="0.55000000000000004">
      <c r="A6" s="74" t="s">
        <v>26</v>
      </c>
      <c r="B6" s="75" t="s">
        <v>27</v>
      </c>
      <c r="C6" s="75" t="s">
        <v>30</v>
      </c>
      <c r="D6" s="75" t="s">
        <v>29</v>
      </c>
      <c r="E6" s="75">
        <v>100</v>
      </c>
      <c r="F6" s="75" t="s">
        <v>23</v>
      </c>
      <c r="G6" s="81">
        <v>220</v>
      </c>
      <c r="H6" s="81">
        <v>456</v>
      </c>
      <c r="I6" s="75">
        <f>0</f>
        <v>0</v>
      </c>
      <c r="J6" s="76">
        <f>0</f>
        <v>0</v>
      </c>
      <c r="K6" s="77">
        <f t="shared" si="0"/>
        <v>0</v>
      </c>
      <c r="L6" s="75">
        <f t="shared" si="1"/>
        <v>0</v>
      </c>
      <c r="M6" s="75">
        <v>10</v>
      </c>
      <c r="N6" s="78">
        <f t="shared" si="2"/>
        <v>4560</v>
      </c>
      <c r="O6" s="82">
        <v>155</v>
      </c>
      <c r="P6" s="79">
        <f t="shared" si="3"/>
        <v>66.008771929824562</v>
      </c>
      <c r="Q6" s="79">
        <f t="shared" si="4"/>
        <v>301</v>
      </c>
      <c r="R6" s="79">
        <f t="shared" si="5"/>
        <v>0</v>
      </c>
      <c r="S6" s="80">
        <f t="shared" si="6"/>
        <v>-107.27272727272728</v>
      </c>
    </row>
    <row r="7" spans="1:19" ht="24" customHeight="1" x14ac:dyDescent="0.55000000000000004">
      <c r="A7" s="74" t="s">
        <v>26</v>
      </c>
      <c r="B7" s="75" t="s">
        <v>27</v>
      </c>
      <c r="C7" s="75" t="s">
        <v>31</v>
      </c>
      <c r="D7" s="75" t="s">
        <v>29</v>
      </c>
      <c r="E7" s="75">
        <v>200</v>
      </c>
      <c r="F7" s="75" t="s">
        <v>23</v>
      </c>
      <c r="G7" s="81">
        <v>261</v>
      </c>
      <c r="H7" s="81">
        <v>218</v>
      </c>
      <c r="I7" s="75">
        <f>0</f>
        <v>0</v>
      </c>
      <c r="J7" s="76">
        <f>0</f>
        <v>0</v>
      </c>
      <c r="K7" s="77">
        <f t="shared" si="0"/>
        <v>0</v>
      </c>
      <c r="L7" s="75">
        <f t="shared" si="1"/>
        <v>0</v>
      </c>
      <c r="M7" s="75">
        <v>5</v>
      </c>
      <c r="N7" s="78">
        <f t="shared" si="2"/>
        <v>1090</v>
      </c>
      <c r="O7" s="82">
        <v>126</v>
      </c>
      <c r="P7" s="79">
        <f t="shared" si="3"/>
        <v>42.201834862385326</v>
      </c>
      <c r="Q7" s="79">
        <f t="shared" si="4"/>
        <v>92</v>
      </c>
      <c r="R7" s="79">
        <f t="shared" si="5"/>
        <v>0</v>
      </c>
      <c r="S7" s="80">
        <f t="shared" si="6"/>
        <v>16.475095785440612</v>
      </c>
    </row>
    <row r="8" spans="1:19" ht="24" customHeight="1" x14ac:dyDescent="0.55000000000000004">
      <c r="A8" s="74" t="s">
        <v>26</v>
      </c>
      <c r="B8" s="75" t="s">
        <v>27</v>
      </c>
      <c r="C8" s="75" t="s">
        <v>32</v>
      </c>
      <c r="D8" s="75" t="s">
        <v>29</v>
      </c>
      <c r="E8" s="75">
        <v>400</v>
      </c>
      <c r="F8" s="75" t="s">
        <v>23</v>
      </c>
      <c r="G8" s="81">
        <v>345</v>
      </c>
      <c r="H8" s="81">
        <v>169</v>
      </c>
      <c r="I8" s="75">
        <f>0</f>
        <v>0</v>
      </c>
      <c r="J8" s="76">
        <f>0</f>
        <v>0</v>
      </c>
      <c r="K8" s="77">
        <f t="shared" si="0"/>
        <v>0</v>
      </c>
      <c r="L8" s="75">
        <f t="shared" si="1"/>
        <v>0</v>
      </c>
      <c r="M8" s="75">
        <v>0</v>
      </c>
      <c r="N8" s="78">
        <f t="shared" si="2"/>
        <v>422.5</v>
      </c>
      <c r="O8" s="82">
        <v>393</v>
      </c>
      <c r="P8" s="79">
        <f t="shared" si="3"/>
        <v>-132.54437869822488</v>
      </c>
      <c r="Q8" s="79">
        <f t="shared" si="4"/>
        <v>-224</v>
      </c>
      <c r="R8" s="79">
        <f t="shared" si="5"/>
        <v>0</v>
      </c>
      <c r="S8" s="80">
        <f t="shared" si="6"/>
        <v>51.014492753623188</v>
      </c>
    </row>
    <row r="9" spans="1:19" ht="24" customHeight="1" x14ac:dyDescent="0.55000000000000004">
      <c r="A9" s="74" t="s">
        <v>26</v>
      </c>
      <c r="B9" s="75" t="s">
        <v>27</v>
      </c>
      <c r="C9" s="75" t="s">
        <v>33</v>
      </c>
      <c r="D9" s="75" t="s">
        <v>29</v>
      </c>
      <c r="E9" s="75">
        <v>500</v>
      </c>
      <c r="F9" s="75" t="s">
        <v>23</v>
      </c>
      <c r="G9" s="81">
        <v>235</v>
      </c>
      <c r="H9" s="81">
        <v>99</v>
      </c>
      <c r="I9" s="75">
        <f>0</f>
        <v>0</v>
      </c>
      <c r="J9" s="76">
        <f>0</f>
        <v>0</v>
      </c>
      <c r="K9" s="77">
        <f t="shared" si="0"/>
        <v>0</v>
      </c>
      <c r="L9" s="75">
        <f t="shared" si="1"/>
        <v>0</v>
      </c>
      <c r="M9" s="75">
        <v>0</v>
      </c>
      <c r="N9" s="78">
        <f t="shared" si="2"/>
        <v>198</v>
      </c>
      <c r="O9" s="82">
        <v>79</v>
      </c>
      <c r="P9" s="79">
        <f t="shared" si="3"/>
        <v>20.202020202020201</v>
      </c>
      <c r="Q9" s="79">
        <f t="shared" si="4"/>
        <v>20</v>
      </c>
      <c r="R9" s="79">
        <f t="shared" si="5"/>
        <v>0</v>
      </c>
      <c r="S9" s="80">
        <f t="shared" si="6"/>
        <v>57.87234042553191</v>
      </c>
    </row>
    <row r="10" spans="1:19" ht="24" customHeight="1" x14ac:dyDescent="0.55000000000000004">
      <c r="A10" s="83" t="s">
        <v>34</v>
      </c>
      <c r="B10" s="81" t="s">
        <v>27</v>
      </c>
      <c r="C10" s="81" t="s">
        <v>35</v>
      </c>
      <c r="D10" s="81" t="s">
        <v>36</v>
      </c>
      <c r="E10" s="81">
        <v>50</v>
      </c>
      <c r="F10" s="81" t="s">
        <v>23</v>
      </c>
      <c r="G10" s="81">
        <v>81</v>
      </c>
      <c r="H10" s="81">
        <v>392</v>
      </c>
      <c r="I10" s="81">
        <f>0</f>
        <v>0</v>
      </c>
      <c r="J10" s="84">
        <f>0</f>
        <v>0</v>
      </c>
      <c r="K10" s="85">
        <f t="shared" si="0"/>
        <v>0</v>
      </c>
      <c r="L10" s="81">
        <f t="shared" si="1"/>
        <v>0</v>
      </c>
      <c r="M10" s="81">
        <v>15</v>
      </c>
      <c r="N10" s="86">
        <f t="shared" si="2"/>
        <v>7840</v>
      </c>
      <c r="O10" s="82">
        <v>69</v>
      </c>
      <c r="P10" s="82">
        <f t="shared" si="3"/>
        <v>82.397959183673478</v>
      </c>
      <c r="Q10" s="82">
        <f t="shared" si="4"/>
        <v>323</v>
      </c>
      <c r="R10" s="82">
        <f t="shared" si="5"/>
        <v>0</v>
      </c>
      <c r="S10" s="87">
        <f t="shared" si="6"/>
        <v>-383.95061728395063</v>
      </c>
    </row>
    <row r="11" spans="1:19" ht="24" customHeight="1" x14ac:dyDescent="0.55000000000000004">
      <c r="A11" s="83" t="s">
        <v>34</v>
      </c>
      <c r="B11" s="81" t="s">
        <v>27</v>
      </c>
      <c r="C11" s="81" t="s">
        <v>37</v>
      </c>
      <c r="D11" s="81" t="s">
        <v>36</v>
      </c>
      <c r="E11" s="81">
        <v>100</v>
      </c>
      <c r="F11" s="81" t="s">
        <v>23</v>
      </c>
      <c r="G11" s="81">
        <v>95</v>
      </c>
      <c r="H11" s="81">
        <v>52</v>
      </c>
      <c r="I11" s="81">
        <f>0</f>
        <v>0</v>
      </c>
      <c r="J11" s="84">
        <f>0</f>
        <v>0</v>
      </c>
      <c r="K11" s="85">
        <f t="shared" si="0"/>
        <v>0</v>
      </c>
      <c r="L11" s="81">
        <f t="shared" si="1"/>
        <v>0</v>
      </c>
      <c r="M11" s="81">
        <v>10</v>
      </c>
      <c r="N11" s="86">
        <f t="shared" si="2"/>
        <v>520</v>
      </c>
      <c r="O11" s="82">
        <v>286</v>
      </c>
      <c r="P11" s="82">
        <f t="shared" si="3"/>
        <v>-450</v>
      </c>
      <c r="Q11" s="82">
        <f t="shared" si="4"/>
        <v>-234</v>
      </c>
      <c r="R11" s="82">
        <f t="shared" si="5"/>
        <v>0</v>
      </c>
      <c r="S11" s="87">
        <f t="shared" si="6"/>
        <v>45.263157894736842</v>
      </c>
    </row>
    <row r="12" spans="1:19" ht="24" customHeight="1" x14ac:dyDescent="0.55000000000000004">
      <c r="A12" s="74" t="s">
        <v>38</v>
      </c>
      <c r="B12" s="75" t="s">
        <v>27</v>
      </c>
      <c r="C12" s="75" t="s">
        <v>39</v>
      </c>
      <c r="D12" s="75" t="s">
        <v>40</v>
      </c>
      <c r="E12" s="75">
        <v>100</v>
      </c>
      <c r="F12" s="75" t="s">
        <v>23</v>
      </c>
      <c r="G12" s="81">
        <v>124</v>
      </c>
      <c r="H12" s="81">
        <v>78</v>
      </c>
      <c r="I12" s="75">
        <f>0</f>
        <v>0</v>
      </c>
      <c r="J12" s="76">
        <f>0</f>
        <v>0</v>
      </c>
      <c r="K12" s="77">
        <f t="shared" si="0"/>
        <v>0</v>
      </c>
      <c r="L12" s="75">
        <f t="shared" si="1"/>
        <v>0</v>
      </c>
      <c r="M12" s="75">
        <v>10</v>
      </c>
      <c r="N12" s="78">
        <f t="shared" si="2"/>
        <v>780</v>
      </c>
      <c r="O12" s="82">
        <v>329</v>
      </c>
      <c r="P12" s="79">
        <f t="shared" si="3"/>
        <v>-321.79487179487182</v>
      </c>
      <c r="Q12" s="79">
        <f t="shared" si="4"/>
        <v>-251</v>
      </c>
      <c r="R12" s="79">
        <f t="shared" si="5"/>
        <v>0</v>
      </c>
      <c r="S12" s="80">
        <f t="shared" si="6"/>
        <v>37.096774193548384</v>
      </c>
    </row>
    <row r="13" spans="1:19" ht="24" customHeight="1" x14ac:dyDescent="0.55000000000000004">
      <c r="A13" s="83" t="s">
        <v>41</v>
      </c>
      <c r="B13" s="81" t="s">
        <v>20</v>
      </c>
      <c r="C13" s="81" t="s">
        <v>42</v>
      </c>
      <c r="D13" s="81" t="s">
        <v>43</v>
      </c>
      <c r="E13" s="81">
        <v>150</v>
      </c>
      <c r="F13" s="81" t="s">
        <v>23</v>
      </c>
      <c r="G13" s="81">
        <v>279</v>
      </c>
      <c r="H13" s="81">
        <v>277</v>
      </c>
      <c r="I13" s="81">
        <f>0</f>
        <v>0</v>
      </c>
      <c r="J13" s="84">
        <f>0</f>
        <v>0</v>
      </c>
      <c r="K13" s="85">
        <f t="shared" si="0"/>
        <v>0</v>
      </c>
      <c r="L13" s="81">
        <f t="shared" si="1"/>
        <v>0</v>
      </c>
      <c r="M13" s="81">
        <v>10</v>
      </c>
      <c r="N13" s="86">
        <f t="shared" si="2"/>
        <v>1846.6666666666667</v>
      </c>
      <c r="O13" s="82">
        <v>228</v>
      </c>
      <c r="P13" s="82">
        <f t="shared" si="3"/>
        <v>17.689530685920577</v>
      </c>
      <c r="Q13" s="82">
        <f t="shared" si="4"/>
        <v>49</v>
      </c>
      <c r="R13" s="82">
        <f t="shared" si="5"/>
        <v>0</v>
      </c>
      <c r="S13" s="87">
        <f t="shared" si="6"/>
        <v>0.71684587813620071</v>
      </c>
    </row>
    <row r="14" spans="1:19" ht="24" customHeight="1" x14ac:dyDescent="0.55000000000000004">
      <c r="A14" s="74" t="s">
        <v>44</v>
      </c>
      <c r="B14" s="75" t="s">
        <v>20</v>
      </c>
      <c r="C14" s="75" t="s">
        <v>45</v>
      </c>
      <c r="D14" s="75" t="s">
        <v>46</v>
      </c>
      <c r="E14" s="75">
        <v>150</v>
      </c>
      <c r="F14" s="75" t="s">
        <v>23</v>
      </c>
      <c r="G14" s="81">
        <v>278</v>
      </c>
      <c r="H14" s="81">
        <v>140</v>
      </c>
      <c r="I14" s="75">
        <f>0</f>
        <v>0</v>
      </c>
      <c r="J14" s="76">
        <f>0</f>
        <v>0</v>
      </c>
      <c r="K14" s="77">
        <f t="shared" si="0"/>
        <v>0</v>
      </c>
      <c r="L14" s="75">
        <f t="shared" si="1"/>
        <v>0</v>
      </c>
      <c r="M14" s="75">
        <v>15</v>
      </c>
      <c r="N14" s="78">
        <f t="shared" si="2"/>
        <v>933.33333333333337</v>
      </c>
      <c r="O14" s="82">
        <v>340</v>
      </c>
      <c r="P14" s="79">
        <f t="shared" si="3"/>
        <v>-142.85714285714286</v>
      </c>
      <c r="Q14" s="79">
        <f t="shared" si="4"/>
        <v>-200</v>
      </c>
      <c r="R14" s="79">
        <f t="shared" si="5"/>
        <v>0</v>
      </c>
      <c r="S14" s="80">
        <f t="shared" si="6"/>
        <v>49.640287769784173</v>
      </c>
    </row>
    <row r="15" spans="1:19" ht="24" customHeight="1" x14ac:dyDescent="0.55000000000000004">
      <c r="A15" s="74" t="s">
        <v>44</v>
      </c>
      <c r="B15" s="75" t="s">
        <v>20</v>
      </c>
      <c r="C15" s="75" t="s">
        <v>47</v>
      </c>
      <c r="D15" s="75" t="s">
        <v>46</v>
      </c>
      <c r="E15" s="75">
        <v>250</v>
      </c>
      <c r="F15" s="75" t="s">
        <v>23</v>
      </c>
      <c r="G15" s="81">
        <v>460</v>
      </c>
      <c r="H15" s="81">
        <v>431</v>
      </c>
      <c r="I15" s="75">
        <f>0</f>
        <v>0</v>
      </c>
      <c r="J15" s="76">
        <f>0</f>
        <v>0</v>
      </c>
      <c r="K15" s="77">
        <f t="shared" si="0"/>
        <v>0</v>
      </c>
      <c r="L15" s="75">
        <f t="shared" si="1"/>
        <v>0</v>
      </c>
      <c r="M15" s="75">
        <v>10</v>
      </c>
      <c r="N15" s="78">
        <f t="shared" si="2"/>
        <v>1724</v>
      </c>
      <c r="O15" s="82">
        <v>322</v>
      </c>
      <c r="P15" s="79">
        <f t="shared" si="3"/>
        <v>25.290023201856147</v>
      </c>
      <c r="Q15" s="79">
        <f t="shared" si="4"/>
        <v>109</v>
      </c>
      <c r="R15" s="79">
        <f t="shared" si="5"/>
        <v>0</v>
      </c>
      <c r="S15" s="80">
        <f t="shared" si="6"/>
        <v>6.3043478260869561</v>
      </c>
    </row>
    <row r="16" spans="1:19" ht="24" customHeight="1" x14ac:dyDescent="0.55000000000000004">
      <c r="A16" s="74" t="s">
        <v>44</v>
      </c>
      <c r="B16" s="75" t="s">
        <v>20</v>
      </c>
      <c r="C16" s="75" t="s">
        <v>48</v>
      </c>
      <c r="D16" s="75" t="s">
        <v>46</v>
      </c>
      <c r="E16" s="75">
        <v>500</v>
      </c>
      <c r="F16" s="75" t="s">
        <v>23</v>
      </c>
      <c r="G16" s="81">
        <v>115</v>
      </c>
      <c r="H16" s="81">
        <v>393</v>
      </c>
      <c r="I16" s="75">
        <f>0</f>
        <v>0</v>
      </c>
      <c r="J16" s="76">
        <f>0</f>
        <v>0</v>
      </c>
      <c r="K16" s="77">
        <f t="shared" si="0"/>
        <v>0</v>
      </c>
      <c r="L16" s="75">
        <f t="shared" si="1"/>
        <v>0</v>
      </c>
      <c r="M16" s="75">
        <v>5</v>
      </c>
      <c r="N16" s="78">
        <f t="shared" si="2"/>
        <v>786</v>
      </c>
      <c r="O16" s="82">
        <v>456</v>
      </c>
      <c r="P16" s="79">
        <f t="shared" si="3"/>
        <v>-16.030534351145036</v>
      </c>
      <c r="Q16" s="79">
        <f t="shared" si="4"/>
        <v>-63</v>
      </c>
      <c r="R16" s="79">
        <f t="shared" si="5"/>
        <v>0</v>
      </c>
      <c r="S16" s="80">
        <f t="shared" si="6"/>
        <v>-241.7391304347826</v>
      </c>
    </row>
    <row r="17" spans="1:19" ht="24" customHeight="1" x14ac:dyDescent="0.55000000000000004">
      <c r="A17" s="83" t="s">
        <v>49</v>
      </c>
      <c r="B17" s="81" t="s">
        <v>20</v>
      </c>
      <c r="C17" s="81" t="s">
        <v>50</v>
      </c>
      <c r="D17" s="81" t="s">
        <v>51</v>
      </c>
      <c r="E17" s="81">
        <v>150</v>
      </c>
      <c r="F17" s="81" t="s">
        <v>23</v>
      </c>
      <c r="G17" s="81">
        <v>334</v>
      </c>
      <c r="H17" s="81">
        <v>261</v>
      </c>
      <c r="I17" s="81">
        <f>0</f>
        <v>0</v>
      </c>
      <c r="J17" s="84">
        <f>0</f>
        <v>0</v>
      </c>
      <c r="K17" s="85">
        <f t="shared" si="0"/>
        <v>0</v>
      </c>
      <c r="L17" s="81">
        <f t="shared" si="1"/>
        <v>0</v>
      </c>
      <c r="M17" s="81">
        <v>10</v>
      </c>
      <c r="N17" s="86">
        <f t="shared" si="2"/>
        <v>1740</v>
      </c>
      <c r="O17" s="82">
        <v>228</v>
      </c>
      <c r="P17" s="82">
        <f t="shared" si="3"/>
        <v>12.643678160919542</v>
      </c>
      <c r="Q17" s="82">
        <f t="shared" si="4"/>
        <v>33</v>
      </c>
      <c r="R17" s="82">
        <f t="shared" si="5"/>
        <v>0</v>
      </c>
      <c r="S17" s="87">
        <f t="shared" si="6"/>
        <v>21.856287425149702</v>
      </c>
    </row>
    <row r="18" spans="1:19" ht="24" customHeight="1" x14ac:dyDescent="0.55000000000000004">
      <c r="A18" s="74" t="s">
        <v>52</v>
      </c>
      <c r="B18" s="75" t="s">
        <v>53</v>
      </c>
      <c r="C18" s="75" t="s">
        <v>54</v>
      </c>
      <c r="D18" s="75" t="s">
        <v>55</v>
      </c>
      <c r="E18" s="75">
        <v>250</v>
      </c>
      <c r="F18" s="75" t="s">
        <v>23</v>
      </c>
      <c r="G18" s="81">
        <v>415</v>
      </c>
      <c r="H18" s="81">
        <v>311</v>
      </c>
      <c r="I18" s="75">
        <f>0</f>
        <v>0</v>
      </c>
      <c r="J18" s="76">
        <f>0</f>
        <v>0</v>
      </c>
      <c r="K18" s="77">
        <f t="shared" si="0"/>
        <v>0</v>
      </c>
      <c r="L18" s="75">
        <f t="shared" si="1"/>
        <v>0</v>
      </c>
      <c r="M18" s="75">
        <v>15</v>
      </c>
      <c r="N18" s="78">
        <f t="shared" si="2"/>
        <v>1244</v>
      </c>
      <c r="O18" s="82">
        <v>114</v>
      </c>
      <c r="P18" s="79">
        <f t="shared" si="3"/>
        <v>63.344051446945336</v>
      </c>
      <c r="Q18" s="79">
        <f t="shared" si="4"/>
        <v>197</v>
      </c>
      <c r="R18" s="79">
        <f t="shared" si="5"/>
        <v>0</v>
      </c>
      <c r="S18" s="80">
        <f t="shared" si="6"/>
        <v>25.060240963855424</v>
      </c>
    </row>
    <row r="19" spans="1:19" ht="24" customHeight="1" x14ac:dyDescent="0.55000000000000004">
      <c r="A19" s="83" t="s">
        <v>56</v>
      </c>
      <c r="B19" s="81" t="s">
        <v>27</v>
      </c>
      <c r="C19" s="81" t="s">
        <v>57</v>
      </c>
      <c r="D19" s="81" t="s">
        <v>58</v>
      </c>
      <c r="E19" s="81">
        <v>100</v>
      </c>
      <c r="F19" s="81" t="s">
        <v>23</v>
      </c>
      <c r="G19" s="81">
        <v>333</v>
      </c>
      <c r="H19" s="81">
        <v>124</v>
      </c>
      <c r="I19" s="81">
        <f>0</f>
        <v>0</v>
      </c>
      <c r="J19" s="84">
        <f>0</f>
        <v>0</v>
      </c>
      <c r="K19" s="85">
        <f t="shared" si="0"/>
        <v>0</v>
      </c>
      <c r="L19" s="81">
        <f t="shared" si="1"/>
        <v>0</v>
      </c>
      <c r="M19" s="81">
        <v>10</v>
      </c>
      <c r="N19" s="86">
        <f t="shared" si="2"/>
        <v>1240</v>
      </c>
      <c r="O19" s="82">
        <v>51</v>
      </c>
      <c r="P19" s="82">
        <f t="shared" si="3"/>
        <v>58.870967741935488</v>
      </c>
      <c r="Q19" s="82">
        <f t="shared" si="4"/>
        <v>73</v>
      </c>
      <c r="R19" s="82">
        <f t="shared" si="5"/>
        <v>0</v>
      </c>
      <c r="S19" s="87">
        <f t="shared" si="6"/>
        <v>62.762762762762762</v>
      </c>
    </row>
    <row r="20" spans="1:19" ht="24" customHeight="1" x14ac:dyDescent="0.55000000000000004">
      <c r="A20" s="74" t="s">
        <v>59</v>
      </c>
      <c r="B20" s="75" t="s">
        <v>27</v>
      </c>
      <c r="C20" s="75" t="s">
        <v>60</v>
      </c>
      <c r="D20" s="75" t="s">
        <v>61</v>
      </c>
      <c r="E20" s="75">
        <v>50</v>
      </c>
      <c r="F20" s="75" t="s">
        <v>23</v>
      </c>
      <c r="G20" s="81">
        <v>217</v>
      </c>
      <c r="H20" s="81">
        <v>50</v>
      </c>
      <c r="I20" s="75">
        <f>0</f>
        <v>0</v>
      </c>
      <c r="J20" s="76">
        <f>0</f>
        <v>0</v>
      </c>
      <c r="K20" s="77">
        <f t="shared" si="0"/>
        <v>0</v>
      </c>
      <c r="L20" s="75">
        <f t="shared" si="1"/>
        <v>0</v>
      </c>
      <c r="M20" s="75">
        <v>15</v>
      </c>
      <c r="N20" s="78">
        <f t="shared" si="2"/>
        <v>1000</v>
      </c>
      <c r="O20" s="82">
        <v>86</v>
      </c>
      <c r="P20" s="79">
        <f t="shared" si="3"/>
        <v>-72</v>
      </c>
      <c r="Q20" s="79">
        <f t="shared" si="4"/>
        <v>-36</v>
      </c>
      <c r="R20" s="79">
        <f t="shared" si="5"/>
        <v>0</v>
      </c>
      <c r="S20" s="80">
        <f t="shared" si="6"/>
        <v>76.958525345622121</v>
      </c>
    </row>
    <row r="21" spans="1:19" ht="24" customHeight="1" x14ac:dyDescent="0.55000000000000004">
      <c r="A21" s="74" t="s">
        <v>59</v>
      </c>
      <c r="B21" s="75" t="s">
        <v>27</v>
      </c>
      <c r="C21" s="75" t="s">
        <v>62</v>
      </c>
      <c r="D21" s="75" t="s">
        <v>61</v>
      </c>
      <c r="E21" s="75">
        <v>100</v>
      </c>
      <c r="F21" s="75" t="s">
        <v>23</v>
      </c>
      <c r="G21" s="81">
        <v>311</v>
      </c>
      <c r="H21" s="81">
        <v>459</v>
      </c>
      <c r="I21" s="75">
        <f>0</f>
        <v>0</v>
      </c>
      <c r="J21" s="76">
        <f>0</f>
        <v>0</v>
      </c>
      <c r="K21" s="77">
        <f t="shared" si="0"/>
        <v>0</v>
      </c>
      <c r="L21" s="75">
        <f t="shared" si="1"/>
        <v>0</v>
      </c>
      <c r="M21" s="75">
        <v>10</v>
      </c>
      <c r="N21" s="78">
        <f t="shared" si="2"/>
        <v>4590</v>
      </c>
      <c r="O21" s="82">
        <v>120</v>
      </c>
      <c r="P21" s="79">
        <f t="shared" si="3"/>
        <v>73.856209150326805</v>
      </c>
      <c r="Q21" s="79">
        <f t="shared" si="4"/>
        <v>339</v>
      </c>
      <c r="R21" s="79">
        <f t="shared" si="5"/>
        <v>0</v>
      </c>
      <c r="S21" s="80">
        <f t="shared" si="6"/>
        <v>-47.588424437299039</v>
      </c>
    </row>
    <row r="22" spans="1:19" ht="24" customHeight="1" x14ac:dyDescent="0.55000000000000004">
      <c r="A22" s="74" t="s">
        <v>59</v>
      </c>
      <c r="B22" s="75" t="s">
        <v>27</v>
      </c>
      <c r="C22" s="75" t="s">
        <v>63</v>
      </c>
      <c r="D22" s="75" t="s">
        <v>61</v>
      </c>
      <c r="E22" s="75">
        <v>200</v>
      </c>
      <c r="F22" s="75" t="s">
        <v>23</v>
      </c>
      <c r="G22" s="81">
        <v>500</v>
      </c>
      <c r="H22" s="81">
        <v>491</v>
      </c>
      <c r="I22" s="75">
        <f>0</f>
        <v>0</v>
      </c>
      <c r="J22" s="76">
        <f>0</f>
        <v>0</v>
      </c>
      <c r="K22" s="77">
        <f t="shared" si="0"/>
        <v>0</v>
      </c>
      <c r="L22" s="75">
        <f t="shared" si="1"/>
        <v>0</v>
      </c>
      <c r="M22" s="75">
        <v>0</v>
      </c>
      <c r="N22" s="78">
        <f t="shared" si="2"/>
        <v>2455</v>
      </c>
      <c r="O22" s="82">
        <v>196</v>
      </c>
      <c r="P22" s="79">
        <f t="shared" si="3"/>
        <v>60.081466395112017</v>
      </c>
      <c r="Q22" s="79">
        <f t="shared" si="4"/>
        <v>295</v>
      </c>
      <c r="R22" s="79">
        <f t="shared" si="5"/>
        <v>0</v>
      </c>
      <c r="S22" s="80">
        <f t="shared" si="6"/>
        <v>1.7999999999999998</v>
      </c>
    </row>
    <row r="23" spans="1:19" ht="24" customHeight="1" x14ac:dyDescent="0.55000000000000004">
      <c r="A23" s="74" t="s">
        <v>59</v>
      </c>
      <c r="B23" s="75" t="s">
        <v>27</v>
      </c>
      <c r="C23" s="75" t="s">
        <v>64</v>
      </c>
      <c r="D23" s="75" t="s">
        <v>61</v>
      </c>
      <c r="E23" s="75">
        <v>250</v>
      </c>
      <c r="F23" s="75" t="s">
        <v>23</v>
      </c>
      <c r="G23" s="81">
        <v>308</v>
      </c>
      <c r="H23" s="81">
        <v>314</v>
      </c>
      <c r="I23" s="75">
        <f>0</f>
        <v>0</v>
      </c>
      <c r="J23" s="76">
        <f>0</f>
        <v>0</v>
      </c>
      <c r="K23" s="77">
        <f t="shared" si="0"/>
        <v>0</v>
      </c>
      <c r="L23" s="75">
        <f t="shared" si="1"/>
        <v>0</v>
      </c>
      <c r="M23" s="75">
        <v>0</v>
      </c>
      <c r="N23" s="78">
        <f t="shared" si="2"/>
        <v>1256</v>
      </c>
      <c r="O23" s="82">
        <v>216</v>
      </c>
      <c r="P23" s="79">
        <f t="shared" si="3"/>
        <v>31.210191082802545</v>
      </c>
      <c r="Q23" s="79">
        <f t="shared" si="4"/>
        <v>98</v>
      </c>
      <c r="R23" s="79">
        <f t="shared" si="5"/>
        <v>0</v>
      </c>
      <c r="S23" s="80">
        <f t="shared" si="6"/>
        <v>-1.948051948051948</v>
      </c>
    </row>
    <row r="24" spans="1:19" ht="24" customHeight="1" x14ac:dyDescent="0.55000000000000004">
      <c r="A24" s="74" t="s">
        <v>59</v>
      </c>
      <c r="B24" s="75" t="s">
        <v>27</v>
      </c>
      <c r="C24" s="75" t="s">
        <v>65</v>
      </c>
      <c r="D24" s="75" t="s">
        <v>61</v>
      </c>
      <c r="E24" s="75">
        <v>500</v>
      </c>
      <c r="F24" s="75" t="s">
        <v>23</v>
      </c>
      <c r="G24" s="81">
        <v>344</v>
      </c>
      <c r="H24" s="81">
        <v>167</v>
      </c>
      <c r="I24" s="75">
        <f>0</f>
        <v>0</v>
      </c>
      <c r="J24" s="76">
        <f>0</f>
        <v>0</v>
      </c>
      <c r="K24" s="77">
        <f t="shared" si="0"/>
        <v>0</v>
      </c>
      <c r="L24" s="75">
        <f t="shared" si="1"/>
        <v>0</v>
      </c>
      <c r="M24" s="75">
        <v>0</v>
      </c>
      <c r="N24" s="78">
        <f t="shared" si="2"/>
        <v>334</v>
      </c>
      <c r="O24" s="82">
        <v>233</v>
      </c>
      <c r="P24" s="79">
        <f t="shared" si="3"/>
        <v>-39.520958083832333</v>
      </c>
      <c r="Q24" s="79">
        <f t="shared" si="4"/>
        <v>-66</v>
      </c>
      <c r="R24" s="79">
        <f t="shared" si="5"/>
        <v>0</v>
      </c>
      <c r="S24" s="80">
        <f t="shared" si="6"/>
        <v>51.453488372093027</v>
      </c>
    </row>
    <row r="25" spans="1:19" ht="24" customHeight="1" x14ac:dyDescent="0.55000000000000004">
      <c r="A25" s="74" t="s">
        <v>59</v>
      </c>
      <c r="B25" s="75" t="s">
        <v>27</v>
      </c>
      <c r="C25" s="75" t="s">
        <v>66</v>
      </c>
      <c r="D25" s="75" t="s">
        <v>61</v>
      </c>
      <c r="E25" s="75">
        <v>750</v>
      </c>
      <c r="F25" s="75" t="s">
        <v>23</v>
      </c>
      <c r="G25" s="81">
        <v>150</v>
      </c>
      <c r="H25" s="81">
        <v>269</v>
      </c>
      <c r="I25" s="75">
        <f>0</f>
        <v>0</v>
      </c>
      <c r="J25" s="76">
        <f>0</f>
        <v>0</v>
      </c>
      <c r="K25" s="77">
        <f t="shared" si="0"/>
        <v>0</v>
      </c>
      <c r="L25" s="75">
        <f t="shared" si="1"/>
        <v>0</v>
      </c>
      <c r="M25" s="75">
        <v>0</v>
      </c>
      <c r="N25" s="78">
        <f t="shared" si="2"/>
        <v>358.66666666666663</v>
      </c>
      <c r="O25" s="82">
        <v>57</v>
      </c>
      <c r="P25" s="79">
        <f t="shared" si="3"/>
        <v>78.810408921933089</v>
      </c>
      <c r="Q25" s="79">
        <f t="shared" si="4"/>
        <v>212</v>
      </c>
      <c r="R25" s="79">
        <f t="shared" si="5"/>
        <v>0</v>
      </c>
      <c r="S25" s="80">
        <f t="shared" si="6"/>
        <v>-79.333333333333329</v>
      </c>
    </row>
    <row r="26" spans="1:19" ht="24" customHeight="1" x14ac:dyDescent="0.55000000000000004">
      <c r="A26" s="83" t="s">
        <v>67</v>
      </c>
      <c r="B26" s="81" t="s">
        <v>27</v>
      </c>
      <c r="C26" s="81" t="s">
        <v>68</v>
      </c>
      <c r="D26" s="81" t="s">
        <v>69</v>
      </c>
      <c r="E26" s="81">
        <v>100</v>
      </c>
      <c r="F26" s="81" t="s">
        <v>23</v>
      </c>
      <c r="G26" s="81">
        <v>477</v>
      </c>
      <c r="H26" s="81">
        <v>470</v>
      </c>
      <c r="I26" s="81">
        <f>0</f>
        <v>0</v>
      </c>
      <c r="J26" s="84">
        <f>0</f>
        <v>0</v>
      </c>
      <c r="K26" s="85">
        <f t="shared" si="0"/>
        <v>0</v>
      </c>
      <c r="L26" s="81">
        <f t="shared" si="1"/>
        <v>0</v>
      </c>
      <c r="M26" s="81">
        <v>20</v>
      </c>
      <c r="N26" s="86">
        <f t="shared" si="2"/>
        <v>4700</v>
      </c>
      <c r="O26" s="82">
        <v>450</v>
      </c>
      <c r="P26" s="82">
        <f t="shared" si="3"/>
        <v>4.2553191489361701</v>
      </c>
      <c r="Q26" s="82">
        <f t="shared" si="4"/>
        <v>20</v>
      </c>
      <c r="R26" s="82">
        <f t="shared" si="5"/>
        <v>0</v>
      </c>
      <c r="S26" s="87">
        <f t="shared" si="6"/>
        <v>1.4675052410901468</v>
      </c>
    </row>
    <row r="27" spans="1:19" ht="24" customHeight="1" x14ac:dyDescent="0.55000000000000004">
      <c r="A27" s="83" t="s">
        <v>67</v>
      </c>
      <c r="B27" s="81" t="s">
        <v>27</v>
      </c>
      <c r="C27" s="81" t="s">
        <v>70</v>
      </c>
      <c r="D27" s="81" t="s">
        <v>69</v>
      </c>
      <c r="E27" s="81">
        <v>250</v>
      </c>
      <c r="F27" s="81" t="s">
        <v>23</v>
      </c>
      <c r="G27" s="81">
        <v>183</v>
      </c>
      <c r="H27" s="81">
        <v>56</v>
      </c>
      <c r="I27" s="81">
        <f>0</f>
        <v>0</v>
      </c>
      <c r="J27" s="84">
        <f>0</f>
        <v>0</v>
      </c>
      <c r="K27" s="85">
        <f t="shared" si="0"/>
        <v>0</v>
      </c>
      <c r="L27" s="81">
        <f t="shared" si="1"/>
        <v>0</v>
      </c>
      <c r="M27" s="81">
        <v>10</v>
      </c>
      <c r="N27" s="86">
        <f t="shared" si="2"/>
        <v>224</v>
      </c>
      <c r="O27" s="82">
        <v>462</v>
      </c>
      <c r="P27" s="82">
        <f t="shared" si="3"/>
        <v>-725</v>
      </c>
      <c r="Q27" s="82">
        <f t="shared" si="4"/>
        <v>-406</v>
      </c>
      <c r="R27" s="82">
        <f t="shared" si="5"/>
        <v>0</v>
      </c>
      <c r="S27" s="87">
        <f t="shared" si="6"/>
        <v>69.398907103825138</v>
      </c>
    </row>
    <row r="28" spans="1:19" ht="24" customHeight="1" x14ac:dyDescent="0.55000000000000004">
      <c r="A28" s="83" t="s">
        <v>67</v>
      </c>
      <c r="B28" s="81" t="s">
        <v>27</v>
      </c>
      <c r="C28" s="81" t="s">
        <v>71</v>
      </c>
      <c r="D28" s="81" t="s">
        <v>69</v>
      </c>
      <c r="E28" s="81">
        <v>400</v>
      </c>
      <c r="F28" s="81" t="s">
        <v>23</v>
      </c>
      <c r="G28" s="81">
        <v>377</v>
      </c>
      <c r="H28" s="81">
        <v>282</v>
      </c>
      <c r="I28" s="81">
        <f>0</f>
        <v>0</v>
      </c>
      <c r="J28" s="84">
        <f>0</f>
        <v>0</v>
      </c>
      <c r="K28" s="85">
        <f t="shared" si="0"/>
        <v>0</v>
      </c>
      <c r="L28" s="81">
        <f t="shared" si="1"/>
        <v>0</v>
      </c>
      <c r="M28" s="81">
        <v>5</v>
      </c>
      <c r="N28" s="86">
        <f t="shared" si="2"/>
        <v>705</v>
      </c>
      <c r="O28" s="82">
        <v>164</v>
      </c>
      <c r="P28" s="82">
        <f t="shared" si="3"/>
        <v>41.843971631205676</v>
      </c>
      <c r="Q28" s="82">
        <f t="shared" si="4"/>
        <v>118</v>
      </c>
      <c r="R28" s="82">
        <f t="shared" si="5"/>
        <v>0</v>
      </c>
      <c r="S28" s="87">
        <f t="shared" si="6"/>
        <v>25.198938992042443</v>
      </c>
    </row>
    <row r="29" spans="1:19" ht="24" customHeight="1" x14ac:dyDescent="0.55000000000000004">
      <c r="A29" s="83" t="s">
        <v>67</v>
      </c>
      <c r="B29" s="81" t="s">
        <v>27</v>
      </c>
      <c r="C29" s="81" t="s">
        <v>72</v>
      </c>
      <c r="D29" s="81" t="s">
        <v>69</v>
      </c>
      <c r="E29" s="81">
        <v>1000</v>
      </c>
      <c r="F29" s="81" t="s">
        <v>23</v>
      </c>
      <c r="G29" s="81">
        <v>272</v>
      </c>
      <c r="H29" s="81">
        <v>140</v>
      </c>
      <c r="I29" s="81">
        <f>0</f>
        <v>0</v>
      </c>
      <c r="J29" s="84">
        <f>0</f>
        <v>0</v>
      </c>
      <c r="K29" s="85">
        <f t="shared" si="0"/>
        <v>0</v>
      </c>
      <c r="L29" s="81">
        <f t="shared" si="1"/>
        <v>0</v>
      </c>
      <c r="M29" s="81">
        <v>2</v>
      </c>
      <c r="N29" s="86">
        <f t="shared" si="2"/>
        <v>140</v>
      </c>
      <c r="O29" s="82">
        <v>249</v>
      </c>
      <c r="P29" s="82">
        <f t="shared" si="3"/>
        <v>-77.857142857142861</v>
      </c>
      <c r="Q29" s="82">
        <f t="shared" si="4"/>
        <v>-109</v>
      </c>
      <c r="R29" s="82">
        <f t="shared" si="5"/>
        <v>0</v>
      </c>
      <c r="S29" s="87">
        <f t="shared" si="6"/>
        <v>48.529411764705884</v>
      </c>
    </row>
    <row r="30" spans="1:19" ht="24" customHeight="1" x14ac:dyDescent="0.55000000000000004">
      <c r="A30" s="74" t="s">
        <v>73</v>
      </c>
      <c r="B30" s="75" t="s">
        <v>27</v>
      </c>
      <c r="C30" s="75" t="s">
        <v>74</v>
      </c>
      <c r="D30" s="75" t="s">
        <v>75</v>
      </c>
      <c r="E30" s="75">
        <v>100</v>
      </c>
      <c r="F30" s="75" t="s">
        <v>23</v>
      </c>
      <c r="G30" s="81">
        <v>306</v>
      </c>
      <c r="H30" s="81">
        <v>61</v>
      </c>
      <c r="I30" s="75">
        <f>0</f>
        <v>0</v>
      </c>
      <c r="J30" s="76">
        <f>0</f>
        <v>0</v>
      </c>
      <c r="K30" s="77">
        <f t="shared" si="0"/>
        <v>0</v>
      </c>
      <c r="L30" s="75">
        <f t="shared" si="1"/>
        <v>0</v>
      </c>
      <c r="M30" s="75">
        <v>0</v>
      </c>
      <c r="N30" s="78">
        <f t="shared" si="2"/>
        <v>610</v>
      </c>
      <c r="O30" s="82">
        <v>156</v>
      </c>
      <c r="P30" s="79">
        <f t="shared" si="3"/>
        <v>-155.73770491803279</v>
      </c>
      <c r="Q30" s="79">
        <f t="shared" si="4"/>
        <v>-95</v>
      </c>
      <c r="R30" s="79">
        <f t="shared" si="5"/>
        <v>0</v>
      </c>
      <c r="S30" s="80">
        <f t="shared" si="6"/>
        <v>80.06535947712419</v>
      </c>
    </row>
    <row r="31" spans="1:19" ht="24" customHeight="1" x14ac:dyDescent="0.55000000000000004">
      <c r="A31" s="74" t="s">
        <v>73</v>
      </c>
      <c r="B31" s="75" t="s">
        <v>27</v>
      </c>
      <c r="C31" s="75" t="s">
        <v>76</v>
      </c>
      <c r="D31" s="75" t="s">
        <v>75</v>
      </c>
      <c r="E31" s="75">
        <v>200</v>
      </c>
      <c r="F31" s="75" t="s">
        <v>23</v>
      </c>
      <c r="G31" s="81">
        <v>469</v>
      </c>
      <c r="H31" s="81">
        <v>139</v>
      </c>
      <c r="I31" s="75">
        <f>0</f>
        <v>0</v>
      </c>
      <c r="J31" s="76">
        <f>0</f>
        <v>0</v>
      </c>
      <c r="K31" s="77">
        <f t="shared" si="0"/>
        <v>0</v>
      </c>
      <c r="L31" s="75">
        <f t="shared" si="1"/>
        <v>0</v>
      </c>
      <c r="M31" s="75">
        <v>10</v>
      </c>
      <c r="N31" s="78">
        <f t="shared" si="2"/>
        <v>695</v>
      </c>
      <c r="O31" s="82">
        <v>116</v>
      </c>
      <c r="P31" s="79">
        <f t="shared" si="3"/>
        <v>16.546762589928058</v>
      </c>
      <c r="Q31" s="79">
        <f t="shared" si="4"/>
        <v>23</v>
      </c>
      <c r="R31" s="79">
        <f t="shared" si="5"/>
        <v>0</v>
      </c>
      <c r="S31" s="80">
        <f t="shared" si="6"/>
        <v>70.362473347547976</v>
      </c>
    </row>
    <row r="32" spans="1:19" ht="24" customHeight="1" x14ac:dyDescent="0.55000000000000004">
      <c r="A32" s="74" t="s">
        <v>73</v>
      </c>
      <c r="B32" s="75" t="s">
        <v>27</v>
      </c>
      <c r="C32" s="75" t="s">
        <v>77</v>
      </c>
      <c r="D32" s="75" t="s">
        <v>75</v>
      </c>
      <c r="E32" s="75">
        <v>400</v>
      </c>
      <c r="F32" s="75" t="s">
        <v>23</v>
      </c>
      <c r="G32" s="81">
        <v>251</v>
      </c>
      <c r="H32" s="81">
        <v>52</v>
      </c>
      <c r="I32" s="75">
        <f>0</f>
        <v>0</v>
      </c>
      <c r="J32" s="76">
        <f>0</f>
        <v>0</v>
      </c>
      <c r="K32" s="77">
        <f t="shared" si="0"/>
        <v>0</v>
      </c>
      <c r="L32" s="75">
        <f t="shared" si="1"/>
        <v>0</v>
      </c>
      <c r="M32" s="75">
        <v>5</v>
      </c>
      <c r="N32" s="78">
        <f t="shared" si="2"/>
        <v>130</v>
      </c>
      <c r="O32" s="82">
        <v>185</v>
      </c>
      <c r="P32" s="79">
        <f t="shared" si="3"/>
        <v>-255.76923076923075</v>
      </c>
      <c r="Q32" s="79">
        <f t="shared" si="4"/>
        <v>-133</v>
      </c>
      <c r="R32" s="79">
        <f t="shared" si="5"/>
        <v>0</v>
      </c>
      <c r="S32" s="80">
        <f t="shared" si="6"/>
        <v>79.282868525896404</v>
      </c>
    </row>
    <row r="33" spans="1:19" ht="24" customHeight="1" x14ac:dyDescent="0.55000000000000004">
      <c r="A33" s="74" t="s">
        <v>73</v>
      </c>
      <c r="B33" s="75" t="s">
        <v>27</v>
      </c>
      <c r="C33" s="75" t="s">
        <v>78</v>
      </c>
      <c r="D33" s="75" t="s">
        <v>75</v>
      </c>
      <c r="E33" s="75">
        <v>750</v>
      </c>
      <c r="F33" s="75" t="s">
        <v>23</v>
      </c>
      <c r="G33" s="81">
        <v>367</v>
      </c>
      <c r="H33" s="81">
        <v>290</v>
      </c>
      <c r="I33" s="75">
        <f>0</f>
        <v>0</v>
      </c>
      <c r="J33" s="76">
        <f>0</f>
        <v>0</v>
      </c>
      <c r="K33" s="77">
        <f t="shared" si="0"/>
        <v>0</v>
      </c>
      <c r="L33" s="75">
        <f t="shared" si="1"/>
        <v>0</v>
      </c>
      <c r="M33" s="75">
        <v>2</v>
      </c>
      <c r="N33" s="78">
        <f t="shared" si="2"/>
        <v>386.66666666666663</v>
      </c>
      <c r="O33" s="82">
        <v>328</v>
      </c>
      <c r="P33" s="79">
        <f t="shared" si="3"/>
        <v>-13.103448275862069</v>
      </c>
      <c r="Q33" s="79">
        <f t="shared" si="4"/>
        <v>-38</v>
      </c>
      <c r="R33" s="79">
        <f t="shared" si="5"/>
        <v>0</v>
      </c>
      <c r="S33" s="80">
        <f t="shared" si="6"/>
        <v>20.980926430517709</v>
      </c>
    </row>
    <row r="34" spans="1:19" ht="24" customHeight="1" x14ac:dyDescent="0.55000000000000004">
      <c r="A34" s="74" t="s">
        <v>73</v>
      </c>
      <c r="B34" s="75" t="s">
        <v>27</v>
      </c>
      <c r="C34" s="75" t="s">
        <v>79</v>
      </c>
      <c r="D34" s="75" t="s">
        <v>75</v>
      </c>
      <c r="E34" s="75">
        <v>1000</v>
      </c>
      <c r="F34" s="75" t="s">
        <v>23</v>
      </c>
      <c r="G34" s="81">
        <v>83</v>
      </c>
      <c r="H34" s="81">
        <v>172</v>
      </c>
      <c r="I34" s="75">
        <f>0</f>
        <v>0</v>
      </c>
      <c r="J34" s="76">
        <f>0</f>
        <v>0</v>
      </c>
      <c r="K34" s="77">
        <f t="shared" ref="K34:K54" si="7">I34-J34</f>
        <v>0</v>
      </c>
      <c r="L34" s="75">
        <f t="shared" ref="L34:L54" si="8">J34*H34</f>
        <v>0</v>
      </c>
      <c r="M34" s="75">
        <v>2</v>
      </c>
      <c r="N34" s="78">
        <f t="shared" ref="N34:N54" si="9">1000/E34*H34</f>
        <v>172</v>
      </c>
      <c r="O34" s="82">
        <v>281</v>
      </c>
      <c r="P34" s="79">
        <f t="shared" ref="P34:P54" si="10">((H34-O34)/H34)*100</f>
        <v>-63.372093023255815</v>
      </c>
      <c r="Q34" s="79">
        <f t="shared" ref="Q34:Q54" si="11">H34-O34</f>
        <v>-109</v>
      </c>
      <c r="R34" s="79">
        <f t="shared" ref="R34:R54" si="12">Q34*J34</f>
        <v>0</v>
      </c>
      <c r="S34" s="80">
        <f t="shared" ref="S34:S54" si="13">((G34-H34)/G34)*100</f>
        <v>-107.22891566265061</v>
      </c>
    </row>
    <row r="35" spans="1:19" ht="24" customHeight="1" x14ac:dyDescent="0.55000000000000004">
      <c r="A35" s="83" t="s">
        <v>80</v>
      </c>
      <c r="B35" s="81" t="s">
        <v>27</v>
      </c>
      <c r="C35" s="81" t="s">
        <v>81</v>
      </c>
      <c r="D35" s="81" t="s">
        <v>82</v>
      </c>
      <c r="E35" s="81">
        <v>100</v>
      </c>
      <c r="F35" s="81" t="s">
        <v>23</v>
      </c>
      <c r="G35" s="81">
        <v>293</v>
      </c>
      <c r="H35" s="81">
        <v>213</v>
      </c>
      <c r="I35" s="81">
        <f>0</f>
        <v>0</v>
      </c>
      <c r="J35" s="84">
        <f>0</f>
        <v>0</v>
      </c>
      <c r="K35" s="85">
        <f t="shared" si="7"/>
        <v>0</v>
      </c>
      <c r="L35" s="81">
        <f t="shared" si="8"/>
        <v>0</v>
      </c>
      <c r="M35" s="81">
        <v>10</v>
      </c>
      <c r="N35" s="86">
        <f t="shared" si="9"/>
        <v>2130</v>
      </c>
      <c r="O35" s="82">
        <v>148</v>
      </c>
      <c r="P35" s="82">
        <f t="shared" si="10"/>
        <v>30.516431924882632</v>
      </c>
      <c r="Q35" s="82">
        <f t="shared" si="11"/>
        <v>65</v>
      </c>
      <c r="R35" s="82">
        <f t="shared" si="12"/>
        <v>0</v>
      </c>
      <c r="S35" s="87">
        <f t="shared" si="13"/>
        <v>27.303754266211605</v>
      </c>
    </row>
    <row r="36" spans="1:19" ht="24" customHeight="1" x14ac:dyDescent="0.55000000000000004">
      <c r="A36" s="83" t="s">
        <v>80</v>
      </c>
      <c r="B36" s="81" t="s">
        <v>27</v>
      </c>
      <c r="C36" s="81" t="s">
        <v>83</v>
      </c>
      <c r="D36" s="81" t="s">
        <v>82</v>
      </c>
      <c r="E36" s="81">
        <v>200</v>
      </c>
      <c r="F36" s="81" t="s">
        <v>23</v>
      </c>
      <c r="G36" s="81">
        <v>425</v>
      </c>
      <c r="H36" s="81">
        <v>405</v>
      </c>
      <c r="I36" s="81">
        <f>0</f>
        <v>0</v>
      </c>
      <c r="J36" s="84">
        <f>0</f>
        <v>0</v>
      </c>
      <c r="K36" s="85">
        <f t="shared" si="7"/>
        <v>0</v>
      </c>
      <c r="L36" s="81">
        <f t="shared" si="8"/>
        <v>0</v>
      </c>
      <c r="M36" s="81">
        <v>10</v>
      </c>
      <c r="N36" s="86">
        <f t="shared" si="9"/>
        <v>2025</v>
      </c>
      <c r="O36" s="82">
        <v>259</v>
      </c>
      <c r="P36" s="82">
        <f t="shared" si="10"/>
        <v>36.049382716049379</v>
      </c>
      <c r="Q36" s="82">
        <f t="shared" si="11"/>
        <v>146</v>
      </c>
      <c r="R36" s="82">
        <f t="shared" si="12"/>
        <v>0</v>
      </c>
      <c r="S36" s="87">
        <f t="shared" si="13"/>
        <v>4.7058823529411766</v>
      </c>
    </row>
    <row r="37" spans="1:19" ht="24" customHeight="1" x14ac:dyDescent="0.55000000000000004">
      <c r="A37" s="83" t="s">
        <v>80</v>
      </c>
      <c r="B37" s="81" t="s">
        <v>27</v>
      </c>
      <c r="C37" s="81" t="s">
        <v>84</v>
      </c>
      <c r="D37" s="81" t="s">
        <v>82</v>
      </c>
      <c r="E37" s="81">
        <v>400</v>
      </c>
      <c r="F37" s="81" t="s">
        <v>23</v>
      </c>
      <c r="G37" s="81">
        <v>109</v>
      </c>
      <c r="H37" s="81">
        <v>250</v>
      </c>
      <c r="I37" s="81">
        <f>0</f>
        <v>0</v>
      </c>
      <c r="J37" s="84">
        <f>0</f>
        <v>0</v>
      </c>
      <c r="K37" s="85">
        <f t="shared" si="7"/>
        <v>0</v>
      </c>
      <c r="L37" s="81">
        <f t="shared" si="8"/>
        <v>0</v>
      </c>
      <c r="M37" s="81">
        <v>8</v>
      </c>
      <c r="N37" s="86">
        <f t="shared" si="9"/>
        <v>625</v>
      </c>
      <c r="O37" s="82">
        <v>280</v>
      </c>
      <c r="P37" s="82">
        <f t="shared" si="10"/>
        <v>-12</v>
      </c>
      <c r="Q37" s="82">
        <f t="shared" si="11"/>
        <v>-30</v>
      </c>
      <c r="R37" s="82">
        <f t="shared" si="12"/>
        <v>0</v>
      </c>
      <c r="S37" s="87">
        <f t="shared" si="13"/>
        <v>-129.35779816513761</v>
      </c>
    </row>
    <row r="38" spans="1:19" ht="24" customHeight="1" x14ac:dyDescent="0.55000000000000004">
      <c r="A38" s="74" t="s">
        <v>85</v>
      </c>
      <c r="B38" s="75" t="s">
        <v>20</v>
      </c>
      <c r="C38" s="75" t="s">
        <v>86</v>
      </c>
      <c r="D38" s="75" t="s">
        <v>87</v>
      </c>
      <c r="E38" s="75">
        <v>100</v>
      </c>
      <c r="F38" s="75" t="s">
        <v>23</v>
      </c>
      <c r="G38" s="81">
        <v>348</v>
      </c>
      <c r="H38" s="81">
        <v>319</v>
      </c>
      <c r="I38" s="75">
        <f>0</f>
        <v>0</v>
      </c>
      <c r="J38" s="76">
        <f>0</f>
        <v>0</v>
      </c>
      <c r="K38" s="77">
        <f t="shared" si="7"/>
        <v>0</v>
      </c>
      <c r="L38" s="75">
        <f t="shared" si="8"/>
        <v>0</v>
      </c>
      <c r="M38" s="75">
        <v>0</v>
      </c>
      <c r="N38" s="78">
        <f t="shared" si="9"/>
        <v>3190</v>
      </c>
      <c r="O38" s="82">
        <v>350</v>
      </c>
      <c r="P38" s="79">
        <f t="shared" si="10"/>
        <v>-9.7178683385579934</v>
      </c>
      <c r="Q38" s="79">
        <f t="shared" si="11"/>
        <v>-31</v>
      </c>
      <c r="R38" s="79">
        <f t="shared" si="12"/>
        <v>0</v>
      </c>
      <c r="S38" s="80">
        <f t="shared" si="13"/>
        <v>8.3333333333333321</v>
      </c>
    </row>
    <row r="39" spans="1:19" ht="24" customHeight="1" x14ac:dyDescent="0.55000000000000004">
      <c r="A39" s="74" t="s">
        <v>85</v>
      </c>
      <c r="B39" s="75" t="s">
        <v>20</v>
      </c>
      <c r="C39" s="75" t="s">
        <v>88</v>
      </c>
      <c r="D39" s="75" t="s">
        <v>87</v>
      </c>
      <c r="E39" s="75">
        <v>200</v>
      </c>
      <c r="F39" s="75" t="s">
        <v>23</v>
      </c>
      <c r="G39" s="81">
        <v>93</v>
      </c>
      <c r="H39" s="81">
        <v>458</v>
      </c>
      <c r="I39" s="75">
        <f>0</f>
        <v>0</v>
      </c>
      <c r="J39" s="76">
        <f>0</f>
        <v>0</v>
      </c>
      <c r="K39" s="77">
        <f t="shared" si="7"/>
        <v>0</v>
      </c>
      <c r="L39" s="75">
        <f t="shared" si="8"/>
        <v>0</v>
      </c>
      <c r="M39" s="75">
        <v>10</v>
      </c>
      <c r="N39" s="78">
        <f t="shared" si="9"/>
        <v>2290</v>
      </c>
      <c r="O39" s="82">
        <v>266</v>
      </c>
      <c r="P39" s="79">
        <f t="shared" si="10"/>
        <v>41.921397379912662</v>
      </c>
      <c r="Q39" s="79">
        <f t="shared" si="11"/>
        <v>192</v>
      </c>
      <c r="R39" s="79">
        <f t="shared" si="12"/>
        <v>0</v>
      </c>
      <c r="S39" s="80">
        <f t="shared" si="13"/>
        <v>-392.47311827956992</v>
      </c>
    </row>
    <row r="40" spans="1:19" ht="24" customHeight="1" x14ac:dyDescent="0.55000000000000004">
      <c r="A40" s="83" t="s">
        <v>89</v>
      </c>
      <c r="B40" s="81" t="s">
        <v>20</v>
      </c>
      <c r="C40" s="81" t="s">
        <v>90</v>
      </c>
      <c r="D40" s="81" t="s">
        <v>91</v>
      </c>
      <c r="E40" s="81">
        <v>200</v>
      </c>
      <c r="F40" s="81" t="s">
        <v>23</v>
      </c>
      <c r="G40" s="81">
        <v>500</v>
      </c>
      <c r="H40" s="81">
        <v>249</v>
      </c>
      <c r="I40" s="81">
        <f>0</f>
        <v>0</v>
      </c>
      <c r="J40" s="84">
        <f>0</f>
        <v>0</v>
      </c>
      <c r="K40" s="85">
        <f t="shared" si="7"/>
        <v>0</v>
      </c>
      <c r="L40" s="81">
        <f t="shared" si="8"/>
        <v>0</v>
      </c>
      <c r="M40" s="81">
        <v>0</v>
      </c>
      <c r="N40" s="86">
        <f t="shared" si="9"/>
        <v>1245</v>
      </c>
      <c r="O40" s="82">
        <v>356</v>
      </c>
      <c r="P40" s="82">
        <f t="shared" si="10"/>
        <v>-42.971887550200805</v>
      </c>
      <c r="Q40" s="82">
        <f t="shared" si="11"/>
        <v>-107</v>
      </c>
      <c r="R40" s="82">
        <f t="shared" si="12"/>
        <v>0</v>
      </c>
      <c r="S40" s="87">
        <f t="shared" si="13"/>
        <v>50.2</v>
      </c>
    </row>
    <row r="41" spans="1:19" ht="24" customHeight="1" x14ac:dyDescent="0.55000000000000004">
      <c r="A41" s="74" t="s">
        <v>92</v>
      </c>
      <c r="B41" s="75" t="s">
        <v>20</v>
      </c>
      <c r="C41" s="75" t="s">
        <v>93</v>
      </c>
      <c r="D41" s="75" t="s">
        <v>94</v>
      </c>
      <c r="E41" s="75">
        <v>15</v>
      </c>
      <c r="F41" s="75" t="s">
        <v>23</v>
      </c>
      <c r="G41" s="81">
        <v>318</v>
      </c>
      <c r="H41" s="81">
        <v>236</v>
      </c>
      <c r="I41" s="75">
        <f>0</f>
        <v>0</v>
      </c>
      <c r="J41" s="76">
        <f>0</f>
        <v>0</v>
      </c>
      <c r="K41" s="77">
        <f t="shared" si="7"/>
        <v>0</v>
      </c>
      <c r="L41" s="75">
        <f t="shared" si="8"/>
        <v>0</v>
      </c>
      <c r="M41" s="75">
        <v>30</v>
      </c>
      <c r="N41" s="78">
        <f t="shared" si="9"/>
        <v>15733.333333333334</v>
      </c>
      <c r="O41" s="82">
        <v>441</v>
      </c>
      <c r="P41" s="79">
        <f t="shared" si="10"/>
        <v>-86.864406779661024</v>
      </c>
      <c r="Q41" s="79">
        <f t="shared" si="11"/>
        <v>-205</v>
      </c>
      <c r="R41" s="79">
        <f t="shared" si="12"/>
        <v>0</v>
      </c>
      <c r="S41" s="80">
        <f t="shared" si="13"/>
        <v>25.786163522012579</v>
      </c>
    </row>
    <row r="42" spans="1:19" ht="24" customHeight="1" x14ac:dyDescent="0.55000000000000004">
      <c r="A42" s="74" t="s">
        <v>92</v>
      </c>
      <c r="B42" s="75" t="s">
        <v>20</v>
      </c>
      <c r="C42" s="75" t="s">
        <v>95</v>
      </c>
      <c r="D42" s="75" t="s">
        <v>94</v>
      </c>
      <c r="E42" s="75">
        <v>100</v>
      </c>
      <c r="F42" s="75" t="s">
        <v>23</v>
      </c>
      <c r="G42" s="81">
        <v>197</v>
      </c>
      <c r="H42" s="81">
        <v>274</v>
      </c>
      <c r="I42" s="75">
        <f>0</f>
        <v>0</v>
      </c>
      <c r="J42" s="76">
        <f>0</f>
        <v>0</v>
      </c>
      <c r="K42" s="77">
        <f t="shared" si="7"/>
        <v>0</v>
      </c>
      <c r="L42" s="75">
        <f t="shared" si="8"/>
        <v>0</v>
      </c>
      <c r="M42" s="75">
        <v>15</v>
      </c>
      <c r="N42" s="78">
        <f t="shared" si="9"/>
        <v>2740</v>
      </c>
      <c r="O42" s="82">
        <v>118</v>
      </c>
      <c r="P42" s="79">
        <f t="shared" si="10"/>
        <v>56.934306569343065</v>
      </c>
      <c r="Q42" s="79">
        <f t="shared" si="11"/>
        <v>156</v>
      </c>
      <c r="R42" s="79">
        <f t="shared" si="12"/>
        <v>0</v>
      </c>
      <c r="S42" s="80">
        <f t="shared" si="13"/>
        <v>-39.086294416243653</v>
      </c>
    </row>
    <row r="43" spans="1:19" ht="24" customHeight="1" x14ac:dyDescent="0.55000000000000004">
      <c r="A43" s="74" t="s">
        <v>92</v>
      </c>
      <c r="B43" s="75" t="s">
        <v>20</v>
      </c>
      <c r="C43" s="75" t="s">
        <v>96</v>
      </c>
      <c r="D43" s="75" t="s">
        <v>94</v>
      </c>
      <c r="E43" s="75">
        <v>250</v>
      </c>
      <c r="F43" s="75" t="s">
        <v>23</v>
      </c>
      <c r="G43" s="81">
        <v>243</v>
      </c>
      <c r="H43" s="81">
        <v>256</v>
      </c>
      <c r="I43" s="75">
        <f>0</f>
        <v>0</v>
      </c>
      <c r="J43" s="76">
        <f>0</f>
        <v>0</v>
      </c>
      <c r="K43" s="77">
        <f t="shared" si="7"/>
        <v>0</v>
      </c>
      <c r="L43" s="75">
        <f t="shared" si="8"/>
        <v>0</v>
      </c>
      <c r="M43" s="75">
        <v>20</v>
      </c>
      <c r="N43" s="78">
        <f t="shared" si="9"/>
        <v>1024</v>
      </c>
      <c r="O43" s="82">
        <v>196</v>
      </c>
      <c r="P43" s="79">
        <f t="shared" si="10"/>
        <v>23.4375</v>
      </c>
      <c r="Q43" s="79">
        <f t="shared" si="11"/>
        <v>60</v>
      </c>
      <c r="R43" s="79">
        <f t="shared" si="12"/>
        <v>0</v>
      </c>
      <c r="S43" s="80">
        <f t="shared" si="13"/>
        <v>-5.3497942386831276</v>
      </c>
    </row>
    <row r="44" spans="1:19" ht="24" customHeight="1" x14ac:dyDescent="0.55000000000000004">
      <c r="A44" s="83" t="s">
        <v>97</v>
      </c>
      <c r="B44" s="81" t="s">
        <v>27</v>
      </c>
      <c r="C44" s="81" t="s">
        <v>98</v>
      </c>
      <c r="D44" s="81" t="s">
        <v>99</v>
      </c>
      <c r="E44" s="81">
        <v>250</v>
      </c>
      <c r="F44" s="81" t="s">
        <v>23</v>
      </c>
      <c r="G44" s="81">
        <v>371</v>
      </c>
      <c r="H44" s="81">
        <v>407</v>
      </c>
      <c r="I44" s="81">
        <f>0</f>
        <v>0</v>
      </c>
      <c r="J44" s="84">
        <f>0</f>
        <v>0</v>
      </c>
      <c r="K44" s="85">
        <f t="shared" si="7"/>
        <v>0</v>
      </c>
      <c r="L44" s="81">
        <f t="shared" si="8"/>
        <v>0</v>
      </c>
      <c r="M44" s="81">
        <v>10</v>
      </c>
      <c r="N44" s="86">
        <f t="shared" si="9"/>
        <v>1628</v>
      </c>
      <c r="O44" s="82">
        <v>271</v>
      </c>
      <c r="P44" s="82">
        <f t="shared" si="10"/>
        <v>33.415233415233416</v>
      </c>
      <c r="Q44" s="82">
        <f t="shared" si="11"/>
        <v>136</v>
      </c>
      <c r="R44" s="82">
        <f t="shared" si="12"/>
        <v>0</v>
      </c>
      <c r="S44" s="87">
        <f t="shared" si="13"/>
        <v>-9.703504043126685</v>
      </c>
    </row>
    <row r="45" spans="1:19" ht="24" customHeight="1" x14ac:dyDescent="0.55000000000000004">
      <c r="A45" s="74" t="s">
        <v>100</v>
      </c>
      <c r="B45" s="75" t="s">
        <v>53</v>
      </c>
      <c r="C45" s="75" t="s">
        <v>101</v>
      </c>
      <c r="D45" s="75" t="s">
        <v>102</v>
      </c>
      <c r="E45" s="75">
        <v>250</v>
      </c>
      <c r="F45" s="75" t="s">
        <v>23</v>
      </c>
      <c r="G45" s="81">
        <v>167</v>
      </c>
      <c r="H45" s="81">
        <v>255</v>
      </c>
      <c r="I45" s="75">
        <f>0</f>
        <v>0</v>
      </c>
      <c r="J45" s="76">
        <f>0</f>
        <v>0</v>
      </c>
      <c r="K45" s="77">
        <f t="shared" si="7"/>
        <v>0</v>
      </c>
      <c r="L45" s="75">
        <f t="shared" si="8"/>
        <v>0</v>
      </c>
      <c r="M45" s="75">
        <v>15</v>
      </c>
      <c r="N45" s="78">
        <f t="shared" si="9"/>
        <v>1020</v>
      </c>
      <c r="O45" s="82">
        <v>72</v>
      </c>
      <c r="P45" s="79">
        <f t="shared" si="10"/>
        <v>71.764705882352942</v>
      </c>
      <c r="Q45" s="79">
        <f t="shared" si="11"/>
        <v>183</v>
      </c>
      <c r="R45" s="79">
        <f t="shared" si="12"/>
        <v>0</v>
      </c>
      <c r="S45" s="80">
        <f t="shared" si="13"/>
        <v>-52.694610778443121</v>
      </c>
    </row>
    <row r="46" spans="1:19" ht="24" customHeight="1" x14ac:dyDescent="0.55000000000000004">
      <c r="A46" s="83" t="s">
        <v>103</v>
      </c>
      <c r="B46" s="81" t="s">
        <v>53</v>
      </c>
      <c r="C46" s="81" t="s">
        <v>104</v>
      </c>
      <c r="D46" s="81" t="s">
        <v>105</v>
      </c>
      <c r="E46" s="81">
        <v>250</v>
      </c>
      <c r="F46" s="81" t="s">
        <v>23</v>
      </c>
      <c r="G46" s="81">
        <v>139</v>
      </c>
      <c r="H46" s="81">
        <v>371</v>
      </c>
      <c r="I46" s="81">
        <f>0</f>
        <v>0</v>
      </c>
      <c r="J46" s="84">
        <f>0</f>
        <v>0</v>
      </c>
      <c r="K46" s="85">
        <f t="shared" si="7"/>
        <v>0</v>
      </c>
      <c r="L46" s="81">
        <f t="shared" si="8"/>
        <v>0</v>
      </c>
      <c r="M46" s="81">
        <v>15</v>
      </c>
      <c r="N46" s="86">
        <f t="shared" si="9"/>
        <v>1484</v>
      </c>
      <c r="O46" s="82">
        <v>481</v>
      </c>
      <c r="P46" s="82">
        <f t="shared" si="10"/>
        <v>-29.649595687331537</v>
      </c>
      <c r="Q46" s="82">
        <f t="shared" si="11"/>
        <v>-110</v>
      </c>
      <c r="R46" s="82">
        <f t="shared" si="12"/>
        <v>0</v>
      </c>
      <c r="S46" s="87">
        <f t="shared" si="13"/>
        <v>-166.9064748201439</v>
      </c>
    </row>
    <row r="47" spans="1:19" ht="24" customHeight="1" x14ac:dyDescent="0.55000000000000004">
      <c r="A47" s="74" t="s">
        <v>106</v>
      </c>
      <c r="B47" s="75" t="s">
        <v>27</v>
      </c>
      <c r="C47" s="75" t="s">
        <v>107</v>
      </c>
      <c r="D47" s="75" t="s">
        <v>108</v>
      </c>
      <c r="E47" s="75">
        <v>100</v>
      </c>
      <c r="F47" s="75" t="s">
        <v>23</v>
      </c>
      <c r="G47" s="81">
        <v>203</v>
      </c>
      <c r="H47" s="81">
        <v>218</v>
      </c>
      <c r="I47" s="75">
        <f>0</f>
        <v>0</v>
      </c>
      <c r="J47" s="76">
        <f>0</f>
        <v>0</v>
      </c>
      <c r="K47" s="77">
        <f t="shared" si="7"/>
        <v>0</v>
      </c>
      <c r="L47" s="75">
        <f t="shared" si="8"/>
        <v>0</v>
      </c>
      <c r="M47" s="75">
        <v>15</v>
      </c>
      <c r="N47" s="78">
        <f t="shared" si="9"/>
        <v>2180</v>
      </c>
      <c r="O47" s="82">
        <v>370</v>
      </c>
      <c r="P47" s="79">
        <f t="shared" si="10"/>
        <v>-69.724770642201833</v>
      </c>
      <c r="Q47" s="79">
        <f t="shared" si="11"/>
        <v>-152</v>
      </c>
      <c r="R47" s="79">
        <f t="shared" si="12"/>
        <v>0</v>
      </c>
      <c r="S47" s="80">
        <f t="shared" si="13"/>
        <v>-7.389162561576355</v>
      </c>
    </row>
    <row r="48" spans="1:19" ht="24" customHeight="1" x14ac:dyDescent="0.55000000000000004">
      <c r="A48" s="83" t="s">
        <v>109</v>
      </c>
      <c r="B48" s="81" t="s">
        <v>53</v>
      </c>
      <c r="C48" s="81" t="s">
        <v>110</v>
      </c>
      <c r="D48" s="81" t="s">
        <v>111</v>
      </c>
      <c r="E48" s="81">
        <v>200</v>
      </c>
      <c r="F48" s="81" t="s">
        <v>23</v>
      </c>
      <c r="G48" s="81">
        <v>451</v>
      </c>
      <c r="H48" s="81">
        <v>149</v>
      </c>
      <c r="I48" s="81">
        <f>0</f>
        <v>0</v>
      </c>
      <c r="J48" s="84">
        <f>0</f>
        <v>0</v>
      </c>
      <c r="K48" s="85">
        <f t="shared" si="7"/>
        <v>0</v>
      </c>
      <c r="L48" s="81">
        <f t="shared" si="8"/>
        <v>0</v>
      </c>
      <c r="M48" s="81">
        <v>15</v>
      </c>
      <c r="N48" s="86">
        <f t="shared" si="9"/>
        <v>745</v>
      </c>
      <c r="O48" s="82">
        <v>94</v>
      </c>
      <c r="P48" s="82">
        <f t="shared" si="10"/>
        <v>36.912751677852349</v>
      </c>
      <c r="Q48" s="82">
        <f t="shared" si="11"/>
        <v>55</v>
      </c>
      <c r="R48" s="82">
        <f t="shared" si="12"/>
        <v>0</v>
      </c>
      <c r="S48" s="87">
        <f t="shared" si="13"/>
        <v>66.962305986696236</v>
      </c>
    </row>
    <row r="49" spans="1:19" ht="24" customHeight="1" x14ac:dyDescent="0.55000000000000004">
      <c r="A49" s="74" t="s">
        <v>112</v>
      </c>
      <c r="B49" s="75" t="s">
        <v>113</v>
      </c>
      <c r="C49" s="75" t="s">
        <v>114</v>
      </c>
      <c r="D49" s="75" t="s">
        <v>115</v>
      </c>
      <c r="E49" s="75">
        <v>100</v>
      </c>
      <c r="F49" s="75" t="s">
        <v>23</v>
      </c>
      <c r="G49" s="81">
        <v>198</v>
      </c>
      <c r="H49" s="81">
        <v>118</v>
      </c>
      <c r="I49" s="75">
        <f>0</f>
        <v>0</v>
      </c>
      <c r="J49" s="76">
        <f>0</f>
        <v>0</v>
      </c>
      <c r="K49" s="77">
        <f t="shared" si="7"/>
        <v>0</v>
      </c>
      <c r="L49" s="75">
        <f t="shared" si="8"/>
        <v>0</v>
      </c>
      <c r="M49" s="75">
        <v>10</v>
      </c>
      <c r="N49" s="78">
        <f t="shared" si="9"/>
        <v>1180</v>
      </c>
      <c r="O49" s="82">
        <v>423</v>
      </c>
      <c r="P49" s="79">
        <f t="shared" si="10"/>
        <v>-258.47457627118644</v>
      </c>
      <c r="Q49" s="79">
        <f t="shared" si="11"/>
        <v>-305</v>
      </c>
      <c r="R49" s="79">
        <f t="shared" si="12"/>
        <v>0</v>
      </c>
      <c r="S49" s="80">
        <f t="shared" si="13"/>
        <v>40.404040404040401</v>
      </c>
    </row>
    <row r="50" spans="1:19" ht="24" customHeight="1" x14ac:dyDescent="0.55000000000000004">
      <c r="A50" s="74" t="s">
        <v>112</v>
      </c>
      <c r="B50" s="75" t="s">
        <v>113</v>
      </c>
      <c r="C50" s="75" t="s">
        <v>116</v>
      </c>
      <c r="D50" s="75" t="s">
        <v>115</v>
      </c>
      <c r="E50" s="75">
        <v>250</v>
      </c>
      <c r="F50" s="75" t="s">
        <v>23</v>
      </c>
      <c r="G50" s="81">
        <v>76</v>
      </c>
      <c r="H50" s="81">
        <v>164</v>
      </c>
      <c r="I50" s="75">
        <f>0</f>
        <v>0</v>
      </c>
      <c r="J50" s="76">
        <f>0</f>
        <v>0</v>
      </c>
      <c r="K50" s="77">
        <f t="shared" si="7"/>
        <v>0</v>
      </c>
      <c r="L50" s="75">
        <f t="shared" si="8"/>
        <v>0</v>
      </c>
      <c r="M50" s="75">
        <v>15</v>
      </c>
      <c r="N50" s="78">
        <f t="shared" si="9"/>
        <v>656</v>
      </c>
      <c r="O50" s="82">
        <v>188</v>
      </c>
      <c r="P50" s="79">
        <f t="shared" si="10"/>
        <v>-14.634146341463413</v>
      </c>
      <c r="Q50" s="79">
        <f t="shared" si="11"/>
        <v>-24</v>
      </c>
      <c r="R50" s="79">
        <f t="shared" si="12"/>
        <v>0</v>
      </c>
      <c r="S50" s="80">
        <f t="shared" si="13"/>
        <v>-115.78947368421053</v>
      </c>
    </row>
    <row r="51" spans="1:19" ht="24" customHeight="1" x14ac:dyDescent="0.55000000000000004">
      <c r="A51" s="83" t="s">
        <v>117</v>
      </c>
      <c r="B51" s="81" t="s">
        <v>20</v>
      </c>
      <c r="C51" s="81" t="s">
        <v>118</v>
      </c>
      <c r="D51" s="81" t="s">
        <v>119</v>
      </c>
      <c r="E51" s="81">
        <v>1000</v>
      </c>
      <c r="F51" s="81" t="s">
        <v>23</v>
      </c>
      <c r="G51" s="81">
        <v>225</v>
      </c>
      <c r="H51" s="81">
        <v>288</v>
      </c>
      <c r="I51" s="81">
        <f>0</f>
        <v>0</v>
      </c>
      <c r="J51" s="84">
        <f>0</f>
        <v>0</v>
      </c>
      <c r="K51" s="85">
        <f t="shared" si="7"/>
        <v>0</v>
      </c>
      <c r="L51" s="81">
        <f t="shared" si="8"/>
        <v>0</v>
      </c>
      <c r="M51" s="81">
        <v>10</v>
      </c>
      <c r="N51" s="86">
        <f t="shared" si="9"/>
        <v>288</v>
      </c>
      <c r="O51" s="82">
        <v>473</v>
      </c>
      <c r="P51" s="82">
        <f t="shared" si="10"/>
        <v>-64.236111111111114</v>
      </c>
      <c r="Q51" s="82">
        <f t="shared" si="11"/>
        <v>-185</v>
      </c>
      <c r="R51" s="82">
        <f t="shared" si="12"/>
        <v>0</v>
      </c>
      <c r="S51" s="87">
        <f t="shared" si="13"/>
        <v>-28.000000000000004</v>
      </c>
    </row>
    <row r="52" spans="1:19" ht="24.6" customHeight="1" x14ac:dyDescent="0.55000000000000004">
      <c r="A52" s="74" t="s">
        <v>120</v>
      </c>
      <c r="B52" s="75" t="s">
        <v>20</v>
      </c>
      <c r="C52" s="75" t="s">
        <v>121</v>
      </c>
      <c r="D52" s="75" t="s">
        <v>122</v>
      </c>
      <c r="E52" s="75">
        <v>100</v>
      </c>
      <c r="F52" s="75" t="s">
        <v>23</v>
      </c>
      <c r="G52" s="81">
        <v>359</v>
      </c>
      <c r="H52" s="81">
        <v>186</v>
      </c>
      <c r="I52" s="75">
        <f>0</f>
        <v>0</v>
      </c>
      <c r="J52" s="76">
        <f>0</f>
        <v>0</v>
      </c>
      <c r="K52" s="77">
        <f t="shared" si="7"/>
        <v>0</v>
      </c>
      <c r="L52" s="75">
        <f t="shared" si="8"/>
        <v>0</v>
      </c>
      <c r="M52" s="75">
        <v>10</v>
      </c>
      <c r="N52" s="78">
        <f t="shared" si="9"/>
        <v>1860</v>
      </c>
      <c r="O52" s="82">
        <v>395</v>
      </c>
      <c r="P52" s="79">
        <f t="shared" si="10"/>
        <v>-112.36559139784946</v>
      </c>
      <c r="Q52" s="79">
        <f t="shared" si="11"/>
        <v>-209</v>
      </c>
      <c r="R52" s="79">
        <f t="shared" si="12"/>
        <v>0</v>
      </c>
      <c r="S52" s="80">
        <f t="shared" si="13"/>
        <v>48.18941504178273</v>
      </c>
    </row>
    <row r="53" spans="1:19" ht="21" customHeight="1" x14ac:dyDescent="0.55000000000000004">
      <c r="A53" s="88" t="s">
        <v>120</v>
      </c>
      <c r="B53" s="89" t="s">
        <v>20</v>
      </c>
      <c r="C53" s="89" t="s">
        <v>123</v>
      </c>
      <c r="D53" s="89" t="s">
        <v>122</v>
      </c>
      <c r="E53" s="89">
        <v>250</v>
      </c>
      <c r="F53" s="89" t="s">
        <v>23</v>
      </c>
      <c r="G53" s="81">
        <v>331</v>
      </c>
      <c r="H53" s="81">
        <v>257</v>
      </c>
      <c r="I53" s="89">
        <f>0</f>
        <v>0</v>
      </c>
      <c r="J53" s="90">
        <f>0</f>
        <v>0</v>
      </c>
      <c r="K53" s="91">
        <f t="shared" si="7"/>
        <v>0</v>
      </c>
      <c r="L53" s="89">
        <f t="shared" si="8"/>
        <v>0</v>
      </c>
      <c r="M53" s="89">
        <v>8</v>
      </c>
      <c r="N53" s="92">
        <f t="shared" si="9"/>
        <v>1028</v>
      </c>
      <c r="O53" s="82">
        <v>242</v>
      </c>
      <c r="P53" s="93">
        <f t="shared" si="10"/>
        <v>5.836575875486381</v>
      </c>
      <c r="Q53" s="93">
        <f t="shared" si="11"/>
        <v>15</v>
      </c>
      <c r="R53" s="93">
        <f t="shared" si="12"/>
        <v>0</v>
      </c>
      <c r="S53" s="94">
        <f t="shared" si="13"/>
        <v>22.356495468277945</v>
      </c>
    </row>
    <row r="54" spans="1:19" ht="21" customHeight="1" thickBot="1" x14ac:dyDescent="0.6">
      <c r="A54" s="95" t="s">
        <v>120</v>
      </c>
      <c r="B54" s="96" t="s">
        <v>20</v>
      </c>
      <c r="C54" s="96" t="s">
        <v>124</v>
      </c>
      <c r="D54" s="96" t="s">
        <v>122</v>
      </c>
      <c r="E54" s="96">
        <v>500</v>
      </c>
      <c r="F54" s="96" t="s">
        <v>23</v>
      </c>
      <c r="G54" s="81">
        <v>69</v>
      </c>
      <c r="H54" s="81">
        <v>324</v>
      </c>
      <c r="I54" s="96">
        <f>0</f>
        <v>0</v>
      </c>
      <c r="J54" s="97">
        <f>0</f>
        <v>0</v>
      </c>
      <c r="K54" s="77">
        <f t="shared" si="7"/>
        <v>0</v>
      </c>
      <c r="L54" s="75">
        <f t="shared" si="8"/>
        <v>0</v>
      </c>
      <c r="M54" s="75">
        <v>0</v>
      </c>
      <c r="N54" s="78">
        <f t="shared" si="9"/>
        <v>648</v>
      </c>
      <c r="O54" s="82">
        <v>362</v>
      </c>
      <c r="P54" s="79">
        <f t="shared" si="10"/>
        <v>-11.728395061728394</v>
      </c>
      <c r="Q54" s="79">
        <f t="shared" si="11"/>
        <v>-38</v>
      </c>
      <c r="R54" s="79">
        <f t="shared" si="12"/>
        <v>0</v>
      </c>
      <c r="S54" s="80">
        <f t="shared" si="13"/>
        <v>-369.56521739130437</v>
      </c>
    </row>
  </sheetData>
  <autoFilter ref="A1:S54" xr:uid="{00000000-0001-0000-0000-000000000000}">
    <sortState xmlns:xlrd2="http://schemas.microsoft.com/office/spreadsheetml/2017/richdata2" ref="A2:S54">
      <sortCondition ref="D1:D54"/>
    </sortState>
  </autoFilter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K2" sqref="K2"/>
    </sheetView>
  </sheetViews>
  <sheetFormatPr defaultRowHeight="13.2" x14ac:dyDescent="0.25"/>
  <cols>
    <col min="1" max="1" width="11" style="8" bestFit="1" customWidth="1"/>
    <col min="2" max="2" width="12.5546875" style="8" bestFit="1" customWidth="1"/>
    <col min="3" max="3" width="12.33203125" style="8" bestFit="1" customWidth="1"/>
    <col min="4" max="7" width="8.88671875" style="8" customWidth="1"/>
    <col min="8" max="8" width="19.6640625" style="8" bestFit="1" customWidth="1"/>
    <col min="9" max="9" width="9.44140625" style="8" customWidth="1"/>
    <col min="10" max="10" width="8.88671875" style="8" customWidth="1"/>
    <col min="11" max="11" width="11" style="8" bestFit="1" customWidth="1"/>
    <col min="12" max="17" width="8.88671875" style="8" customWidth="1"/>
    <col min="18" max="16384" width="8.88671875" style="8"/>
  </cols>
  <sheetData>
    <row r="1" spans="1:11" ht="15" customHeight="1" thickBot="1" x14ac:dyDescent="0.3">
      <c r="A1" s="100" t="s">
        <v>125</v>
      </c>
      <c r="B1" s="101"/>
      <c r="C1" s="102"/>
      <c r="H1" s="34" t="s">
        <v>126</v>
      </c>
      <c r="I1" s="35">
        <f>1</f>
        <v>1</v>
      </c>
      <c r="K1" s="98" t="s">
        <v>127</v>
      </c>
    </row>
    <row r="2" spans="1:11" ht="15" customHeight="1" thickBot="1" x14ac:dyDescent="0.3">
      <c r="A2" s="31" t="s">
        <v>128</v>
      </c>
      <c r="B2" s="32" t="s">
        <v>129</v>
      </c>
      <c r="C2" s="33" t="s">
        <v>130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2"/>
  <sheetViews>
    <sheetView workbookViewId="0">
      <selection activeCell="G13" sqref="G13"/>
    </sheetView>
  </sheetViews>
  <sheetFormatPr defaultColWidth="9.44140625" defaultRowHeight="14.4" x14ac:dyDescent="0.3"/>
  <cols>
    <col min="1" max="1" width="16.21875" style="4" bestFit="1" customWidth="1"/>
    <col min="2" max="3" width="9.44140625" style="3" customWidth="1"/>
    <col min="4" max="4" width="16.44140625" style="3" bestFit="1" customWidth="1"/>
    <col min="5" max="6" width="9.44140625" style="3" customWidth="1"/>
    <col min="7" max="7" width="8.5546875" style="3" bestFit="1" customWidth="1"/>
    <col min="8" max="8" width="16.77734375" style="3" bestFit="1" customWidth="1"/>
    <col min="9" max="14" width="9.44140625" style="3" customWidth="1"/>
    <col min="15" max="16384" width="9.44140625" style="3"/>
  </cols>
  <sheetData>
    <row r="1" spans="1:8" s="99" customFormat="1" ht="24" customHeight="1" thickBot="1" x14ac:dyDescent="0.3">
      <c r="A1" s="103" t="s">
        <v>131</v>
      </c>
      <c r="B1" s="104"/>
      <c r="D1" s="105" t="s">
        <v>132</v>
      </c>
      <c r="E1" s="105"/>
      <c r="G1" s="106" t="s">
        <v>133</v>
      </c>
      <c r="H1" s="102"/>
    </row>
    <row r="2" spans="1:8" ht="16.2" customHeight="1" thickBot="1" x14ac:dyDescent="0.35">
      <c r="A2" s="28" t="s">
        <v>134</v>
      </c>
      <c r="B2" s="29">
        <f>0</f>
        <v>0</v>
      </c>
      <c r="D2" s="28" t="s">
        <v>135</v>
      </c>
      <c r="E2" s="29" t="s">
        <v>136</v>
      </c>
      <c r="G2" s="24" t="s">
        <v>11</v>
      </c>
      <c r="H2" s="30" t="s">
        <v>137</v>
      </c>
    </row>
    <row r="3" spans="1:8" ht="15.6" customHeight="1" x14ac:dyDescent="0.3">
      <c r="A3" s="22" t="s">
        <v>138</v>
      </c>
      <c r="B3" s="23">
        <f>0</f>
        <v>0</v>
      </c>
      <c r="D3" s="22" t="s">
        <v>131</v>
      </c>
      <c r="E3" s="23">
        <f>SUM('Sales &amp; Stocks'!L:L)</f>
        <v>0</v>
      </c>
    </row>
    <row r="4" spans="1:8" ht="16.2" customHeight="1" thickBot="1" x14ac:dyDescent="0.35">
      <c r="A4" s="22" t="s">
        <v>139</v>
      </c>
      <c r="B4" s="23">
        <f>0</f>
        <v>0</v>
      </c>
      <c r="D4" s="24" t="s">
        <v>140</v>
      </c>
      <c r="E4" s="25" t="e">
        <f>E2+E3</f>
        <v>#VALUE!</v>
      </c>
    </row>
    <row r="5" spans="1:8" ht="16.2" customHeight="1" thickBot="1" x14ac:dyDescent="0.35">
      <c r="A5" s="22" t="s">
        <v>141</v>
      </c>
      <c r="B5" s="23">
        <f>0</f>
        <v>0</v>
      </c>
      <c r="D5" s="21"/>
    </row>
    <row r="6" spans="1:8" ht="16.2" customHeight="1" thickBot="1" x14ac:dyDescent="0.35">
      <c r="A6" s="24" t="s">
        <v>140</v>
      </c>
      <c r="B6" s="25">
        <f>B2+B3</f>
        <v>0</v>
      </c>
      <c r="D6" s="28" t="s">
        <v>142</v>
      </c>
      <c r="E6" s="29" t="s">
        <v>136</v>
      </c>
    </row>
    <row r="7" spans="1:8" ht="16.2" customHeight="1" thickBot="1" x14ac:dyDescent="0.35">
      <c r="A7" s="21"/>
      <c r="D7" s="24" t="s">
        <v>143</v>
      </c>
      <c r="E7" s="25" t="e">
        <f>E6-E4</f>
        <v>#VALUE!</v>
      </c>
    </row>
    <row r="8" spans="1:8" ht="16.2" customHeight="1" thickBot="1" x14ac:dyDescent="0.35">
      <c r="A8" s="26" t="s">
        <v>133</v>
      </c>
      <c r="B8" s="27">
        <f>SUM(G4:G1048576)</f>
        <v>0</v>
      </c>
      <c r="D8" s="21"/>
    </row>
    <row r="9" spans="1:8" ht="16.2" customHeight="1" thickBot="1" x14ac:dyDescent="0.35">
      <c r="A9" s="21"/>
      <c r="D9" s="26" t="s">
        <v>17</v>
      </c>
      <c r="E9" s="27">
        <f>SUM('Sales &amp; Stocks'!R:R)</f>
        <v>0</v>
      </c>
    </row>
    <row r="10" spans="1:8" ht="15.6" customHeight="1" x14ac:dyDescent="0.3">
      <c r="A10" s="28" t="s">
        <v>144</v>
      </c>
      <c r="B10" s="29"/>
    </row>
    <row r="11" spans="1:8" ht="15.6" customHeight="1" x14ac:dyDescent="0.3">
      <c r="A11" s="22" t="s">
        <v>145</v>
      </c>
      <c r="B11" s="23"/>
    </row>
    <row r="12" spans="1:8" ht="16.2" customHeight="1" thickBot="1" x14ac:dyDescent="0.35">
      <c r="A12" s="24" t="s">
        <v>140</v>
      </c>
      <c r="B12" s="25">
        <f>B10+B11</f>
        <v>0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zoomScale="145" zoomScaleNormal="145" workbookViewId="0">
      <selection activeCell="E14" sqref="E14"/>
    </sheetView>
  </sheetViews>
  <sheetFormatPr defaultColWidth="9.44140625"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zoomScaleNormal="100" workbookViewId="0">
      <selection activeCell="C8" sqref="C8"/>
    </sheetView>
  </sheetViews>
  <sheetFormatPr defaultRowHeight="14.4" x14ac:dyDescent="0.3"/>
  <cols>
    <col min="1" max="1" width="4.33203125" style="6" bestFit="1" customWidth="1"/>
    <col min="2" max="2" width="20" style="6" bestFit="1" customWidth="1"/>
    <col min="3" max="3" width="22.44140625" style="6" bestFit="1" customWidth="1"/>
    <col min="4" max="4" width="18.33203125" style="6" bestFit="1" customWidth="1"/>
    <col min="5" max="10" width="8.88671875" style="6" customWidth="1"/>
    <col min="11" max="16384" width="8.88671875" style="6"/>
  </cols>
  <sheetData>
    <row r="1" spans="1:4" ht="16.2" customHeight="1" thickBot="1" x14ac:dyDescent="0.35">
      <c r="A1" s="7"/>
      <c r="B1" s="14" t="s">
        <v>146</v>
      </c>
      <c r="C1" s="14" t="s">
        <v>3</v>
      </c>
      <c r="D1" s="20" t="s">
        <v>147</v>
      </c>
    </row>
    <row r="2" spans="1:4" ht="16.2" customHeight="1" x14ac:dyDescent="0.3">
      <c r="A2" s="107" t="s">
        <v>20</v>
      </c>
      <c r="B2" s="49" t="s">
        <v>19</v>
      </c>
      <c r="C2" s="36" t="s">
        <v>22</v>
      </c>
      <c r="D2" s="37" t="s">
        <v>148</v>
      </c>
    </row>
    <row r="3" spans="1:4" ht="16.2" customHeight="1" x14ac:dyDescent="0.3">
      <c r="A3" s="108"/>
      <c r="B3" s="50" t="s">
        <v>149</v>
      </c>
      <c r="C3" s="10" t="s">
        <v>46</v>
      </c>
      <c r="D3" s="15" t="s">
        <v>148</v>
      </c>
    </row>
    <row r="4" spans="1:4" ht="16.2" customHeight="1" x14ac:dyDescent="0.3">
      <c r="A4" s="108"/>
      <c r="B4" s="51" t="s">
        <v>85</v>
      </c>
      <c r="C4" s="38" t="s">
        <v>87</v>
      </c>
      <c r="D4" s="39" t="s">
        <v>150</v>
      </c>
    </row>
    <row r="5" spans="1:4" ht="16.2" customHeight="1" x14ac:dyDescent="0.3">
      <c r="A5" s="108"/>
      <c r="B5" s="50" t="s">
        <v>89</v>
      </c>
      <c r="C5" s="11" t="s">
        <v>91</v>
      </c>
      <c r="D5" s="16">
        <v>200</v>
      </c>
    </row>
    <row r="6" spans="1:4" ht="16.2" customHeight="1" x14ac:dyDescent="0.3">
      <c r="A6" s="108"/>
      <c r="B6" s="51" t="s">
        <v>92</v>
      </c>
      <c r="C6" s="38" t="s">
        <v>94</v>
      </c>
      <c r="D6" s="40" t="s">
        <v>151</v>
      </c>
    </row>
    <row r="7" spans="1:4" ht="16.2" customHeight="1" x14ac:dyDescent="0.3">
      <c r="A7" s="108"/>
      <c r="B7" s="50" t="s">
        <v>117</v>
      </c>
      <c r="C7" s="10" t="s">
        <v>119</v>
      </c>
      <c r="D7" s="15">
        <v>1000</v>
      </c>
    </row>
    <row r="8" spans="1:4" ht="16.8" customHeight="1" thickBot="1" x14ac:dyDescent="0.35">
      <c r="A8" s="109"/>
      <c r="B8" s="52" t="s">
        <v>120</v>
      </c>
      <c r="C8" s="41" t="s">
        <v>122</v>
      </c>
      <c r="D8" s="42" t="s">
        <v>152</v>
      </c>
    </row>
    <row r="9" spans="1:4" ht="16.2" customHeight="1" x14ac:dyDescent="0.3">
      <c r="A9" s="107" t="s">
        <v>53</v>
      </c>
      <c r="B9" s="53" t="s">
        <v>52</v>
      </c>
      <c r="C9" s="12" t="s">
        <v>55</v>
      </c>
      <c r="D9" s="17">
        <v>250</v>
      </c>
    </row>
    <row r="10" spans="1:4" ht="16.2" customHeight="1" x14ac:dyDescent="0.3">
      <c r="A10" s="108"/>
      <c r="B10" s="51" t="s">
        <v>100</v>
      </c>
      <c r="C10" s="43" t="s">
        <v>102</v>
      </c>
      <c r="D10" s="40">
        <v>250</v>
      </c>
    </row>
    <row r="11" spans="1:4" ht="16.2" customHeight="1" x14ac:dyDescent="0.3">
      <c r="A11" s="108"/>
      <c r="B11" s="50" t="s">
        <v>103</v>
      </c>
      <c r="C11" s="11" t="s">
        <v>105</v>
      </c>
      <c r="D11" s="18">
        <v>250</v>
      </c>
    </row>
    <row r="12" spans="1:4" ht="16.8" customHeight="1" thickBot="1" x14ac:dyDescent="0.35">
      <c r="A12" s="109"/>
      <c r="B12" s="54" t="s">
        <v>109</v>
      </c>
      <c r="C12" s="44" t="s">
        <v>111</v>
      </c>
      <c r="D12" s="42">
        <v>200</v>
      </c>
    </row>
    <row r="13" spans="1:4" ht="16.2" customHeight="1" x14ac:dyDescent="0.3">
      <c r="A13" s="107" t="s">
        <v>27</v>
      </c>
      <c r="B13" s="55" t="s">
        <v>26</v>
      </c>
      <c r="C13" s="12" t="s">
        <v>29</v>
      </c>
      <c r="D13" s="19" t="s">
        <v>153</v>
      </c>
    </row>
    <row r="14" spans="1:4" ht="16.2" customHeight="1" x14ac:dyDescent="0.3">
      <c r="A14" s="108"/>
      <c r="B14" s="51" t="s">
        <v>34</v>
      </c>
      <c r="C14" s="43" t="s">
        <v>36</v>
      </c>
      <c r="D14" s="40" t="s">
        <v>154</v>
      </c>
    </row>
    <row r="15" spans="1:4" ht="16.2" customHeight="1" x14ac:dyDescent="0.3">
      <c r="A15" s="108"/>
      <c r="B15" s="50" t="s">
        <v>38</v>
      </c>
      <c r="C15" s="10" t="s">
        <v>40</v>
      </c>
      <c r="D15" s="18">
        <v>100</v>
      </c>
    </row>
    <row r="16" spans="1:4" ht="16.2" customHeight="1" x14ac:dyDescent="0.3">
      <c r="A16" s="108"/>
      <c r="B16" s="51" t="s">
        <v>56</v>
      </c>
      <c r="C16" s="43" t="s">
        <v>58</v>
      </c>
      <c r="D16" s="40">
        <v>100</v>
      </c>
    </row>
    <row r="17" spans="1:4" ht="16.2" customHeight="1" x14ac:dyDescent="0.3">
      <c r="A17" s="108"/>
      <c r="B17" s="50" t="s">
        <v>59</v>
      </c>
      <c r="C17" s="11" t="s">
        <v>61</v>
      </c>
      <c r="D17" s="18" t="s">
        <v>155</v>
      </c>
    </row>
    <row r="18" spans="1:4" ht="16.2" customHeight="1" x14ac:dyDescent="0.3">
      <c r="A18" s="108"/>
      <c r="B18" s="51" t="s">
        <v>67</v>
      </c>
      <c r="C18" s="43" t="s">
        <v>69</v>
      </c>
      <c r="D18" s="40" t="s">
        <v>156</v>
      </c>
    </row>
    <row r="19" spans="1:4" ht="16.2" customHeight="1" x14ac:dyDescent="0.3">
      <c r="A19" s="108"/>
      <c r="B19" s="50" t="s">
        <v>73</v>
      </c>
      <c r="C19" s="11" t="s">
        <v>75</v>
      </c>
      <c r="D19" s="18" t="s">
        <v>157</v>
      </c>
    </row>
    <row r="20" spans="1:4" ht="16.2" customHeight="1" x14ac:dyDescent="0.3">
      <c r="A20" s="108"/>
      <c r="B20" s="51" t="s">
        <v>80</v>
      </c>
      <c r="C20" s="43" t="s">
        <v>82</v>
      </c>
      <c r="D20" s="40" t="s">
        <v>158</v>
      </c>
    </row>
    <row r="21" spans="1:4" ht="16.2" customHeight="1" x14ac:dyDescent="0.3">
      <c r="A21" s="108"/>
      <c r="B21" s="50" t="s">
        <v>97</v>
      </c>
      <c r="C21" s="10" t="s">
        <v>99</v>
      </c>
      <c r="D21" s="16">
        <v>250</v>
      </c>
    </row>
    <row r="22" spans="1:4" ht="16.8" customHeight="1" thickBot="1" x14ac:dyDescent="0.35">
      <c r="A22" s="109"/>
      <c r="B22" s="56" t="s">
        <v>106</v>
      </c>
      <c r="C22" s="45" t="s">
        <v>108</v>
      </c>
      <c r="D22" s="46">
        <v>100</v>
      </c>
    </row>
    <row r="23" spans="1:4" ht="16.8" customHeight="1" thickBot="1" x14ac:dyDescent="0.35">
      <c r="A23" s="58" t="s">
        <v>113</v>
      </c>
      <c r="B23" s="57" t="s">
        <v>112</v>
      </c>
      <c r="C23" s="47" t="s">
        <v>115</v>
      </c>
      <c r="D23" s="48" t="s">
        <v>159</v>
      </c>
    </row>
  </sheetData>
  <autoFilter ref="A1:D30" xr:uid="{00000000-0009-0000-0000-000004000000}">
    <sortState xmlns:xlrd2="http://schemas.microsoft.com/office/spreadsheetml/2017/richdata2" ref="A2:D30">
      <sortCondition ref="A1:A30"/>
    </sortState>
  </autoFilter>
  <mergeCells count="3">
    <mergeCell ref="A9:A12"/>
    <mergeCell ref="A2:A8"/>
    <mergeCell ref="A13:A22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11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tabSelected="1" workbookViewId="0">
      <selection activeCell="F24" sqref="F24"/>
    </sheetView>
  </sheetViews>
  <sheetFormatPr defaultRowHeight="14.4" x14ac:dyDescent="0.3"/>
  <cols>
    <col min="1" max="1" width="15" style="6" bestFit="1" customWidth="1"/>
    <col min="2" max="2" width="22.44140625" style="6" bestFit="1" customWidth="1"/>
    <col min="3" max="3" width="18.33203125" style="6" bestFit="1" customWidth="1"/>
    <col min="4" max="8" width="8.88671875" style="6" customWidth="1"/>
    <col min="9" max="16384" width="8.88671875" style="6"/>
  </cols>
  <sheetData>
    <row r="1" spans="1:3" ht="15.6" customHeight="1" x14ac:dyDescent="0.3">
      <c r="A1" s="60" t="s">
        <v>2</v>
      </c>
      <c r="B1" s="61" t="s">
        <v>3</v>
      </c>
      <c r="C1" s="62" t="s">
        <v>147</v>
      </c>
    </row>
    <row r="2" spans="1:3" ht="16.2" customHeight="1" x14ac:dyDescent="0.3">
      <c r="A2" s="63" t="s">
        <v>19</v>
      </c>
      <c r="B2" s="9" t="s">
        <v>22</v>
      </c>
      <c r="C2" s="15" t="s">
        <v>148</v>
      </c>
    </row>
    <row r="3" spans="1:3" ht="16.2" customHeight="1" x14ac:dyDescent="0.3">
      <c r="A3" s="64" t="s">
        <v>26</v>
      </c>
      <c r="B3" s="43" t="s">
        <v>29</v>
      </c>
      <c r="C3" s="40" t="s">
        <v>153</v>
      </c>
    </row>
    <row r="4" spans="1:3" ht="16.2" customHeight="1" x14ac:dyDescent="0.3">
      <c r="A4" s="63" t="s">
        <v>34</v>
      </c>
      <c r="B4" s="13" t="s">
        <v>36</v>
      </c>
      <c r="C4" s="18" t="s">
        <v>154</v>
      </c>
    </row>
    <row r="5" spans="1:3" ht="16.2" customHeight="1" x14ac:dyDescent="0.3">
      <c r="A5" s="65" t="s">
        <v>38</v>
      </c>
      <c r="B5" s="59" t="s">
        <v>40</v>
      </c>
      <c r="C5" s="40">
        <v>100</v>
      </c>
    </row>
    <row r="6" spans="1:3" ht="16.2" customHeight="1" x14ac:dyDescent="0.3">
      <c r="A6" s="63" t="s">
        <v>149</v>
      </c>
      <c r="B6" s="10" t="s">
        <v>46</v>
      </c>
      <c r="C6" s="15" t="s">
        <v>148</v>
      </c>
    </row>
    <row r="7" spans="1:3" ht="16.2" customHeight="1" x14ac:dyDescent="0.3">
      <c r="A7" s="65" t="s">
        <v>52</v>
      </c>
      <c r="B7" s="43" t="s">
        <v>55</v>
      </c>
      <c r="C7" s="40">
        <v>250</v>
      </c>
    </row>
    <row r="8" spans="1:3" ht="16.2" customHeight="1" x14ac:dyDescent="0.3">
      <c r="A8" s="63" t="s">
        <v>56</v>
      </c>
      <c r="B8" s="13" t="s">
        <v>58</v>
      </c>
      <c r="C8" s="16">
        <v>100</v>
      </c>
    </row>
    <row r="9" spans="1:3" ht="16.2" customHeight="1" x14ac:dyDescent="0.3">
      <c r="A9" s="65" t="s">
        <v>59</v>
      </c>
      <c r="B9" s="43" t="s">
        <v>61</v>
      </c>
      <c r="C9" s="40" t="s">
        <v>155</v>
      </c>
    </row>
    <row r="10" spans="1:3" ht="16.2" customHeight="1" x14ac:dyDescent="0.3">
      <c r="A10" s="63" t="s">
        <v>67</v>
      </c>
      <c r="B10" s="13" t="s">
        <v>69</v>
      </c>
      <c r="C10" s="16" t="s">
        <v>156</v>
      </c>
    </row>
    <row r="11" spans="1:3" ht="16.2" customHeight="1" x14ac:dyDescent="0.3">
      <c r="A11" s="65" t="s">
        <v>73</v>
      </c>
      <c r="B11" s="43" t="s">
        <v>75</v>
      </c>
      <c r="C11" s="40" t="s">
        <v>157</v>
      </c>
    </row>
    <row r="12" spans="1:3" ht="16.2" customHeight="1" x14ac:dyDescent="0.3">
      <c r="A12" s="63" t="s">
        <v>80</v>
      </c>
      <c r="B12" s="13" t="s">
        <v>82</v>
      </c>
      <c r="C12" s="16" t="s">
        <v>158</v>
      </c>
    </row>
    <row r="13" spans="1:3" ht="16.2" customHeight="1" x14ac:dyDescent="0.3">
      <c r="A13" s="65" t="s">
        <v>85</v>
      </c>
      <c r="B13" s="38" t="s">
        <v>87</v>
      </c>
      <c r="C13" s="39" t="s">
        <v>150</v>
      </c>
    </row>
    <row r="14" spans="1:3" ht="16.2" customHeight="1" x14ac:dyDescent="0.3">
      <c r="A14" s="63" t="s">
        <v>89</v>
      </c>
      <c r="B14" s="11" t="s">
        <v>91</v>
      </c>
      <c r="C14" s="16">
        <v>200</v>
      </c>
    </row>
    <row r="15" spans="1:3" ht="16.2" customHeight="1" x14ac:dyDescent="0.3">
      <c r="A15" s="65" t="s">
        <v>92</v>
      </c>
      <c r="B15" s="38" t="s">
        <v>94</v>
      </c>
      <c r="C15" s="40" t="s">
        <v>151</v>
      </c>
    </row>
    <row r="16" spans="1:3" ht="16.2" customHeight="1" x14ac:dyDescent="0.3">
      <c r="A16" s="63" t="s">
        <v>97</v>
      </c>
      <c r="B16" s="10" t="s">
        <v>99</v>
      </c>
      <c r="C16" s="16">
        <v>250</v>
      </c>
    </row>
    <row r="17" spans="1:3" ht="16.2" customHeight="1" x14ac:dyDescent="0.3">
      <c r="A17" s="65" t="s">
        <v>100</v>
      </c>
      <c r="B17" s="43" t="s">
        <v>102</v>
      </c>
      <c r="C17" s="40">
        <v>250</v>
      </c>
    </row>
    <row r="18" spans="1:3" ht="16.2" customHeight="1" x14ac:dyDescent="0.3">
      <c r="A18" s="63" t="s">
        <v>103</v>
      </c>
      <c r="B18" s="11" t="s">
        <v>105</v>
      </c>
      <c r="C18" s="18">
        <v>250</v>
      </c>
    </row>
    <row r="19" spans="1:3" ht="16.2" customHeight="1" x14ac:dyDescent="0.3">
      <c r="A19" s="65" t="s">
        <v>106</v>
      </c>
      <c r="B19" s="59" t="s">
        <v>108</v>
      </c>
      <c r="C19" s="39">
        <v>100</v>
      </c>
    </row>
    <row r="20" spans="1:3" ht="16.2" customHeight="1" x14ac:dyDescent="0.3">
      <c r="A20" s="66" t="s">
        <v>109</v>
      </c>
      <c r="B20" s="13" t="s">
        <v>111</v>
      </c>
      <c r="C20" s="16">
        <v>200</v>
      </c>
    </row>
    <row r="21" spans="1:3" ht="16.2" customHeight="1" x14ac:dyDescent="0.3">
      <c r="A21" s="65" t="s">
        <v>112</v>
      </c>
      <c r="B21" s="38" t="s">
        <v>115</v>
      </c>
      <c r="C21" s="39" t="s">
        <v>159</v>
      </c>
    </row>
    <row r="22" spans="1:3" ht="16.2" customHeight="1" x14ac:dyDescent="0.3">
      <c r="A22" s="63" t="s">
        <v>117</v>
      </c>
      <c r="B22" s="10" t="s">
        <v>119</v>
      </c>
      <c r="C22" s="15">
        <v>1000</v>
      </c>
    </row>
    <row r="23" spans="1:3" ht="16.2" customHeight="1" thickBot="1" x14ac:dyDescent="0.35">
      <c r="A23" s="67" t="s">
        <v>120</v>
      </c>
      <c r="B23" s="41" t="s">
        <v>122</v>
      </c>
      <c r="C23" s="42" t="s">
        <v>152</v>
      </c>
    </row>
  </sheetData>
  <autoFilter ref="A1:C1" xr:uid="{00000000-0009-0000-0000-000005000000}">
    <sortState xmlns:xlrd2="http://schemas.microsoft.com/office/spreadsheetml/2017/richdata2" ref="A2:C23">
      <sortCondition ref="B1"/>
    </sortState>
  </autoFilter>
  <printOptions horizontalCentered="1" verticalCentered="1"/>
  <pageMargins left="0.23622047244094491" right="0.23622047244094491" top="0.74803149606299213" bottom="0.74803149606299213" header="0.31496062992125978" footer="0.31496062992125978"/>
  <pageSetup paperSize="1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&amp; Stocks</vt:lpstr>
      <vt:lpstr>Customer Data</vt:lpstr>
      <vt:lpstr>Accounts</vt:lpstr>
      <vt:lpstr>Bills</vt:lpstr>
      <vt:lpstr>Code List (Category Wise)</vt:lpstr>
      <vt:lpstr>Code List (Alphabetically)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 Agarwal</dc:creator>
  <cp:lastModifiedBy>Yug Agarwal</cp:lastModifiedBy>
  <cp:lastPrinted>2022-07-10T12:09:41Z</cp:lastPrinted>
  <dcterms:created xsi:type="dcterms:W3CDTF">2022-03-22T09:42:17Z</dcterms:created>
  <dcterms:modified xsi:type="dcterms:W3CDTF">2025-05-20T16:04:50Z</dcterms:modified>
</cp:coreProperties>
</file>