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internetmovilmx-my.sharepoint.com/personal/ebermudez_imoti_mx1/Documents/Capital Humano/Clima laboral/"/>
    </mc:Choice>
  </mc:AlternateContent>
  <xr:revisionPtr revIDLastSave="90" documentId="8_{D2ED6E18-ACCA-4BD9-9040-7A0E5F31F4DE}" xr6:coauthVersionLast="47" xr6:coauthVersionMax="47" xr10:uidLastSave="{522DC3C6-3C75-4E28-89CC-8C02E5EB1A37}"/>
  <bookViews>
    <workbookView xWindow="36690" yWindow="210" windowWidth="18345" windowHeight="15330" tabRatio="770" xr2:uid="{00000000-000D-0000-FFFF-FFFF00000000}"/>
  </bookViews>
  <sheets>
    <sheet name="Cuestionario" sheetId="7" r:id="rId1"/>
    <sheet name="Base sin formulas" sheetId="3" r:id="rId2"/>
    <sheet name="Hoja2" sheetId="8" r:id="rId3"/>
    <sheet name="Respuestas de formulario 1" sheetId="1" state="hidden" r:id="rId4"/>
    <sheet name="Graficas generales" sheetId="4" r:id="rId5"/>
    <sheet name="Plan de accion" sheetId="6" state="hidden" r:id="rId6"/>
    <sheet name="Comparativo por areas"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1" i="7" l="1"/>
  <c r="N22" i="7"/>
  <c r="N23" i="7"/>
  <c r="N24" i="7"/>
  <c r="N25" i="7"/>
  <c r="N26" i="7"/>
  <c r="N27" i="7"/>
  <c r="N28" i="7"/>
  <c r="N29" i="7"/>
  <c r="N30" i="7"/>
  <c r="N31" i="7"/>
  <c r="N32" i="7"/>
  <c r="N33" i="7"/>
  <c r="N34" i="7"/>
  <c r="N35" i="7"/>
  <c r="N36" i="7"/>
  <c r="N37" i="7"/>
  <c r="N20" i="7" l="1"/>
  <c r="N38" i="7" s="1"/>
  <c r="BH44" i="3"/>
  <c r="BH43" i="3"/>
  <c r="BH42" i="3"/>
  <c r="EZ47" i="3" l="1"/>
  <c r="EZ46" i="3"/>
  <c r="EZ45" i="3"/>
  <c r="EZ44" i="3"/>
  <c r="EZ43" i="3"/>
  <c r="EZ42" i="3"/>
  <c r="EZ48" i="3" s="1"/>
  <c r="EW47" i="3"/>
  <c r="EW46" i="3"/>
  <c r="EW45" i="3"/>
  <c r="EW44" i="3"/>
  <c r="EW50" i="3" s="1"/>
  <c r="EW43" i="3"/>
  <c r="EW42" i="3"/>
  <c r="ET47" i="3"/>
  <c r="ET46" i="3"/>
  <c r="ET45" i="3"/>
  <c r="ET44" i="3"/>
  <c r="ET50" i="3" s="1"/>
  <c r="ET43" i="3"/>
  <c r="ET49" i="3" s="1"/>
  <c r="ET42" i="3"/>
  <c r="ET48" i="3" s="1"/>
  <c r="EQ47" i="3"/>
  <c r="EQ46" i="3"/>
  <c r="EQ45" i="3"/>
  <c r="EQ44" i="3"/>
  <c r="EQ50" i="3" s="1"/>
  <c r="EQ43" i="3"/>
  <c r="EQ49" i="3" s="1"/>
  <c r="EQ42" i="3"/>
  <c r="EQ48" i="3" s="1"/>
  <c r="EN47" i="3"/>
  <c r="EN46" i="3"/>
  <c r="EN45" i="3"/>
  <c r="EN44" i="3"/>
  <c r="EN43" i="3"/>
  <c r="EN42" i="3"/>
  <c r="EN48" i="3" s="1"/>
  <c r="EK47" i="3"/>
  <c r="EK46" i="3"/>
  <c r="EK45" i="3"/>
  <c r="EK44" i="3"/>
  <c r="EK50" i="3" s="1"/>
  <c r="EK43" i="3"/>
  <c r="EK42" i="3"/>
  <c r="EH47" i="3"/>
  <c r="EH46" i="3"/>
  <c r="EH45" i="3"/>
  <c r="EH44" i="3"/>
  <c r="EH50" i="3" s="1"/>
  <c r="EH43" i="3"/>
  <c r="EH49" i="3" s="1"/>
  <c r="EH42" i="3"/>
  <c r="EH48" i="3" s="1"/>
  <c r="EE47" i="3"/>
  <c r="EE46" i="3"/>
  <c r="EE45" i="3"/>
  <c r="EE44" i="3"/>
  <c r="EE43" i="3"/>
  <c r="EE49" i="3" s="1"/>
  <c r="EE42" i="3"/>
  <c r="EE48" i="3" s="1"/>
  <c r="EB47" i="3"/>
  <c r="EB46" i="3"/>
  <c r="EB45" i="3"/>
  <c r="EB44" i="3"/>
  <c r="EB43" i="3"/>
  <c r="EB42" i="3"/>
  <c r="DY47" i="3"/>
  <c r="DY46" i="3"/>
  <c r="DY45" i="3"/>
  <c r="DY44" i="3"/>
  <c r="DY50" i="3" s="1"/>
  <c r="DY43" i="3"/>
  <c r="DY42" i="3"/>
  <c r="DV47" i="3"/>
  <c r="DV46" i="3"/>
  <c r="DV45" i="3"/>
  <c r="DV44" i="3"/>
  <c r="DV50" i="3" s="1"/>
  <c r="DV43" i="3"/>
  <c r="DV49" i="3" s="1"/>
  <c r="DV42" i="3"/>
  <c r="DV48" i="3" s="1"/>
  <c r="DS47" i="3"/>
  <c r="DS46" i="3"/>
  <c r="DS45" i="3"/>
  <c r="DS44" i="3"/>
  <c r="DS43" i="3"/>
  <c r="DS49" i="3" s="1"/>
  <c r="DS42" i="3"/>
  <c r="DS48" i="3" s="1"/>
  <c r="DP47" i="3"/>
  <c r="DO53" i="3" s="1"/>
  <c r="DP46" i="3"/>
  <c r="DO52" i="3" s="1"/>
  <c r="DP45" i="3"/>
  <c r="DP44" i="3"/>
  <c r="DP43" i="3"/>
  <c r="DP42" i="3"/>
  <c r="DM47" i="3"/>
  <c r="DM46" i="3"/>
  <c r="DM45" i="3"/>
  <c r="DM44" i="3"/>
  <c r="DM50" i="3" s="1"/>
  <c r="DM43" i="3"/>
  <c r="DM42" i="3"/>
  <c r="DJ47" i="3"/>
  <c r="DJ46" i="3"/>
  <c r="DJ45" i="3"/>
  <c r="DJ44" i="3"/>
  <c r="DJ50" i="3" s="1"/>
  <c r="DJ43" i="3"/>
  <c r="DJ49" i="3" s="1"/>
  <c r="DJ42" i="3"/>
  <c r="DJ48" i="3" s="1"/>
  <c r="DG47" i="3"/>
  <c r="DF53" i="3" s="1"/>
  <c r="DG46" i="3"/>
  <c r="DG45" i="3"/>
  <c r="DG44" i="3"/>
  <c r="DG43" i="3"/>
  <c r="DG42" i="3"/>
  <c r="DD47" i="3"/>
  <c r="DD46" i="3"/>
  <c r="DD45" i="3"/>
  <c r="DD44" i="3"/>
  <c r="DD43" i="3"/>
  <c r="DD42" i="3"/>
  <c r="DA47" i="3"/>
  <c r="DA46" i="3"/>
  <c r="DA45" i="3"/>
  <c r="DA44" i="3"/>
  <c r="DA50" i="3" s="1"/>
  <c r="DA43" i="3"/>
  <c r="DA42" i="3"/>
  <c r="CX47" i="3"/>
  <c r="CX46" i="3"/>
  <c r="CX45" i="3"/>
  <c r="CX44" i="3"/>
  <c r="CX50" i="3" s="1"/>
  <c r="CX43" i="3"/>
  <c r="CX49" i="3" s="1"/>
  <c r="CX42" i="3"/>
  <c r="CX48" i="3" s="1"/>
  <c r="CU47" i="3"/>
  <c r="CU46" i="3"/>
  <c r="CU45" i="3"/>
  <c r="CU44" i="3"/>
  <c r="CU43" i="3"/>
  <c r="CU42" i="3"/>
  <c r="CU48" i="3" s="1"/>
  <c r="CR47" i="3"/>
  <c r="CR46" i="3"/>
  <c r="CR45" i="3"/>
  <c r="CR44" i="3"/>
  <c r="CR43" i="3"/>
  <c r="CR42" i="3"/>
  <c r="CO47" i="3"/>
  <c r="CO46" i="3"/>
  <c r="CO45" i="3"/>
  <c r="CO44" i="3"/>
  <c r="CO50" i="3" s="1"/>
  <c r="CO43" i="3"/>
  <c r="CO42" i="3"/>
  <c r="CL47" i="3"/>
  <c r="CL46" i="3"/>
  <c r="CL45" i="3"/>
  <c r="CL44" i="3"/>
  <c r="CL50" i="3" s="1"/>
  <c r="CL43" i="3"/>
  <c r="CL49" i="3" s="1"/>
  <c r="CL42" i="3"/>
  <c r="CL48" i="3" s="1"/>
  <c r="CI47" i="3"/>
  <c r="CI46" i="3"/>
  <c r="CI45" i="3"/>
  <c r="CI44" i="3"/>
  <c r="CI43" i="3"/>
  <c r="CI42" i="3"/>
  <c r="CI48" i="3" s="1"/>
  <c r="CF47" i="3"/>
  <c r="CE53" i="3" s="1"/>
  <c r="CF46" i="3"/>
  <c r="CF45" i="3"/>
  <c r="CF44" i="3"/>
  <c r="CF43" i="3"/>
  <c r="CF42" i="3"/>
  <c r="CC47" i="3"/>
  <c r="CC46" i="3"/>
  <c r="CC45" i="3"/>
  <c r="CC44" i="3"/>
  <c r="CC50" i="3" s="1"/>
  <c r="CC43" i="3"/>
  <c r="CC42" i="3"/>
  <c r="BZ47" i="3"/>
  <c r="BZ46" i="3"/>
  <c r="BZ45" i="3"/>
  <c r="BZ44" i="3"/>
  <c r="BZ50" i="3" s="1"/>
  <c r="BZ43" i="3"/>
  <c r="BZ42" i="3"/>
  <c r="BZ48" i="3" s="1"/>
  <c r="BW47" i="3"/>
  <c r="BW46" i="3"/>
  <c r="BW45" i="3"/>
  <c r="BW44" i="3"/>
  <c r="BW43" i="3"/>
  <c r="BW42" i="3"/>
  <c r="BW48" i="3" s="1"/>
  <c r="BT47" i="3"/>
  <c r="BT46" i="3"/>
  <c r="BT45" i="3"/>
  <c r="BT44" i="3"/>
  <c r="BT43" i="3"/>
  <c r="BT42" i="3"/>
  <c r="BQ47" i="3"/>
  <c r="BQ46" i="3"/>
  <c r="BQ45" i="3"/>
  <c r="BQ44" i="3"/>
  <c r="BQ50" i="3" s="1"/>
  <c r="BQ43" i="3"/>
  <c r="BQ42" i="3"/>
  <c r="BN47" i="3"/>
  <c r="BN46" i="3"/>
  <c r="BN45" i="3"/>
  <c r="BN44" i="3"/>
  <c r="BN50" i="3" s="1"/>
  <c r="BN43" i="3"/>
  <c r="BN49" i="3" s="1"/>
  <c r="BN42" i="3"/>
  <c r="BN48" i="3" s="1"/>
  <c r="BK47" i="3"/>
  <c r="BK46" i="3"/>
  <c r="BK45" i="3"/>
  <c r="BK44" i="3"/>
  <c r="BK50" i="3" s="1"/>
  <c r="BK43" i="3"/>
  <c r="BK49" i="3" s="1"/>
  <c r="BK42" i="3"/>
  <c r="BK48" i="3" s="1"/>
  <c r="BH46" i="3"/>
  <c r="BH49" i="3" s="1"/>
  <c r="BH50" i="3"/>
  <c r="BH48" i="3"/>
  <c r="BE47" i="3"/>
  <c r="BE46" i="3"/>
  <c r="BE45" i="3"/>
  <c r="BE44" i="3"/>
  <c r="BE50" i="3" s="1"/>
  <c r="BE43" i="3"/>
  <c r="BE49" i="3" s="1"/>
  <c r="BE42" i="3"/>
  <c r="BE48" i="3" s="1"/>
  <c r="BB47" i="3"/>
  <c r="BB46" i="3"/>
  <c r="BB45" i="3"/>
  <c r="BB44" i="3"/>
  <c r="BB43" i="3"/>
  <c r="BB42" i="3"/>
  <c r="AY47" i="3"/>
  <c r="AY46" i="3"/>
  <c r="AY45" i="3"/>
  <c r="AY44" i="3"/>
  <c r="AY43" i="3"/>
  <c r="AY42" i="3"/>
  <c r="AY48" i="3" s="1"/>
  <c r="AV47" i="3"/>
  <c r="AV46" i="3"/>
  <c r="AV45" i="3"/>
  <c r="AV44" i="3"/>
  <c r="AV50" i="3" s="1"/>
  <c r="AV43" i="3"/>
  <c r="AV42" i="3"/>
  <c r="AS47" i="3"/>
  <c r="AS46" i="3"/>
  <c r="AS45" i="3"/>
  <c r="AS44" i="3"/>
  <c r="AS50" i="3" s="1"/>
  <c r="AS43" i="3"/>
  <c r="AS49" i="3" s="1"/>
  <c r="AS42" i="3"/>
  <c r="AS48" i="3" s="1"/>
  <c r="AP47" i="3"/>
  <c r="AP46" i="3"/>
  <c r="AP45" i="3"/>
  <c r="AP44" i="3"/>
  <c r="AP50" i="3" s="1"/>
  <c r="AP43" i="3"/>
  <c r="AP49" i="3" s="1"/>
  <c r="AP42" i="3"/>
  <c r="AP48" i="3" s="1"/>
  <c r="AM47" i="3"/>
  <c r="AM46" i="3"/>
  <c r="AM45" i="3"/>
  <c r="AM44" i="3"/>
  <c r="AM43" i="3"/>
  <c r="AM42" i="3"/>
  <c r="AM48" i="3" s="1"/>
  <c r="AJ47" i="3"/>
  <c r="AJ46" i="3"/>
  <c r="AJ45" i="3"/>
  <c r="AJ44" i="3"/>
  <c r="AJ50" i="3" s="1"/>
  <c r="AJ43" i="3"/>
  <c r="AJ42" i="3"/>
  <c r="AG47" i="3"/>
  <c r="AG46" i="3"/>
  <c r="AG45" i="3"/>
  <c r="AG44" i="3"/>
  <c r="AG50" i="3" s="1"/>
  <c r="AG43" i="3"/>
  <c r="AG49" i="3" s="1"/>
  <c r="AG42" i="3"/>
  <c r="AG48" i="3" s="1"/>
  <c r="AD47" i="3"/>
  <c r="AC53" i="3" s="1"/>
  <c r="AD46" i="3"/>
  <c r="AC52" i="3" s="1"/>
  <c r="AD45" i="3"/>
  <c r="AC51" i="3" s="1"/>
  <c r="AD44" i="3"/>
  <c r="AD43" i="3"/>
  <c r="AD42" i="3"/>
  <c r="AA47" i="3"/>
  <c r="AA46" i="3"/>
  <c r="AA45" i="3"/>
  <c r="AA44" i="3"/>
  <c r="AA43" i="3"/>
  <c r="AA42" i="3"/>
  <c r="AA48" i="3" s="1"/>
  <c r="X47" i="3"/>
  <c r="X46" i="3"/>
  <c r="X45" i="3"/>
  <c r="X44" i="3"/>
  <c r="X50" i="3" s="1"/>
  <c r="X43" i="3"/>
  <c r="X42" i="3"/>
  <c r="U47" i="3"/>
  <c r="U46" i="3"/>
  <c r="U45" i="3"/>
  <c r="U44" i="3"/>
  <c r="U50" i="3" s="1"/>
  <c r="U43" i="3"/>
  <c r="U49" i="3" s="1"/>
  <c r="U42" i="3"/>
  <c r="U48" i="3" s="1"/>
  <c r="R47" i="3"/>
  <c r="R46" i="3"/>
  <c r="R45" i="3"/>
  <c r="R44" i="3"/>
  <c r="R50" i="3" s="1"/>
  <c r="R43" i="3"/>
  <c r="R49" i="3" s="1"/>
  <c r="R42" i="3"/>
  <c r="R48" i="3" s="1"/>
  <c r="O47" i="3"/>
  <c r="O46" i="3"/>
  <c r="O45" i="3"/>
  <c r="O44" i="3"/>
  <c r="O43" i="3"/>
  <c r="O42" i="3"/>
  <c r="O48" i="3" s="1"/>
  <c r="L47" i="3"/>
  <c r="L46" i="3"/>
  <c r="L45" i="3"/>
  <c r="L44" i="3"/>
  <c r="L50" i="3" s="1"/>
  <c r="L43" i="3"/>
  <c r="L42" i="3"/>
  <c r="I47" i="3"/>
  <c r="I46" i="3"/>
  <c r="I45" i="3"/>
  <c r="I44" i="3"/>
  <c r="I50" i="3" s="1"/>
  <c r="I43" i="3"/>
  <c r="I49" i="3" s="1"/>
  <c r="I42" i="3"/>
  <c r="I48" i="3" s="1"/>
  <c r="F47" i="3"/>
  <c r="F46" i="3"/>
  <c r="F45" i="3"/>
  <c r="F44" i="3"/>
  <c r="F50" i="3" s="1"/>
  <c r="F43" i="3"/>
  <c r="F49" i="3" s="1"/>
  <c r="F42" i="3"/>
  <c r="F48" i="3" s="1"/>
  <c r="C44" i="3"/>
  <c r="C50" i="3" s="1"/>
  <c r="C43" i="3"/>
  <c r="C42" i="3"/>
  <c r="C47" i="3"/>
  <c r="B53" i="3" s="1"/>
  <c r="C46" i="3"/>
  <c r="B52" i="3" s="1"/>
  <c r="C45" i="3"/>
  <c r="B51" i="3" s="1"/>
  <c r="BW49" i="3" l="1"/>
  <c r="CI49" i="3"/>
  <c r="CU49" i="3"/>
  <c r="BT48" i="3"/>
  <c r="BW50" i="3"/>
  <c r="CI50" i="3"/>
  <c r="CR48" i="3"/>
  <c r="CU50" i="3"/>
  <c r="DD48" i="3"/>
  <c r="DS50" i="3"/>
  <c r="EB48" i="3"/>
  <c r="EE50" i="3"/>
  <c r="CE52" i="3"/>
  <c r="O49" i="3"/>
  <c r="AA49" i="3"/>
  <c r="AM49" i="3"/>
  <c r="AY49" i="3"/>
  <c r="BA51" i="3"/>
  <c r="BT49" i="3"/>
  <c r="CR49" i="3"/>
  <c r="DD49" i="3"/>
  <c r="DF51" i="3"/>
  <c r="EB49" i="3"/>
  <c r="EN49" i="3"/>
  <c r="EZ49" i="3"/>
  <c r="C48" i="3"/>
  <c r="L48" i="3"/>
  <c r="O50" i="3"/>
  <c r="X48" i="3"/>
  <c r="AA50" i="3"/>
  <c r="AJ48" i="3"/>
  <c r="AM50" i="3"/>
  <c r="AV48" i="3"/>
  <c r="AY50" i="3"/>
  <c r="BA52" i="3"/>
  <c r="BQ48" i="3"/>
  <c r="BT50" i="3"/>
  <c r="CC48" i="3"/>
  <c r="CO48" i="3"/>
  <c r="CR50" i="3"/>
  <c r="DA48" i="3"/>
  <c r="DD50" i="3"/>
  <c r="DF52" i="3"/>
  <c r="DM48" i="3"/>
  <c r="DY48" i="3"/>
  <c r="EB50" i="3"/>
  <c r="EK48" i="3"/>
  <c r="EN50" i="3"/>
  <c r="EW48" i="3"/>
  <c r="EZ50" i="3"/>
  <c r="C49" i="3"/>
  <c r="L49" i="3"/>
  <c r="AJ49" i="3"/>
  <c r="AV49" i="3"/>
  <c r="BA53" i="3"/>
  <c r="BQ49" i="3"/>
  <c r="CC49" i="3"/>
  <c r="CE51" i="3"/>
  <c r="CO49" i="3"/>
  <c r="DA49" i="3"/>
  <c r="DM49" i="3"/>
  <c r="DO51" i="3"/>
  <c r="DY49" i="3"/>
  <c r="EK49" i="3"/>
  <c r="EW49" i="3"/>
  <c r="BB49" i="3"/>
  <c r="BA55" i="3"/>
  <c r="BA58" i="3" s="1"/>
  <c r="DG48" i="3"/>
  <c r="DF54" i="3"/>
  <c r="DF57" i="3" s="1"/>
  <c r="DP50" i="3"/>
  <c r="DO56" i="3"/>
  <c r="DO59" i="3" s="1"/>
  <c r="B56" i="3"/>
  <c r="B59" i="3" s="1"/>
  <c r="DF55" i="3"/>
  <c r="AD49" i="3"/>
  <c r="AC55" i="3"/>
  <c r="AC58" i="3" s="1"/>
  <c r="CF49" i="3"/>
  <c r="CE55" i="3"/>
  <c r="CE58" i="3" s="1"/>
  <c r="DP49" i="3"/>
  <c r="DO55" i="3"/>
  <c r="DO58" i="3" s="1"/>
  <c r="AD50" i="3"/>
  <c r="AC56" i="3"/>
  <c r="AC59" i="3" s="1"/>
  <c r="BB50" i="3"/>
  <c r="BA56" i="3"/>
  <c r="CF50" i="3"/>
  <c r="CE56" i="3"/>
  <c r="CE59" i="3" s="1"/>
  <c r="X49" i="3"/>
  <c r="AD48" i="3"/>
  <c r="AC54" i="3"/>
  <c r="AC57" i="3" s="1"/>
  <c r="BB48" i="3"/>
  <c r="BA54" i="3"/>
  <c r="BA57" i="3" s="1"/>
  <c r="CF48" i="3"/>
  <c r="CE54" i="3"/>
  <c r="CE57" i="3" s="1"/>
  <c r="DG50" i="3"/>
  <c r="DF56" i="3"/>
  <c r="DF59" i="3" s="1"/>
  <c r="DP48" i="3"/>
  <c r="DO54" i="3"/>
  <c r="DO57" i="3" s="1"/>
  <c r="B55" i="3"/>
  <c r="B58" i="3" s="1"/>
  <c r="DG49" i="3"/>
  <c r="BZ49" i="3"/>
  <c r="B54" i="3"/>
  <c r="B57" i="3" s="1"/>
  <c r="B49" i="1"/>
  <c r="B50" i="1" s="1"/>
  <c r="B48" i="1"/>
  <c r="B47" i="1"/>
  <c r="BA59" i="3" l="1"/>
  <c r="DF58" i="3"/>
  <c r="FA40" i="3"/>
  <c r="FA39" i="3"/>
  <c r="FA38" i="3"/>
  <c r="EX40" i="3"/>
  <c r="EX39" i="3"/>
  <c r="EX38" i="3"/>
  <c r="EU40" i="3"/>
  <c r="EU39" i="3"/>
  <c r="EU38" i="3"/>
  <c r="ER40" i="3"/>
  <c r="ER39" i="3"/>
  <c r="ER38" i="3"/>
  <c r="ER41" i="3" s="1"/>
  <c r="EO40" i="3"/>
  <c r="EO39" i="3"/>
  <c r="EO38" i="3"/>
  <c r="EL40" i="3"/>
  <c r="EL39" i="3"/>
  <c r="EL38" i="3"/>
  <c r="EI40" i="3"/>
  <c r="EI39" i="3"/>
  <c r="EI38" i="3"/>
  <c r="EF40" i="3"/>
  <c r="EF39" i="3"/>
  <c r="EF38" i="3"/>
  <c r="EC40" i="3"/>
  <c r="EC39" i="3"/>
  <c r="EC38" i="3"/>
  <c r="EC41" i="3" s="1"/>
  <c r="DZ40" i="3"/>
  <c r="DZ39" i="3"/>
  <c r="DZ38" i="3"/>
  <c r="DW40" i="3"/>
  <c r="DW39" i="3"/>
  <c r="DW38" i="3"/>
  <c r="DT40" i="3"/>
  <c r="DT39" i="3"/>
  <c r="DT38" i="3"/>
  <c r="DQ40" i="3"/>
  <c r="DQ39" i="3"/>
  <c r="DQ38" i="3"/>
  <c r="DN40" i="3"/>
  <c r="DN39" i="3"/>
  <c r="DN38" i="3"/>
  <c r="DK40" i="3"/>
  <c r="DK39" i="3"/>
  <c r="DK38" i="3"/>
  <c r="DH40" i="3"/>
  <c r="DH39" i="3"/>
  <c r="DH38" i="3"/>
  <c r="DE40" i="3"/>
  <c r="DE39" i="3"/>
  <c r="DE38" i="3"/>
  <c r="DE41" i="3" s="1"/>
  <c r="DB40" i="3"/>
  <c r="DB39" i="3"/>
  <c r="DB38" i="3"/>
  <c r="CY40" i="3"/>
  <c r="CY39" i="3"/>
  <c r="CY38" i="3"/>
  <c r="CV40" i="3"/>
  <c r="CV39" i="3"/>
  <c r="CV38" i="3"/>
  <c r="CS40" i="3"/>
  <c r="CS39" i="3"/>
  <c r="CS38" i="3"/>
  <c r="CP40" i="3"/>
  <c r="CP39" i="3"/>
  <c r="CP38" i="3"/>
  <c r="CM40" i="3"/>
  <c r="CM39" i="3"/>
  <c r="CM38" i="3"/>
  <c r="CJ40" i="3"/>
  <c r="CJ39" i="3"/>
  <c r="CJ38" i="3"/>
  <c r="CG40" i="3"/>
  <c r="CG39" i="3"/>
  <c r="CG38" i="3"/>
  <c r="CG41" i="3" s="1"/>
  <c r="CD40" i="3"/>
  <c r="CD39" i="3"/>
  <c r="CD38" i="3"/>
  <c r="CA40" i="3"/>
  <c r="CA39" i="3"/>
  <c r="CA38" i="3"/>
  <c r="BX40" i="3"/>
  <c r="BX39" i="3"/>
  <c r="BX38" i="3"/>
  <c r="BU40" i="3"/>
  <c r="BU39" i="3"/>
  <c r="BU38" i="3"/>
  <c r="BR40" i="3"/>
  <c r="BR39" i="3"/>
  <c r="BR38" i="3"/>
  <c r="BO40" i="3"/>
  <c r="BO39" i="3"/>
  <c r="BO38" i="3"/>
  <c r="BL40" i="3"/>
  <c r="BL39" i="3"/>
  <c r="BL38" i="3"/>
  <c r="BI40" i="3"/>
  <c r="BI39" i="3"/>
  <c r="BI38" i="3"/>
  <c r="BI41" i="3" s="1"/>
  <c r="BF40" i="3"/>
  <c r="BF39" i="3"/>
  <c r="BF38" i="3"/>
  <c r="BC40" i="3"/>
  <c r="BC39" i="3"/>
  <c r="BC38" i="3"/>
  <c r="AZ40" i="3"/>
  <c r="AZ39" i="3"/>
  <c r="AZ38" i="3"/>
  <c r="AW40" i="3"/>
  <c r="AW39" i="3"/>
  <c r="AW38" i="3"/>
  <c r="AT40" i="3"/>
  <c r="AT39" i="3"/>
  <c r="AT38" i="3"/>
  <c r="AQ40" i="3"/>
  <c r="AQ39" i="3"/>
  <c r="AQ38" i="3"/>
  <c r="AN40" i="3"/>
  <c r="AN39" i="3"/>
  <c r="AN38" i="3"/>
  <c r="AK40" i="3"/>
  <c r="AK39" i="3"/>
  <c r="AK38" i="3"/>
  <c r="AK41" i="3" s="1"/>
  <c r="AH40" i="3"/>
  <c r="AH39" i="3"/>
  <c r="AH38" i="3"/>
  <c r="AE40" i="3"/>
  <c r="AE39" i="3"/>
  <c r="AE38" i="3"/>
  <c r="AB40" i="3"/>
  <c r="AB39" i="3"/>
  <c r="AB38" i="3"/>
  <c r="Y40" i="3"/>
  <c r="Y39" i="3"/>
  <c r="Y38" i="3"/>
  <c r="V40" i="3"/>
  <c r="V39" i="3"/>
  <c r="V38" i="3"/>
  <c r="S40" i="3"/>
  <c r="S39" i="3"/>
  <c r="S38" i="3"/>
  <c r="P40" i="3"/>
  <c r="P39" i="3"/>
  <c r="P38" i="3"/>
  <c r="M40" i="3"/>
  <c r="M39" i="3"/>
  <c r="M38" i="3"/>
  <c r="M41" i="3" s="1"/>
  <c r="J40" i="3"/>
  <c r="J39" i="3"/>
  <c r="J38" i="3"/>
  <c r="G40" i="3"/>
  <c r="G39" i="3"/>
  <c r="G38" i="3"/>
  <c r="D39" i="3"/>
  <c r="D40" i="3"/>
  <c r="D38" i="3"/>
  <c r="D41" i="3" s="1"/>
  <c r="FA41" i="3" l="1"/>
  <c r="V41" i="3"/>
  <c r="Y41" i="3"/>
  <c r="AW41" i="3"/>
  <c r="BU41" i="3"/>
  <c r="CS41" i="3"/>
  <c r="DQ41" i="3"/>
  <c r="EO41" i="3"/>
  <c r="J41" i="3"/>
  <c r="AH41" i="3"/>
  <c r="AT41" i="3"/>
  <c r="BF41" i="3"/>
  <c r="BR41" i="3"/>
  <c r="CD41" i="3"/>
  <c r="CP41" i="3"/>
  <c r="DB41" i="3"/>
  <c r="DN41" i="3"/>
  <c r="DZ41" i="3"/>
  <c r="EL41" i="3"/>
  <c r="G41" i="3"/>
  <c r="S41" i="3"/>
  <c r="AE41" i="3"/>
  <c r="AQ41" i="3"/>
  <c r="BC41" i="3"/>
  <c r="BO41" i="3"/>
  <c r="CA41" i="3"/>
  <c r="CM41" i="3"/>
  <c r="CY41" i="3"/>
  <c r="DK41" i="3"/>
  <c r="DW41" i="3"/>
  <c r="EI41" i="3"/>
  <c r="EX41" i="3"/>
  <c r="P41" i="3"/>
  <c r="AB41" i="3"/>
  <c r="AN41" i="3"/>
  <c r="AZ41" i="3"/>
  <c r="BL41" i="3"/>
  <c r="BX41" i="3"/>
  <c r="CJ41" i="3"/>
  <c r="CV41" i="3"/>
  <c r="DH41" i="3"/>
  <c r="DT41" i="3"/>
  <c r="EF41" i="3"/>
  <c r="EU41" i="3"/>
  <c r="AX39" i="1"/>
  <c r="AX46" i="1" s="1"/>
  <c r="AX38" i="1"/>
  <c r="AX45" i="1" s="1"/>
  <c r="AX37" i="1"/>
  <c r="BA39" i="1"/>
  <c r="BA46" i="1" s="1"/>
  <c r="AZ39" i="1"/>
  <c r="AZ46" i="1" s="1"/>
  <c r="AY39" i="1"/>
  <c r="AY46" i="1" s="1"/>
  <c r="BA38" i="1"/>
  <c r="BA45" i="1" s="1"/>
  <c r="AZ38" i="1"/>
  <c r="AZ45" i="1" s="1"/>
  <c r="AY38" i="1"/>
  <c r="AY45" i="1" s="1"/>
  <c r="BA37" i="1"/>
  <c r="BA44" i="1" s="1"/>
  <c r="AZ37" i="1"/>
  <c r="AY37" i="1"/>
  <c r="AW39" i="1"/>
  <c r="AW46" i="1" s="1"/>
  <c r="AW38" i="1"/>
  <c r="AW45" i="1" s="1"/>
  <c r="AW37" i="1"/>
  <c r="AV39" i="1"/>
  <c r="AV46" i="1" s="1"/>
  <c r="AV38" i="1"/>
  <c r="AV45" i="1" s="1"/>
  <c r="AV37" i="1"/>
  <c r="AU39" i="1"/>
  <c r="AU46" i="1" s="1"/>
  <c r="AU38" i="1"/>
  <c r="AU45" i="1" s="1"/>
  <c r="AU37" i="1"/>
  <c r="AT39" i="1"/>
  <c r="AT46" i="1" s="1"/>
  <c r="AT38" i="1"/>
  <c r="AT45" i="1" s="1"/>
  <c r="AT37" i="1"/>
  <c r="AS39" i="1"/>
  <c r="AS46" i="1" s="1"/>
  <c r="AS38" i="1"/>
  <c r="AS45" i="1" s="1"/>
  <c r="AS37" i="1"/>
  <c r="AR39" i="1"/>
  <c r="AR46" i="1" s="1"/>
  <c r="AR38" i="1"/>
  <c r="AR45" i="1" s="1"/>
  <c r="AR37" i="1"/>
  <c r="AQ39" i="1"/>
  <c r="AQ46" i="1" s="1"/>
  <c r="AQ38" i="1"/>
  <c r="AQ45" i="1" s="1"/>
  <c r="AQ37" i="1"/>
  <c r="AN39" i="1"/>
  <c r="AN46" i="1" s="1"/>
  <c r="AN38" i="1"/>
  <c r="AN45" i="1" s="1"/>
  <c r="AN37" i="1"/>
  <c r="AL39" i="1"/>
  <c r="AL46" i="1" s="1"/>
  <c r="AL37" i="1"/>
  <c r="AM38" i="1"/>
  <c r="AM45" i="1" s="1"/>
  <c r="AM39" i="1"/>
  <c r="AM46" i="1" s="1"/>
  <c r="AM37" i="1"/>
  <c r="AJ39" i="1"/>
  <c r="AJ46" i="1" s="1"/>
  <c r="AJ38" i="1"/>
  <c r="AJ45" i="1" s="1"/>
  <c r="AJ37" i="1"/>
  <c r="AK39" i="1"/>
  <c r="AK46" i="1" s="1"/>
  <c r="AK38" i="1"/>
  <c r="AK45" i="1" s="1"/>
  <c r="AK37" i="1"/>
  <c r="AI39" i="1"/>
  <c r="AI46" i="1" s="1"/>
  <c r="AI38" i="1"/>
  <c r="AI45" i="1" s="1"/>
  <c r="AI37" i="1"/>
  <c r="AH39" i="1"/>
  <c r="AH46" i="1" s="1"/>
  <c r="AH38" i="1"/>
  <c r="AH45" i="1" s="1"/>
  <c r="AH37" i="1"/>
  <c r="AG39" i="1"/>
  <c r="AG46" i="1" s="1"/>
  <c r="AG38" i="1"/>
  <c r="AG45" i="1" s="1"/>
  <c r="AG37" i="1"/>
  <c r="AZ48" i="1" l="1"/>
  <c r="AZ52" i="1" s="1"/>
  <c r="AZ47" i="1"/>
  <c r="AZ49" i="1"/>
  <c r="AZ53" i="1" s="1"/>
  <c r="AY44" i="1"/>
  <c r="AT47" i="1"/>
  <c r="AT48" i="1"/>
  <c r="AT52" i="1" s="1"/>
  <c r="AT49" i="1"/>
  <c r="AT53" i="1" s="1"/>
  <c r="AS44" i="1"/>
  <c r="BA47" i="1"/>
  <c r="BA49" i="1"/>
  <c r="BA53" i="1" s="1"/>
  <c r="BA48" i="1"/>
  <c r="BA52" i="1" s="1"/>
  <c r="AZ44" i="1"/>
  <c r="AZ51" i="1" s="1"/>
  <c r="AX40" i="1"/>
  <c r="AY48" i="1"/>
  <c r="AY52" i="1" s="1"/>
  <c r="AY47" i="1"/>
  <c r="AY49" i="1"/>
  <c r="AY53" i="1" s="1"/>
  <c r="AX44" i="1"/>
  <c r="AO49" i="1"/>
  <c r="AO47" i="1"/>
  <c r="AO48" i="1"/>
  <c r="AN44" i="1"/>
  <c r="AN51" i="1" s="1"/>
  <c r="AN49" i="1"/>
  <c r="AN53" i="1" s="1"/>
  <c r="AN48" i="1"/>
  <c r="AN52" i="1" s="1"/>
  <c r="AN47" i="1"/>
  <c r="AM44" i="1"/>
  <c r="AR48" i="1"/>
  <c r="AR52" i="1" s="1"/>
  <c r="AR47" i="1"/>
  <c r="AR50" i="1" s="1"/>
  <c r="AR49" i="1"/>
  <c r="AR53" i="1" s="1"/>
  <c r="AQ44" i="1"/>
  <c r="AJ48" i="1"/>
  <c r="AJ52" i="1" s="1"/>
  <c r="AJ49" i="1"/>
  <c r="AJ53" i="1" s="1"/>
  <c r="AJ47" i="1"/>
  <c r="AI44" i="1"/>
  <c r="AH47" i="1"/>
  <c r="AH48" i="1"/>
  <c r="AH52" i="1" s="1"/>
  <c r="AH49" i="1"/>
  <c r="AH53" i="1" s="1"/>
  <c r="AG44" i="1"/>
  <c r="AU47" i="1"/>
  <c r="AU49" i="1"/>
  <c r="AU53" i="1" s="1"/>
  <c r="AU48" i="1"/>
  <c r="AT44" i="1"/>
  <c r="AU52" i="1"/>
  <c r="AM52" i="1"/>
  <c r="AX49" i="1"/>
  <c r="AX53" i="1" s="1"/>
  <c r="AX48" i="1"/>
  <c r="AX52" i="1" s="1"/>
  <c r="AX47" i="1"/>
  <c r="AX50" i="1" s="1"/>
  <c r="AW44" i="1"/>
  <c r="AW49" i="1"/>
  <c r="AW53" i="1" s="1"/>
  <c r="AW47" i="1"/>
  <c r="AW48" i="1"/>
  <c r="AW52" i="1" s="1"/>
  <c r="AV44" i="1"/>
  <c r="AV51" i="1" s="1"/>
  <c r="AL47" i="1"/>
  <c r="AL48" i="1"/>
  <c r="AL52" i="1" s="1"/>
  <c r="AL49" i="1"/>
  <c r="AL53" i="1" s="1"/>
  <c r="AK44" i="1"/>
  <c r="AM47" i="1"/>
  <c r="AM48" i="1"/>
  <c r="AM49" i="1"/>
  <c r="AM53" i="1" s="1"/>
  <c r="AL44" i="1"/>
  <c r="AS48" i="1"/>
  <c r="AS52" i="1" s="1"/>
  <c r="AS47" i="1"/>
  <c r="AS49" i="1"/>
  <c r="AS53" i="1" s="1"/>
  <c r="AR44" i="1"/>
  <c r="AK49" i="1"/>
  <c r="AK53" i="1" s="1"/>
  <c r="AK47" i="1"/>
  <c r="AK48" i="1"/>
  <c r="AK52" i="1" s="1"/>
  <c r="AJ44" i="1"/>
  <c r="AJ51" i="1" s="1"/>
  <c r="AI48" i="1"/>
  <c r="AI52" i="1" s="1"/>
  <c r="AI49" i="1"/>
  <c r="AI53" i="1" s="1"/>
  <c r="AI47" i="1"/>
  <c r="AH44" i="1"/>
  <c r="AH51" i="1" s="1"/>
  <c r="AV49" i="1"/>
  <c r="AV53" i="1" s="1"/>
  <c r="AV47" i="1"/>
  <c r="AV48" i="1"/>
  <c r="AV52" i="1" s="1"/>
  <c r="AU44" i="1"/>
  <c r="AG40" i="1"/>
  <c r="AJ40" i="1"/>
  <c r="AN40" i="1"/>
  <c r="AR40" i="1"/>
  <c r="AU40" i="1"/>
  <c r="AW40" i="1"/>
  <c r="AT40" i="1"/>
  <c r="AV40" i="1"/>
  <c r="AS40" i="1"/>
  <c r="AM40" i="1"/>
  <c r="AK40" i="1"/>
  <c r="AH40" i="1"/>
  <c r="AI40" i="1"/>
  <c r="AF39" i="1"/>
  <c r="AF46" i="1" s="1"/>
  <c r="AF38" i="1"/>
  <c r="AF45" i="1" s="1"/>
  <c r="AF37" i="1"/>
  <c r="AE39" i="1"/>
  <c r="AE46" i="1" s="1"/>
  <c r="AE38" i="1"/>
  <c r="AE45" i="1" s="1"/>
  <c r="AE37" i="1"/>
  <c r="AC39" i="1"/>
  <c r="AC46" i="1" s="1"/>
  <c r="AC38" i="1"/>
  <c r="AC45" i="1" s="1"/>
  <c r="AC37" i="1"/>
  <c r="AB39" i="1"/>
  <c r="AB46" i="1" s="1"/>
  <c r="AB38" i="1"/>
  <c r="AB45" i="1" s="1"/>
  <c r="AB37" i="1"/>
  <c r="AA38" i="1"/>
  <c r="AA45" i="1" s="1"/>
  <c r="AA37" i="1"/>
  <c r="AA39" i="1"/>
  <c r="AA46" i="1" s="1"/>
  <c r="Y37" i="1"/>
  <c r="Y38" i="1"/>
  <c r="Y45" i="1" s="1"/>
  <c r="Y39" i="1"/>
  <c r="Y46" i="1" s="1"/>
  <c r="N37" i="1"/>
  <c r="O37" i="1"/>
  <c r="P37" i="1"/>
  <c r="Q37" i="1"/>
  <c r="R37" i="1"/>
  <c r="S37" i="1"/>
  <c r="T37" i="1"/>
  <c r="U37" i="1"/>
  <c r="V37" i="1"/>
  <c r="W37" i="1"/>
  <c r="X37" i="1"/>
  <c r="N38" i="1"/>
  <c r="N45" i="1" s="1"/>
  <c r="O38" i="1"/>
  <c r="O45" i="1" s="1"/>
  <c r="P38" i="1"/>
  <c r="P45" i="1" s="1"/>
  <c r="Q38" i="1"/>
  <c r="Q45" i="1" s="1"/>
  <c r="R38" i="1"/>
  <c r="R45" i="1" s="1"/>
  <c r="S38" i="1"/>
  <c r="S45" i="1" s="1"/>
  <c r="T38" i="1"/>
  <c r="T45" i="1" s="1"/>
  <c r="U38" i="1"/>
  <c r="U45" i="1" s="1"/>
  <c r="V38" i="1"/>
  <c r="V45" i="1" s="1"/>
  <c r="W38" i="1"/>
  <c r="W45" i="1" s="1"/>
  <c r="X38" i="1"/>
  <c r="X45" i="1" s="1"/>
  <c r="N39" i="1"/>
  <c r="N46" i="1" s="1"/>
  <c r="O39" i="1"/>
  <c r="O46" i="1" s="1"/>
  <c r="P39" i="1"/>
  <c r="P46" i="1" s="1"/>
  <c r="Q39" i="1"/>
  <c r="Q46" i="1" s="1"/>
  <c r="R39" i="1"/>
  <c r="R46" i="1" s="1"/>
  <c r="S39" i="1"/>
  <c r="S46" i="1" s="1"/>
  <c r="T39" i="1"/>
  <c r="T46" i="1" s="1"/>
  <c r="U39" i="1"/>
  <c r="U46" i="1" s="1"/>
  <c r="V39" i="1"/>
  <c r="V46" i="1" s="1"/>
  <c r="W39" i="1"/>
  <c r="W46" i="1" s="1"/>
  <c r="X39" i="1"/>
  <c r="X46" i="1" s="1"/>
  <c r="M39" i="1"/>
  <c r="M46" i="1" s="1"/>
  <c r="M38" i="1"/>
  <c r="M45" i="1" s="1"/>
  <c r="M37" i="1"/>
  <c r="F37" i="1"/>
  <c r="G37" i="1"/>
  <c r="H37" i="1"/>
  <c r="I37" i="1"/>
  <c r="J37" i="1"/>
  <c r="F38" i="1"/>
  <c r="F45" i="1" s="1"/>
  <c r="G38" i="1"/>
  <c r="G45" i="1" s="1"/>
  <c r="H38" i="1"/>
  <c r="H45" i="1" s="1"/>
  <c r="I38" i="1"/>
  <c r="I45" i="1" s="1"/>
  <c r="J38" i="1"/>
  <c r="J45" i="1" s="1"/>
  <c r="F39" i="1"/>
  <c r="F46" i="1" s="1"/>
  <c r="G39" i="1"/>
  <c r="G46" i="1" s="1"/>
  <c r="H39" i="1"/>
  <c r="H46" i="1" s="1"/>
  <c r="I39" i="1"/>
  <c r="I46" i="1" s="1"/>
  <c r="J39" i="1"/>
  <c r="J46" i="1" s="1"/>
  <c r="E39" i="1"/>
  <c r="E46" i="1" s="1"/>
  <c r="E38" i="1"/>
  <c r="E45" i="1" s="1"/>
  <c r="E37" i="1"/>
  <c r="K37" i="1"/>
  <c r="L37" i="1"/>
  <c r="Z37" i="1"/>
  <c r="AD37" i="1"/>
  <c r="AO37" i="1"/>
  <c r="AP37" i="1"/>
  <c r="K38" i="1"/>
  <c r="K45" i="1" s="1"/>
  <c r="L38" i="1"/>
  <c r="L45" i="1" s="1"/>
  <c r="Z38" i="1"/>
  <c r="Z45" i="1" s="1"/>
  <c r="AD38" i="1"/>
  <c r="AD45" i="1" s="1"/>
  <c r="AL38" i="1"/>
  <c r="AL45" i="1" s="1"/>
  <c r="AO38" i="1"/>
  <c r="AO45" i="1" s="1"/>
  <c r="AP38" i="1"/>
  <c r="AP45" i="1" s="1"/>
  <c r="K39" i="1"/>
  <c r="K46" i="1" s="1"/>
  <c r="L39" i="1"/>
  <c r="L46" i="1" s="1"/>
  <c r="Z39" i="1"/>
  <c r="Z46" i="1" s="1"/>
  <c r="AD39" i="1"/>
  <c r="AO39" i="1"/>
  <c r="AO46" i="1" s="1"/>
  <c r="AP39" i="1"/>
  <c r="AP46" i="1" s="1"/>
  <c r="C37" i="1"/>
  <c r="D37" i="1"/>
  <c r="C38" i="1"/>
  <c r="C45" i="1" s="1"/>
  <c r="D38" i="1"/>
  <c r="D45" i="1" s="1"/>
  <c r="C39" i="1"/>
  <c r="C46" i="1" s="1"/>
  <c r="D39" i="1"/>
  <c r="D46" i="1" s="1"/>
  <c r="B39" i="1"/>
  <c r="B46" i="1" s="1"/>
  <c r="B53" i="1" s="1"/>
  <c r="B38" i="1"/>
  <c r="B45" i="1" s="1"/>
  <c r="B52" i="1" s="1"/>
  <c r="B37" i="1"/>
  <c r="AS51" i="1" l="1"/>
  <c r="AS50" i="1"/>
  <c r="AU51" i="1"/>
  <c r="AU50" i="1"/>
  <c r="D48" i="1"/>
  <c r="D52" i="1" s="1"/>
  <c r="D47" i="1"/>
  <c r="D49" i="1"/>
  <c r="C44" i="1"/>
  <c r="AE47" i="1"/>
  <c r="AE49" i="1"/>
  <c r="AE53" i="1" s="1"/>
  <c r="AE48" i="1"/>
  <c r="AD44" i="1"/>
  <c r="X49" i="1"/>
  <c r="X53" i="1" s="1"/>
  <c r="X47" i="1"/>
  <c r="X48" i="1"/>
  <c r="X52" i="1" s="1"/>
  <c r="W44" i="1"/>
  <c r="P49" i="1"/>
  <c r="P53" i="1" s="1"/>
  <c r="P48" i="1"/>
  <c r="P52" i="1" s="1"/>
  <c r="P47" i="1"/>
  <c r="P50" i="1" s="1"/>
  <c r="O44" i="1"/>
  <c r="AC47" i="1"/>
  <c r="AC49" i="1"/>
  <c r="AC53" i="1" s="1"/>
  <c r="AC48" i="1"/>
  <c r="AC52" i="1" s="1"/>
  <c r="AB44" i="1"/>
  <c r="AL51" i="1"/>
  <c r="AL50" i="1"/>
  <c r="AT51" i="1"/>
  <c r="AT50" i="1"/>
  <c r="R48" i="1"/>
  <c r="R52" i="1" s="1"/>
  <c r="R47" i="1"/>
  <c r="R50" i="1" s="1"/>
  <c r="R49" i="1"/>
  <c r="R53" i="1" s="1"/>
  <c r="Q44" i="1"/>
  <c r="C48" i="1"/>
  <c r="C52" i="1" s="1"/>
  <c r="C47" i="1"/>
  <c r="C49" i="1"/>
  <c r="C53" i="1" s="1"/>
  <c r="B44" i="1"/>
  <c r="B51" i="1" s="1"/>
  <c r="AA48" i="1"/>
  <c r="AA52" i="1" s="1"/>
  <c r="AA47" i="1"/>
  <c r="AA50" i="1" s="1"/>
  <c r="AA49" i="1"/>
  <c r="AA53" i="1" s="1"/>
  <c r="Z44" i="1"/>
  <c r="K48" i="1"/>
  <c r="K52" i="1" s="1"/>
  <c r="K47" i="1"/>
  <c r="K49" i="1"/>
  <c r="K53" i="1" s="1"/>
  <c r="J44" i="1"/>
  <c r="W47" i="1"/>
  <c r="W48" i="1"/>
  <c r="W52" i="1" s="1"/>
  <c r="W49" i="1"/>
  <c r="W53" i="1" s="1"/>
  <c r="V44" i="1"/>
  <c r="O47" i="1"/>
  <c r="O49" i="1"/>
  <c r="O53" i="1" s="1"/>
  <c r="O48" i="1"/>
  <c r="N44" i="1"/>
  <c r="AG49" i="1"/>
  <c r="AG53" i="1" s="1"/>
  <c r="AG48" i="1"/>
  <c r="AG52" i="1" s="1"/>
  <c r="AG47" i="1"/>
  <c r="AF44" i="1"/>
  <c r="AO52" i="1"/>
  <c r="AQ47" i="1"/>
  <c r="AQ49" i="1"/>
  <c r="AQ53" i="1" s="1"/>
  <c r="AQ48" i="1"/>
  <c r="AQ52" i="1" s="1"/>
  <c r="AP44" i="1"/>
  <c r="AP47" i="1"/>
  <c r="AP50" i="1" s="1"/>
  <c r="AP48" i="1"/>
  <c r="AP52" i="1" s="1"/>
  <c r="AP49" i="1"/>
  <c r="AP53" i="1" s="1"/>
  <c r="AO44" i="1"/>
  <c r="AE52" i="1"/>
  <c r="M47" i="1"/>
  <c r="M49" i="1"/>
  <c r="M53" i="1" s="1"/>
  <c r="M48" i="1"/>
  <c r="M52" i="1" s="1"/>
  <c r="L44" i="1"/>
  <c r="L51" i="1" s="1"/>
  <c r="J49" i="1"/>
  <c r="J53" i="1" s="1"/>
  <c r="J47" i="1"/>
  <c r="J48" i="1"/>
  <c r="J52" i="1" s="1"/>
  <c r="I44" i="1"/>
  <c r="V47" i="1"/>
  <c r="V49" i="1"/>
  <c r="V53" i="1" s="1"/>
  <c r="V48" i="1"/>
  <c r="V52" i="1" s="1"/>
  <c r="U44" i="1"/>
  <c r="AO51" i="1"/>
  <c r="AO50" i="1"/>
  <c r="N47" i="1"/>
  <c r="N49" i="1"/>
  <c r="N53" i="1" s="1"/>
  <c r="N48" i="1"/>
  <c r="N52" i="1" s="1"/>
  <c r="M44" i="1"/>
  <c r="E49" i="1"/>
  <c r="E53" i="1" s="1"/>
  <c r="E48" i="1"/>
  <c r="E52" i="1" s="1"/>
  <c r="E47" i="1"/>
  <c r="D44" i="1"/>
  <c r="D51" i="1" s="1"/>
  <c r="Y49" i="1"/>
  <c r="Y53" i="1" s="1"/>
  <c r="Y48" i="1"/>
  <c r="Y52" i="1" s="1"/>
  <c r="Y47" i="1"/>
  <c r="X44" i="1"/>
  <c r="X51" i="1" s="1"/>
  <c r="D53" i="1"/>
  <c r="AD40" i="1"/>
  <c r="AD46" i="1"/>
  <c r="L48" i="1"/>
  <c r="L52" i="1" s="1"/>
  <c r="L47" i="1"/>
  <c r="L50" i="1" s="1"/>
  <c r="L49" i="1"/>
  <c r="K44" i="1"/>
  <c r="K51" i="1" s="1"/>
  <c r="I49" i="1"/>
  <c r="I53" i="1" s="1"/>
  <c r="I48" i="1"/>
  <c r="I52" i="1" s="1"/>
  <c r="I47" i="1"/>
  <c r="H44" i="1"/>
  <c r="H51" i="1" s="1"/>
  <c r="U48" i="1"/>
  <c r="U52" i="1" s="1"/>
  <c r="U47" i="1"/>
  <c r="U49" i="1"/>
  <c r="U53" i="1" s="1"/>
  <c r="T44" i="1"/>
  <c r="T51" i="1" s="1"/>
  <c r="AD47" i="1"/>
  <c r="AD48" i="1"/>
  <c r="AD52" i="1" s="1"/>
  <c r="AD49" i="1"/>
  <c r="AC44" i="1"/>
  <c r="AV50" i="1"/>
  <c r="AK51" i="1"/>
  <c r="AK50" i="1"/>
  <c r="AW51" i="1"/>
  <c r="AW50" i="1"/>
  <c r="AH50" i="1"/>
  <c r="AO53" i="1"/>
  <c r="AZ50" i="1"/>
  <c r="AB48" i="1"/>
  <c r="AB52" i="1" s="1"/>
  <c r="AB49" i="1"/>
  <c r="AB53" i="1" s="1"/>
  <c r="AB47" i="1"/>
  <c r="AA44" i="1"/>
  <c r="Q49" i="1"/>
  <c r="Q53" i="1" s="1"/>
  <c r="Q47" i="1"/>
  <c r="Q48" i="1"/>
  <c r="Q52" i="1" s="1"/>
  <c r="P44" i="1"/>
  <c r="P51" i="1" s="1"/>
  <c r="F47" i="1"/>
  <c r="F50" i="1" s="1"/>
  <c r="F48" i="1"/>
  <c r="F52" i="1" s="1"/>
  <c r="F49" i="1"/>
  <c r="F53" i="1" s="1"/>
  <c r="E44" i="1"/>
  <c r="H49" i="1"/>
  <c r="H53" i="1" s="1"/>
  <c r="H48" i="1"/>
  <c r="H52" i="1" s="1"/>
  <c r="H47" i="1"/>
  <c r="G44" i="1"/>
  <c r="G51" i="1" s="1"/>
  <c r="T48" i="1"/>
  <c r="T52" i="1" s="1"/>
  <c r="T47" i="1"/>
  <c r="T50" i="1" s="1"/>
  <c r="T49" i="1"/>
  <c r="S44" i="1"/>
  <c r="Z49" i="1"/>
  <c r="Z53" i="1" s="1"/>
  <c r="Z48" i="1"/>
  <c r="Z52" i="1" s="1"/>
  <c r="Z47" i="1"/>
  <c r="Y44" i="1"/>
  <c r="AM51" i="1"/>
  <c r="AM50" i="1"/>
  <c r="AX51" i="1"/>
  <c r="BA51" i="1"/>
  <c r="BA50" i="1"/>
  <c r="AF49" i="1"/>
  <c r="AF53" i="1" s="1"/>
  <c r="AF48" i="1"/>
  <c r="AF52" i="1" s="1"/>
  <c r="AF47" i="1"/>
  <c r="AE44" i="1"/>
  <c r="AI51" i="1"/>
  <c r="AI50" i="1"/>
  <c r="AY51" i="1"/>
  <c r="AY50" i="1"/>
  <c r="L53" i="1"/>
  <c r="G47" i="1"/>
  <c r="G49" i="1"/>
  <c r="G53" i="1" s="1"/>
  <c r="G48" i="1"/>
  <c r="G52" i="1" s="1"/>
  <c r="F44" i="1"/>
  <c r="F51" i="1" s="1"/>
  <c r="T53" i="1"/>
  <c r="O52" i="1"/>
  <c r="S48" i="1"/>
  <c r="S52" i="1" s="1"/>
  <c r="S47" i="1"/>
  <c r="S49" i="1"/>
  <c r="S53" i="1" s="1"/>
  <c r="R44" i="1"/>
  <c r="AR51" i="1"/>
  <c r="AJ50" i="1"/>
  <c r="AN50" i="1"/>
  <c r="Z40" i="1"/>
  <c r="K40" i="1"/>
  <c r="Q40" i="1"/>
  <c r="X40" i="1"/>
  <c r="AP40" i="1"/>
  <c r="AB40" i="1"/>
  <c r="L40" i="1"/>
  <c r="BA40" i="1"/>
  <c r="AQ40" i="1"/>
  <c r="AL40" i="1"/>
  <c r="AF40" i="1"/>
  <c r="AE40" i="1"/>
  <c r="AA40" i="1"/>
  <c r="S40" i="1"/>
  <c r="V40" i="1"/>
  <c r="T40" i="1"/>
  <c r="P40" i="1"/>
  <c r="W40" i="1"/>
  <c r="O40" i="1"/>
  <c r="M40" i="1"/>
  <c r="AZ40" i="1"/>
  <c r="R40" i="1"/>
  <c r="N40" i="1"/>
  <c r="J40" i="1"/>
  <c r="AC40" i="1"/>
  <c r="F40" i="1"/>
  <c r="AO40" i="1"/>
  <c r="Y40" i="1"/>
  <c r="U40" i="1"/>
  <c r="AY40" i="1"/>
  <c r="H40" i="1"/>
  <c r="D40" i="1"/>
  <c r="I40" i="1"/>
  <c r="E40" i="1"/>
  <c r="G40" i="1"/>
  <c r="C40" i="1"/>
  <c r="B40" i="1"/>
  <c r="AD51" i="1" l="1"/>
  <c r="AD50" i="1"/>
  <c r="AP51" i="1"/>
  <c r="W51" i="1"/>
  <c r="W50" i="1"/>
  <c r="X50" i="1"/>
  <c r="D50" i="1"/>
  <c r="AC51" i="1"/>
  <c r="AC50" i="1"/>
  <c r="AB50" i="1"/>
  <c r="V51" i="1"/>
  <c r="V50" i="1"/>
  <c r="M51" i="1"/>
  <c r="M50" i="1"/>
  <c r="U51" i="1"/>
  <c r="U50" i="1"/>
  <c r="N51" i="1"/>
  <c r="N50" i="1"/>
  <c r="AQ50" i="1"/>
  <c r="K50" i="1"/>
  <c r="C51" i="1"/>
  <c r="C50" i="1"/>
  <c r="AQ51" i="1"/>
  <c r="Y51" i="1"/>
  <c r="Y50" i="1"/>
  <c r="R51" i="1"/>
  <c r="O51" i="1"/>
  <c r="O50" i="1"/>
  <c r="Q51" i="1"/>
  <c r="Q50" i="1"/>
  <c r="AA51" i="1"/>
  <c r="AF50" i="1"/>
  <c r="E51" i="1"/>
  <c r="E50" i="1"/>
  <c r="J51" i="1"/>
  <c r="J50" i="1"/>
  <c r="AF51" i="1"/>
  <c r="Z51" i="1"/>
  <c r="AE51" i="1"/>
  <c r="AE50" i="1"/>
  <c r="S51" i="1"/>
  <c r="S50" i="1"/>
  <c r="G50" i="1"/>
  <c r="Z50" i="1"/>
  <c r="H50" i="1"/>
  <c r="AD53" i="1"/>
  <c r="I51" i="1"/>
  <c r="I50" i="1"/>
  <c r="AG51" i="1"/>
  <c r="AG50" i="1"/>
  <c r="AB51" i="1"/>
</calcChain>
</file>

<file path=xl/sharedStrings.xml><?xml version="1.0" encoding="utf-8"?>
<sst xmlns="http://schemas.openxmlformats.org/spreadsheetml/2006/main" count="4541" uniqueCount="322">
  <si>
    <t>Marca temporal</t>
  </si>
  <si>
    <t>El apoyo que los compañeros de otras áreas me brindan lo califico como:</t>
  </si>
  <si>
    <t>El apoyo que los companeros de mi area me proporcionan para lograr los resultados esperados es:</t>
  </si>
  <si>
    <t>Las relaciones entre los miembros de mi equipo de trabajo y otros departamentos son cordiales y abiertas</t>
  </si>
  <si>
    <t>Las relaciones entre los miembros de toda la organizacion son cordiales y abiertas</t>
  </si>
  <si>
    <t>Recibo en forma oportuna y completa la información que requiero para mi trabajo</t>
  </si>
  <si>
    <t>Hay evidencia de que en mi área se trabaja en equipo exitosamente</t>
  </si>
  <si>
    <t>Mis compañeros y yo sabemos quien es nuestro cliente final</t>
  </si>
  <si>
    <t>Mis compañeros y yo nos apoyamos para servir a los clientes</t>
  </si>
  <si>
    <t xml:space="preserve">Hay evidencia de que la falta de conocimiento sobre las funciones del personal de algún departamento ha provocado quedar mal con los clientes. </t>
  </si>
  <si>
    <t>La forma en como mi Jefe inmediato me trata es:</t>
  </si>
  <si>
    <t>El apoyo que mi Jefe Inmediato me proporciona creo que es:</t>
  </si>
  <si>
    <t>Mi jefe toma en cuenta mis ideas y propuestas para mejorar el trabajo</t>
  </si>
  <si>
    <t>Me siento satisfecho con la forma de trabajar de mi jefe</t>
  </si>
  <si>
    <t>Siento confianza con mi jefe</t>
  </si>
  <si>
    <t>Mi jefe me orienta y me facilita lo necesario para cumplir con mi trabajo</t>
  </si>
  <si>
    <t>Mi jefe me comunica efectivamente las políticas y forma de trabajo en mi área</t>
  </si>
  <si>
    <t>Mi jefe y yo nos pusimos de acuerdo sobre lo que espera de mi desempeño</t>
  </si>
  <si>
    <t>Realmente me interesa el futuro de la empresa</t>
  </si>
  <si>
    <t>Recomiendo a mis amigos la empresa como un excelente lugar de trabajo</t>
  </si>
  <si>
    <t>Me da pena decir que soy parte de la empresa</t>
  </si>
  <si>
    <t>Si no me pagan no trabajo horas extras</t>
  </si>
  <si>
    <t>Soy feliz en esta empresa</t>
  </si>
  <si>
    <t>El reconocimiento que otorga la empresa a los Colaboradores que se esfuerzan por hacer bien su trabajo es:</t>
  </si>
  <si>
    <t>Me gusta mi trabajo</t>
  </si>
  <si>
    <t>La satisfacción personal por el trabajo que realizo es:</t>
  </si>
  <si>
    <t>¿Que tanto me gusta trabajar en esta Empresa?</t>
  </si>
  <si>
    <t>No me iria de mi empresa aunque me ofrecieran un trabajo parecido con sueldos y beneficios mayores</t>
  </si>
  <si>
    <t>¿Tengo el material, equipo y herramientas necesarias para realizar mi trabajo?</t>
  </si>
  <si>
    <t>El estado en el que se encuentra mi área de trabajo (Espacio, ventilación, iluminación)</t>
  </si>
  <si>
    <t>Tengo definidas claramente las funciones de mi puesto y mis limites de responsabilidades.</t>
  </si>
  <si>
    <t>Para desempeñar las funciones de mi puesto tengo que hacer un esfuerzo adicional.</t>
  </si>
  <si>
    <t>Tengo la flexibilidad de elegir la manera como hago mi trabajo, siempre y cuando llegue a los mejores resultados.</t>
  </si>
  <si>
    <t>Me gustaria continuar trabajando en mi area de trabajo</t>
  </si>
  <si>
    <t>Considero que necesito capacitación como parte importante de mi desarrollo</t>
  </si>
  <si>
    <t>La distribución física de mi área ayuda a que las cosas salgan mejor</t>
  </si>
  <si>
    <t>Los procedimientos en mi departamento, facilitan el trabajo</t>
  </si>
  <si>
    <t>Estoy de acuerdo con todos los beneficios que me brinda la empresa. (ejemplo: Prestaciones, horarios, reglas, etc.)</t>
  </si>
  <si>
    <t>Considero justo lo que me pagan por el trabajo que realizo</t>
  </si>
  <si>
    <t>Conozco las prestaciones que me da la empresa</t>
  </si>
  <si>
    <t>El ambiente de trabajo en general es:</t>
  </si>
  <si>
    <t>El ambiente de trabajo de mi departamento es:</t>
  </si>
  <si>
    <t>El horario que tengo es el adecuado</t>
  </si>
  <si>
    <t>Los eventos de convivencia cumplen con el objetivo de lograr el acercamiento e integración entre personal de la empresa</t>
  </si>
  <si>
    <t>Dentro de la Direccion se reconoce la trayectoria del personal de mi departamento para ser promovidos</t>
  </si>
  <si>
    <t>Las promociones se dan a quien se las merece</t>
  </si>
  <si>
    <t>Bajo las mismas circunstancias y condiciones se perciben diferencias en las cargas de trabajo</t>
  </si>
  <si>
    <t>Cuando hay una vacante, primero se busca dentro de la misma organización al posible candidato</t>
  </si>
  <si>
    <t>Las metas de la empresa se establecen entre el grupo de trabajo y los Directivos</t>
  </si>
  <si>
    <t>Las metas establecidas en mi área de trabajo son alcanzables</t>
  </si>
  <si>
    <t>Me siento comprometido para alcanzar las metas establecidas</t>
  </si>
  <si>
    <t>La direccion nos comparte los objetivos de tal forma que nos hace sentir parte de ellos y de la empresa</t>
  </si>
  <si>
    <t>Existe comunicación que apoya el logro de los objetivos de la organización</t>
  </si>
  <si>
    <t>Tiene algun comentario que quisiera compartir:</t>
  </si>
  <si>
    <t>Si estuviera en sus manos, ¿que haría para mejorar la empresa?</t>
  </si>
  <si>
    <t>Malo</t>
  </si>
  <si>
    <t>Bueno</t>
  </si>
  <si>
    <t>Regular</t>
  </si>
  <si>
    <t>Seria de gran ayuda el que realmente se fijen fechas a fin de que se cumplan los compromisos en todos sentidos, siempre con cualquier petición, la dirección se tarda siglos en definir y concretar lo ya prometido.</t>
  </si>
  <si>
    <t>Implantar un departamento de RH, que realmente evalué el crecimiento y manejo del personal como lo demanda el crecimiento que estamos teniendo, mismo que es de manera acelerada.</t>
  </si>
  <si>
    <t>Necesitamos mayor capacitación.  Necesitamos una buena atención al Asegurado / Clientes</t>
  </si>
  <si>
    <t>Capacitación.  Procedimientos, Reglas, Políticas y una buena definición de las actividades de cada uno de nosotros (Perfil del Puesto).  Mejores propuestas de salarios acorde a la carga y responsabilidad de trabajo de cada uno</t>
  </si>
  <si>
    <t>En la parte de Estructura, los objetivos, misión, misión de la empresa, al igual que los objetivos del área deberían de ser difundidos, para que nuestras funciones y actividades vayan más encaminadas al logro de los mismos.</t>
  </si>
  <si>
    <t>Realizaría procesos mas objetivos y alcanzables, no tan rebuscados, al contrario que se apeguen mas a la problemática cotidiana y realizaría una encuesta de satisfacción al cliente para ir implementando poco a poco mejoras que los mismos clientes solicitan.
Mediría el rendimiento y la producción me diante indicadores, los cuales los compartiría a la empresa para que todos podamos aportar soluciones, no problemas.
Que finalmente lo que ofrecemos es servicio.</t>
  </si>
  <si>
    <t>BUSCAR NUEVOS BENEFICIOS PARA LOS EMPLEADOS</t>
  </si>
  <si>
    <t>UN ANALIZIS COMPLETO DE TODAS LAS AREAS</t>
  </si>
  <si>
    <t xml:space="preserve"> </t>
  </si>
  <si>
    <t xml:space="preserve">No </t>
  </si>
  <si>
    <t>Fomentar más el crecimiento del personal</t>
  </si>
  <si>
    <t>se van a realizar ajustes de sueldos ?</t>
  </si>
  <si>
    <t xml:space="preserve">Creo que existen diferencias entre el personal y creo que eso lo debemos de quigtar para ser homologados en una sola empresa </t>
  </si>
  <si>
    <t xml:space="preserve">Todo esta bien </t>
  </si>
  <si>
    <t xml:space="preserve">Todo me parece en perfecto estado y orden </t>
  </si>
  <si>
    <t>me gustaría que hubiera bonos de productividad y puntualidad</t>
  </si>
  <si>
    <t xml:space="preserve">me gustaría que todos entendiéramos que debemos dar el mejor esfuerzo para dar un mejor resultado con los asegurados </t>
  </si>
  <si>
    <t>.</t>
  </si>
  <si>
    <t>motivar al personal</t>
  </si>
  <si>
    <t>Creo que es bien importante ir implementando todas las mejoras que se están proponiendo y que estamos escuchando. De lo contrario el propio crecimiento de la empresa va a engullir al despacho.</t>
  </si>
  <si>
    <t>Definir funciones mediante manuales.</t>
  </si>
  <si>
    <t xml:space="preserve">Pues estoy contento por ser parte de un gran proyecto, es un reto y se que juntos lograremos las metas. Agradezco la confianza </t>
  </si>
  <si>
    <t>Pues hay actividades de integración para el personal, tal vez cuando llegas a ser parte de esta organización nadie es presentado como debiera, lo digo por experiencia, ahora bien que se hiciera una vez al año actividades de integración por parte del personal ayudaría mucho a tener mayor comunicación y confianza dentro de la organización.</t>
  </si>
  <si>
    <t>Seria importante recibir comunicados con cambios en la estructura, organizacion y organigrama. Es comun llegar con alguien y que te diga que esa ya no es su funcion.</t>
  </si>
  <si>
    <t xml:space="preserve">Comunicacion 
Un par de actividades de Integracion al año entre todos los colaboradores 
Aprovechar los recursos de las Aseguradoras para que nos impartan cursos teoricos, siniestros, servicio a clientes. etc
Gracias por la oportunidad
Fer Letechipia </t>
  </si>
  <si>
    <t>BUENA IDEA LA DE HACER ENCUESTAS PARA MEDIR EL CLIMA LABORAL</t>
  </si>
  <si>
    <t>COMUNICACION  , CONSIDERO QUE NO SE TIENE LA COMUNICACION ENTRE LAS AREAS , POR ENDE CADA QUIEN OPERA A SU FORMA , ES NECESARIO TENER LA SINERGIA PARA APUNTAR HACIA UN DESARROLLO ORGANIZACIONAL.
IMPORTANTE  GENERAR FOROS DENTRO Y FUERA DE LA OFICINA PARA CONOCER AL 100% EL PLAN DE CRECIMIENTO DE LA EMPRESA Y OBVIO PARTICIPAR EN LOGRARLO.</t>
  </si>
  <si>
    <t>Hace falta Capacitación y motivación al personal</t>
  </si>
  <si>
    <t xml:space="preserve">Tener mas interacción entre jefe y empleado, mejor comunicación </t>
  </si>
  <si>
    <t>no</t>
  </si>
  <si>
    <t>Considerar regresar el premio de puntualidad, así como el fondo de ahorro.
Considerar el aumento de sueldo anual al empleado.</t>
  </si>
  <si>
    <t>Cierto</t>
  </si>
  <si>
    <t>Indistinto</t>
  </si>
  <si>
    <t>Mucho</t>
  </si>
  <si>
    <t>A veces</t>
  </si>
  <si>
    <t>No</t>
  </si>
  <si>
    <t>Si</t>
  </si>
  <si>
    <t>La empresa la forman todos los que estamos enfocados para un mismo fin estén o no en el mismo lugar. Se debe considerar también la participación de las personas externas y que están en otros lugares. Considero que en ocasiones únicamente se sabe de la empresa cuando se requiere un tramite o para entrega de resultados.</t>
  </si>
  <si>
    <t xml:space="preserve">El empleado se desempeña mejor cuando realmente se siente a gusto en la empresa y recibe beneficios de la misma.  No debería caber la posibilidad de que un empleado piense en  buscar una mejor opción monetaria o de convivencia laboral, si esto sucede es porque tal vez la empresa no esta aportando lo que realmente debiera ser. </t>
  </si>
  <si>
    <t xml:space="preserve">El clima organizacional de IRL lo considero bueno, sin embargo tiene áreas de oportunidad muy grandes, el tema de Dirección con ciertas áreas no es compatible con la forma de trabajar y provoca mucho desinterés de parte de subordinados al realizar su trabajo. Es una Compañía pequeña (en numero de empleados) y podría hacer más efectivos los procesos. </t>
  </si>
  <si>
    <t xml:space="preserve">Calificar mejor a cada uno de los miembros de la Compañía para determinar funciones y puestos específicos. 
Reforzar la comunicación con sus jefes directos. 
Clasificar a clientes para un mejor seguimiento individual. </t>
  </si>
  <si>
    <t>Incentivar de alguna forma a los trabajadores para el desempeño de su trabajo, por ejemplo, los viernes jornada laboral hasta las 2 pm, un Bono por metas alcanzadas, por un lado y el por el otro, ofrecer algún tipo de cursos y/o certificaciones para el crecimiento profesional de los trabajadores.</t>
  </si>
  <si>
    <t xml:space="preserve">SI, CIERTO QUE LAS COSAS HAN CAMBIADO PERO CONCIDERO QUE ES NECESARIO RESPETAR LAS PRESTACIONES QUE VENIAN OTORGANDO COMO :
- BONO DE PUNTUALIDAD
- BONO DE UTILIDADES
SON MOTIVACIONES PARA TODOS Y CADA UNO DE LOS EMLEADOS.
 </t>
  </si>
  <si>
    <t>SIENTO QUE LAS GERENCIAS ESTAN MUY MAL SUPERVISADAS CADA QUIEN HACE LO QUE QUIERE Y NO LES IMPONEN  LIMITES DE  RETARDOS , DE VACACIONES, FALTAS, ES VERDAD QUE HAY CIERTO PRIVILEGIOS PERO ESO EN LUGAR DE MEJORAR LA GENTE OPINA LO CONTRARIO.
PERDON SI SOY UN POCO SI INCOMODO CON MIS COMENTARIOS PERO ES LO QUE VEO.</t>
  </si>
  <si>
    <t>El capital humano es el motor de una empresa, pero no aquellos que se sienten indispensables e intocables, si no aquellos que se sienten felices y motivados para crecer con la empresa.</t>
  </si>
  <si>
    <t xml:space="preserve">Para alcanzar metas, debe existir un buen ambiente laboral entre cada uno de los colaboradores, sin embargo las grandes diferencias que se han creado desde la dirección no ha permitido esto, por tanto creo que si bien existen niveles en cada área deberían evitarse ciertas diferencias y lograr que cada área se una con un objetivo en común, el crecimiento de la empresa  </t>
  </si>
  <si>
    <t xml:space="preserve">solicite un aumento desde enero del presente año y es  hora que no tengo respuesta, ya que el ultimo aumento que recibí fue hace 3 años y la verdad no me parece justo  que a otras personas si les otorgaron dicho aumento, cuando  yo soy de los que mas merece el aumento. espero que esta encuesta sirva de algo y me ayuden con este tema por que  no creo que sea justo que esas personas que ganan mejor solo vengan a calentar el lugar o por que  tienen un mejor puesto se les de un trato especial como llegan tarde  o faltan cuando quieren y quien les dice algo.
también llevo solicitando personal para mi área ya que el volumen de trabajo es demasiado y se requiere de dos personas mas para cumplir con los objetivos y tener el trabajo la día. </t>
  </si>
  <si>
    <t>mejorar los sueldos, contratar personal para las áreas que lo necesitan (como la mía). despedir al personal conflictivo y con actitud negativa que lo único que hace es generar un mal ambiente de trabajo, eliminar las preferencias, dar bonos por productividad</t>
  </si>
  <si>
    <t>mi propuesta es que para tener un mejor desempeños tengamos todas las herramientas debidamente actualizadas.</t>
  </si>
  <si>
    <t xml:space="preserve">trabajar en equipo </t>
  </si>
  <si>
    <t>TODO BIEN</t>
  </si>
  <si>
    <t>EL TRABAJO QUE DESEMPEÑO ME GUSTA</t>
  </si>
  <si>
    <t>N/A</t>
  </si>
  <si>
    <t>No.</t>
  </si>
  <si>
    <t>...</t>
  </si>
  <si>
    <t xml:space="preserve">Esperaría que este tipo de encuestas tengan un resultado positivo, en este paso a la institucionalización  es importante que se logre el cambio de mentalidad y de formas de trabajar que busca la empresa, para alcanzar el objetivo que se busca es importante mejorar el ambiente laboral </t>
  </si>
  <si>
    <t xml:space="preserve">Mejoraría el ambiente de trabajo, buscaría actividades de integración que el día de hoy no existen </t>
  </si>
  <si>
    <t>Creo que muchas veces no tenemos el apoyo necesario o la comprensión por parte de las personas con mayor jerarquía dentro de la empresa, también no consideran que habemos algunos elementos que nos gustaría movernos de área o aprender cosas diferentes y eso hace que nuestro nivel de compromiso con la empresa decrezca, también creo que el hecho de ver que se contrata personal nuevo con mejores sueldos o que personal que ya tiene tiempo aquí es más valorado que otros o que realiza el mismo o mayor esfuerzo influye en el nivel de lealtad y compromiso que tenemos con la empresa.</t>
  </si>
  <si>
    <t>Yo sé que en la actualidad la economía del país es difícil y por consiguiente como empresa no es tan fácil emprender mis sugerencias, pero yo daría capacitación al personal en temas como ventas, manejo de excel, etc., dar incentivos al personal como bonos de productividad, instatalaría de nuevo el bono de puntualidad, sí daría un aumento anual a todos los empleados por igual o cada año en base al desempeño realizar un aumento de sueldo.
Los viernes cambiaría el horario para salir a las 3 de la tarde debido a que la mayoría de las aseguradoras salen a esa hora y en realidad el tiempo que nosotros nos quedamos es tiempo muerto, definiría la estructura de la empresa, es decir, un organigrama oficila, haría evaluaciones de desempeño cada cierto tiempo, y cada que se abriera alguna vacante tomar en cuenta primero al personal interno para promoverlo antes de traer a gente externa, acabaría con el favoritismo y trataría el esfuerzo de no contratar a personas que esten realicionadas ya sea por parentesco o amistades ya que sí influye en el desempeño de la empresa.</t>
  </si>
  <si>
    <t>En cierto modo creo y encuentro que el hecho de que haya personas con relación cosan-guinea hace que se presten a malas interpretaciones y sobre todo que se pasen ciertos aspectos que no deberían, por otro lado no hay apoyo por parte tanto de jefes inmediatos como de directivos para el crecimiento. es importante este tema ya que la mayoría de los empleados se conforman y no decimos nada, se eliminaron bonos de puntualidad y aun así si se llega 3 veces  tarde se descuenta 1 día.</t>
  </si>
  <si>
    <t>Mejora de sueldos que aunque es algo difícil se puede realizar en base a resultados y metas, que se implementen los bonos ya que con esto se incentiva al empleado y se genera un mejor clima laboral, que se de oportunidad a los empleados internos a que compitan por las vacantes que se generen, por que los nuevos ingresos y con altos sueldos solo nos hacen tener mas incertidumbre, el horario de trabajo creo que deberían de considerar el hecho de salir a las 2 o 3 el día viernes, la mayoría de las aseguradoras tienen ese horario. Aunado a esto seria buena opción tener horario abierto es decir el compromiso de los empleados seria mayor si no tuvieran que checa la entrada pero que se establezca que tienen que llegar a las 8 normalmente para que cubran sus horas laborables. Se preguntaran por que esto, bueno es por que hace poco se elimino el bono de puntualidad y aun así si llegas 3 veces con retardo se descuenta 1 día y creo eso no se me hace justo y capacitación constante.</t>
  </si>
  <si>
    <t>PEDIRIA CAPACITACION EN EL RAMO DE DAÑOS POR PARTE DE LAS ASEGURADORAS PARA CONOCER SUS DIFERENTES PROCESOS
PODER PARTICIPAR EN LAS VISITAS QUE NOS HACEN LAS ASEGURADORAS PARA INTERCAMBIAR PUNTOS DE VISTA EN CUANTO A SUS PROCESOS Y PODER SUGERIR MEJORAS PARA NUESTRA OPERACION</t>
  </si>
  <si>
    <t>AFINAR LA INTEGRACION LABORAL EN ALGUNAS AREAS, YA QUE ES PERCEPTIBLE CIERTA DIVISION ENTRE LAS MISMAS.</t>
  </si>
  <si>
    <t>Me gustaría que el apoyo sea en todas las áreas, ya que algunas veces depende del humor en el que se encuentren para dar el apoyo</t>
  </si>
  <si>
    <t xml:space="preserve">Me gustaría que se dieran capacitaciones por ramo y de procesos para que todos estemos de acuerdo con los cambios y evitar re procesos  </t>
  </si>
  <si>
    <t xml:space="preserve">después de 25 años laborando en la empresa y con los cambios que están en proceso creo necesaria la comunicación de la dirección en cuanto a metas a las que requieren llegar por área para que todos los departamentos en coordinación podamos dar los resultados óptimos que requiere la empresa. </t>
  </si>
  <si>
    <t>capacitar al personal, definir los procedimientos de cada área para no caer en la burocracia por cuestiones de trámites que muchas aseguradoras tienen y con ello agilizar nuestras labores con un buen servicio al cliente para dejarlos satisfechos, también es importante mencionar la definición de sueldos mismos que deben ir acorde con funciones, puesto y desempeño.</t>
  </si>
  <si>
    <t>Hay una clara diferencia de políticas entre Seguros S e IRL. No considero adecuada la forma en que se dirigen a los compañeros ni a los clientes, no son profesionales en su trato y parte de ello es del socio director que los dirige.
No tenemos políticas bien establecidas de tiempos de entrada y salida para cada perfil, faltan procesos
No hay planes de capacitación aunque si se ve una clara intención de mejorar los beneficios en el corto y mediano plazo, estoy agusto con eso.</t>
  </si>
  <si>
    <t>Políticas y procesos
Plan de capacitación
Claridad en las responsabilidades por área</t>
  </si>
  <si>
    <t>ninguno</t>
  </si>
  <si>
    <t xml:space="preserve">si que se trate ala gente por igual todos somos parte de esta empresa </t>
  </si>
  <si>
    <t xml:space="preserve">delejar responsabilidades y capacitacion para la gente para poder llegar ala meta requerida por direccion </t>
  </si>
  <si>
    <t>Clave</t>
  </si>
  <si>
    <t>Total</t>
  </si>
  <si>
    <t xml:space="preserve">FALSO </t>
  </si>
  <si>
    <t>2. Estilo de direccion</t>
  </si>
  <si>
    <t>1. Relaciones y Cooperacion</t>
  </si>
  <si>
    <t>3. Identidad</t>
  </si>
  <si>
    <t>4. Disponibilidad de recursos</t>
  </si>
  <si>
    <t>5. Sueldo y prestaciones</t>
  </si>
  <si>
    <t>6. Estructura</t>
  </si>
  <si>
    <t>Falso</t>
  </si>
  <si>
    <t>Poco</t>
  </si>
  <si>
    <t xml:space="preserve">si que se trate a la gente por igual todos somos parte de esta empresa </t>
  </si>
  <si>
    <t>SI, CIERTO QUE LAS COSAS HAN CAMBIADO PERO CONCIDERO QUE ES NECESARIO RESPETAR LAS PRESTACIONES QUE VENIAN OTORGANDO COMO :
- BONO DE PUNTUALIDAD
- BONO DE UTILIDADES
SON MOTIVACIONES PARA TODOS Y CADA UNO DE LOS EMLEADOS.</t>
  </si>
  <si>
    <t>Realizaría procesos mas objetivos y alcanzables, no tan rebuscados, al contrario que se apeguen mas a la problemática cotidiana y realizaría una encuesta de satisfacción al cliente para ir implementando poco a poco mejoras que los mismos clientes solicitan.
Mediría el rendimiento y la producción me diante indicadores, los cuales los compartiría a la empresa para que todos podamos aportar soluciones, no problemas.
Que finalmente lo que ofrecemos es servicio.</t>
  </si>
  <si>
    <t>Considerar regresar el premio de puntualidad, así como el fondo de ahorro.
Considerar el aumento de sueldo anual al empleado</t>
  </si>
  <si>
    <t>Maximo total de bueno</t>
  </si>
  <si>
    <t>Maximo total de regular</t>
  </si>
  <si>
    <t>Maximo total de malo</t>
  </si>
  <si>
    <t>Total maximo posible</t>
  </si>
  <si>
    <t>Puntaje obtenido de bueno</t>
  </si>
  <si>
    <t>Puntaje obtenido de regular</t>
  </si>
  <si>
    <t>Puntaje obtenido de malo</t>
  </si>
  <si>
    <t>1. Relaciones y Cooperación</t>
  </si>
  <si>
    <t>Es la percepción por parte de los miembros de la empresa acerca de la existencia de un ambiente de trabajo grato y de buenas relaciones sociales tanto entre pares como entre jefes y subordinados.</t>
  </si>
  <si>
    <t>Es el sentimiento de los miembros de la organización acerca de su autonomía en la toma de decisiones relacionadas a su trabajo. Es la medida en que la supervisión que reciben es de tipo general y no estrecha, es decir, el sentimiento de ser su propio jefe y no tener doble chequeo en el trabajo.</t>
  </si>
  <si>
    <t>2. Estilo de dirección</t>
  </si>
  <si>
    <t>Es el sentimiento de pertenencia a la organización y que se es un elemento importante y valioso dentro del grupo de trabajo. En general, es la sensación de compartir los objetivos personales con los de la organización.</t>
  </si>
  <si>
    <t>Es la percepción por parte de los miembros de la empresa acerca de la disponibilidad de recursos para mantener una operación estable.</t>
  </si>
  <si>
    <t>Es la percepción por parte de los miembros de la empresa acerca del sueldo que perciben por la actividad que realizan.</t>
  </si>
  <si>
    <t>Representa la percepción que tiene los miembros de la organización acerca de la cantidad de reglas, procedimientos, trámites y otras limitaciones a que se ven enfrentados en el desarrollo de su trabajo. La medida en que la organización pone el énfasis en la burocracia, versus el énfasis puesto en un ambiente de trabajo libre, informal y sin estructura.</t>
  </si>
  <si>
    <t>Definiciones:</t>
  </si>
  <si>
    <t>Comparativo por áreas</t>
  </si>
  <si>
    <t>No. Consecutivo</t>
  </si>
  <si>
    <t>Dimension</t>
  </si>
  <si>
    <t>Pregunta</t>
  </si>
  <si>
    <t>Aaciones de mejora</t>
  </si>
  <si>
    <t>Accion especifica</t>
  </si>
  <si>
    <t>Responsable</t>
  </si>
  <si>
    <t>Relaciones y Cooperacion</t>
  </si>
  <si>
    <t>Estilo de direccion</t>
  </si>
  <si>
    <t>Identidad</t>
  </si>
  <si>
    <t>Disponibilidad de recursos</t>
  </si>
  <si>
    <t>Sueldo y prestaciones</t>
  </si>
  <si>
    <t>Estructura</t>
  </si>
  <si>
    <t>Liderazgo</t>
  </si>
  <si>
    <t>Totalmente de acuerdo</t>
  </si>
  <si>
    <t>De acuerdo</t>
  </si>
  <si>
    <t>En desacuerdo</t>
  </si>
  <si>
    <t>Totalmente en desacuerdo</t>
  </si>
  <si>
    <t>Ni de acuerdo ni en desacuerdo</t>
  </si>
  <si>
    <t>Enunciado</t>
  </si>
  <si>
    <r>
      <t xml:space="preserve">Instrucciones: </t>
    </r>
    <r>
      <rPr>
        <b/>
        <sz val="11"/>
        <color rgb="FF000000"/>
        <rFont val="Calibri"/>
        <family val="2"/>
      </rPr>
      <t xml:space="preserve">(1) </t>
    </r>
    <r>
      <rPr>
        <sz val="10"/>
        <color rgb="FF000000"/>
        <rFont val="Arial"/>
        <family val="2"/>
      </rPr>
      <t xml:space="preserve">Se </t>
    </r>
    <r>
      <rPr>
        <b/>
        <sz val="10"/>
        <color rgb="FF000000"/>
        <rFont val="Arial"/>
        <family val="2"/>
      </rPr>
      <t>honesto</t>
    </r>
    <r>
      <rPr>
        <sz val="10"/>
        <color rgb="FF000000"/>
        <rFont val="Arial"/>
        <family val="2"/>
      </rPr>
      <t xml:space="preserve"> con tus respuestas, las respuestas falsas dañan los resultados de la encuesta, cuyo objetivo es constructivo. </t>
    </r>
    <r>
      <rPr>
        <b/>
        <sz val="11"/>
        <color rgb="FF000000"/>
        <rFont val="Calibri"/>
        <family val="2"/>
      </rPr>
      <t>(2)</t>
    </r>
    <r>
      <rPr>
        <sz val="10"/>
        <color rgb="FF000000"/>
        <rFont val="Arial"/>
        <family val="2"/>
      </rPr>
      <t xml:space="preserve"> Trata de responder la encuesta completa en un solo momento. </t>
    </r>
    <r>
      <rPr>
        <b/>
        <sz val="11"/>
        <color rgb="FF000000"/>
        <rFont val="Calibri"/>
        <family val="2"/>
      </rPr>
      <t>(3)</t>
    </r>
    <r>
      <rPr>
        <sz val="10"/>
        <color rgb="FF000000"/>
        <rFont val="Arial"/>
        <family val="2"/>
      </rPr>
      <t xml:space="preserve"> Responde todas las preguntas. </t>
    </r>
    <r>
      <rPr>
        <b/>
        <sz val="11"/>
        <color rgb="FF000000"/>
        <rFont val="Calibri"/>
        <family val="2"/>
      </rPr>
      <t>(4)</t>
    </r>
    <r>
      <rPr>
        <sz val="10"/>
        <color rgb="FF000000"/>
        <rFont val="Arial"/>
        <family val="2"/>
      </rPr>
      <t xml:space="preserve"> Solo una respuesta por pregunta.</t>
    </r>
  </si>
  <si>
    <r>
      <t>Responde las siguientes preguntas dónde:</t>
    </r>
    <r>
      <rPr>
        <b/>
        <sz val="11"/>
        <color rgb="FF000000"/>
        <rFont val="Calibri"/>
        <family val="2"/>
      </rPr>
      <t xml:space="preserve"> 'Totalmente de acuerdo'</t>
    </r>
    <r>
      <rPr>
        <sz val="10"/>
        <color rgb="FF000000"/>
        <rFont val="Arial"/>
        <family val="2"/>
      </rPr>
      <t xml:space="preserve"> es que comprendes y compartes la situación sin ninguna objeción. </t>
    </r>
    <r>
      <rPr>
        <b/>
        <sz val="11"/>
        <color rgb="FF000000"/>
        <rFont val="Calibri"/>
        <family val="2"/>
      </rPr>
      <t xml:space="preserve">'De acuerdo' </t>
    </r>
    <r>
      <rPr>
        <sz val="10"/>
        <color rgb="FF000000"/>
        <rFont val="Arial"/>
        <family val="2"/>
      </rPr>
      <t>es que la situación te hace sentido pero no la consideras totalmente verdadera.</t>
    </r>
    <r>
      <rPr>
        <b/>
        <sz val="11"/>
        <color rgb="FF000000"/>
        <rFont val="Calibri"/>
        <family val="2"/>
      </rPr>
      <t xml:space="preserve"> 'Ni de acuerdo ni en desacuerdo'</t>
    </r>
    <r>
      <rPr>
        <sz val="10"/>
        <color rgb="FF000000"/>
        <rFont val="Arial"/>
        <family val="2"/>
      </rPr>
      <t xml:space="preserve"> es que no estas seguro de que suceda. </t>
    </r>
    <r>
      <rPr>
        <b/>
        <sz val="11"/>
        <color rgb="FF000000"/>
        <rFont val="Calibri"/>
        <family val="2"/>
      </rPr>
      <t>'En desacuerdo'</t>
    </r>
    <r>
      <rPr>
        <sz val="10"/>
        <color rgb="FF000000"/>
        <rFont val="Arial"/>
        <family val="2"/>
      </rPr>
      <t xml:space="preserve"> es que la situación no te hace tanto sentido pero no lo catalogarías como totalmente falsa. </t>
    </r>
    <r>
      <rPr>
        <b/>
        <sz val="11"/>
        <color rgb="FF000000"/>
        <rFont val="Calibri"/>
        <family val="2"/>
      </rPr>
      <t>'Totalmente en desacuerdo'</t>
    </r>
    <r>
      <rPr>
        <sz val="10"/>
        <color rgb="FF000000"/>
        <rFont val="Arial"/>
        <family val="2"/>
      </rPr>
      <t xml:space="preserve"> es que consideras que la situación no se realiza y la consideras totalmente falsa.</t>
    </r>
  </si>
  <si>
    <t>El presente cuestionario, es una herramienta de medición de clima organizacional, cuyo objetivo es conocer la percepción que tienen las personas que laboran en los centros de trabajo, sobre aquellos aspectos sociales que conforman su entorno laboral y que facilitan o dificultan su desempeño.
La información vertida en este cuestionario es estrictamente confidencial y no implica ninguna responsabilidad para los participantes.
Indicaciones:
Por favor subraye la respuesta a cada reactivo de manera franca, con el objeto de que este ejercicio aporte lo necesario para su mejor aprovechamiento.</t>
  </si>
  <si>
    <t>Sexo:</t>
  </si>
  <si>
    <t>Mujer</t>
  </si>
  <si>
    <t>Hombre</t>
  </si>
  <si>
    <t>Edad:</t>
  </si>
  <si>
    <t>Estado civil</t>
  </si>
  <si>
    <t>Soltera(o)</t>
  </si>
  <si>
    <t>Casada(o)</t>
  </si>
  <si>
    <t>Union libre</t>
  </si>
  <si>
    <t>Divorciada(o)</t>
  </si>
  <si>
    <t>Viuda(o)</t>
  </si>
  <si>
    <t>Años de antigüedad:</t>
  </si>
  <si>
    <t>Primaria</t>
  </si>
  <si>
    <t>Secundaria</t>
  </si>
  <si>
    <t>Bachillerato o preparatoria</t>
  </si>
  <si>
    <t>Licenciatura</t>
  </si>
  <si>
    <t>Maestría</t>
  </si>
  <si>
    <t>Doctorado</t>
  </si>
  <si>
    <t>Carrera técnica</t>
  </si>
  <si>
    <t>Escolaridad:</t>
  </si>
  <si>
    <t>Encuesta de clima organizacional</t>
  </si>
  <si>
    <t>Trabajo en equipo</t>
  </si>
  <si>
    <t>Comunicación</t>
  </si>
  <si>
    <t>factores personales</t>
  </si>
  <si>
    <t>Autonomía</t>
  </si>
  <si>
    <t>factores grupales</t>
  </si>
  <si>
    <t>Apoyo</t>
  </si>
  <si>
    <t>Respeto</t>
  </si>
  <si>
    <t>Percepción de la organización</t>
  </si>
  <si>
    <t>factores organizacionales objetivos</t>
  </si>
  <si>
    <t>Condiciones de trabajo</t>
  </si>
  <si>
    <t>Innovación</t>
  </si>
  <si>
    <t>factores organizacionales subjetivos</t>
  </si>
  <si>
    <t>Reconocimiento</t>
  </si>
  <si>
    <t>Promoción y carrera</t>
  </si>
  <si>
    <t>Presión</t>
  </si>
  <si>
    <t>Tengo mucho trabajo y poco tiempo para realizarlo.</t>
  </si>
  <si>
    <t>Me siento como si nunca tuviese un día libre.</t>
  </si>
  <si>
    <t>Nuestro ambiente laboral apoya la innovación.</t>
  </si>
  <si>
    <t>Los directivos / superiores inmediatos reaccionan de manera positiva ante nuestras nuevas ideas.</t>
  </si>
  <si>
    <t>Puedo contar con una felicitación cuando realizo bien mi trabajo.</t>
  </si>
  <si>
    <t>Mi jefe conoce mis puntos fuertes y me los hace notar.</t>
  </si>
  <si>
    <t>Mi jefe me utiliza como ejemplo de lo que se debe hacer.</t>
  </si>
  <si>
    <t>Me siento comprometido para alcanzar las metas establecidas.</t>
  </si>
  <si>
    <t>Conozco bien como esta organizada la empresa, quienes son los directivos y quien depende de quien.</t>
  </si>
  <si>
    <t>Se perfectamente a que se dedica la empresa, y lo que pretende lograr a mediano y largo plazo.</t>
  </si>
  <si>
    <t xml:space="preserve">Conozco bien a que se dedica cada uno de los departamentos y puestos de la empresa. </t>
  </si>
  <si>
    <t>Estoy bien enterado de los reglamentos y políticas de la empresa.</t>
  </si>
  <si>
    <t>Cuando necesito algo en la empresa, se perfectamente a que departamento o persona dirigirme para obtenerlo.</t>
  </si>
  <si>
    <t xml:space="preserve">Los cursos que se han dado en la empresa han sido de utilidad practica para el mejoramiento de los resultados de la empresa. </t>
  </si>
  <si>
    <t>Factor</t>
  </si>
  <si>
    <t>Sueldo</t>
  </si>
  <si>
    <t>Puedo contar con un trato justo por parte de la empresa.</t>
  </si>
  <si>
    <t>Las oportunidades de crecimiento laboral son para todos por igual.</t>
  </si>
  <si>
    <t>eNPS</t>
  </si>
  <si>
    <t>Mis compañeros y yo trabajamos juntos y tenemos una buena relación.</t>
  </si>
  <si>
    <t>En la empresa existe un espíritu de que “estamos todos juntos en esto”.</t>
  </si>
  <si>
    <t>Considero que recibo un justo reconocimiento de mi labor de parte de mis compañeros y jefes.</t>
  </si>
  <si>
    <t>Estoy satisfecho con la frecuencia con la que recibo reconocimiento.</t>
  </si>
  <si>
    <t>Motivación</t>
  </si>
  <si>
    <t>Me siento orgulloso de trabajar para esta empresa.</t>
  </si>
  <si>
    <t>Puedo confiar en mis compañeros.</t>
  </si>
  <si>
    <t>Considero que la empresa es flexible y justa ante las peticiones que solicito.</t>
  </si>
  <si>
    <t>Me han ayudado cuando he tenido problemas externos a la organización.</t>
  </si>
  <si>
    <t>Considero que apoyan mis ideas o propuestas para mejorar el trabajo.</t>
  </si>
  <si>
    <t>Conozco, entiendo y participo en la Misión y Visión de la empresa.</t>
  </si>
  <si>
    <t>La empresa apoya la cultura diversa en el proceso de reclutamiento.</t>
  </si>
  <si>
    <t>Las condiciones en que desempeño mi trabajo en la empresa se dan en un ambiente de igualdad y equidad, sin favoritismos de ninguna clase.</t>
  </si>
  <si>
    <t>Los empleados de todas las culturas y orígenes son respetados y valorados.</t>
  </si>
  <si>
    <t>Me siento cómodo hablando de mi identidad, antecedentes y experiencias personales en el trabajo.</t>
  </si>
  <si>
    <t>El trato entre personas en la empresa es respetuoso y justo sin importar los niveles jerárquicos.</t>
  </si>
  <si>
    <t>En la empresa todos tenemos un trato digno y decente.</t>
  </si>
  <si>
    <t>Cuento con los materiales y equipos necesarios para realizar mi trabajo.</t>
  </si>
  <si>
    <t>Estoy muy a gusto con la limpieza, higiene y salubridad en mi lugar de trabajo.</t>
  </si>
  <si>
    <t>Conozco los canales de comunicación en la empresa.</t>
  </si>
  <si>
    <t>Estoy satisfecho con la capacitación que me ha brindado la empresa, para el buen desempeño de mi trabajo.</t>
  </si>
  <si>
    <t>Me gustaría que tomaran en cuenta mis opiniones acerca de la capacitación que se de en la empresa.</t>
  </si>
  <si>
    <t xml:space="preserve">Los instructores que ha utilizado la empresa han sido buenos y sus enseñanzas han sido útiles. </t>
  </si>
  <si>
    <t>Equidad / Diversidad / Inclusión</t>
  </si>
  <si>
    <t>Dimensión</t>
  </si>
  <si>
    <t>Los valores de la organización están alineados con los que yo considero importantes en mi vida.</t>
  </si>
  <si>
    <t>Capacitación</t>
  </si>
  <si>
    <t>Siento que mi jefe actúa en pro de motivar al equipo de trabajo.</t>
  </si>
  <si>
    <t>Considero que las decisiones tomadas por mi jefe son justas y objetivas.</t>
  </si>
  <si>
    <t>Para desempeñar las funciones de mi puesto tengo que hacer un esfuerzo adicional en el trabajo.</t>
  </si>
  <si>
    <t>Cuando he tenido dudas o requerido apoyo, mi jefe me ofrece la ayuda necesaria.</t>
  </si>
  <si>
    <t>Me parece que mi jefe confía en mis ideas y en mi desempeño.</t>
  </si>
  <si>
    <t>Se pueden ver oportunidades de crecimiento (ascenso, promoción interna, traspaso de área, entre otros) en esta organización.</t>
  </si>
  <si>
    <t>Cuando hay una vacante, primero se busca dentro de la misma organización al posible candidato.</t>
  </si>
  <si>
    <t>Creo que tengo oportunidades para crecer profesionalmente en la empresa.</t>
  </si>
  <si>
    <t>Mi jefe me hace saber que valora mis esfuerzos y aportaciones en mi trabajo.</t>
  </si>
  <si>
    <t>Puedo hacer mi trabajo de distinta formas.</t>
  </si>
  <si>
    <t>La empresa me anima a desarrollar mis propias ideas.</t>
  </si>
  <si>
    <t>La empresa me exhorta a encontrar nuevas y mejores maneras de hacer el trabajo.</t>
  </si>
  <si>
    <t>Positivo</t>
  </si>
  <si>
    <t>eNPS (Employee Net Promoter Score)</t>
  </si>
  <si>
    <t>Preguntas abiertas</t>
  </si>
  <si>
    <t>Recibo información con regularidad que me permite conocer lo que sucede en la empresa.</t>
  </si>
  <si>
    <t>Existe reconocimiento por parte de la dirección para los colaboradores por sus esfuerzos y aportaciones al logro de los objetivos y metas.</t>
  </si>
  <si>
    <t>Alguien en el trabajo se preocupa por mí como persona.</t>
  </si>
  <si>
    <t>En el trabajo, mis opiniones cuentan.</t>
  </si>
  <si>
    <t>Me gusta mi trabajo.</t>
  </si>
  <si>
    <t>Salgo del trabajo sintiéndome satisfecho de lo que he hecho.</t>
  </si>
  <si>
    <t>Los objetivos de mi empresa reflejan mis intereses.</t>
  </si>
  <si>
    <t>Me siento bien en mi trabajo.</t>
  </si>
  <si>
    <t>Puedo cumplir con mi trabajo de la manera que yo considere mejor.</t>
  </si>
  <si>
    <t>Soy responsable del trabajo que realizo.</t>
  </si>
  <si>
    <t>Soy responsable de cumplir los estándares de desempeño y/o rendimiento.</t>
  </si>
  <si>
    <t>El horario de trabajo me permite atender mis necesidades personales.</t>
  </si>
  <si>
    <t>Mi equipo me ayuda a completar mi trabajo.</t>
  </si>
  <si>
    <t>El trabajo en equipo y la participación son elementos fuertes en mi organización.</t>
  </si>
  <si>
    <t>La empresa entiende mis necesidades como persona y no solo como empleado.</t>
  </si>
  <si>
    <t>La empresa se ha preocupado por mi bienestar.</t>
  </si>
  <si>
    <t>Siento que se me trata con respecto.</t>
  </si>
  <si>
    <t>Me siento seguro al informar sobre problemas de discriminación en la empresa.</t>
  </si>
  <si>
    <t>Hago comentarios o propuestas sin temor a burlas.</t>
  </si>
  <si>
    <t>Se lo que mi empresa quiere llegar a ser en el mercado.</t>
  </si>
  <si>
    <t>Conozco los objetivos generales de la empresa para este año.</t>
  </si>
  <si>
    <t>Tengo claro cómo y para qué hacemos las cosas.</t>
  </si>
  <si>
    <t>Existe una buena comunicación entre las áreas de trabajo de toda la empresa.</t>
  </si>
  <si>
    <t>Siento que la información relevante está siendo transmitida de manera óptima.</t>
  </si>
  <si>
    <t>El flujo de información en mi área es el adecuado.</t>
  </si>
  <si>
    <t>El horario de trabajo es el adecuado.</t>
  </si>
  <si>
    <t>Considero que mi lugar de trabajo esta bien acondicionado.</t>
  </si>
  <si>
    <t>Tengo la tecnología adecuada para hacer mi trabajo.</t>
  </si>
  <si>
    <t>Recibo un sueldo justo por mi trabajo.</t>
  </si>
  <si>
    <t>Me pagan un sueldo adecuado a mis responsabilidades.</t>
  </si>
  <si>
    <t>Mi pago se ajusta a mi nivel de experiencia.</t>
  </si>
  <si>
    <t>Considero que necesito capacitación en alguna área de mi interés y que forma parte importante de mi desarrollo.</t>
  </si>
  <si>
    <t>Los colaboradores son ascendidos y premiados por su desempeño.</t>
  </si>
  <si>
    <t>Cuando expreso mis ideas a mi jefe, éste presta atención y da continuidad a mi propuesta.</t>
  </si>
  <si>
    <t>Me siento bien todos los beneficios que me brinda la empresa. (ejemplo: Prestaciones, horarios, reglas, etc.).</t>
  </si>
  <si>
    <t>Mi paquete de prestaciones está a la altura de otras opciones del sector.</t>
  </si>
  <si>
    <t>En casa, me pone nervioso oír sonar el teléfono porque pudiera tratarse de alguien que llama sobre un problema en el trabajo.</t>
  </si>
  <si>
    <t>Los colaboradores de mi empresa en mi nivel, sufren de un alto estrés, debido a la exigencia de trabajo.</t>
  </si>
  <si>
    <t>Negativo</t>
  </si>
  <si>
    <t>¿Recomendarías trabajar en tú empresa a un familiar o amigo?</t>
  </si>
  <si>
    <t>¿Recomendarías trabajar en tú equipo a un familiar o amigo?</t>
  </si>
  <si>
    <t xml:space="preserve"> en una escala de 1 a 10 (Tomando el 10 como el nivel máximo)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</si>
</sst>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3" x14ac:knownFonts="1">
    <font>
      <sz val="10"/>
      <color rgb="FF000000"/>
      <name val="Arial"/>
    </font>
    <font>
      <sz val="10"/>
      <name val="Arial"/>
      <family val="2"/>
    </font>
    <font>
      <sz val="10"/>
      <color rgb="FF000000"/>
      <name val="Arial"/>
      <family val="2"/>
    </font>
    <font>
      <sz val="10"/>
      <color rgb="FF000000"/>
      <name val="Arial"/>
      <family val="2"/>
    </font>
    <font>
      <b/>
      <sz val="10"/>
      <color rgb="FF000000"/>
      <name val="Arial"/>
      <family val="2"/>
    </font>
    <font>
      <b/>
      <sz val="14"/>
      <name val="Arial"/>
      <family val="2"/>
    </font>
    <font>
      <sz val="11"/>
      <name val="Calibri"/>
      <family val="2"/>
    </font>
    <font>
      <sz val="16"/>
      <color rgb="FF000000"/>
      <name val="Calibri"/>
      <family val="2"/>
    </font>
    <font>
      <b/>
      <sz val="11"/>
      <color rgb="FF000000"/>
      <name val="Calibri"/>
      <family val="2"/>
    </font>
    <font>
      <sz val="11"/>
      <name val="Calibri"/>
      <family val="2"/>
    </font>
    <font>
      <sz val="11"/>
      <color rgb="FF000000"/>
      <name val="Calibri"/>
      <family val="2"/>
    </font>
    <font>
      <sz val="10"/>
      <color theme="0"/>
      <name val="Arial"/>
      <family val="2"/>
    </font>
    <font>
      <b/>
      <sz val="10"/>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B4C6E7"/>
        <bgColor rgb="FFB4C6E7"/>
      </patternFill>
    </fill>
    <fill>
      <patternFill patternType="solid">
        <fgColor rgb="FFDADADA"/>
        <bgColor rgb="FFDADADA"/>
      </patternFill>
    </fill>
    <fill>
      <patternFill patternType="solid">
        <fgColor theme="3"/>
        <bgColor indexed="64"/>
      </patternFill>
    </fill>
    <fill>
      <patternFill patternType="solid">
        <fgColor theme="3"/>
        <bgColor rgb="FFBDD6EE"/>
      </patternFill>
    </fill>
    <fill>
      <patternFill patternType="solid">
        <fgColor rgb="FF7030A0"/>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C000"/>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256">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xf numFmtId="164" fontId="1" fillId="0" borderId="0" xfId="0"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4" fillId="0" borderId="0" xfId="0" applyFont="1"/>
    <xf numFmtId="0" fontId="4" fillId="0" borderId="0" xfId="0" applyFont="1" applyAlignment="1">
      <alignment vertical="center" wrapText="1"/>
    </xf>
    <xf numFmtId="0" fontId="2" fillId="0" borderId="4" xfId="0" applyFont="1" applyBorder="1"/>
    <xf numFmtId="9" fontId="0" fillId="0" borderId="5" xfId="1" applyFont="1" applyBorder="1" applyAlignment="1"/>
    <xf numFmtId="0" fontId="2" fillId="0" borderId="6" xfId="0" applyFont="1" applyBorder="1"/>
    <xf numFmtId="0" fontId="0" fillId="0" borderId="7" xfId="0" applyBorder="1"/>
    <xf numFmtId="0" fontId="0" fillId="0" borderId="6" xfId="0" applyBorder="1"/>
    <xf numFmtId="9" fontId="0" fillId="0" borderId="0" xfId="1" applyFont="1" applyBorder="1" applyAlignment="1"/>
    <xf numFmtId="0" fontId="0" fillId="0" borderId="0" xfId="0" applyAlignment="1">
      <alignment vertical="center"/>
    </xf>
    <xf numFmtId="0" fontId="2" fillId="0" borderId="9" xfId="0" applyFont="1" applyBorder="1" applyAlignment="1">
      <alignment vertical="center"/>
    </xf>
    <xf numFmtId="0" fontId="0" fillId="0" borderId="0" xfId="0" applyAlignment="1">
      <alignment horizontal="center" vertical="center"/>
    </xf>
    <xf numFmtId="0" fontId="0" fillId="0" borderId="9" xfId="0" applyBorder="1" applyAlignment="1">
      <alignment horizontal="center" vertical="center"/>
    </xf>
    <xf numFmtId="9" fontId="0" fillId="0" borderId="9" xfId="1" applyFont="1" applyBorder="1" applyAlignment="1">
      <alignment horizontal="center" vertical="center"/>
    </xf>
    <xf numFmtId="0" fontId="2" fillId="0" borderId="1" xfId="0" applyFont="1" applyBorder="1"/>
    <xf numFmtId="0" fontId="0" fillId="0" borderId="2" xfId="0" applyBorder="1"/>
    <xf numFmtId="0" fontId="0" fillId="0" borderId="3" xfId="0" applyBorder="1"/>
    <xf numFmtId="0" fontId="0" fillId="0" borderId="5" xfId="0" applyBorder="1"/>
    <xf numFmtId="0" fontId="0" fillId="0" borderId="8" xfId="0" applyBorder="1"/>
    <xf numFmtId="0" fontId="2" fillId="0" borderId="16" xfId="0" applyFont="1" applyBorder="1"/>
    <xf numFmtId="0" fontId="0" fillId="0" borderId="17" xfId="0" applyBorder="1"/>
    <xf numFmtId="0" fontId="0" fillId="0" borderId="18" xfId="0" applyBorder="1"/>
    <xf numFmtId="0" fontId="0" fillId="0" borderId="1" xfId="0" applyBorder="1"/>
    <xf numFmtId="9" fontId="0" fillId="0" borderId="2" xfId="1" applyFont="1" applyBorder="1" applyAlignment="1"/>
    <xf numFmtId="9" fontId="0" fillId="0" borderId="3" xfId="1" applyFont="1" applyBorder="1" applyAlignment="1"/>
    <xf numFmtId="0" fontId="0" fillId="0" borderId="4" xfId="0" applyBorder="1"/>
    <xf numFmtId="9" fontId="0" fillId="0" borderId="7" xfId="1" applyFont="1" applyBorder="1" applyAlignment="1"/>
    <xf numFmtId="9" fontId="0" fillId="0" borderId="8" xfId="1" applyFont="1" applyBorder="1" applyAlignment="1"/>
    <xf numFmtId="0" fontId="1" fillId="3" borderId="4" xfId="0" applyFont="1" applyFill="1" applyBorder="1" applyAlignment="1">
      <alignment horizontal="left"/>
    </xf>
    <xf numFmtId="0" fontId="1" fillId="3" borderId="0" xfId="0" applyFont="1" applyFill="1" applyAlignment="1">
      <alignment horizontal="left"/>
    </xf>
    <xf numFmtId="0" fontId="1" fillId="3" borderId="5" xfId="0" applyFont="1" applyFill="1" applyBorder="1" applyAlignment="1">
      <alignment horizontal="left"/>
    </xf>
    <xf numFmtId="0" fontId="2" fillId="3" borderId="4" xfId="0" applyFont="1" applyFill="1" applyBorder="1"/>
    <xf numFmtId="0" fontId="0" fillId="3" borderId="0" xfId="0" applyFill="1"/>
    <xf numFmtId="9" fontId="0" fillId="3" borderId="5" xfId="1" applyFont="1" applyFill="1" applyBorder="1" applyAlignment="1"/>
    <xf numFmtId="49" fontId="2" fillId="3" borderId="4" xfId="0" applyNumberFormat="1" applyFont="1" applyFill="1" applyBorder="1"/>
    <xf numFmtId="0" fontId="0" fillId="3" borderId="6" xfId="0" applyFill="1" applyBorder="1"/>
    <xf numFmtId="0" fontId="0" fillId="3" borderId="7" xfId="0" applyFill="1" applyBorder="1"/>
    <xf numFmtId="9" fontId="0" fillId="3" borderId="8" xfId="0" applyNumberFormat="1" applyFill="1" applyBorder="1"/>
    <xf numFmtId="0" fontId="0" fillId="3" borderId="2" xfId="0" applyFill="1" applyBorder="1"/>
    <xf numFmtId="9" fontId="0" fillId="3" borderId="2" xfId="1" applyFont="1" applyFill="1" applyBorder="1" applyAlignment="1"/>
    <xf numFmtId="9" fontId="0" fillId="3" borderId="0" xfId="1" applyFont="1" applyFill="1" applyBorder="1" applyAlignment="1"/>
    <xf numFmtId="9" fontId="0" fillId="3" borderId="7" xfId="1" applyFont="1" applyFill="1" applyBorder="1" applyAlignment="1"/>
    <xf numFmtId="0" fontId="1" fillId="4" borderId="4" xfId="0" applyFont="1" applyFill="1" applyBorder="1" applyAlignment="1">
      <alignment horizontal="left"/>
    </xf>
    <xf numFmtId="0" fontId="1" fillId="4" borderId="0" xfId="0" applyFont="1" applyFill="1" applyAlignment="1">
      <alignment horizontal="left"/>
    </xf>
    <xf numFmtId="0" fontId="1" fillId="4" borderId="5" xfId="0" applyFont="1" applyFill="1" applyBorder="1" applyAlignment="1">
      <alignment horizontal="left"/>
    </xf>
    <xf numFmtId="0" fontId="2" fillId="4" borderId="4" xfId="0" applyFont="1" applyFill="1" applyBorder="1"/>
    <xf numFmtId="0" fontId="0" fillId="4" borderId="0" xfId="0" applyFill="1"/>
    <xf numFmtId="9" fontId="0" fillId="4" borderId="5" xfId="1" applyFont="1" applyFill="1" applyBorder="1" applyAlignment="1"/>
    <xf numFmtId="49" fontId="2" fillId="4" borderId="4" xfId="0" applyNumberFormat="1" applyFont="1" applyFill="1" applyBorder="1"/>
    <xf numFmtId="0" fontId="0" fillId="4" borderId="6" xfId="0" applyFill="1" applyBorder="1"/>
    <xf numFmtId="0" fontId="0" fillId="4" borderId="7" xfId="0" applyFill="1" applyBorder="1"/>
    <xf numFmtId="9" fontId="0" fillId="4" borderId="8" xfId="0" applyNumberFormat="1" applyFill="1" applyBorder="1"/>
    <xf numFmtId="0" fontId="0" fillId="4" borderId="2" xfId="0" applyFill="1" applyBorder="1"/>
    <xf numFmtId="9" fontId="0" fillId="4" borderId="2" xfId="1" applyFont="1" applyFill="1" applyBorder="1" applyAlignment="1"/>
    <xf numFmtId="9" fontId="0" fillId="4" borderId="0" xfId="1" applyFont="1" applyFill="1" applyBorder="1" applyAlignment="1"/>
    <xf numFmtId="9" fontId="0" fillId="4" borderId="7" xfId="1" applyFont="1" applyFill="1" applyBorder="1" applyAlignment="1"/>
    <xf numFmtId="164" fontId="1" fillId="2" borderId="4" xfId="0" applyNumberFormat="1" applyFont="1" applyFill="1" applyBorder="1" applyAlignment="1">
      <alignment horizontal="left"/>
    </xf>
    <xf numFmtId="0" fontId="1" fillId="2" borderId="0" xfId="0" applyFont="1" applyFill="1" applyAlignment="1">
      <alignment horizontal="left"/>
    </xf>
    <xf numFmtId="0" fontId="1" fillId="2" borderId="5" xfId="0" applyFont="1" applyFill="1" applyBorder="1" applyAlignment="1">
      <alignment horizontal="left"/>
    </xf>
    <xf numFmtId="0" fontId="1" fillId="2" borderId="4" xfId="0" applyFont="1" applyFill="1" applyBorder="1" applyAlignment="1">
      <alignment horizontal="left"/>
    </xf>
    <xf numFmtId="0" fontId="2" fillId="2" borderId="4" xfId="0" applyFont="1" applyFill="1" applyBorder="1"/>
    <xf numFmtId="0" fontId="0" fillId="2" borderId="0" xfId="0" applyFill="1"/>
    <xf numFmtId="9" fontId="0" fillId="2" borderId="5" xfId="1" applyFont="1" applyFill="1" applyBorder="1" applyAlignment="1"/>
    <xf numFmtId="49" fontId="2" fillId="2" borderId="4" xfId="0" applyNumberFormat="1" applyFont="1" applyFill="1" applyBorder="1"/>
    <xf numFmtId="0" fontId="2" fillId="2" borderId="6" xfId="0" applyFont="1" applyFill="1" applyBorder="1"/>
    <xf numFmtId="0" fontId="0" fillId="2" borderId="7" xfId="0" applyFill="1" applyBorder="1"/>
    <xf numFmtId="9" fontId="0" fillId="2" borderId="8" xfId="0" applyNumberFormat="1" applyFill="1" applyBorder="1"/>
    <xf numFmtId="0" fontId="0" fillId="2" borderId="6" xfId="0" applyFill="1" applyBorder="1"/>
    <xf numFmtId="0" fontId="0" fillId="2" borderId="2" xfId="0" applyFill="1" applyBorder="1"/>
    <xf numFmtId="9" fontId="0" fillId="2" borderId="2" xfId="1" applyFont="1" applyFill="1" applyBorder="1" applyAlignment="1"/>
    <xf numFmtId="9" fontId="0" fillId="2" borderId="0" xfId="1" applyFont="1" applyFill="1" applyBorder="1" applyAlignment="1"/>
    <xf numFmtId="9" fontId="0" fillId="2" borderId="7" xfId="1" applyFont="1" applyFill="1" applyBorder="1" applyAlignment="1"/>
    <xf numFmtId="0" fontId="1" fillId="5" borderId="4" xfId="0" applyFont="1" applyFill="1" applyBorder="1" applyAlignment="1">
      <alignment horizontal="left"/>
    </xf>
    <xf numFmtId="0" fontId="1" fillId="5" borderId="0" xfId="0" applyFont="1" applyFill="1" applyAlignment="1">
      <alignment horizontal="left"/>
    </xf>
    <xf numFmtId="0" fontId="1" fillId="5" borderId="5" xfId="0" applyFont="1" applyFill="1" applyBorder="1" applyAlignment="1">
      <alignment horizontal="left"/>
    </xf>
    <xf numFmtId="0" fontId="2" fillId="5" borderId="4" xfId="0" applyFont="1" applyFill="1" applyBorder="1"/>
    <xf numFmtId="0" fontId="0" fillId="5" borderId="0" xfId="0" applyFill="1"/>
    <xf numFmtId="9" fontId="0" fillId="5" borderId="5" xfId="1" applyFont="1" applyFill="1" applyBorder="1" applyAlignment="1"/>
    <xf numFmtId="49" fontId="2" fillId="5" borderId="4" xfId="0" applyNumberFormat="1" applyFont="1" applyFill="1" applyBorder="1"/>
    <xf numFmtId="0" fontId="0" fillId="5" borderId="6" xfId="0" applyFill="1" applyBorder="1"/>
    <xf numFmtId="0" fontId="0" fillId="5" borderId="7" xfId="0" applyFill="1" applyBorder="1"/>
    <xf numFmtId="9" fontId="0" fillId="5" borderId="8" xfId="0" applyNumberFormat="1" applyFill="1" applyBorder="1"/>
    <xf numFmtId="0" fontId="0" fillId="5" borderId="2" xfId="0" applyFill="1" applyBorder="1"/>
    <xf numFmtId="9" fontId="0" fillId="5" borderId="2" xfId="1" applyFont="1" applyFill="1" applyBorder="1" applyAlignment="1"/>
    <xf numFmtId="9" fontId="0" fillId="5" borderId="0" xfId="1" applyFont="1" applyFill="1" applyBorder="1" applyAlignment="1"/>
    <xf numFmtId="9" fontId="0" fillId="5" borderId="7" xfId="1" applyFont="1" applyFill="1" applyBorder="1" applyAlignment="1"/>
    <xf numFmtId="0" fontId="1" fillId="6" borderId="4" xfId="0" applyFont="1" applyFill="1" applyBorder="1" applyAlignment="1">
      <alignment horizontal="left"/>
    </xf>
    <xf numFmtId="0" fontId="1" fillId="6" borderId="0" xfId="0" applyFont="1" applyFill="1" applyAlignment="1">
      <alignment horizontal="left"/>
    </xf>
    <xf numFmtId="0" fontId="1" fillId="6" borderId="5" xfId="0" applyFont="1" applyFill="1" applyBorder="1" applyAlignment="1">
      <alignment horizontal="left"/>
    </xf>
    <xf numFmtId="0" fontId="2" fillId="6" borderId="4" xfId="0" applyFont="1" applyFill="1" applyBorder="1"/>
    <xf numFmtId="0" fontId="0" fillId="6" borderId="0" xfId="0" applyFill="1"/>
    <xf numFmtId="9" fontId="0" fillId="6" borderId="5" xfId="1" applyFont="1" applyFill="1" applyBorder="1" applyAlignment="1"/>
    <xf numFmtId="0" fontId="0" fillId="6" borderId="6" xfId="0" applyFill="1" applyBorder="1"/>
    <xf numFmtId="0" fontId="0" fillId="6" borderId="7" xfId="0" applyFill="1" applyBorder="1"/>
    <xf numFmtId="9" fontId="0" fillId="6" borderId="8" xfId="0" applyNumberFormat="1" applyFill="1" applyBorder="1"/>
    <xf numFmtId="0" fontId="0" fillId="6" borderId="2" xfId="0" applyFill="1" applyBorder="1"/>
    <xf numFmtId="9" fontId="0" fillId="6" borderId="2" xfId="1" applyFont="1" applyFill="1" applyBorder="1" applyAlignment="1"/>
    <xf numFmtId="9" fontId="0" fillId="6" borderId="0" xfId="1" applyFont="1" applyFill="1" applyBorder="1" applyAlignment="1"/>
    <xf numFmtId="9" fontId="0" fillId="6" borderId="7" xfId="1" applyFont="1" applyFill="1" applyBorder="1" applyAlignment="1"/>
    <xf numFmtId="0" fontId="1" fillId="7" borderId="4" xfId="0" applyFont="1" applyFill="1" applyBorder="1" applyAlignment="1">
      <alignment horizontal="left"/>
    </xf>
    <xf numFmtId="0" fontId="1" fillId="7" borderId="0" xfId="0" applyFont="1" applyFill="1" applyAlignment="1">
      <alignment horizontal="left"/>
    </xf>
    <xf numFmtId="0" fontId="1" fillId="7" borderId="5" xfId="0" applyFont="1" applyFill="1" applyBorder="1" applyAlignment="1">
      <alignment horizontal="left"/>
    </xf>
    <xf numFmtId="0" fontId="2" fillId="7" borderId="4" xfId="0" applyFont="1" applyFill="1" applyBorder="1"/>
    <xf numFmtId="0" fontId="0" fillId="7" borderId="0" xfId="0" applyFill="1"/>
    <xf numFmtId="9" fontId="0" fillId="7" borderId="5" xfId="1" applyFont="1" applyFill="1" applyBorder="1" applyAlignment="1"/>
    <xf numFmtId="49" fontId="2" fillId="7" borderId="4" xfId="0" applyNumberFormat="1" applyFont="1" applyFill="1" applyBorder="1"/>
    <xf numFmtId="0" fontId="0" fillId="7" borderId="6" xfId="0" applyFill="1" applyBorder="1"/>
    <xf numFmtId="0" fontId="0" fillId="7" borderId="7" xfId="0" applyFill="1" applyBorder="1"/>
    <xf numFmtId="9" fontId="0" fillId="7" borderId="8" xfId="0" applyNumberFormat="1" applyFill="1" applyBorder="1"/>
    <xf numFmtId="0" fontId="0" fillId="7" borderId="2" xfId="0" applyFill="1" applyBorder="1"/>
    <xf numFmtId="0" fontId="0" fillId="7" borderId="3" xfId="0" applyFill="1" applyBorder="1"/>
    <xf numFmtId="0" fontId="0" fillId="7" borderId="5" xfId="0" applyFill="1" applyBorder="1"/>
    <xf numFmtId="0" fontId="0" fillId="7" borderId="8" xfId="0" applyFill="1" applyBorder="1"/>
    <xf numFmtId="9" fontId="0" fillId="7" borderId="2" xfId="1" applyFont="1" applyFill="1" applyBorder="1" applyAlignment="1"/>
    <xf numFmtId="9" fontId="0" fillId="7" borderId="0" xfId="1" applyFont="1" applyFill="1" applyBorder="1" applyAlignment="1"/>
    <xf numFmtId="9" fontId="0" fillId="7" borderId="7" xfId="1" applyFont="1" applyFill="1" applyBorder="1" applyAlignment="1"/>
    <xf numFmtId="0" fontId="2" fillId="4" borderId="2" xfId="0" applyFont="1" applyFill="1" applyBorder="1"/>
    <xf numFmtId="0" fontId="2" fillId="2" borderId="7" xfId="0" applyFont="1" applyFill="1" applyBorder="1"/>
    <xf numFmtId="9" fontId="0" fillId="2" borderId="1" xfId="1" applyFont="1" applyFill="1" applyBorder="1" applyAlignment="1"/>
    <xf numFmtId="9" fontId="0" fillId="2" borderId="4" xfId="1" applyFont="1" applyFill="1" applyBorder="1" applyAlignment="1"/>
    <xf numFmtId="9" fontId="0" fillId="2" borderId="6" xfId="1" applyFont="1" applyFill="1" applyBorder="1" applyAlignment="1"/>
    <xf numFmtId="0" fontId="2" fillId="3" borderId="7" xfId="0" applyFont="1" applyFill="1" applyBorder="1"/>
    <xf numFmtId="0" fontId="2" fillId="4" borderId="7" xfId="0" applyFont="1" applyFill="1" applyBorder="1"/>
    <xf numFmtId="0" fontId="2" fillId="5" borderId="7" xfId="0" applyFont="1" applyFill="1" applyBorder="1" applyAlignment="1">
      <alignment wrapText="1"/>
    </xf>
    <xf numFmtId="9" fontId="0" fillId="5" borderId="2" xfId="1" applyFont="1" applyFill="1" applyBorder="1" applyAlignment="1">
      <alignment wrapText="1"/>
    </xf>
    <xf numFmtId="9" fontId="0" fillId="5" borderId="0" xfId="1" applyFont="1" applyFill="1" applyBorder="1" applyAlignment="1">
      <alignment wrapText="1"/>
    </xf>
    <xf numFmtId="9" fontId="0" fillId="5" borderId="7" xfId="1" applyFont="1" applyFill="1" applyBorder="1" applyAlignment="1">
      <alignment wrapText="1"/>
    </xf>
    <xf numFmtId="0" fontId="2" fillId="6" borderId="7" xfId="0" applyFont="1" applyFill="1" applyBorder="1"/>
    <xf numFmtId="0" fontId="2" fillId="7" borderId="7" xfId="0" applyFont="1" applyFill="1" applyBorder="1"/>
    <xf numFmtId="0" fontId="2" fillId="2" borderId="7" xfId="0" applyFont="1" applyFill="1" applyBorder="1" applyAlignment="1">
      <alignment vertical="center" wrapText="1"/>
    </xf>
    <xf numFmtId="0" fontId="2" fillId="3" borderId="7" xfId="0" applyFont="1" applyFill="1" applyBorder="1" applyAlignment="1">
      <alignment vertical="center" wrapText="1"/>
    </xf>
    <xf numFmtId="0" fontId="2" fillId="4" borderId="7" xfId="0" applyFont="1" applyFill="1" applyBorder="1" applyAlignment="1">
      <alignment vertical="center" wrapText="1"/>
    </xf>
    <xf numFmtId="0" fontId="2" fillId="5" borderId="7" xfId="0" applyFont="1" applyFill="1" applyBorder="1" applyAlignment="1">
      <alignment vertical="center" wrapText="1"/>
    </xf>
    <xf numFmtId="0" fontId="2" fillId="6" borderId="7" xfId="0" applyFont="1" applyFill="1" applyBorder="1" applyAlignment="1">
      <alignment vertical="center" wrapText="1"/>
    </xf>
    <xf numFmtId="0" fontId="2" fillId="7" borderId="7" xfId="0" applyFont="1" applyFill="1" applyBorder="1" applyAlignment="1">
      <alignment vertical="center" wrapText="1"/>
    </xf>
    <xf numFmtId="0" fontId="1" fillId="0" borderId="0" xfId="0" applyFont="1" applyAlignment="1">
      <alignment horizontal="justify" vertical="center" wrapText="1"/>
    </xf>
    <xf numFmtId="0" fontId="2" fillId="0" borderId="0" xfId="0" applyFont="1" applyAlignment="1">
      <alignment vertical="center"/>
    </xf>
    <xf numFmtId="0" fontId="2" fillId="0" borderId="0" xfId="0" applyFont="1" applyAlignment="1">
      <alignment horizontal="center" vertical="center"/>
    </xf>
    <xf numFmtId="0" fontId="0" fillId="8" borderId="0" xfId="0" applyFill="1" applyAlignment="1">
      <alignment vertical="center" wrapText="1"/>
    </xf>
    <xf numFmtId="0" fontId="0" fillId="0" borderId="0" xfId="0" applyAlignment="1">
      <alignment horizontal="justify" vertical="center"/>
    </xf>
    <xf numFmtId="0" fontId="6" fillId="0" borderId="0" xfId="0" applyFont="1" applyAlignment="1">
      <alignment vertical="center"/>
    </xf>
    <xf numFmtId="0" fontId="9" fillId="0" borderId="0" xfId="0" applyFont="1" applyAlignment="1">
      <alignment vertical="center"/>
    </xf>
    <xf numFmtId="0" fontId="0" fillId="0" borderId="0" xfId="0" applyAlignment="1">
      <alignment horizontal="justify" vertical="center" wrapText="1"/>
    </xf>
    <xf numFmtId="0" fontId="10" fillId="0" borderId="0" xfId="0" applyFont="1" applyAlignment="1">
      <alignment horizontal="center" vertical="center" wrapText="1"/>
    </xf>
    <xf numFmtId="0" fontId="10" fillId="0" borderId="22" xfId="0" applyFont="1" applyBorder="1" applyAlignment="1">
      <alignment horizontal="justify" vertical="center" wrapText="1"/>
    </xf>
    <xf numFmtId="0" fontId="10" fillId="0" borderId="24" xfId="0" applyFont="1" applyBorder="1" applyAlignment="1">
      <alignment horizontal="justify" vertical="center"/>
    </xf>
    <xf numFmtId="0" fontId="0" fillId="0" borderId="24" xfId="0" applyBorder="1" applyAlignment="1">
      <alignment vertical="center"/>
    </xf>
    <xf numFmtId="0" fontId="2" fillId="0" borderId="24" xfId="0" applyFont="1" applyBorder="1" applyAlignment="1">
      <alignment vertical="center"/>
    </xf>
    <xf numFmtId="0" fontId="10" fillId="0" borderId="24" xfId="0" applyFont="1" applyBorder="1" applyAlignment="1" applyProtection="1">
      <alignment vertical="center"/>
      <protection locked="0"/>
    </xf>
    <xf numFmtId="0" fontId="11" fillId="11" borderId="24" xfId="0" applyFont="1" applyFill="1" applyBorder="1" applyAlignment="1">
      <alignment vertical="center" wrapText="1"/>
    </xf>
    <xf numFmtId="0" fontId="12" fillId="12" borderId="24" xfId="0" applyFont="1" applyFill="1" applyBorder="1" applyAlignment="1">
      <alignment vertical="center" wrapText="1"/>
    </xf>
    <xf numFmtId="0" fontId="10" fillId="13" borderId="24" xfId="0" applyFont="1" applyFill="1" applyBorder="1" applyAlignment="1">
      <alignment horizontal="justify" vertical="center"/>
    </xf>
    <xf numFmtId="0" fontId="10" fillId="14" borderId="24" xfId="0" applyFont="1" applyFill="1" applyBorder="1" applyAlignment="1">
      <alignment horizontal="justify" vertical="center"/>
    </xf>
    <xf numFmtId="0" fontId="10" fillId="14" borderId="24" xfId="0" applyFont="1" applyFill="1" applyBorder="1" applyAlignment="1" applyProtection="1">
      <alignment vertical="center"/>
      <protection locked="0"/>
    </xf>
    <xf numFmtId="0" fontId="10" fillId="15" borderId="24" xfId="0" applyFont="1" applyFill="1" applyBorder="1" applyAlignment="1" applyProtection="1">
      <alignment vertical="center"/>
      <protection locked="0"/>
    </xf>
    <xf numFmtId="0" fontId="10" fillId="16" borderId="24" xfId="0" applyFont="1" applyFill="1" applyBorder="1" applyAlignment="1" applyProtection="1">
      <alignment vertical="center"/>
      <protection locked="0"/>
    </xf>
    <xf numFmtId="0" fontId="10" fillId="0" borderId="25"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7" xfId="0" applyFont="1" applyBorder="1" applyAlignment="1">
      <alignment horizontal="center" vertical="center" wrapText="1"/>
    </xf>
    <xf numFmtId="0" fontId="7" fillId="9" borderId="0" xfId="0" applyFont="1" applyFill="1" applyAlignment="1">
      <alignment horizontal="center" vertical="center"/>
    </xf>
    <xf numFmtId="0" fontId="10" fillId="9" borderId="23" xfId="0" applyFont="1" applyFill="1" applyBorder="1" applyAlignment="1">
      <alignment horizontal="justify" vertical="center" wrapText="1"/>
    </xf>
    <xf numFmtId="0" fontId="10" fillId="9" borderId="0" xfId="0" applyFont="1" applyFill="1" applyAlignment="1">
      <alignment horizontal="justify" vertical="center" wrapText="1"/>
    </xf>
    <xf numFmtId="0" fontId="10" fillId="0" borderId="0" xfId="0" applyFont="1" applyAlignment="1">
      <alignment horizontal="justify" vertical="center" wrapText="1"/>
    </xf>
    <xf numFmtId="0" fontId="2" fillId="10" borderId="0" xfId="0" applyFont="1" applyFill="1" applyAlignment="1">
      <alignment horizontal="center" vertical="center" wrapText="1"/>
    </xf>
    <xf numFmtId="9" fontId="0" fillId="4" borderId="0" xfId="1" applyFont="1" applyFill="1" applyBorder="1" applyAlignment="1">
      <alignment horizontal="center"/>
    </xf>
    <xf numFmtId="9" fontId="0" fillId="5" borderId="0" xfId="1" applyFont="1" applyFill="1" applyBorder="1" applyAlignment="1">
      <alignment horizontal="center" wrapText="1"/>
    </xf>
    <xf numFmtId="9" fontId="0" fillId="6" borderId="0" xfId="1" applyFont="1" applyFill="1" applyBorder="1" applyAlignment="1">
      <alignment horizontal="center"/>
    </xf>
    <xf numFmtId="9" fontId="0" fillId="7" borderId="0" xfId="1" applyFont="1" applyFill="1" applyBorder="1" applyAlignment="1">
      <alignment horizontal="center"/>
    </xf>
    <xf numFmtId="9" fontId="0" fillId="7" borderId="5" xfId="1" applyFont="1" applyFill="1" applyBorder="1" applyAlignment="1">
      <alignment horizontal="center"/>
    </xf>
    <xf numFmtId="9" fontId="0" fillId="4" borderId="7" xfId="1" applyFont="1" applyFill="1" applyBorder="1" applyAlignment="1">
      <alignment horizontal="center"/>
    </xf>
    <xf numFmtId="9" fontId="0" fillId="5" borderId="7" xfId="1" applyFont="1" applyFill="1" applyBorder="1" applyAlignment="1">
      <alignment horizontal="center" wrapText="1"/>
    </xf>
    <xf numFmtId="9" fontId="0" fillId="6" borderId="7" xfId="1" applyFont="1" applyFill="1" applyBorder="1" applyAlignment="1">
      <alignment horizontal="center"/>
    </xf>
    <xf numFmtId="9" fontId="0" fillId="7" borderId="7" xfId="1" applyFont="1" applyFill="1" applyBorder="1" applyAlignment="1">
      <alignment horizontal="center"/>
    </xf>
    <xf numFmtId="9" fontId="0" fillId="7" borderId="8" xfId="1" applyFont="1" applyFill="1" applyBorder="1" applyAlignment="1">
      <alignment horizontal="center"/>
    </xf>
    <xf numFmtId="0" fontId="0" fillId="4" borderId="0" xfId="0" applyFill="1" applyAlignment="1">
      <alignment horizontal="center"/>
    </xf>
    <xf numFmtId="9" fontId="0" fillId="4" borderId="2" xfId="1" applyFont="1" applyFill="1" applyBorder="1" applyAlignment="1">
      <alignment horizontal="center"/>
    </xf>
    <xf numFmtId="9" fontId="0" fillId="5" borderId="2" xfId="1" applyFont="1" applyFill="1" applyBorder="1" applyAlignment="1">
      <alignment horizontal="center" wrapText="1"/>
    </xf>
    <xf numFmtId="9" fontId="0" fillId="6" borderId="2" xfId="1" applyFont="1" applyFill="1" applyBorder="1" applyAlignment="1">
      <alignment horizontal="center"/>
    </xf>
    <xf numFmtId="9" fontId="0" fillId="7" borderId="2" xfId="1" applyFont="1" applyFill="1" applyBorder="1" applyAlignment="1">
      <alignment horizontal="center"/>
    </xf>
    <xf numFmtId="9" fontId="0" fillId="7" borderId="3" xfId="1" applyFont="1" applyFill="1" applyBorder="1" applyAlignment="1">
      <alignment horizontal="center"/>
    </xf>
    <xf numFmtId="0" fontId="0" fillId="6" borderId="0" xfId="0" applyFill="1" applyAlignment="1">
      <alignment horizontal="center"/>
    </xf>
    <xf numFmtId="0" fontId="0" fillId="5" borderId="0" xfId="0" applyFill="1" applyAlignment="1">
      <alignment horizontal="center" wrapText="1"/>
    </xf>
    <xf numFmtId="9" fontId="0" fillId="3" borderId="7" xfId="1" applyFont="1" applyFill="1" applyBorder="1" applyAlignment="1">
      <alignment horizontal="center"/>
    </xf>
    <xf numFmtId="0" fontId="2" fillId="4" borderId="7" xfId="0" applyFont="1" applyFill="1" applyBorder="1" applyAlignment="1">
      <alignment horizontal="center"/>
    </xf>
    <xf numFmtId="0" fontId="0" fillId="4" borderId="7" xfId="0" applyFill="1" applyBorder="1" applyAlignment="1">
      <alignment horizontal="center"/>
    </xf>
    <xf numFmtId="0" fontId="2" fillId="5" borderId="7" xfId="0" applyFont="1" applyFill="1" applyBorder="1" applyAlignment="1">
      <alignment horizontal="center" wrapText="1"/>
    </xf>
    <xf numFmtId="0" fontId="0" fillId="5" borderId="7" xfId="0" applyFill="1" applyBorder="1" applyAlignment="1">
      <alignment horizontal="center" wrapText="1"/>
    </xf>
    <xf numFmtId="0" fontId="2" fillId="6" borderId="7" xfId="0" applyFont="1" applyFill="1" applyBorder="1" applyAlignment="1">
      <alignment horizontal="center"/>
    </xf>
    <xf numFmtId="0" fontId="0" fillId="6" borderId="7" xfId="0" applyFill="1" applyBorder="1" applyAlignment="1">
      <alignment horizontal="center"/>
    </xf>
    <xf numFmtId="0" fontId="2" fillId="7" borderId="7" xfId="0" applyFont="1" applyFill="1" applyBorder="1" applyAlignment="1">
      <alignment horizontal="center"/>
    </xf>
    <xf numFmtId="0" fontId="0" fillId="7" borderId="7" xfId="0" applyFill="1" applyBorder="1" applyAlignment="1">
      <alignment horizontal="center"/>
    </xf>
    <xf numFmtId="0" fontId="0" fillId="7" borderId="0" xfId="0" applyFill="1" applyAlignment="1">
      <alignment horizontal="center"/>
    </xf>
    <xf numFmtId="0" fontId="0" fillId="3" borderId="0" xfId="0" applyFill="1" applyAlignment="1">
      <alignment horizontal="center"/>
    </xf>
    <xf numFmtId="9" fontId="0" fillId="3" borderId="2" xfId="1" applyFont="1" applyFill="1" applyBorder="1" applyAlignment="1">
      <alignment horizontal="center"/>
    </xf>
    <xf numFmtId="9" fontId="0" fillId="3" borderId="0" xfId="1" applyFont="1" applyFill="1" applyBorder="1" applyAlignment="1">
      <alignment horizontal="center"/>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5" borderId="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2" fillId="2" borderId="7" xfId="0" applyFont="1" applyFill="1" applyBorder="1" applyAlignment="1">
      <alignment horizontal="center"/>
    </xf>
    <xf numFmtId="0" fontId="0" fillId="2" borderId="7" xfId="0" applyFill="1" applyBorder="1" applyAlignment="1">
      <alignment horizontal="center"/>
    </xf>
    <xf numFmtId="0" fontId="2" fillId="3" borderId="7" xfId="0" applyFont="1" applyFill="1" applyBorder="1" applyAlignment="1">
      <alignment horizontal="center"/>
    </xf>
    <xf numFmtId="0" fontId="0" fillId="3" borderId="7" xfId="0" applyFill="1" applyBorder="1" applyAlignment="1">
      <alignment horizontal="center"/>
    </xf>
    <xf numFmtId="0" fontId="0" fillId="3" borderId="2" xfId="0" applyFill="1" applyBorder="1" applyAlignment="1">
      <alignment horizontal="center"/>
    </xf>
    <xf numFmtId="0" fontId="0" fillId="2" borderId="0" xfId="0" applyFill="1" applyAlignment="1">
      <alignment horizontal="center"/>
    </xf>
    <xf numFmtId="9" fontId="0" fillId="2" borderId="1" xfId="1" applyFont="1" applyFill="1" applyBorder="1" applyAlignment="1">
      <alignment horizontal="center"/>
    </xf>
    <xf numFmtId="9" fontId="0" fillId="2" borderId="2" xfId="1" applyFont="1" applyFill="1" applyBorder="1" applyAlignment="1">
      <alignment horizontal="center"/>
    </xf>
    <xf numFmtId="9" fontId="0" fillId="2" borderId="4" xfId="1" applyFont="1" applyFill="1" applyBorder="1" applyAlignment="1">
      <alignment horizontal="center"/>
    </xf>
    <xf numFmtId="9" fontId="0" fillId="2" borderId="0" xfId="1" applyFont="1" applyFill="1" applyBorder="1" applyAlignment="1">
      <alignment horizont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9" fontId="0" fillId="2" borderId="6" xfId="1" applyFont="1" applyFill="1" applyBorder="1" applyAlignment="1">
      <alignment horizontal="center"/>
    </xf>
    <xf numFmtId="9" fontId="0" fillId="2" borderId="7" xfId="1" applyFont="1" applyFill="1" applyBorder="1" applyAlignment="1">
      <alignment horizontal="center"/>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6"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1" fillId="0" borderId="19" xfId="0" applyFont="1" applyBorder="1" applyAlignment="1">
      <alignment horizontal="justify" vertical="center" wrapText="1"/>
    </xf>
    <xf numFmtId="0" fontId="1" fillId="0" borderId="20" xfId="0" applyFont="1" applyBorder="1" applyAlignment="1">
      <alignment horizontal="justify" vertical="center" wrapText="1"/>
    </xf>
    <xf numFmtId="0" fontId="1" fillId="0" borderId="21" xfId="0" applyFont="1" applyBorder="1" applyAlignment="1">
      <alignment horizontal="justify" vertical="center" wrapText="1"/>
    </xf>
    <xf numFmtId="0" fontId="2" fillId="0" borderId="0" xfId="0" applyFont="1" applyAlignment="1">
      <alignment horizontal="justify" vertical="center" wrapText="1"/>
    </xf>
    <xf numFmtId="0" fontId="5" fillId="0" borderId="0" xfId="0" applyFont="1" applyAlignment="1">
      <alignment horizontal="center" vertical="center" wrapText="1"/>
    </xf>
    <xf numFmtId="0" fontId="1" fillId="0" borderId="13" xfId="0" applyFont="1" applyBorder="1" applyAlignment="1">
      <alignment horizontal="justify" vertical="center" wrapText="1"/>
    </xf>
    <xf numFmtId="0" fontId="1" fillId="0" borderId="14" xfId="0" applyFont="1" applyBorder="1" applyAlignment="1">
      <alignment horizontal="justify" vertical="center" wrapText="1"/>
    </xf>
    <xf numFmtId="0" fontId="1" fillId="0" borderId="15" xfId="0" applyFont="1" applyBorder="1" applyAlignment="1">
      <alignment horizontal="justify"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0" fillId="0" borderId="9" xfId="0" applyBorder="1" applyAlignment="1">
      <alignment horizontal="justify" vertical="center" wrapText="1"/>
    </xf>
    <xf numFmtId="0" fontId="0" fillId="0" borderId="9" xfId="0" applyBorder="1" applyAlignment="1">
      <alignment horizontal="center" vertical="center" wrapText="1"/>
    </xf>
    <xf numFmtId="0" fontId="0" fillId="0" borderId="13" xfId="0" applyBorder="1" applyAlignment="1">
      <alignment horizontal="justify" vertical="center" wrapText="1"/>
    </xf>
    <xf numFmtId="0" fontId="0" fillId="0" borderId="14" xfId="0" applyBorder="1" applyAlignment="1">
      <alignment horizontal="justify" vertical="center" wrapText="1"/>
    </xf>
    <xf numFmtId="0" fontId="0" fillId="0" borderId="15" xfId="0" applyBorder="1" applyAlignment="1">
      <alignment horizontal="justify"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generales'!$C$3:$C$5</c:f>
              <c:strCache>
                <c:ptCount val="3"/>
                <c:pt idx="0">
                  <c:v>Bueno</c:v>
                </c:pt>
                <c:pt idx="1">
                  <c:v>Regular</c:v>
                </c:pt>
                <c:pt idx="2">
                  <c:v>Malo</c:v>
                </c:pt>
              </c:strCache>
            </c:strRef>
          </c:cat>
          <c:val>
            <c:numRef>
              <c:f>'Graficas generales'!$D$3:$D$5</c:f>
              <c:numCache>
                <c:formatCode>General</c:formatCode>
                <c:ptCount val="3"/>
                <c:pt idx="0">
                  <c:v>15</c:v>
                </c:pt>
                <c:pt idx="1">
                  <c:v>19</c:v>
                </c:pt>
                <c:pt idx="2">
                  <c:v>1</c:v>
                </c:pt>
              </c:numCache>
            </c:numRef>
          </c:val>
          <c:extLst>
            <c:ext xmlns:c16="http://schemas.microsoft.com/office/drawing/2014/chart" uri="{C3380CC4-5D6E-409C-BE32-E72D297353CC}">
              <c16:uniqueId val="{00000000-6B29-4B51-9954-3251FA1B19D1}"/>
            </c:ext>
          </c:extLst>
        </c:ser>
        <c:dLbls>
          <c:showLegendKey val="0"/>
          <c:showVal val="0"/>
          <c:showCatName val="0"/>
          <c:showSerName val="0"/>
          <c:showPercent val="0"/>
          <c:showBubbleSize val="0"/>
        </c:dLbls>
        <c:gapWidth val="160"/>
        <c:gapDepth val="0"/>
        <c:shape val="box"/>
        <c:axId val="-584906944"/>
        <c:axId val="-584906400"/>
        <c:axId val="0"/>
      </c:bar3DChart>
      <c:catAx>
        <c:axId val="-58490694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84906400"/>
        <c:crosses val="autoZero"/>
        <c:auto val="1"/>
        <c:lblAlgn val="ctr"/>
        <c:lblOffset val="100"/>
        <c:noMultiLvlLbl val="0"/>
      </c:catAx>
      <c:valAx>
        <c:axId val="-584906400"/>
        <c:scaling>
          <c:orientation val="minMax"/>
        </c:scaling>
        <c:delete val="1"/>
        <c:axPos val="t"/>
        <c:numFmt formatCode="General" sourceLinked="1"/>
        <c:majorTickMark val="none"/>
        <c:minorTickMark val="none"/>
        <c:tickLblPos val="nextTo"/>
        <c:crossAx val="-58490694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'Graficas generales'!$C$49:$C$51</c:f>
              <c:strCache>
                <c:ptCount val="3"/>
                <c:pt idx="0">
                  <c:v>Bueno</c:v>
                </c:pt>
                <c:pt idx="1">
                  <c:v>Regular</c:v>
                </c:pt>
                <c:pt idx="2">
                  <c:v>Malo</c:v>
                </c:pt>
              </c:strCache>
            </c:strRef>
          </c:cat>
          <c:val>
            <c:numRef>
              <c:f>'Graficas generales'!$D$49:$D$51</c:f>
              <c:numCache>
                <c:formatCode>General</c:formatCode>
                <c:ptCount val="3"/>
                <c:pt idx="0">
                  <c:v>27</c:v>
                </c:pt>
                <c:pt idx="1">
                  <c:v>7</c:v>
                </c:pt>
                <c:pt idx="2">
                  <c:v>1</c:v>
                </c:pt>
              </c:numCache>
            </c:numRef>
          </c:val>
          <c:extLst>
            <c:ext xmlns:c16="http://schemas.microsoft.com/office/drawing/2014/chart" uri="{C3380CC4-5D6E-409C-BE32-E72D297353CC}">
              <c16:uniqueId val="{00000000-6178-4F5E-8A3C-D36156971072}"/>
            </c:ext>
          </c:extLst>
        </c:ser>
        <c:dLbls>
          <c:showLegendKey val="0"/>
          <c:showVal val="0"/>
          <c:showCatName val="0"/>
          <c:showSerName val="0"/>
          <c:showPercent val="0"/>
          <c:showBubbleSize val="0"/>
        </c:dLbls>
        <c:gapWidth val="160"/>
        <c:gapDepth val="0"/>
        <c:shape val="box"/>
        <c:axId val="-267974096"/>
        <c:axId val="-267142768"/>
        <c:axId val="0"/>
      </c:bar3DChart>
      <c:catAx>
        <c:axId val="-267974096"/>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142768"/>
        <c:crosses val="autoZero"/>
        <c:auto val="1"/>
        <c:lblAlgn val="ctr"/>
        <c:lblOffset val="100"/>
        <c:noMultiLvlLbl val="0"/>
      </c:catAx>
      <c:valAx>
        <c:axId val="-267142768"/>
        <c:scaling>
          <c:orientation val="minMax"/>
        </c:scaling>
        <c:delete val="1"/>
        <c:axPos val="t"/>
        <c:numFmt formatCode="General" sourceLinked="1"/>
        <c:majorTickMark val="none"/>
        <c:minorTickMark val="none"/>
        <c:tickLblPos val="nextTo"/>
        <c:crossAx val="-2679740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'Graficas generales'!$C$54:$C$56</c:f>
              <c:strCache>
                <c:ptCount val="3"/>
                <c:pt idx="0">
                  <c:v>Bueno</c:v>
                </c:pt>
                <c:pt idx="1">
                  <c:v>Regular</c:v>
                </c:pt>
                <c:pt idx="2">
                  <c:v>Malo</c:v>
                </c:pt>
              </c:strCache>
            </c:strRef>
          </c:cat>
          <c:val>
            <c:numRef>
              <c:f>'Graficas generales'!$D$54:$D$56</c:f>
              <c:numCache>
                <c:formatCode>General</c:formatCode>
                <c:ptCount val="3"/>
                <c:pt idx="0">
                  <c:v>25</c:v>
                </c:pt>
                <c:pt idx="1">
                  <c:v>9</c:v>
                </c:pt>
                <c:pt idx="2">
                  <c:v>1</c:v>
                </c:pt>
              </c:numCache>
            </c:numRef>
          </c:val>
          <c:extLst>
            <c:ext xmlns:c16="http://schemas.microsoft.com/office/drawing/2014/chart" uri="{C3380CC4-5D6E-409C-BE32-E72D297353CC}">
              <c16:uniqueId val="{00000000-22A8-4824-B864-BFA002FD873E}"/>
            </c:ext>
          </c:extLst>
        </c:ser>
        <c:dLbls>
          <c:showLegendKey val="0"/>
          <c:showVal val="0"/>
          <c:showCatName val="0"/>
          <c:showSerName val="0"/>
          <c:showPercent val="0"/>
          <c:showBubbleSize val="0"/>
        </c:dLbls>
        <c:gapWidth val="160"/>
        <c:gapDepth val="0"/>
        <c:shape val="box"/>
        <c:axId val="-267134064"/>
        <c:axId val="-267130800"/>
        <c:axId val="0"/>
      </c:bar3DChart>
      <c:catAx>
        <c:axId val="-26713406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130800"/>
        <c:crosses val="autoZero"/>
        <c:auto val="1"/>
        <c:lblAlgn val="ctr"/>
        <c:lblOffset val="100"/>
        <c:noMultiLvlLbl val="0"/>
      </c:catAx>
      <c:valAx>
        <c:axId val="-267130800"/>
        <c:scaling>
          <c:orientation val="minMax"/>
        </c:scaling>
        <c:delete val="1"/>
        <c:axPos val="t"/>
        <c:numFmt formatCode="General" sourceLinked="1"/>
        <c:majorTickMark val="none"/>
        <c:minorTickMark val="none"/>
        <c:tickLblPos val="nextTo"/>
        <c:crossAx val="-2671340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'Graficas generales'!$C$59:$C$61</c:f>
              <c:strCache>
                <c:ptCount val="3"/>
                <c:pt idx="0">
                  <c:v>Cierto</c:v>
                </c:pt>
                <c:pt idx="1">
                  <c:v>Indistinto</c:v>
                </c:pt>
                <c:pt idx="2">
                  <c:v>Falso</c:v>
                </c:pt>
              </c:strCache>
            </c:strRef>
          </c:cat>
          <c:val>
            <c:numRef>
              <c:f>'Graficas generales'!$D$59:$D$61</c:f>
              <c:numCache>
                <c:formatCode>General</c:formatCode>
                <c:ptCount val="3"/>
                <c:pt idx="0">
                  <c:v>24</c:v>
                </c:pt>
                <c:pt idx="1">
                  <c:v>8</c:v>
                </c:pt>
                <c:pt idx="2">
                  <c:v>3</c:v>
                </c:pt>
              </c:numCache>
            </c:numRef>
          </c:val>
          <c:extLst>
            <c:ext xmlns:c16="http://schemas.microsoft.com/office/drawing/2014/chart" uri="{C3380CC4-5D6E-409C-BE32-E72D297353CC}">
              <c16:uniqueId val="{00000000-A9C9-4905-84EF-A7A4000F1789}"/>
            </c:ext>
          </c:extLst>
        </c:ser>
        <c:dLbls>
          <c:showLegendKey val="0"/>
          <c:showVal val="0"/>
          <c:showCatName val="0"/>
          <c:showSerName val="0"/>
          <c:showPercent val="0"/>
          <c:showBubbleSize val="0"/>
        </c:dLbls>
        <c:gapWidth val="160"/>
        <c:gapDepth val="0"/>
        <c:shape val="box"/>
        <c:axId val="-267141680"/>
        <c:axId val="-267132976"/>
        <c:axId val="0"/>
      </c:bar3DChart>
      <c:catAx>
        <c:axId val="-267141680"/>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132976"/>
        <c:crosses val="autoZero"/>
        <c:auto val="1"/>
        <c:lblAlgn val="ctr"/>
        <c:lblOffset val="100"/>
        <c:noMultiLvlLbl val="0"/>
      </c:catAx>
      <c:valAx>
        <c:axId val="-267132976"/>
        <c:scaling>
          <c:orientation val="minMax"/>
        </c:scaling>
        <c:delete val="1"/>
        <c:axPos val="t"/>
        <c:numFmt formatCode="General" sourceLinked="1"/>
        <c:majorTickMark val="none"/>
        <c:minorTickMark val="none"/>
        <c:tickLblPos val="nextTo"/>
        <c:crossAx val="-2671416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'Graficas generales'!$C$64:$C$66</c:f>
              <c:strCache>
                <c:ptCount val="3"/>
                <c:pt idx="0">
                  <c:v>Cierto</c:v>
                </c:pt>
                <c:pt idx="1">
                  <c:v>Indistinto</c:v>
                </c:pt>
                <c:pt idx="2">
                  <c:v>Falso</c:v>
                </c:pt>
              </c:strCache>
            </c:strRef>
          </c:cat>
          <c:val>
            <c:numRef>
              <c:f>'Graficas generales'!$D$64:$D$66</c:f>
              <c:numCache>
                <c:formatCode>General</c:formatCode>
                <c:ptCount val="3"/>
                <c:pt idx="0">
                  <c:v>22</c:v>
                </c:pt>
                <c:pt idx="1">
                  <c:v>9</c:v>
                </c:pt>
                <c:pt idx="2">
                  <c:v>4</c:v>
                </c:pt>
              </c:numCache>
            </c:numRef>
          </c:val>
          <c:extLst>
            <c:ext xmlns:c16="http://schemas.microsoft.com/office/drawing/2014/chart" uri="{C3380CC4-5D6E-409C-BE32-E72D297353CC}">
              <c16:uniqueId val="{00000000-01F7-456B-A09A-92972532CD25}"/>
            </c:ext>
          </c:extLst>
        </c:ser>
        <c:dLbls>
          <c:showLegendKey val="0"/>
          <c:showVal val="0"/>
          <c:showCatName val="0"/>
          <c:showSerName val="0"/>
          <c:showPercent val="0"/>
          <c:showBubbleSize val="0"/>
        </c:dLbls>
        <c:gapWidth val="160"/>
        <c:gapDepth val="0"/>
        <c:shape val="box"/>
        <c:axId val="-267136784"/>
        <c:axId val="-267140592"/>
        <c:axId val="0"/>
      </c:bar3DChart>
      <c:catAx>
        <c:axId val="-26713678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140592"/>
        <c:crosses val="autoZero"/>
        <c:auto val="1"/>
        <c:lblAlgn val="ctr"/>
        <c:lblOffset val="100"/>
        <c:noMultiLvlLbl val="0"/>
      </c:catAx>
      <c:valAx>
        <c:axId val="-267140592"/>
        <c:scaling>
          <c:orientation val="minMax"/>
        </c:scaling>
        <c:delete val="1"/>
        <c:axPos val="t"/>
        <c:numFmt formatCode="General" sourceLinked="1"/>
        <c:majorTickMark val="none"/>
        <c:minorTickMark val="none"/>
        <c:tickLblPos val="nextTo"/>
        <c:crossAx val="-267136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'Graficas generales'!$C$69:$C$71</c:f>
              <c:strCache>
                <c:ptCount val="3"/>
                <c:pt idx="0">
                  <c:v>Cierto</c:v>
                </c:pt>
                <c:pt idx="1">
                  <c:v>Indistinto</c:v>
                </c:pt>
                <c:pt idx="2">
                  <c:v>Falso</c:v>
                </c:pt>
              </c:strCache>
            </c:strRef>
          </c:cat>
          <c:val>
            <c:numRef>
              <c:f>'Graficas generales'!$D$69:$D$71</c:f>
              <c:numCache>
                <c:formatCode>General</c:formatCode>
                <c:ptCount val="3"/>
                <c:pt idx="0">
                  <c:v>24</c:v>
                </c:pt>
                <c:pt idx="1">
                  <c:v>8</c:v>
                </c:pt>
                <c:pt idx="2">
                  <c:v>3</c:v>
                </c:pt>
              </c:numCache>
            </c:numRef>
          </c:val>
          <c:extLst>
            <c:ext xmlns:c16="http://schemas.microsoft.com/office/drawing/2014/chart" uri="{C3380CC4-5D6E-409C-BE32-E72D297353CC}">
              <c16:uniqueId val="{00000000-AFC1-4B70-9E9D-FA2334D85A15}"/>
            </c:ext>
          </c:extLst>
        </c:ser>
        <c:dLbls>
          <c:showLegendKey val="0"/>
          <c:showVal val="0"/>
          <c:showCatName val="0"/>
          <c:showSerName val="0"/>
          <c:showPercent val="0"/>
          <c:showBubbleSize val="0"/>
        </c:dLbls>
        <c:gapWidth val="160"/>
        <c:gapDepth val="0"/>
        <c:shape val="box"/>
        <c:axId val="-267131888"/>
        <c:axId val="-267130256"/>
        <c:axId val="0"/>
      </c:bar3DChart>
      <c:catAx>
        <c:axId val="-267131888"/>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130256"/>
        <c:crosses val="autoZero"/>
        <c:auto val="1"/>
        <c:lblAlgn val="ctr"/>
        <c:lblOffset val="100"/>
        <c:noMultiLvlLbl val="0"/>
      </c:catAx>
      <c:valAx>
        <c:axId val="-267130256"/>
        <c:scaling>
          <c:orientation val="minMax"/>
        </c:scaling>
        <c:delete val="1"/>
        <c:axPos val="t"/>
        <c:numFmt formatCode="General" sourceLinked="1"/>
        <c:majorTickMark val="none"/>
        <c:minorTickMark val="none"/>
        <c:tickLblPos val="nextTo"/>
        <c:crossAx val="-2671318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'Graficas generales'!$C$74:$C$76</c:f>
              <c:strCache>
                <c:ptCount val="3"/>
                <c:pt idx="0">
                  <c:v>Cierto</c:v>
                </c:pt>
                <c:pt idx="1">
                  <c:v>Indistinto</c:v>
                </c:pt>
                <c:pt idx="2">
                  <c:v>Falso</c:v>
                </c:pt>
              </c:strCache>
            </c:strRef>
          </c:cat>
          <c:val>
            <c:numRef>
              <c:f>'Graficas generales'!$D$74:$D$76</c:f>
              <c:numCache>
                <c:formatCode>General</c:formatCode>
                <c:ptCount val="3"/>
                <c:pt idx="0">
                  <c:v>23</c:v>
                </c:pt>
                <c:pt idx="1">
                  <c:v>10</c:v>
                </c:pt>
                <c:pt idx="2">
                  <c:v>2</c:v>
                </c:pt>
              </c:numCache>
            </c:numRef>
          </c:val>
          <c:extLst>
            <c:ext xmlns:c16="http://schemas.microsoft.com/office/drawing/2014/chart" uri="{C3380CC4-5D6E-409C-BE32-E72D297353CC}">
              <c16:uniqueId val="{00000000-B2C2-4806-AA29-045DBA609E84}"/>
            </c:ext>
          </c:extLst>
        </c:ser>
        <c:dLbls>
          <c:showLegendKey val="0"/>
          <c:showVal val="0"/>
          <c:showCatName val="0"/>
          <c:showSerName val="0"/>
          <c:showPercent val="0"/>
          <c:showBubbleSize val="0"/>
        </c:dLbls>
        <c:gapWidth val="160"/>
        <c:gapDepth val="0"/>
        <c:shape val="box"/>
        <c:axId val="-267129168"/>
        <c:axId val="-267133520"/>
        <c:axId val="0"/>
      </c:bar3DChart>
      <c:catAx>
        <c:axId val="-267129168"/>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133520"/>
        <c:crosses val="autoZero"/>
        <c:auto val="1"/>
        <c:lblAlgn val="ctr"/>
        <c:lblOffset val="100"/>
        <c:noMultiLvlLbl val="0"/>
      </c:catAx>
      <c:valAx>
        <c:axId val="-267133520"/>
        <c:scaling>
          <c:orientation val="minMax"/>
        </c:scaling>
        <c:delete val="1"/>
        <c:axPos val="t"/>
        <c:numFmt formatCode="General" sourceLinked="1"/>
        <c:majorTickMark val="none"/>
        <c:minorTickMark val="none"/>
        <c:tickLblPos val="nextTo"/>
        <c:crossAx val="-267129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'Graficas generales'!$C$79:$C$81</c:f>
              <c:strCache>
                <c:ptCount val="3"/>
                <c:pt idx="0">
                  <c:v>Cierto</c:v>
                </c:pt>
                <c:pt idx="1">
                  <c:v>Indistinto</c:v>
                </c:pt>
                <c:pt idx="2">
                  <c:v>Falso</c:v>
                </c:pt>
              </c:strCache>
            </c:strRef>
          </c:cat>
          <c:val>
            <c:numRef>
              <c:f>'Graficas generales'!$D$79:$D$81</c:f>
              <c:numCache>
                <c:formatCode>General</c:formatCode>
                <c:ptCount val="3"/>
                <c:pt idx="0">
                  <c:v>16</c:v>
                </c:pt>
                <c:pt idx="1">
                  <c:v>16</c:v>
                </c:pt>
                <c:pt idx="2">
                  <c:v>3</c:v>
                </c:pt>
              </c:numCache>
            </c:numRef>
          </c:val>
          <c:extLst>
            <c:ext xmlns:c16="http://schemas.microsoft.com/office/drawing/2014/chart" uri="{C3380CC4-5D6E-409C-BE32-E72D297353CC}">
              <c16:uniqueId val="{00000000-FAF5-4107-8A2A-B6BA4B6910CF}"/>
            </c:ext>
          </c:extLst>
        </c:ser>
        <c:dLbls>
          <c:showLegendKey val="0"/>
          <c:showVal val="0"/>
          <c:showCatName val="0"/>
          <c:showSerName val="0"/>
          <c:showPercent val="0"/>
          <c:showBubbleSize val="0"/>
        </c:dLbls>
        <c:gapWidth val="160"/>
        <c:gapDepth val="0"/>
        <c:shape val="box"/>
        <c:axId val="-267135696"/>
        <c:axId val="-267143312"/>
        <c:axId val="0"/>
      </c:bar3DChart>
      <c:catAx>
        <c:axId val="-267135696"/>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143312"/>
        <c:crosses val="autoZero"/>
        <c:auto val="1"/>
        <c:lblAlgn val="ctr"/>
        <c:lblOffset val="100"/>
        <c:noMultiLvlLbl val="0"/>
      </c:catAx>
      <c:valAx>
        <c:axId val="-267143312"/>
        <c:scaling>
          <c:orientation val="minMax"/>
        </c:scaling>
        <c:delete val="1"/>
        <c:axPos val="t"/>
        <c:numFmt formatCode="General" sourceLinked="1"/>
        <c:majorTickMark val="none"/>
        <c:minorTickMark val="none"/>
        <c:tickLblPos val="nextTo"/>
        <c:crossAx val="-2671356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'Graficas generales'!$C$84:$C$86</c:f>
              <c:strCache>
                <c:ptCount val="3"/>
                <c:pt idx="0">
                  <c:v>Cierto</c:v>
                </c:pt>
                <c:pt idx="1">
                  <c:v>Indistinto</c:v>
                </c:pt>
                <c:pt idx="2">
                  <c:v>Falso</c:v>
                </c:pt>
              </c:strCache>
            </c:strRef>
          </c:cat>
          <c:val>
            <c:numRef>
              <c:f>'Graficas generales'!$D$84:$D$86</c:f>
              <c:numCache>
                <c:formatCode>General</c:formatCode>
                <c:ptCount val="3"/>
                <c:pt idx="0">
                  <c:v>23</c:v>
                </c:pt>
                <c:pt idx="1">
                  <c:v>7</c:v>
                </c:pt>
                <c:pt idx="2">
                  <c:v>5</c:v>
                </c:pt>
              </c:numCache>
            </c:numRef>
          </c:val>
          <c:extLst>
            <c:ext xmlns:c16="http://schemas.microsoft.com/office/drawing/2014/chart" uri="{C3380CC4-5D6E-409C-BE32-E72D297353CC}">
              <c16:uniqueId val="{00000000-DA4C-45C6-9F39-8D36A1108CEB}"/>
            </c:ext>
          </c:extLst>
        </c:ser>
        <c:dLbls>
          <c:showLegendKey val="0"/>
          <c:showVal val="0"/>
          <c:showCatName val="0"/>
          <c:showSerName val="0"/>
          <c:showPercent val="0"/>
          <c:showBubbleSize val="0"/>
        </c:dLbls>
        <c:gapWidth val="160"/>
        <c:gapDepth val="0"/>
        <c:shape val="box"/>
        <c:axId val="-267135152"/>
        <c:axId val="-267134608"/>
        <c:axId val="0"/>
      </c:bar3DChart>
      <c:catAx>
        <c:axId val="-267135152"/>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134608"/>
        <c:crosses val="autoZero"/>
        <c:auto val="1"/>
        <c:lblAlgn val="ctr"/>
        <c:lblOffset val="100"/>
        <c:noMultiLvlLbl val="0"/>
      </c:catAx>
      <c:valAx>
        <c:axId val="-267134608"/>
        <c:scaling>
          <c:orientation val="minMax"/>
        </c:scaling>
        <c:delete val="1"/>
        <c:axPos val="t"/>
        <c:numFmt formatCode="General" sourceLinked="1"/>
        <c:majorTickMark val="none"/>
        <c:minorTickMark val="none"/>
        <c:tickLblPos val="nextTo"/>
        <c:crossAx val="-2671351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'Graficas generales'!$C$90:$C$92</c:f>
              <c:strCache>
                <c:ptCount val="3"/>
                <c:pt idx="0">
                  <c:v>Cierto</c:v>
                </c:pt>
                <c:pt idx="1">
                  <c:v>Indistinto</c:v>
                </c:pt>
                <c:pt idx="2">
                  <c:v>Falso</c:v>
                </c:pt>
              </c:strCache>
            </c:strRef>
          </c:cat>
          <c:val>
            <c:numRef>
              <c:f>'Graficas generales'!$D$90:$D$92</c:f>
              <c:numCache>
                <c:formatCode>General</c:formatCode>
                <c:ptCount val="3"/>
                <c:pt idx="0">
                  <c:v>32</c:v>
                </c:pt>
                <c:pt idx="1">
                  <c:v>2</c:v>
                </c:pt>
                <c:pt idx="2">
                  <c:v>1</c:v>
                </c:pt>
              </c:numCache>
            </c:numRef>
          </c:val>
          <c:extLst>
            <c:ext xmlns:c16="http://schemas.microsoft.com/office/drawing/2014/chart" uri="{C3380CC4-5D6E-409C-BE32-E72D297353CC}">
              <c16:uniqueId val="{00000000-061F-406C-AFBF-217FEA2B5B8A}"/>
            </c:ext>
          </c:extLst>
        </c:ser>
        <c:dLbls>
          <c:showLegendKey val="0"/>
          <c:showVal val="0"/>
          <c:showCatName val="0"/>
          <c:showSerName val="0"/>
          <c:showPercent val="0"/>
          <c:showBubbleSize val="0"/>
        </c:dLbls>
        <c:gapWidth val="160"/>
        <c:gapDepth val="0"/>
        <c:shape val="box"/>
        <c:axId val="-266857328"/>
        <c:axId val="-266862768"/>
        <c:axId val="0"/>
      </c:bar3DChart>
      <c:catAx>
        <c:axId val="-266857328"/>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862768"/>
        <c:crosses val="autoZero"/>
        <c:auto val="1"/>
        <c:lblAlgn val="ctr"/>
        <c:lblOffset val="100"/>
        <c:noMultiLvlLbl val="0"/>
      </c:catAx>
      <c:valAx>
        <c:axId val="-266862768"/>
        <c:scaling>
          <c:orientation val="minMax"/>
        </c:scaling>
        <c:delete val="1"/>
        <c:axPos val="t"/>
        <c:numFmt formatCode="General" sourceLinked="1"/>
        <c:majorTickMark val="none"/>
        <c:minorTickMark val="none"/>
        <c:tickLblPos val="nextTo"/>
        <c:crossAx val="-2668573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'Graficas generales'!$C$95:$C$97</c:f>
              <c:strCache>
                <c:ptCount val="3"/>
                <c:pt idx="0">
                  <c:v>Cierto</c:v>
                </c:pt>
                <c:pt idx="1">
                  <c:v>Indistinto</c:v>
                </c:pt>
                <c:pt idx="2">
                  <c:v>Falso</c:v>
                </c:pt>
              </c:strCache>
            </c:strRef>
          </c:cat>
          <c:val>
            <c:numRef>
              <c:f>'Graficas generales'!$D$95:$D$97</c:f>
              <c:numCache>
                <c:formatCode>General</c:formatCode>
                <c:ptCount val="3"/>
                <c:pt idx="0">
                  <c:v>25</c:v>
                </c:pt>
                <c:pt idx="1">
                  <c:v>5</c:v>
                </c:pt>
                <c:pt idx="2">
                  <c:v>5</c:v>
                </c:pt>
              </c:numCache>
            </c:numRef>
          </c:val>
          <c:extLst>
            <c:ext xmlns:c16="http://schemas.microsoft.com/office/drawing/2014/chart" uri="{C3380CC4-5D6E-409C-BE32-E72D297353CC}">
              <c16:uniqueId val="{00000000-2105-4DDC-9FC1-1399A18309A8}"/>
            </c:ext>
          </c:extLst>
        </c:ser>
        <c:dLbls>
          <c:showLegendKey val="0"/>
          <c:showVal val="0"/>
          <c:showCatName val="0"/>
          <c:showSerName val="0"/>
          <c:showPercent val="0"/>
          <c:showBubbleSize val="0"/>
        </c:dLbls>
        <c:gapWidth val="160"/>
        <c:gapDepth val="0"/>
        <c:shape val="box"/>
        <c:axId val="-266858960"/>
        <c:axId val="-266856240"/>
        <c:axId val="0"/>
      </c:bar3DChart>
      <c:catAx>
        <c:axId val="-266858960"/>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856240"/>
        <c:crosses val="autoZero"/>
        <c:auto val="1"/>
        <c:lblAlgn val="ctr"/>
        <c:lblOffset val="100"/>
        <c:noMultiLvlLbl val="0"/>
      </c:catAx>
      <c:valAx>
        <c:axId val="-266856240"/>
        <c:scaling>
          <c:orientation val="minMax"/>
        </c:scaling>
        <c:delete val="1"/>
        <c:axPos val="t"/>
        <c:numFmt formatCode="General" sourceLinked="1"/>
        <c:majorTickMark val="none"/>
        <c:minorTickMark val="none"/>
        <c:tickLblPos val="nextTo"/>
        <c:crossAx val="-266858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generales'!$C$8:$C$10</c:f>
              <c:strCache>
                <c:ptCount val="3"/>
                <c:pt idx="0">
                  <c:v>Bueno</c:v>
                </c:pt>
                <c:pt idx="1">
                  <c:v>Regular</c:v>
                </c:pt>
                <c:pt idx="2">
                  <c:v>Malo</c:v>
                </c:pt>
              </c:strCache>
            </c:strRef>
          </c:cat>
          <c:val>
            <c:numRef>
              <c:f>'Graficas generales'!$D$8:$D$10</c:f>
              <c:numCache>
                <c:formatCode>General</c:formatCode>
                <c:ptCount val="3"/>
                <c:pt idx="0">
                  <c:v>23</c:v>
                </c:pt>
                <c:pt idx="1">
                  <c:v>10</c:v>
                </c:pt>
                <c:pt idx="2">
                  <c:v>2</c:v>
                </c:pt>
              </c:numCache>
            </c:numRef>
          </c:val>
          <c:extLst>
            <c:ext xmlns:c16="http://schemas.microsoft.com/office/drawing/2014/chart" uri="{C3380CC4-5D6E-409C-BE32-E72D297353CC}">
              <c16:uniqueId val="{00000000-2E92-4337-B400-1D5119B71E9B}"/>
            </c:ext>
          </c:extLst>
        </c:ser>
        <c:dLbls>
          <c:showLegendKey val="0"/>
          <c:showVal val="0"/>
          <c:showCatName val="0"/>
          <c:showSerName val="0"/>
          <c:showPercent val="0"/>
          <c:showBubbleSize val="0"/>
        </c:dLbls>
        <c:gapWidth val="160"/>
        <c:gapDepth val="0"/>
        <c:shape val="box"/>
        <c:axId val="-584917824"/>
        <c:axId val="-585102448"/>
        <c:axId val="0"/>
      </c:bar3DChart>
      <c:catAx>
        <c:axId val="-58491782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85102448"/>
        <c:crosses val="autoZero"/>
        <c:auto val="1"/>
        <c:lblAlgn val="ctr"/>
        <c:lblOffset val="100"/>
        <c:noMultiLvlLbl val="0"/>
      </c:catAx>
      <c:valAx>
        <c:axId val="-585102448"/>
        <c:scaling>
          <c:orientation val="minMax"/>
        </c:scaling>
        <c:delete val="1"/>
        <c:axPos val="t"/>
        <c:numFmt formatCode="General" sourceLinked="1"/>
        <c:majorTickMark val="none"/>
        <c:minorTickMark val="none"/>
        <c:tickLblPos val="nextTo"/>
        <c:crossAx val="-5849178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'Graficas generales'!$C$100:$C$102</c:f>
              <c:strCache>
                <c:ptCount val="3"/>
                <c:pt idx="0">
                  <c:v>Cierto</c:v>
                </c:pt>
                <c:pt idx="1">
                  <c:v>Indistinto</c:v>
                </c:pt>
                <c:pt idx="2">
                  <c:v>Falso</c:v>
                </c:pt>
              </c:strCache>
            </c:strRef>
          </c:cat>
          <c:val>
            <c:numRef>
              <c:f>'Graficas generales'!$D$100:$D$102</c:f>
              <c:numCache>
                <c:formatCode>General</c:formatCode>
                <c:ptCount val="3"/>
                <c:pt idx="0">
                  <c:v>2</c:v>
                </c:pt>
                <c:pt idx="1">
                  <c:v>6</c:v>
                </c:pt>
                <c:pt idx="2">
                  <c:v>27</c:v>
                </c:pt>
              </c:numCache>
            </c:numRef>
          </c:val>
          <c:extLst>
            <c:ext xmlns:c16="http://schemas.microsoft.com/office/drawing/2014/chart" uri="{C3380CC4-5D6E-409C-BE32-E72D297353CC}">
              <c16:uniqueId val="{00000000-17EE-421C-889F-52D96D3499BA}"/>
            </c:ext>
          </c:extLst>
        </c:ser>
        <c:dLbls>
          <c:showLegendKey val="0"/>
          <c:showVal val="0"/>
          <c:showCatName val="0"/>
          <c:showSerName val="0"/>
          <c:showPercent val="0"/>
          <c:showBubbleSize val="0"/>
        </c:dLbls>
        <c:gapWidth val="160"/>
        <c:gapDepth val="0"/>
        <c:shape val="box"/>
        <c:axId val="-266856784"/>
        <c:axId val="-266861680"/>
        <c:axId val="0"/>
      </c:bar3DChart>
      <c:catAx>
        <c:axId val="-26685678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861680"/>
        <c:crosses val="autoZero"/>
        <c:auto val="1"/>
        <c:lblAlgn val="ctr"/>
        <c:lblOffset val="100"/>
        <c:noMultiLvlLbl val="0"/>
      </c:catAx>
      <c:valAx>
        <c:axId val="-266861680"/>
        <c:scaling>
          <c:orientation val="minMax"/>
        </c:scaling>
        <c:delete val="1"/>
        <c:axPos val="t"/>
        <c:numFmt formatCode="General" sourceLinked="1"/>
        <c:majorTickMark val="none"/>
        <c:minorTickMark val="none"/>
        <c:tickLblPos val="nextTo"/>
        <c:crossAx val="-266856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'Graficas generales'!$C$105:$C$107</c:f>
              <c:strCache>
                <c:ptCount val="3"/>
                <c:pt idx="0">
                  <c:v>Cierto</c:v>
                </c:pt>
                <c:pt idx="1">
                  <c:v>Indistinto</c:v>
                </c:pt>
                <c:pt idx="2">
                  <c:v>Falso</c:v>
                </c:pt>
              </c:strCache>
            </c:strRef>
          </c:cat>
          <c:val>
            <c:numRef>
              <c:f>'Graficas generales'!$D$105:$D$107</c:f>
              <c:numCache>
                <c:formatCode>General</c:formatCode>
                <c:ptCount val="3"/>
                <c:pt idx="0">
                  <c:v>4</c:v>
                </c:pt>
                <c:pt idx="1">
                  <c:v>10</c:v>
                </c:pt>
                <c:pt idx="2">
                  <c:v>21</c:v>
                </c:pt>
              </c:numCache>
            </c:numRef>
          </c:val>
          <c:extLst>
            <c:ext xmlns:c16="http://schemas.microsoft.com/office/drawing/2014/chart" uri="{C3380CC4-5D6E-409C-BE32-E72D297353CC}">
              <c16:uniqueId val="{00000000-0786-4BA2-95F8-307ED6C64317}"/>
            </c:ext>
          </c:extLst>
        </c:ser>
        <c:dLbls>
          <c:showLegendKey val="0"/>
          <c:showVal val="0"/>
          <c:showCatName val="0"/>
          <c:showSerName val="0"/>
          <c:showPercent val="0"/>
          <c:showBubbleSize val="0"/>
        </c:dLbls>
        <c:gapWidth val="160"/>
        <c:gapDepth val="0"/>
        <c:shape val="box"/>
        <c:axId val="-266705104"/>
        <c:axId val="-266706736"/>
        <c:axId val="0"/>
      </c:bar3DChart>
      <c:catAx>
        <c:axId val="-26670510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706736"/>
        <c:crosses val="autoZero"/>
        <c:auto val="1"/>
        <c:lblAlgn val="ctr"/>
        <c:lblOffset val="100"/>
        <c:noMultiLvlLbl val="0"/>
      </c:catAx>
      <c:valAx>
        <c:axId val="-266706736"/>
        <c:scaling>
          <c:orientation val="minMax"/>
        </c:scaling>
        <c:delete val="1"/>
        <c:axPos val="t"/>
        <c:numFmt formatCode="General" sourceLinked="1"/>
        <c:majorTickMark val="none"/>
        <c:minorTickMark val="none"/>
        <c:tickLblPos val="nextTo"/>
        <c:crossAx val="-2667051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'Graficas generales'!$C$110:$C$112</c:f>
              <c:strCache>
                <c:ptCount val="3"/>
                <c:pt idx="0">
                  <c:v>Cierto</c:v>
                </c:pt>
                <c:pt idx="1">
                  <c:v>Indistinto</c:v>
                </c:pt>
                <c:pt idx="2">
                  <c:v>Falso</c:v>
                </c:pt>
              </c:strCache>
            </c:strRef>
          </c:cat>
          <c:val>
            <c:numRef>
              <c:f>'Graficas generales'!$D$110:$D$112</c:f>
              <c:numCache>
                <c:formatCode>General</c:formatCode>
                <c:ptCount val="3"/>
                <c:pt idx="0">
                  <c:v>24</c:v>
                </c:pt>
                <c:pt idx="1">
                  <c:v>9</c:v>
                </c:pt>
                <c:pt idx="2">
                  <c:v>2</c:v>
                </c:pt>
              </c:numCache>
            </c:numRef>
          </c:val>
          <c:extLst>
            <c:ext xmlns:c16="http://schemas.microsoft.com/office/drawing/2014/chart" uri="{C3380CC4-5D6E-409C-BE32-E72D297353CC}">
              <c16:uniqueId val="{00000000-566D-49F1-9140-DE1B181079C6}"/>
            </c:ext>
          </c:extLst>
        </c:ser>
        <c:dLbls>
          <c:showLegendKey val="0"/>
          <c:showVal val="0"/>
          <c:showCatName val="0"/>
          <c:showSerName val="0"/>
          <c:showPercent val="0"/>
          <c:showBubbleSize val="0"/>
        </c:dLbls>
        <c:gapWidth val="160"/>
        <c:gapDepth val="0"/>
        <c:shape val="box"/>
        <c:axId val="-266713264"/>
        <c:axId val="-266704560"/>
        <c:axId val="0"/>
      </c:bar3DChart>
      <c:catAx>
        <c:axId val="-26671326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704560"/>
        <c:crosses val="autoZero"/>
        <c:auto val="1"/>
        <c:lblAlgn val="ctr"/>
        <c:lblOffset val="100"/>
        <c:noMultiLvlLbl val="0"/>
      </c:catAx>
      <c:valAx>
        <c:axId val="-266704560"/>
        <c:scaling>
          <c:orientation val="minMax"/>
        </c:scaling>
        <c:delete val="1"/>
        <c:axPos val="t"/>
        <c:numFmt formatCode="General" sourceLinked="1"/>
        <c:majorTickMark val="none"/>
        <c:minorTickMark val="none"/>
        <c:tickLblPos val="nextTo"/>
        <c:crossAx val="-266713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'Graficas generales'!$C$115:$C$117</c:f>
              <c:strCache>
                <c:ptCount val="3"/>
                <c:pt idx="0">
                  <c:v>Cierto</c:v>
                </c:pt>
                <c:pt idx="1">
                  <c:v>Indistinto</c:v>
                </c:pt>
                <c:pt idx="2">
                  <c:v>Falso</c:v>
                </c:pt>
              </c:strCache>
            </c:strRef>
          </c:cat>
          <c:val>
            <c:numRef>
              <c:f>'Graficas generales'!$D$115:$D$117</c:f>
              <c:numCache>
                <c:formatCode>General</c:formatCode>
                <c:ptCount val="3"/>
                <c:pt idx="0">
                  <c:v>12</c:v>
                </c:pt>
                <c:pt idx="1">
                  <c:v>16</c:v>
                </c:pt>
                <c:pt idx="2">
                  <c:v>7</c:v>
                </c:pt>
              </c:numCache>
            </c:numRef>
          </c:val>
          <c:extLst>
            <c:ext xmlns:c16="http://schemas.microsoft.com/office/drawing/2014/chart" uri="{C3380CC4-5D6E-409C-BE32-E72D297353CC}">
              <c16:uniqueId val="{00000000-B53A-4A33-A789-BA0DD51A9D50}"/>
            </c:ext>
          </c:extLst>
        </c:ser>
        <c:dLbls>
          <c:showLegendKey val="0"/>
          <c:showVal val="0"/>
          <c:showCatName val="0"/>
          <c:showSerName val="0"/>
          <c:showPercent val="0"/>
          <c:showBubbleSize val="0"/>
        </c:dLbls>
        <c:gapWidth val="160"/>
        <c:gapDepth val="0"/>
        <c:shape val="box"/>
        <c:axId val="-266715984"/>
        <c:axId val="-266707824"/>
        <c:axId val="0"/>
      </c:bar3DChart>
      <c:catAx>
        <c:axId val="-26671598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707824"/>
        <c:crosses val="autoZero"/>
        <c:auto val="1"/>
        <c:lblAlgn val="ctr"/>
        <c:lblOffset val="100"/>
        <c:noMultiLvlLbl val="0"/>
      </c:catAx>
      <c:valAx>
        <c:axId val="-266707824"/>
        <c:scaling>
          <c:orientation val="minMax"/>
        </c:scaling>
        <c:delete val="1"/>
        <c:axPos val="t"/>
        <c:numFmt formatCode="General" sourceLinked="1"/>
        <c:majorTickMark val="none"/>
        <c:minorTickMark val="none"/>
        <c:tickLblPos val="nextTo"/>
        <c:crossAx val="-2667159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'Graficas generales'!$C$120:$C$122</c:f>
              <c:strCache>
                <c:ptCount val="3"/>
                <c:pt idx="0">
                  <c:v>Cierto</c:v>
                </c:pt>
                <c:pt idx="1">
                  <c:v>Indistinto</c:v>
                </c:pt>
                <c:pt idx="2">
                  <c:v>Falso</c:v>
                </c:pt>
              </c:strCache>
            </c:strRef>
          </c:cat>
          <c:val>
            <c:numRef>
              <c:f>'Graficas generales'!$D$120:$D$122</c:f>
              <c:numCache>
                <c:formatCode>General</c:formatCode>
                <c:ptCount val="3"/>
                <c:pt idx="0">
                  <c:v>32</c:v>
                </c:pt>
                <c:pt idx="1">
                  <c:v>3</c:v>
                </c:pt>
                <c:pt idx="2">
                  <c:v>0</c:v>
                </c:pt>
              </c:numCache>
            </c:numRef>
          </c:val>
          <c:extLst>
            <c:ext xmlns:c16="http://schemas.microsoft.com/office/drawing/2014/chart" uri="{C3380CC4-5D6E-409C-BE32-E72D297353CC}">
              <c16:uniqueId val="{00000000-854C-4759-8336-A93BEBBAD18A}"/>
            </c:ext>
          </c:extLst>
        </c:ser>
        <c:dLbls>
          <c:showLegendKey val="0"/>
          <c:showVal val="0"/>
          <c:showCatName val="0"/>
          <c:showSerName val="0"/>
          <c:showPercent val="0"/>
          <c:showBubbleSize val="0"/>
        </c:dLbls>
        <c:gapWidth val="160"/>
        <c:gapDepth val="0"/>
        <c:shape val="box"/>
        <c:axId val="-266710000"/>
        <c:axId val="-266715440"/>
        <c:axId val="0"/>
      </c:bar3DChart>
      <c:catAx>
        <c:axId val="-266710000"/>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715440"/>
        <c:crosses val="autoZero"/>
        <c:auto val="1"/>
        <c:lblAlgn val="ctr"/>
        <c:lblOffset val="100"/>
        <c:noMultiLvlLbl val="0"/>
      </c:catAx>
      <c:valAx>
        <c:axId val="-266715440"/>
        <c:scaling>
          <c:orientation val="minMax"/>
        </c:scaling>
        <c:delete val="1"/>
        <c:axPos val="t"/>
        <c:numFmt formatCode="General" sourceLinked="1"/>
        <c:majorTickMark val="none"/>
        <c:minorTickMark val="none"/>
        <c:tickLblPos val="nextTo"/>
        <c:crossAx val="-2667100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'Graficas generales'!$C$125:$C$127</c:f>
              <c:strCache>
                <c:ptCount val="3"/>
                <c:pt idx="0">
                  <c:v>Bueno</c:v>
                </c:pt>
                <c:pt idx="1">
                  <c:v>Regular</c:v>
                </c:pt>
                <c:pt idx="2">
                  <c:v>Malo</c:v>
                </c:pt>
              </c:strCache>
            </c:strRef>
          </c:cat>
          <c:val>
            <c:numRef>
              <c:f>'Graficas generales'!$D$125:$D$127</c:f>
              <c:numCache>
                <c:formatCode>General</c:formatCode>
                <c:ptCount val="3"/>
                <c:pt idx="0">
                  <c:v>32</c:v>
                </c:pt>
                <c:pt idx="1">
                  <c:v>3</c:v>
                </c:pt>
                <c:pt idx="2">
                  <c:v>0</c:v>
                </c:pt>
              </c:numCache>
            </c:numRef>
          </c:val>
          <c:extLst>
            <c:ext xmlns:c16="http://schemas.microsoft.com/office/drawing/2014/chart" uri="{C3380CC4-5D6E-409C-BE32-E72D297353CC}">
              <c16:uniqueId val="{00000000-3253-4553-8F0F-967966648907}"/>
            </c:ext>
          </c:extLst>
        </c:ser>
        <c:dLbls>
          <c:showLegendKey val="0"/>
          <c:showVal val="0"/>
          <c:showCatName val="0"/>
          <c:showSerName val="0"/>
          <c:showPercent val="0"/>
          <c:showBubbleSize val="0"/>
        </c:dLbls>
        <c:gapWidth val="160"/>
        <c:gapDepth val="0"/>
        <c:shape val="box"/>
        <c:axId val="-266704016"/>
        <c:axId val="-266711088"/>
        <c:axId val="0"/>
      </c:bar3DChart>
      <c:catAx>
        <c:axId val="-266704016"/>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711088"/>
        <c:crosses val="autoZero"/>
        <c:auto val="1"/>
        <c:lblAlgn val="ctr"/>
        <c:lblOffset val="100"/>
        <c:noMultiLvlLbl val="0"/>
      </c:catAx>
      <c:valAx>
        <c:axId val="-266711088"/>
        <c:scaling>
          <c:orientation val="minMax"/>
        </c:scaling>
        <c:delete val="1"/>
        <c:axPos val="t"/>
        <c:numFmt formatCode="General" sourceLinked="1"/>
        <c:majorTickMark val="none"/>
        <c:minorTickMark val="none"/>
        <c:tickLblPos val="nextTo"/>
        <c:crossAx val="-2667040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'Graficas generales'!$C$130:$C$132</c:f>
              <c:strCache>
                <c:ptCount val="3"/>
                <c:pt idx="0">
                  <c:v>Mucho</c:v>
                </c:pt>
                <c:pt idx="1">
                  <c:v>Regular</c:v>
                </c:pt>
                <c:pt idx="2">
                  <c:v>Poco</c:v>
                </c:pt>
              </c:strCache>
            </c:strRef>
          </c:cat>
          <c:val>
            <c:numRef>
              <c:f>'Graficas generales'!$D$130:$D$132</c:f>
              <c:numCache>
                <c:formatCode>General</c:formatCode>
                <c:ptCount val="3"/>
                <c:pt idx="0">
                  <c:v>30</c:v>
                </c:pt>
                <c:pt idx="1">
                  <c:v>5</c:v>
                </c:pt>
                <c:pt idx="2">
                  <c:v>0</c:v>
                </c:pt>
              </c:numCache>
            </c:numRef>
          </c:val>
          <c:extLst>
            <c:ext xmlns:c16="http://schemas.microsoft.com/office/drawing/2014/chart" uri="{C3380CC4-5D6E-409C-BE32-E72D297353CC}">
              <c16:uniqueId val="{00000000-0493-4C14-B385-8549D145F261}"/>
            </c:ext>
          </c:extLst>
        </c:ser>
        <c:dLbls>
          <c:showLegendKey val="0"/>
          <c:showVal val="0"/>
          <c:showCatName val="0"/>
          <c:showSerName val="0"/>
          <c:showPercent val="0"/>
          <c:showBubbleSize val="0"/>
        </c:dLbls>
        <c:gapWidth val="160"/>
        <c:gapDepth val="0"/>
        <c:shape val="box"/>
        <c:axId val="-266717616"/>
        <c:axId val="-266718160"/>
        <c:axId val="0"/>
      </c:bar3DChart>
      <c:catAx>
        <c:axId val="-266717616"/>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718160"/>
        <c:crosses val="autoZero"/>
        <c:auto val="1"/>
        <c:lblAlgn val="ctr"/>
        <c:lblOffset val="100"/>
        <c:noMultiLvlLbl val="0"/>
      </c:catAx>
      <c:valAx>
        <c:axId val="-266718160"/>
        <c:scaling>
          <c:orientation val="minMax"/>
        </c:scaling>
        <c:delete val="1"/>
        <c:axPos val="t"/>
        <c:numFmt formatCode="General" sourceLinked="1"/>
        <c:majorTickMark val="none"/>
        <c:minorTickMark val="none"/>
        <c:tickLblPos val="nextTo"/>
        <c:crossAx val="-2667176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'Graficas generales'!$C$135:$C$137</c:f>
              <c:strCache>
                <c:ptCount val="3"/>
                <c:pt idx="0">
                  <c:v>Cierto</c:v>
                </c:pt>
                <c:pt idx="1">
                  <c:v>Indistinto</c:v>
                </c:pt>
                <c:pt idx="2">
                  <c:v>Falso</c:v>
                </c:pt>
              </c:strCache>
            </c:strRef>
          </c:cat>
          <c:val>
            <c:numRef>
              <c:f>'Graficas generales'!$D$135:$D$137</c:f>
              <c:numCache>
                <c:formatCode>General</c:formatCode>
                <c:ptCount val="3"/>
                <c:pt idx="0">
                  <c:v>12</c:v>
                </c:pt>
                <c:pt idx="1">
                  <c:v>15</c:v>
                </c:pt>
                <c:pt idx="2">
                  <c:v>8</c:v>
                </c:pt>
              </c:numCache>
            </c:numRef>
          </c:val>
          <c:extLst>
            <c:ext xmlns:c16="http://schemas.microsoft.com/office/drawing/2014/chart" uri="{C3380CC4-5D6E-409C-BE32-E72D297353CC}">
              <c16:uniqueId val="{00000000-9891-4778-AA9C-3A099E41A0BC}"/>
            </c:ext>
          </c:extLst>
        </c:ser>
        <c:dLbls>
          <c:showLegendKey val="0"/>
          <c:showVal val="0"/>
          <c:showCatName val="0"/>
          <c:showSerName val="0"/>
          <c:showPercent val="0"/>
          <c:showBubbleSize val="0"/>
        </c:dLbls>
        <c:gapWidth val="160"/>
        <c:gapDepth val="0"/>
        <c:shape val="box"/>
        <c:axId val="-266712720"/>
        <c:axId val="-266711632"/>
        <c:axId val="0"/>
      </c:bar3DChart>
      <c:catAx>
        <c:axId val="-266712720"/>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711632"/>
        <c:crosses val="autoZero"/>
        <c:auto val="1"/>
        <c:lblAlgn val="ctr"/>
        <c:lblOffset val="100"/>
        <c:noMultiLvlLbl val="0"/>
      </c:catAx>
      <c:valAx>
        <c:axId val="-266711632"/>
        <c:scaling>
          <c:orientation val="minMax"/>
        </c:scaling>
        <c:delete val="1"/>
        <c:axPos val="t"/>
        <c:numFmt formatCode="General" sourceLinked="1"/>
        <c:majorTickMark val="none"/>
        <c:minorTickMark val="none"/>
        <c:tickLblPos val="nextTo"/>
        <c:crossAx val="-2667127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'Graficas generales'!$C$141:$C$143</c:f>
              <c:strCache>
                <c:ptCount val="3"/>
                <c:pt idx="0">
                  <c:v>Cierto</c:v>
                </c:pt>
                <c:pt idx="1">
                  <c:v>Indistinto</c:v>
                </c:pt>
                <c:pt idx="2">
                  <c:v>Falso</c:v>
                </c:pt>
              </c:strCache>
            </c:strRef>
          </c:cat>
          <c:val>
            <c:numRef>
              <c:f>'Graficas generales'!$D$141:$D$143</c:f>
              <c:numCache>
                <c:formatCode>General</c:formatCode>
                <c:ptCount val="3"/>
                <c:pt idx="0">
                  <c:v>26</c:v>
                </c:pt>
                <c:pt idx="1">
                  <c:v>4</c:v>
                </c:pt>
                <c:pt idx="2">
                  <c:v>5</c:v>
                </c:pt>
              </c:numCache>
            </c:numRef>
          </c:val>
          <c:extLst>
            <c:ext xmlns:c16="http://schemas.microsoft.com/office/drawing/2014/chart" uri="{C3380CC4-5D6E-409C-BE32-E72D297353CC}">
              <c16:uniqueId val="{00000000-959F-47E5-A579-FCDB8D46A031}"/>
            </c:ext>
          </c:extLst>
        </c:ser>
        <c:dLbls>
          <c:showLegendKey val="0"/>
          <c:showVal val="0"/>
          <c:showCatName val="0"/>
          <c:showSerName val="0"/>
          <c:showPercent val="0"/>
          <c:showBubbleSize val="0"/>
        </c:dLbls>
        <c:gapWidth val="160"/>
        <c:gapDepth val="0"/>
        <c:shape val="box"/>
        <c:axId val="-266708368"/>
        <c:axId val="-266150000"/>
        <c:axId val="0"/>
      </c:bar3DChart>
      <c:catAx>
        <c:axId val="-266708368"/>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150000"/>
        <c:crosses val="autoZero"/>
        <c:auto val="1"/>
        <c:lblAlgn val="ctr"/>
        <c:lblOffset val="100"/>
        <c:noMultiLvlLbl val="0"/>
      </c:catAx>
      <c:valAx>
        <c:axId val="-266150000"/>
        <c:scaling>
          <c:orientation val="minMax"/>
        </c:scaling>
        <c:delete val="1"/>
        <c:axPos val="t"/>
        <c:numFmt formatCode="General" sourceLinked="1"/>
        <c:majorTickMark val="none"/>
        <c:minorTickMark val="none"/>
        <c:tickLblPos val="nextTo"/>
        <c:crossAx val="-266708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'Graficas generales'!$C$146:$C$148</c:f>
              <c:strCache>
                <c:ptCount val="3"/>
                <c:pt idx="0">
                  <c:v>Bueno</c:v>
                </c:pt>
                <c:pt idx="1">
                  <c:v>Regular</c:v>
                </c:pt>
                <c:pt idx="2">
                  <c:v>Malo</c:v>
                </c:pt>
              </c:strCache>
            </c:strRef>
          </c:cat>
          <c:val>
            <c:numRef>
              <c:f>'Graficas generales'!$D$146:$D$148</c:f>
              <c:numCache>
                <c:formatCode>General</c:formatCode>
                <c:ptCount val="3"/>
                <c:pt idx="0">
                  <c:v>27</c:v>
                </c:pt>
                <c:pt idx="1">
                  <c:v>7</c:v>
                </c:pt>
                <c:pt idx="2">
                  <c:v>1</c:v>
                </c:pt>
              </c:numCache>
            </c:numRef>
          </c:val>
          <c:extLst>
            <c:ext xmlns:c16="http://schemas.microsoft.com/office/drawing/2014/chart" uri="{C3380CC4-5D6E-409C-BE32-E72D297353CC}">
              <c16:uniqueId val="{00000000-8834-4886-8C0C-BB6B90BA79A5}"/>
            </c:ext>
          </c:extLst>
        </c:ser>
        <c:dLbls>
          <c:showLegendKey val="0"/>
          <c:showVal val="0"/>
          <c:showCatName val="0"/>
          <c:showSerName val="0"/>
          <c:showPercent val="0"/>
          <c:showBubbleSize val="0"/>
        </c:dLbls>
        <c:gapWidth val="160"/>
        <c:gapDepth val="0"/>
        <c:shape val="box"/>
        <c:axId val="-266162512"/>
        <c:axId val="-266157072"/>
        <c:axId val="0"/>
      </c:bar3DChart>
      <c:catAx>
        <c:axId val="-266162512"/>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157072"/>
        <c:crosses val="autoZero"/>
        <c:auto val="1"/>
        <c:lblAlgn val="ctr"/>
        <c:lblOffset val="100"/>
        <c:noMultiLvlLbl val="0"/>
      </c:catAx>
      <c:valAx>
        <c:axId val="-266157072"/>
        <c:scaling>
          <c:orientation val="minMax"/>
        </c:scaling>
        <c:delete val="1"/>
        <c:axPos val="t"/>
        <c:numFmt formatCode="General" sourceLinked="1"/>
        <c:majorTickMark val="none"/>
        <c:minorTickMark val="none"/>
        <c:tickLblPos val="nextTo"/>
        <c:crossAx val="-2661625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generales'!$C$13:$C$15</c:f>
              <c:strCache>
                <c:ptCount val="3"/>
                <c:pt idx="0">
                  <c:v>Bueno</c:v>
                </c:pt>
                <c:pt idx="1">
                  <c:v>Regular</c:v>
                </c:pt>
                <c:pt idx="2">
                  <c:v>Malo</c:v>
                </c:pt>
              </c:strCache>
            </c:strRef>
          </c:cat>
          <c:val>
            <c:numRef>
              <c:f>'Graficas generales'!$D$13:$D$15</c:f>
              <c:numCache>
                <c:formatCode>General</c:formatCode>
                <c:ptCount val="3"/>
                <c:pt idx="0">
                  <c:v>16</c:v>
                </c:pt>
                <c:pt idx="1">
                  <c:v>18</c:v>
                </c:pt>
                <c:pt idx="2">
                  <c:v>1</c:v>
                </c:pt>
              </c:numCache>
            </c:numRef>
          </c:val>
          <c:extLst>
            <c:ext xmlns:c16="http://schemas.microsoft.com/office/drawing/2014/chart" uri="{C3380CC4-5D6E-409C-BE32-E72D297353CC}">
              <c16:uniqueId val="{00000000-A354-4A1A-A8DB-2CEB5FCCDC83}"/>
            </c:ext>
          </c:extLst>
        </c:ser>
        <c:dLbls>
          <c:showLegendKey val="0"/>
          <c:showVal val="0"/>
          <c:showCatName val="0"/>
          <c:showSerName val="0"/>
          <c:showPercent val="0"/>
          <c:showBubbleSize val="0"/>
        </c:dLbls>
        <c:gapWidth val="160"/>
        <c:gapDepth val="0"/>
        <c:shape val="box"/>
        <c:axId val="-267978448"/>
        <c:axId val="-267965936"/>
        <c:axId val="0"/>
      </c:bar3DChart>
      <c:catAx>
        <c:axId val="-267978448"/>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965936"/>
        <c:crosses val="autoZero"/>
        <c:auto val="1"/>
        <c:lblAlgn val="ctr"/>
        <c:lblOffset val="100"/>
        <c:noMultiLvlLbl val="0"/>
      </c:catAx>
      <c:valAx>
        <c:axId val="-267965936"/>
        <c:scaling>
          <c:orientation val="minMax"/>
        </c:scaling>
        <c:delete val="1"/>
        <c:axPos val="t"/>
        <c:numFmt formatCode="General" sourceLinked="1"/>
        <c:majorTickMark val="none"/>
        <c:minorTickMark val="none"/>
        <c:tickLblPos val="nextTo"/>
        <c:crossAx val="-2679784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'Graficas generales'!$C$151:$C$153</c:f>
              <c:strCache>
                <c:ptCount val="3"/>
                <c:pt idx="0">
                  <c:v>Cierto</c:v>
                </c:pt>
                <c:pt idx="1">
                  <c:v>Indistinto</c:v>
                </c:pt>
                <c:pt idx="2">
                  <c:v>Falso</c:v>
                </c:pt>
              </c:strCache>
            </c:strRef>
          </c:cat>
          <c:val>
            <c:numRef>
              <c:f>'Graficas generales'!$D$151:$D$153</c:f>
              <c:numCache>
                <c:formatCode>General</c:formatCode>
                <c:ptCount val="3"/>
                <c:pt idx="0">
                  <c:v>21</c:v>
                </c:pt>
                <c:pt idx="1">
                  <c:v>10</c:v>
                </c:pt>
                <c:pt idx="2">
                  <c:v>4</c:v>
                </c:pt>
              </c:numCache>
            </c:numRef>
          </c:val>
          <c:extLst>
            <c:ext xmlns:c16="http://schemas.microsoft.com/office/drawing/2014/chart" uri="{C3380CC4-5D6E-409C-BE32-E72D297353CC}">
              <c16:uniqueId val="{00000000-B752-4D2F-83E0-A53313CD6A34}"/>
            </c:ext>
          </c:extLst>
        </c:ser>
        <c:dLbls>
          <c:showLegendKey val="0"/>
          <c:showVal val="0"/>
          <c:showCatName val="0"/>
          <c:showSerName val="0"/>
          <c:showPercent val="0"/>
          <c:showBubbleSize val="0"/>
        </c:dLbls>
        <c:gapWidth val="160"/>
        <c:gapDepth val="0"/>
        <c:shape val="box"/>
        <c:axId val="-266161424"/>
        <c:axId val="-266151088"/>
        <c:axId val="0"/>
      </c:bar3DChart>
      <c:catAx>
        <c:axId val="-26616142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151088"/>
        <c:crosses val="autoZero"/>
        <c:auto val="1"/>
        <c:lblAlgn val="ctr"/>
        <c:lblOffset val="100"/>
        <c:noMultiLvlLbl val="0"/>
      </c:catAx>
      <c:valAx>
        <c:axId val="-266151088"/>
        <c:scaling>
          <c:orientation val="minMax"/>
        </c:scaling>
        <c:delete val="1"/>
        <c:axPos val="t"/>
        <c:numFmt formatCode="General" sourceLinked="1"/>
        <c:majorTickMark val="none"/>
        <c:minorTickMark val="none"/>
        <c:tickLblPos val="nextTo"/>
        <c:crossAx val="-2661614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'Graficas generales'!$C$156:$C$158</c:f>
              <c:strCache>
                <c:ptCount val="3"/>
                <c:pt idx="0">
                  <c:v>Si</c:v>
                </c:pt>
                <c:pt idx="1">
                  <c:v>A veces</c:v>
                </c:pt>
                <c:pt idx="2">
                  <c:v>No</c:v>
                </c:pt>
              </c:strCache>
            </c:strRef>
          </c:cat>
          <c:val>
            <c:numRef>
              <c:f>'Graficas generales'!$D$156:$D$158</c:f>
              <c:numCache>
                <c:formatCode>General</c:formatCode>
                <c:ptCount val="3"/>
                <c:pt idx="0">
                  <c:v>12</c:v>
                </c:pt>
                <c:pt idx="1">
                  <c:v>18</c:v>
                </c:pt>
                <c:pt idx="2">
                  <c:v>5</c:v>
                </c:pt>
              </c:numCache>
            </c:numRef>
          </c:val>
          <c:extLst>
            <c:ext xmlns:c16="http://schemas.microsoft.com/office/drawing/2014/chart" uri="{C3380CC4-5D6E-409C-BE32-E72D297353CC}">
              <c16:uniqueId val="{00000000-0FF5-4167-951F-D7EEE3C32A34}"/>
            </c:ext>
          </c:extLst>
        </c:ser>
        <c:dLbls>
          <c:showLegendKey val="0"/>
          <c:showVal val="0"/>
          <c:showCatName val="0"/>
          <c:showSerName val="0"/>
          <c:showPercent val="0"/>
          <c:showBubbleSize val="0"/>
        </c:dLbls>
        <c:gapWidth val="160"/>
        <c:gapDepth val="0"/>
        <c:shape val="box"/>
        <c:axId val="-266158160"/>
        <c:axId val="-266159248"/>
        <c:axId val="0"/>
      </c:bar3DChart>
      <c:catAx>
        <c:axId val="-266158160"/>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159248"/>
        <c:crosses val="autoZero"/>
        <c:auto val="1"/>
        <c:lblAlgn val="ctr"/>
        <c:lblOffset val="100"/>
        <c:noMultiLvlLbl val="0"/>
      </c:catAx>
      <c:valAx>
        <c:axId val="-266159248"/>
        <c:scaling>
          <c:orientation val="minMax"/>
        </c:scaling>
        <c:delete val="1"/>
        <c:axPos val="t"/>
        <c:numFmt formatCode="General" sourceLinked="1"/>
        <c:majorTickMark val="none"/>
        <c:minorTickMark val="none"/>
        <c:tickLblPos val="nextTo"/>
        <c:crossAx val="-266158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'Graficas generales'!$C$161:$C$163</c:f>
              <c:strCache>
                <c:ptCount val="3"/>
                <c:pt idx="0">
                  <c:v>Cierto</c:v>
                </c:pt>
                <c:pt idx="1">
                  <c:v>Indistinto</c:v>
                </c:pt>
                <c:pt idx="2">
                  <c:v>Falso</c:v>
                </c:pt>
              </c:strCache>
            </c:strRef>
          </c:cat>
          <c:val>
            <c:numRef>
              <c:f>'Graficas generales'!$D$161:$D$163</c:f>
              <c:numCache>
                <c:formatCode>General</c:formatCode>
                <c:ptCount val="3"/>
                <c:pt idx="0">
                  <c:v>27</c:v>
                </c:pt>
                <c:pt idx="1">
                  <c:v>5</c:v>
                </c:pt>
                <c:pt idx="2">
                  <c:v>3</c:v>
                </c:pt>
              </c:numCache>
            </c:numRef>
          </c:val>
          <c:extLst>
            <c:ext xmlns:c16="http://schemas.microsoft.com/office/drawing/2014/chart" uri="{C3380CC4-5D6E-409C-BE32-E72D297353CC}">
              <c16:uniqueId val="{00000000-566F-459C-B5FD-B537F594F541}"/>
            </c:ext>
          </c:extLst>
        </c:ser>
        <c:dLbls>
          <c:showLegendKey val="0"/>
          <c:showVal val="0"/>
          <c:showCatName val="0"/>
          <c:showSerName val="0"/>
          <c:showPercent val="0"/>
          <c:showBubbleSize val="0"/>
        </c:dLbls>
        <c:gapWidth val="160"/>
        <c:gapDepth val="0"/>
        <c:shape val="box"/>
        <c:axId val="-266152176"/>
        <c:axId val="-266159792"/>
        <c:axId val="0"/>
      </c:bar3DChart>
      <c:catAx>
        <c:axId val="-266152176"/>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159792"/>
        <c:crosses val="autoZero"/>
        <c:auto val="1"/>
        <c:lblAlgn val="ctr"/>
        <c:lblOffset val="100"/>
        <c:noMultiLvlLbl val="0"/>
      </c:catAx>
      <c:valAx>
        <c:axId val="-266159792"/>
        <c:scaling>
          <c:orientation val="minMax"/>
        </c:scaling>
        <c:delete val="1"/>
        <c:axPos val="t"/>
        <c:numFmt formatCode="General" sourceLinked="1"/>
        <c:majorTickMark val="none"/>
        <c:minorTickMark val="none"/>
        <c:tickLblPos val="nextTo"/>
        <c:crossAx val="-266152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'Graficas generales'!$C$166:$C$168</c:f>
              <c:strCache>
                <c:ptCount val="3"/>
                <c:pt idx="0">
                  <c:v>Cierto</c:v>
                </c:pt>
                <c:pt idx="1">
                  <c:v>Indistinto</c:v>
                </c:pt>
                <c:pt idx="2">
                  <c:v>Falso</c:v>
                </c:pt>
              </c:strCache>
            </c:strRef>
          </c:cat>
          <c:val>
            <c:numRef>
              <c:f>'Graficas generales'!$D$166:$D$168</c:f>
              <c:numCache>
                <c:formatCode>General</c:formatCode>
                <c:ptCount val="3"/>
                <c:pt idx="0">
                  <c:v>27</c:v>
                </c:pt>
                <c:pt idx="1">
                  <c:v>6</c:v>
                </c:pt>
                <c:pt idx="2">
                  <c:v>2</c:v>
                </c:pt>
              </c:numCache>
            </c:numRef>
          </c:val>
          <c:extLst>
            <c:ext xmlns:c16="http://schemas.microsoft.com/office/drawing/2014/chart" uri="{C3380CC4-5D6E-409C-BE32-E72D297353CC}">
              <c16:uniqueId val="{00000000-A0BF-4D90-ABE8-1C54C212A684}"/>
            </c:ext>
          </c:extLst>
        </c:ser>
        <c:dLbls>
          <c:showLegendKey val="0"/>
          <c:showVal val="0"/>
          <c:showCatName val="0"/>
          <c:showSerName val="0"/>
          <c:showPercent val="0"/>
          <c:showBubbleSize val="0"/>
        </c:dLbls>
        <c:gapWidth val="160"/>
        <c:gapDepth val="0"/>
        <c:shape val="box"/>
        <c:axId val="-266157616"/>
        <c:axId val="-266156528"/>
        <c:axId val="0"/>
      </c:bar3DChart>
      <c:catAx>
        <c:axId val="-266157616"/>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156528"/>
        <c:crosses val="autoZero"/>
        <c:auto val="1"/>
        <c:lblAlgn val="ctr"/>
        <c:lblOffset val="100"/>
        <c:noMultiLvlLbl val="0"/>
      </c:catAx>
      <c:valAx>
        <c:axId val="-266156528"/>
        <c:scaling>
          <c:orientation val="minMax"/>
        </c:scaling>
        <c:delete val="1"/>
        <c:axPos val="t"/>
        <c:numFmt formatCode="General" sourceLinked="1"/>
        <c:majorTickMark val="none"/>
        <c:minorTickMark val="none"/>
        <c:tickLblPos val="nextTo"/>
        <c:crossAx val="-2661576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'Graficas generales'!$C$171:$C$173</c:f>
              <c:strCache>
                <c:ptCount val="3"/>
                <c:pt idx="0">
                  <c:v>Cierto</c:v>
                </c:pt>
                <c:pt idx="1">
                  <c:v>Indistinto</c:v>
                </c:pt>
                <c:pt idx="2">
                  <c:v>Falso</c:v>
                </c:pt>
              </c:strCache>
            </c:strRef>
          </c:cat>
          <c:val>
            <c:numRef>
              <c:f>'Graficas generales'!$D$171:$D$173</c:f>
              <c:numCache>
                <c:formatCode>General</c:formatCode>
                <c:ptCount val="3"/>
                <c:pt idx="0">
                  <c:v>23</c:v>
                </c:pt>
                <c:pt idx="1">
                  <c:v>10</c:v>
                </c:pt>
                <c:pt idx="2">
                  <c:v>2</c:v>
                </c:pt>
              </c:numCache>
            </c:numRef>
          </c:val>
          <c:extLst>
            <c:ext xmlns:c16="http://schemas.microsoft.com/office/drawing/2014/chart" uri="{C3380CC4-5D6E-409C-BE32-E72D297353CC}">
              <c16:uniqueId val="{00000000-EB93-4257-AF1E-025EA73A3ACE}"/>
            </c:ext>
          </c:extLst>
        </c:ser>
        <c:dLbls>
          <c:showLegendKey val="0"/>
          <c:showVal val="0"/>
          <c:showCatName val="0"/>
          <c:showSerName val="0"/>
          <c:showPercent val="0"/>
          <c:showBubbleSize val="0"/>
        </c:dLbls>
        <c:gapWidth val="160"/>
        <c:gapDepth val="0"/>
        <c:shape val="box"/>
        <c:axId val="-266148368"/>
        <c:axId val="-266154896"/>
        <c:axId val="0"/>
      </c:bar3DChart>
      <c:catAx>
        <c:axId val="-266148368"/>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154896"/>
        <c:crosses val="autoZero"/>
        <c:auto val="1"/>
        <c:lblAlgn val="ctr"/>
        <c:lblOffset val="100"/>
        <c:noMultiLvlLbl val="0"/>
      </c:catAx>
      <c:valAx>
        <c:axId val="-266154896"/>
        <c:scaling>
          <c:orientation val="minMax"/>
        </c:scaling>
        <c:delete val="1"/>
        <c:axPos val="t"/>
        <c:numFmt formatCode="General" sourceLinked="1"/>
        <c:majorTickMark val="none"/>
        <c:minorTickMark val="none"/>
        <c:tickLblPos val="nextTo"/>
        <c:crossAx val="-266148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'Graficas generales'!$C$176:$C$178</c:f>
              <c:strCache>
                <c:ptCount val="3"/>
                <c:pt idx="0">
                  <c:v>Si</c:v>
                </c:pt>
                <c:pt idx="1">
                  <c:v>A veces</c:v>
                </c:pt>
                <c:pt idx="2">
                  <c:v>No</c:v>
                </c:pt>
              </c:strCache>
            </c:strRef>
          </c:cat>
          <c:val>
            <c:numRef>
              <c:f>'Graficas generales'!$D$176:$D$178</c:f>
              <c:numCache>
                <c:formatCode>General</c:formatCode>
                <c:ptCount val="3"/>
                <c:pt idx="0">
                  <c:v>22</c:v>
                </c:pt>
                <c:pt idx="1">
                  <c:v>11</c:v>
                </c:pt>
                <c:pt idx="2">
                  <c:v>2</c:v>
                </c:pt>
              </c:numCache>
            </c:numRef>
          </c:val>
          <c:extLst>
            <c:ext xmlns:c16="http://schemas.microsoft.com/office/drawing/2014/chart" uri="{C3380CC4-5D6E-409C-BE32-E72D297353CC}">
              <c16:uniqueId val="{00000000-43F8-4B63-87DE-E8A4A95AFCD1}"/>
            </c:ext>
          </c:extLst>
        </c:ser>
        <c:dLbls>
          <c:showLegendKey val="0"/>
          <c:showVal val="0"/>
          <c:showCatName val="0"/>
          <c:showSerName val="0"/>
          <c:showPercent val="0"/>
          <c:showBubbleSize val="0"/>
        </c:dLbls>
        <c:gapWidth val="160"/>
        <c:gapDepth val="0"/>
        <c:shape val="box"/>
        <c:axId val="-266153808"/>
        <c:axId val="-266147824"/>
        <c:axId val="0"/>
      </c:bar3DChart>
      <c:catAx>
        <c:axId val="-266153808"/>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6147824"/>
        <c:crosses val="autoZero"/>
        <c:auto val="1"/>
        <c:lblAlgn val="ctr"/>
        <c:lblOffset val="100"/>
        <c:noMultiLvlLbl val="0"/>
      </c:catAx>
      <c:valAx>
        <c:axId val="-266147824"/>
        <c:scaling>
          <c:orientation val="minMax"/>
        </c:scaling>
        <c:delete val="1"/>
        <c:axPos val="t"/>
        <c:numFmt formatCode="General" sourceLinked="1"/>
        <c:majorTickMark val="none"/>
        <c:minorTickMark val="none"/>
        <c:tickLblPos val="nextTo"/>
        <c:crossAx val="-2661538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'Graficas generales'!$C$181:$C$183</c:f>
              <c:strCache>
                <c:ptCount val="3"/>
                <c:pt idx="0">
                  <c:v>Cierto</c:v>
                </c:pt>
                <c:pt idx="1">
                  <c:v>Indistinto</c:v>
                </c:pt>
                <c:pt idx="2">
                  <c:v>Falso</c:v>
                </c:pt>
              </c:strCache>
            </c:strRef>
          </c:cat>
          <c:val>
            <c:numRef>
              <c:f>'Graficas generales'!$D$181:$D$183</c:f>
              <c:numCache>
                <c:formatCode>General</c:formatCode>
                <c:ptCount val="3"/>
                <c:pt idx="0">
                  <c:v>21</c:v>
                </c:pt>
                <c:pt idx="1">
                  <c:v>9</c:v>
                </c:pt>
                <c:pt idx="2">
                  <c:v>5</c:v>
                </c:pt>
              </c:numCache>
            </c:numRef>
          </c:val>
          <c:extLst>
            <c:ext xmlns:c16="http://schemas.microsoft.com/office/drawing/2014/chart" uri="{C3380CC4-5D6E-409C-BE32-E72D297353CC}">
              <c16:uniqueId val="{00000000-6D20-4122-9B0B-52030FB9C2CA}"/>
            </c:ext>
          </c:extLst>
        </c:ser>
        <c:dLbls>
          <c:showLegendKey val="0"/>
          <c:showVal val="0"/>
          <c:showCatName val="0"/>
          <c:showSerName val="0"/>
          <c:showPercent val="0"/>
          <c:showBubbleSize val="0"/>
        </c:dLbls>
        <c:gapWidth val="160"/>
        <c:gapDepth val="0"/>
        <c:shape val="box"/>
        <c:axId val="-265707984"/>
        <c:axId val="-265704720"/>
        <c:axId val="0"/>
      </c:bar3DChart>
      <c:catAx>
        <c:axId val="-26570798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5704720"/>
        <c:crosses val="autoZero"/>
        <c:auto val="1"/>
        <c:lblAlgn val="ctr"/>
        <c:lblOffset val="100"/>
        <c:noMultiLvlLbl val="0"/>
      </c:catAx>
      <c:valAx>
        <c:axId val="-265704720"/>
        <c:scaling>
          <c:orientation val="minMax"/>
        </c:scaling>
        <c:delete val="1"/>
        <c:axPos val="t"/>
        <c:numFmt formatCode="General" sourceLinked="1"/>
        <c:majorTickMark val="none"/>
        <c:minorTickMark val="none"/>
        <c:tickLblPos val="nextTo"/>
        <c:crossAx val="-2657079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'Graficas generales'!$C$187:$C$189</c:f>
              <c:strCache>
                <c:ptCount val="3"/>
                <c:pt idx="0">
                  <c:v>Si</c:v>
                </c:pt>
                <c:pt idx="1">
                  <c:v>Regular</c:v>
                </c:pt>
                <c:pt idx="2">
                  <c:v>No</c:v>
                </c:pt>
              </c:strCache>
            </c:strRef>
          </c:cat>
          <c:val>
            <c:numRef>
              <c:f>'Graficas generales'!$D$187:$D$189</c:f>
              <c:numCache>
                <c:formatCode>General</c:formatCode>
                <c:ptCount val="3"/>
                <c:pt idx="0">
                  <c:v>12</c:v>
                </c:pt>
                <c:pt idx="1">
                  <c:v>15</c:v>
                </c:pt>
                <c:pt idx="2">
                  <c:v>8</c:v>
                </c:pt>
              </c:numCache>
            </c:numRef>
          </c:val>
          <c:extLst>
            <c:ext xmlns:c16="http://schemas.microsoft.com/office/drawing/2014/chart" uri="{C3380CC4-5D6E-409C-BE32-E72D297353CC}">
              <c16:uniqueId val="{00000000-20DF-4924-86D0-2C0386C29654}"/>
            </c:ext>
          </c:extLst>
        </c:ser>
        <c:dLbls>
          <c:showLegendKey val="0"/>
          <c:showVal val="0"/>
          <c:showCatName val="0"/>
          <c:showSerName val="0"/>
          <c:showPercent val="0"/>
          <c:showBubbleSize val="0"/>
        </c:dLbls>
        <c:gapWidth val="160"/>
        <c:gapDepth val="0"/>
        <c:shape val="box"/>
        <c:axId val="-265707440"/>
        <c:axId val="-265705264"/>
        <c:axId val="0"/>
      </c:bar3DChart>
      <c:catAx>
        <c:axId val="-265707440"/>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5705264"/>
        <c:crosses val="autoZero"/>
        <c:auto val="1"/>
        <c:lblAlgn val="ctr"/>
        <c:lblOffset val="100"/>
        <c:noMultiLvlLbl val="0"/>
      </c:catAx>
      <c:valAx>
        <c:axId val="-265705264"/>
        <c:scaling>
          <c:orientation val="minMax"/>
        </c:scaling>
        <c:delete val="1"/>
        <c:axPos val="t"/>
        <c:numFmt formatCode="General" sourceLinked="1"/>
        <c:majorTickMark val="none"/>
        <c:minorTickMark val="none"/>
        <c:tickLblPos val="nextTo"/>
        <c:crossAx val="-2657074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'Graficas generales'!$C$192:$C$194</c:f>
              <c:strCache>
                <c:ptCount val="3"/>
                <c:pt idx="0">
                  <c:v>Si</c:v>
                </c:pt>
                <c:pt idx="1">
                  <c:v>Regular</c:v>
                </c:pt>
                <c:pt idx="2">
                  <c:v>No</c:v>
                </c:pt>
              </c:strCache>
            </c:strRef>
          </c:cat>
          <c:val>
            <c:numRef>
              <c:f>'Graficas generales'!$D$192:$D$194</c:f>
              <c:numCache>
                <c:formatCode>General</c:formatCode>
                <c:ptCount val="3"/>
                <c:pt idx="0">
                  <c:v>6</c:v>
                </c:pt>
                <c:pt idx="1">
                  <c:v>21</c:v>
                </c:pt>
                <c:pt idx="2">
                  <c:v>8</c:v>
                </c:pt>
              </c:numCache>
            </c:numRef>
          </c:val>
          <c:extLst>
            <c:ext xmlns:c16="http://schemas.microsoft.com/office/drawing/2014/chart" uri="{C3380CC4-5D6E-409C-BE32-E72D297353CC}">
              <c16:uniqueId val="{00000000-6ACD-44DB-A7CE-F92852A92BD1}"/>
            </c:ext>
          </c:extLst>
        </c:ser>
        <c:dLbls>
          <c:showLegendKey val="0"/>
          <c:showVal val="0"/>
          <c:showCatName val="0"/>
          <c:showSerName val="0"/>
          <c:showPercent val="0"/>
          <c:showBubbleSize val="0"/>
        </c:dLbls>
        <c:gapWidth val="160"/>
        <c:gapDepth val="0"/>
        <c:shape val="box"/>
        <c:axId val="-265711792"/>
        <c:axId val="-265710704"/>
        <c:axId val="0"/>
      </c:bar3DChart>
      <c:catAx>
        <c:axId val="-265711792"/>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5710704"/>
        <c:crosses val="autoZero"/>
        <c:auto val="1"/>
        <c:lblAlgn val="ctr"/>
        <c:lblOffset val="100"/>
        <c:noMultiLvlLbl val="0"/>
      </c:catAx>
      <c:valAx>
        <c:axId val="-265710704"/>
        <c:scaling>
          <c:orientation val="minMax"/>
        </c:scaling>
        <c:delete val="1"/>
        <c:axPos val="t"/>
        <c:numFmt formatCode="General" sourceLinked="1"/>
        <c:majorTickMark val="none"/>
        <c:minorTickMark val="none"/>
        <c:tickLblPos val="nextTo"/>
        <c:crossAx val="-2657117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'Graficas generales'!$C$197:$C$199</c:f>
              <c:strCache>
                <c:ptCount val="3"/>
                <c:pt idx="0">
                  <c:v>Si</c:v>
                </c:pt>
                <c:pt idx="1">
                  <c:v>Regular</c:v>
                </c:pt>
                <c:pt idx="2">
                  <c:v>No</c:v>
                </c:pt>
              </c:strCache>
            </c:strRef>
          </c:cat>
          <c:val>
            <c:numRef>
              <c:f>'Graficas generales'!$D$197:$D$199</c:f>
              <c:numCache>
                <c:formatCode>General</c:formatCode>
                <c:ptCount val="3"/>
                <c:pt idx="0">
                  <c:v>25</c:v>
                </c:pt>
                <c:pt idx="1">
                  <c:v>8</c:v>
                </c:pt>
                <c:pt idx="2">
                  <c:v>2</c:v>
                </c:pt>
              </c:numCache>
            </c:numRef>
          </c:val>
          <c:extLst>
            <c:ext xmlns:c16="http://schemas.microsoft.com/office/drawing/2014/chart" uri="{C3380CC4-5D6E-409C-BE32-E72D297353CC}">
              <c16:uniqueId val="{00000000-756F-4C1C-AD31-DD015D9C226C}"/>
            </c:ext>
          </c:extLst>
        </c:ser>
        <c:dLbls>
          <c:showLegendKey val="0"/>
          <c:showVal val="0"/>
          <c:showCatName val="0"/>
          <c:showSerName val="0"/>
          <c:showPercent val="0"/>
          <c:showBubbleSize val="0"/>
        </c:dLbls>
        <c:gapWidth val="160"/>
        <c:gapDepth val="0"/>
        <c:shape val="box"/>
        <c:axId val="-264721584"/>
        <c:axId val="-264728656"/>
        <c:axId val="0"/>
      </c:bar3DChart>
      <c:catAx>
        <c:axId val="-26472158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4728656"/>
        <c:crosses val="autoZero"/>
        <c:auto val="1"/>
        <c:lblAlgn val="ctr"/>
        <c:lblOffset val="100"/>
        <c:noMultiLvlLbl val="0"/>
      </c:catAx>
      <c:valAx>
        <c:axId val="-264728656"/>
        <c:scaling>
          <c:orientation val="minMax"/>
        </c:scaling>
        <c:delete val="1"/>
        <c:axPos val="t"/>
        <c:numFmt formatCode="General" sourceLinked="1"/>
        <c:majorTickMark val="none"/>
        <c:minorTickMark val="none"/>
        <c:tickLblPos val="nextTo"/>
        <c:crossAx val="-2647215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generales'!$C$18:$C$20</c:f>
              <c:strCache>
                <c:ptCount val="3"/>
                <c:pt idx="0">
                  <c:v>Cierto</c:v>
                </c:pt>
                <c:pt idx="1">
                  <c:v>Indistinto</c:v>
                </c:pt>
                <c:pt idx="2">
                  <c:v>Falso</c:v>
                </c:pt>
              </c:strCache>
            </c:strRef>
          </c:cat>
          <c:val>
            <c:numRef>
              <c:f>'Graficas generales'!$D$18:$D$20</c:f>
              <c:numCache>
                <c:formatCode>General</c:formatCode>
                <c:ptCount val="3"/>
                <c:pt idx="0">
                  <c:v>13</c:v>
                </c:pt>
                <c:pt idx="1">
                  <c:v>17</c:v>
                </c:pt>
                <c:pt idx="2">
                  <c:v>5</c:v>
                </c:pt>
              </c:numCache>
            </c:numRef>
          </c:val>
          <c:extLst>
            <c:ext xmlns:c16="http://schemas.microsoft.com/office/drawing/2014/chart" uri="{C3380CC4-5D6E-409C-BE32-E72D297353CC}">
              <c16:uniqueId val="{00000000-BB2F-47D3-98DD-1F370A0456E2}"/>
            </c:ext>
          </c:extLst>
        </c:ser>
        <c:dLbls>
          <c:showLegendKey val="0"/>
          <c:showVal val="0"/>
          <c:showCatName val="0"/>
          <c:showSerName val="0"/>
          <c:showPercent val="0"/>
          <c:showBubbleSize val="0"/>
        </c:dLbls>
        <c:gapWidth val="160"/>
        <c:gapDepth val="0"/>
        <c:shape val="box"/>
        <c:axId val="-267976816"/>
        <c:axId val="-267967568"/>
        <c:axId val="0"/>
      </c:bar3DChart>
      <c:catAx>
        <c:axId val="-267976816"/>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967568"/>
        <c:crosses val="autoZero"/>
        <c:auto val="1"/>
        <c:lblAlgn val="ctr"/>
        <c:lblOffset val="100"/>
        <c:noMultiLvlLbl val="0"/>
      </c:catAx>
      <c:valAx>
        <c:axId val="-267967568"/>
        <c:scaling>
          <c:orientation val="minMax"/>
        </c:scaling>
        <c:delete val="1"/>
        <c:axPos val="t"/>
        <c:numFmt formatCode="General" sourceLinked="1"/>
        <c:majorTickMark val="none"/>
        <c:minorTickMark val="none"/>
        <c:tickLblPos val="nextTo"/>
        <c:crossAx val="-2679768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generales'!$C$203:$C$205</c:f>
              <c:strCache>
                <c:ptCount val="3"/>
                <c:pt idx="0">
                  <c:v>Bueno</c:v>
                </c:pt>
                <c:pt idx="1">
                  <c:v>Regular</c:v>
                </c:pt>
                <c:pt idx="2">
                  <c:v>Malo</c:v>
                </c:pt>
              </c:strCache>
            </c:strRef>
          </c:cat>
          <c:val>
            <c:numRef>
              <c:f>'Graficas generales'!$D$203:$D$205</c:f>
              <c:numCache>
                <c:formatCode>General</c:formatCode>
                <c:ptCount val="3"/>
                <c:pt idx="0">
                  <c:v>17</c:v>
                </c:pt>
                <c:pt idx="1">
                  <c:v>16</c:v>
                </c:pt>
                <c:pt idx="2">
                  <c:v>2</c:v>
                </c:pt>
              </c:numCache>
            </c:numRef>
          </c:val>
          <c:extLst>
            <c:ext xmlns:c16="http://schemas.microsoft.com/office/drawing/2014/chart" uri="{C3380CC4-5D6E-409C-BE32-E72D297353CC}">
              <c16:uniqueId val="{00000000-FDB7-4DAF-9D26-513B414CD8DE}"/>
            </c:ext>
          </c:extLst>
        </c:ser>
        <c:dLbls>
          <c:showLegendKey val="0"/>
          <c:showVal val="0"/>
          <c:showCatName val="0"/>
          <c:showSerName val="0"/>
          <c:showPercent val="0"/>
          <c:showBubbleSize val="0"/>
        </c:dLbls>
        <c:gapWidth val="160"/>
        <c:gapDepth val="0"/>
        <c:shape val="box"/>
        <c:axId val="-264723216"/>
        <c:axId val="-264727024"/>
        <c:axId val="0"/>
      </c:bar3DChart>
      <c:catAx>
        <c:axId val="-264723216"/>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4727024"/>
        <c:crosses val="autoZero"/>
        <c:auto val="1"/>
        <c:lblAlgn val="ctr"/>
        <c:lblOffset val="100"/>
        <c:noMultiLvlLbl val="0"/>
      </c:catAx>
      <c:valAx>
        <c:axId val="-264727024"/>
        <c:scaling>
          <c:orientation val="minMax"/>
        </c:scaling>
        <c:delete val="1"/>
        <c:axPos val="t"/>
        <c:numFmt formatCode="General" sourceLinked="1"/>
        <c:majorTickMark val="none"/>
        <c:minorTickMark val="none"/>
        <c:tickLblPos val="nextTo"/>
        <c:crossAx val="-264723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generales'!$C$208:$C$210</c:f>
              <c:strCache>
                <c:ptCount val="3"/>
                <c:pt idx="0">
                  <c:v>Bueno</c:v>
                </c:pt>
                <c:pt idx="1">
                  <c:v>Regular</c:v>
                </c:pt>
                <c:pt idx="2">
                  <c:v>Malo</c:v>
                </c:pt>
              </c:strCache>
            </c:strRef>
          </c:cat>
          <c:val>
            <c:numRef>
              <c:f>'Graficas generales'!$D$208:$D$210</c:f>
              <c:numCache>
                <c:formatCode>General</c:formatCode>
                <c:ptCount val="3"/>
                <c:pt idx="0">
                  <c:v>27</c:v>
                </c:pt>
                <c:pt idx="1">
                  <c:v>4</c:v>
                </c:pt>
                <c:pt idx="2">
                  <c:v>4</c:v>
                </c:pt>
              </c:numCache>
            </c:numRef>
          </c:val>
          <c:extLst>
            <c:ext xmlns:c16="http://schemas.microsoft.com/office/drawing/2014/chart" uri="{C3380CC4-5D6E-409C-BE32-E72D297353CC}">
              <c16:uniqueId val="{00000000-EAB0-4835-832B-D26F0A6B6E7C}"/>
            </c:ext>
          </c:extLst>
        </c:ser>
        <c:dLbls>
          <c:showLegendKey val="0"/>
          <c:showVal val="0"/>
          <c:showCatName val="0"/>
          <c:showSerName val="0"/>
          <c:showPercent val="0"/>
          <c:showBubbleSize val="0"/>
        </c:dLbls>
        <c:gapWidth val="160"/>
        <c:gapDepth val="0"/>
        <c:shape val="box"/>
        <c:axId val="-264724304"/>
        <c:axId val="-264725392"/>
        <c:axId val="0"/>
      </c:bar3DChart>
      <c:catAx>
        <c:axId val="-26472430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4725392"/>
        <c:crosses val="autoZero"/>
        <c:auto val="1"/>
        <c:lblAlgn val="ctr"/>
        <c:lblOffset val="100"/>
        <c:noMultiLvlLbl val="0"/>
      </c:catAx>
      <c:valAx>
        <c:axId val="-264725392"/>
        <c:scaling>
          <c:orientation val="minMax"/>
        </c:scaling>
        <c:delete val="1"/>
        <c:axPos val="t"/>
        <c:numFmt formatCode="General" sourceLinked="1"/>
        <c:majorTickMark val="none"/>
        <c:minorTickMark val="none"/>
        <c:tickLblPos val="nextTo"/>
        <c:crossAx val="-264724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generales'!$C$213:$C$215</c:f>
              <c:strCache>
                <c:ptCount val="3"/>
                <c:pt idx="0">
                  <c:v>Si</c:v>
                </c:pt>
                <c:pt idx="1">
                  <c:v>Regular</c:v>
                </c:pt>
                <c:pt idx="2">
                  <c:v>No</c:v>
                </c:pt>
              </c:strCache>
            </c:strRef>
          </c:cat>
          <c:val>
            <c:numRef>
              <c:f>'Graficas generales'!$D$213:$D$215</c:f>
              <c:numCache>
                <c:formatCode>General</c:formatCode>
                <c:ptCount val="3"/>
                <c:pt idx="0">
                  <c:v>28</c:v>
                </c:pt>
                <c:pt idx="1">
                  <c:v>6</c:v>
                </c:pt>
                <c:pt idx="2">
                  <c:v>1</c:v>
                </c:pt>
              </c:numCache>
            </c:numRef>
          </c:val>
          <c:extLst>
            <c:ext xmlns:c16="http://schemas.microsoft.com/office/drawing/2014/chart" uri="{C3380CC4-5D6E-409C-BE32-E72D297353CC}">
              <c16:uniqueId val="{00000000-40C7-42D2-8841-319883C814FB}"/>
            </c:ext>
          </c:extLst>
        </c:ser>
        <c:dLbls>
          <c:showLegendKey val="0"/>
          <c:showVal val="0"/>
          <c:showCatName val="0"/>
          <c:showSerName val="0"/>
          <c:showPercent val="0"/>
          <c:showBubbleSize val="0"/>
        </c:dLbls>
        <c:gapWidth val="160"/>
        <c:gapDepth val="0"/>
        <c:shape val="box"/>
        <c:axId val="-264722672"/>
        <c:axId val="-264722128"/>
        <c:axId val="0"/>
      </c:bar3DChart>
      <c:catAx>
        <c:axId val="-264722672"/>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4722128"/>
        <c:crosses val="autoZero"/>
        <c:auto val="1"/>
        <c:lblAlgn val="ctr"/>
        <c:lblOffset val="100"/>
        <c:noMultiLvlLbl val="0"/>
      </c:catAx>
      <c:valAx>
        <c:axId val="-264722128"/>
        <c:scaling>
          <c:orientation val="minMax"/>
        </c:scaling>
        <c:delete val="1"/>
        <c:axPos val="t"/>
        <c:numFmt formatCode="General" sourceLinked="1"/>
        <c:majorTickMark val="none"/>
        <c:minorTickMark val="none"/>
        <c:tickLblPos val="nextTo"/>
        <c:crossAx val="-2647226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generales'!$C$218:$C$220</c:f>
              <c:strCache>
                <c:ptCount val="3"/>
                <c:pt idx="0">
                  <c:v>Cierto</c:v>
                </c:pt>
                <c:pt idx="1">
                  <c:v>Indistinto</c:v>
                </c:pt>
                <c:pt idx="2">
                  <c:v>Falso</c:v>
                </c:pt>
              </c:strCache>
            </c:strRef>
          </c:cat>
          <c:val>
            <c:numRef>
              <c:f>'Graficas generales'!$D$218:$D$220</c:f>
              <c:numCache>
                <c:formatCode>General</c:formatCode>
                <c:ptCount val="3"/>
                <c:pt idx="0">
                  <c:v>12</c:v>
                </c:pt>
                <c:pt idx="1">
                  <c:v>12</c:v>
                </c:pt>
                <c:pt idx="2">
                  <c:v>11</c:v>
                </c:pt>
              </c:numCache>
            </c:numRef>
          </c:val>
          <c:extLst>
            <c:ext xmlns:c16="http://schemas.microsoft.com/office/drawing/2014/chart" uri="{C3380CC4-5D6E-409C-BE32-E72D297353CC}">
              <c16:uniqueId val="{00000000-197E-4590-9E1A-B175312913B0}"/>
            </c:ext>
          </c:extLst>
        </c:ser>
        <c:dLbls>
          <c:showLegendKey val="0"/>
          <c:showVal val="0"/>
          <c:showCatName val="0"/>
          <c:showSerName val="0"/>
          <c:showPercent val="0"/>
          <c:showBubbleSize val="0"/>
        </c:dLbls>
        <c:gapWidth val="160"/>
        <c:gapDepth val="0"/>
        <c:shape val="box"/>
        <c:axId val="-265048192"/>
        <c:axId val="-265047104"/>
        <c:axId val="0"/>
      </c:bar3DChart>
      <c:catAx>
        <c:axId val="-265048192"/>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5047104"/>
        <c:crosses val="autoZero"/>
        <c:auto val="1"/>
        <c:lblAlgn val="ctr"/>
        <c:lblOffset val="100"/>
        <c:noMultiLvlLbl val="0"/>
      </c:catAx>
      <c:valAx>
        <c:axId val="-265047104"/>
        <c:scaling>
          <c:orientation val="minMax"/>
        </c:scaling>
        <c:delete val="1"/>
        <c:axPos val="t"/>
        <c:numFmt formatCode="General" sourceLinked="1"/>
        <c:majorTickMark val="none"/>
        <c:minorTickMark val="none"/>
        <c:tickLblPos val="nextTo"/>
        <c:crossAx val="-2650481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generales'!$C$223:$C$225</c:f>
              <c:strCache>
                <c:ptCount val="3"/>
                <c:pt idx="0">
                  <c:v>Cierto</c:v>
                </c:pt>
                <c:pt idx="1">
                  <c:v>Indistinto</c:v>
                </c:pt>
                <c:pt idx="2">
                  <c:v>Falso</c:v>
                </c:pt>
              </c:strCache>
            </c:strRef>
          </c:cat>
          <c:val>
            <c:numRef>
              <c:f>'Graficas generales'!$D$223:$D$225</c:f>
              <c:numCache>
                <c:formatCode>General</c:formatCode>
                <c:ptCount val="3"/>
                <c:pt idx="0">
                  <c:v>12</c:v>
                </c:pt>
                <c:pt idx="1">
                  <c:v>14</c:v>
                </c:pt>
                <c:pt idx="2">
                  <c:v>9</c:v>
                </c:pt>
              </c:numCache>
            </c:numRef>
          </c:val>
          <c:extLst>
            <c:ext xmlns:c16="http://schemas.microsoft.com/office/drawing/2014/chart" uri="{C3380CC4-5D6E-409C-BE32-E72D297353CC}">
              <c16:uniqueId val="{00000000-BECF-4D61-B64A-8579E958E184}"/>
            </c:ext>
          </c:extLst>
        </c:ser>
        <c:dLbls>
          <c:showLegendKey val="0"/>
          <c:showVal val="0"/>
          <c:showCatName val="0"/>
          <c:showSerName val="0"/>
          <c:showPercent val="0"/>
          <c:showBubbleSize val="0"/>
        </c:dLbls>
        <c:gapWidth val="160"/>
        <c:gapDepth val="0"/>
        <c:shape val="box"/>
        <c:axId val="-265043840"/>
        <c:axId val="-265042752"/>
        <c:axId val="0"/>
      </c:bar3DChart>
      <c:catAx>
        <c:axId val="-265043840"/>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5042752"/>
        <c:crosses val="autoZero"/>
        <c:auto val="1"/>
        <c:lblAlgn val="ctr"/>
        <c:lblOffset val="100"/>
        <c:noMultiLvlLbl val="0"/>
      </c:catAx>
      <c:valAx>
        <c:axId val="-265042752"/>
        <c:scaling>
          <c:orientation val="minMax"/>
        </c:scaling>
        <c:delete val="1"/>
        <c:axPos val="t"/>
        <c:numFmt formatCode="General" sourceLinked="1"/>
        <c:majorTickMark val="none"/>
        <c:minorTickMark val="none"/>
        <c:tickLblPos val="nextTo"/>
        <c:crossAx val="-26504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generales'!$C$228:$C$230</c:f>
              <c:strCache>
                <c:ptCount val="3"/>
                <c:pt idx="0">
                  <c:v>Cierto</c:v>
                </c:pt>
                <c:pt idx="1">
                  <c:v>Indistinto</c:v>
                </c:pt>
                <c:pt idx="2">
                  <c:v>Falso</c:v>
                </c:pt>
              </c:strCache>
            </c:strRef>
          </c:cat>
          <c:val>
            <c:numRef>
              <c:f>'Graficas generales'!$D$228:$D$230</c:f>
              <c:numCache>
                <c:formatCode>General</c:formatCode>
                <c:ptCount val="3"/>
                <c:pt idx="0">
                  <c:v>10</c:v>
                </c:pt>
                <c:pt idx="1">
                  <c:v>17</c:v>
                </c:pt>
                <c:pt idx="2">
                  <c:v>8</c:v>
                </c:pt>
              </c:numCache>
            </c:numRef>
          </c:val>
          <c:extLst>
            <c:ext xmlns:c16="http://schemas.microsoft.com/office/drawing/2014/chart" uri="{C3380CC4-5D6E-409C-BE32-E72D297353CC}">
              <c16:uniqueId val="{00000000-EC4E-4691-8087-22EB6692144D}"/>
            </c:ext>
          </c:extLst>
        </c:ser>
        <c:dLbls>
          <c:showLegendKey val="0"/>
          <c:showVal val="0"/>
          <c:showCatName val="0"/>
          <c:showSerName val="0"/>
          <c:showPercent val="0"/>
          <c:showBubbleSize val="0"/>
        </c:dLbls>
        <c:gapWidth val="160"/>
        <c:gapDepth val="0"/>
        <c:shape val="box"/>
        <c:axId val="-265045472"/>
        <c:axId val="-265047648"/>
        <c:axId val="0"/>
      </c:bar3DChart>
      <c:catAx>
        <c:axId val="-265045472"/>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5047648"/>
        <c:crosses val="autoZero"/>
        <c:auto val="1"/>
        <c:lblAlgn val="ctr"/>
        <c:lblOffset val="100"/>
        <c:noMultiLvlLbl val="0"/>
      </c:catAx>
      <c:valAx>
        <c:axId val="-265047648"/>
        <c:scaling>
          <c:orientation val="minMax"/>
        </c:scaling>
        <c:delete val="1"/>
        <c:axPos val="t"/>
        <c:numFmt formatCode="General" sourceLinked="1"/>
        <c:majorTickMark val="none"/>
        <c:minorTickMark val="none"/>
        <c:tickLblPos val="nextTo"/>
        <c:crossAx val="-265045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generales'!$C$233:$C$235</c:f>
              <c:strCache>
                <c:ptCount val="3"/>
                <c:pt idx="0">
                  <c:v>Cierto</c:v>
                </c:pt>
                <c:pt idx="1">
                  <c:v>Indistinto</c:v>
                </c:pt>
                <c:pt idx="2">
                  <c:v>Falso</c:v>
                </c:pt>
              </c:strCache>
            </c:strRef>
          </c:cat>
          <c:val>
            <c:numRef>
              <c:f>'Graficas generales'!$D$233:$D$235</c:f>
              <c:numCache>
                <c:formatCode>General</c:formatCode>
                <c:ptCount val="3"/>
                <c:pt idx="0">
                  <c:v>13</c:v>
                </c:pt>
                <c:pt idx="1">
                  <c:v>15</c:v>
                </c:pt>
                <c:pt idx="2">
                  <c:v>7</c:v>
                </c:pt>
              </c:numCache>
            </c:numRef>
          </c:val>
          <c:extLst>
            <c:ext xmlns:c16="http://schemas.microsoft.com/office/drawing/2014/chart" uri="{C3380CC4-5D6E-409C-BE32-E72D297353CC}">
              <c16:uniqueId val="{00000000-B558-47E3-9310-F3A274100B7C}"/>
            </c:ext>
          </c:extLst>
        </c:ser>
        <c:dLbls>
          <c:showLegendKey val="0"/>
          <c:showVal val="0"/>
          <c:showCatName val="0"/>
          <c:showSerName val="0"/>
          <c:showPercent val="0"/>
          <c:showBubbleSize val="0"/>
        </c:dLbls>
        <c:gapWidth val="160"/>
        <c:gapDepth val="0"/>
        <c:shape val="box"/>
        <c:axId val="-264598368"/>
        <c:axId val="-264608704"/>
        <c:axId val="0"/>
      </c:bar3DChart>
      <c:catAx>
        <c:axId val="-264598368"/>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4608704"/>
        <c:crosses val="autoZero"/>
        <c:auto val="1"/>
        <c:lblAlgn val="ctr"/>
        <c:lblOffset val="100"/>
        <c:noMultiLvlLbl val="0"/>
      </c:catAx>
      <c:valAx>
        <c:axId val="-264608704"/>
        <c:scaling>
          <c:orientation val="minMax"/>
        </c:scaling>
        <c:delete val="1"/>
        <c:axPos val="t"/>
        <c:numFmt formatCode="General" sourceLinked="1"/>
        <c:majorTickMark val="none"/>
        <c:minorTickMark val="none"/>
        <c:tickLblPos val="nextTo"/>
        <c:crossAx val="-264598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generales'!$C$238:$C$240</c:f>
              <c:strCache>
                <c:ptCount val="3"/>
                <c:pt idx="0">
                  <c:v>Cierto</c:v>
                </c:pt>
                <c:pt idx="1">
                  <c:v>Indistinto</c:v>
                </c:pt>
                <c:pt idx="2">
                  <c:v>Falso</c:v>
                </c:pt>
              </c:strCache>
            </c:strRef>
          </c:cat>
          <c:val>
            <c:numRef>
              <c:f>'Graficas generales'!$D$238:$D$240</c:f>
              <c:numCache>
                <c:formatCode>General</c:formatCode>
                <c:ptCount val="3"/>
                <c:pt idx="0">
                  <c:v>8</c:v>
                </c:pt>
                <c:pt idx="1">
                  <c:v>18</c:v>
                </c:pt>
                <c:pt idx="2">
                  <c:v>9</c:v>
                </c:pt>
              </c:numCache>
            </c:numRef>
          </c:val>
          <c:extLst>
            <c:ext xmlns:c16="http://schemas.microsoft.com/office/drawing/2014/chart" uri="{C3380CC4-5D6E-409C-BE32-E72D297353CC}">
              <c16:uniqueId val="{00000000-56F8-4BE5-B6ED-CA9DC6F9D396}"/>
            </c:ext>
          </c:extLst>
        </c:ser>
        <c:dLbls>
          <c:showLegendKey val="0"/>
          <c:showVal val="0"/>
          <c:showCatName val="0"/>
          <c:showSerName val="0"/>
          <c:showPercent val="0"/>
          <c:showBubbleSize val="0"/>
        </c:dLbls>
        <c:gapWidth val="160"/>
        <c:gapDepth val="0"/>
        <c:shape val="box"/>
        <c:axId val="-264596192"/>
        <c:axId val="-264597824"/>
        <c:axId val="0"/>
      </c:bar3DChart>
      <c:catAx>
        <c:axId val="-264596192"/>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4597824"/>
        <c:crosses val="autoZero"/>
        <c:auto val="1"/>
        <c:lblAlgn val="ctr"/>
        <c:lblOffset val="100"/>
        <c:noMultiLvlLbl val="0"/>
      </c:catAx>
      <c:valAx>
        <c:axId val="-264597824"/>
        <c:scaling>
          <c:orientation val="minMax"/>
        </c:scaling>
        <c:delete val="1"/>
        <c:axPos val="t"/>
        <c:numFmt formatCode="General" sourceLinked="1"/>
        <c:majorTickMark val="none"/>
        <c:minorTickMark val="none"/>
        <c:tickLblPos val="nextTo"/>
        <c:crossAx val="-2645961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generales'!$C$243:$C$245</c:f>
              <c:strCache>
                <c:ptCount val="3"/>
                <c:pt idx="0">
                  <c:v>Cierto</c:v>
                </c:pt>
                <c:pt idx="1">
                  <c:v>Indistinto</c:v>
                </c:pt>
                <c:pt idx="2">
                  <c:v>Falso</c:v>
                </c:pt>
              </c:strCache>
            </c:strRef>
          </c:cat>
          <c:val>
            <c:numRef>
              <c:f>'Graficas generales'!$D$243:$D$245</c:f>
              <c:numCache>
                <c:formatCode>General</c:formatCode>
                <c:ptCount val="3"/>
                <c:pt idx="0">
                  <c:v>16</c:v>
                </c:pt>
                <c:pt idx="1">
                  <c:v>16</c:v>
                </c:pt>
                <c:pt idx="2">
                  <c:v>3</c:v>
                </c:pt>
              </c:numCache>
            </c:numRef>
          </c:val>
          <c:extLst>
            <c:ext xmlns:c16="http://schemas.microsoft.com/office/drawing/2014/chart" uri="{C3380CC4-5D6E-409C-BE32-E72D297353CC}">
              <c16:uniqueId val="{00000000-7832-4844-8384-11F0021B97EB}"/>
            </c:ext>
          </c:extLst>
        </c:ser>
        <c:dLbls>
          <c:showLegendKey val="0"/>
          <c:showVal val="0"/>
          <c:showCatName val="0"/>
          <c:showSerName val="0"/>
          <c:showPercent val="0"/>
          <c:showBubbleSize val="0"/>
        </c:dLbls>
        <c:gapWidth val="160"/>
        <c:gapDepth val="0"/>
        <c:shape val="box"/>
        <c:axId val="-264606528"/>
        <c:axId val="-264601632"/>
        <c:axId val="0"/>
      </c:bar3DChart>
      <c:catAx>
        <c:axId val="-264606528"/>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4601632"/>
        <c:crosses val="autoZero"/>
        <c:auto val="1"/>
        <c:lblAlgn val="ctr"/>
        <c:lblOffset val="100"/>
        <c:noMultiLvlLbl val="0"/>
      </c:catAx>
      <c:valAx>
        <c:axId val="-264601632"/>
        <c:scaling>
          <c:orientation val="minMax"/>
        </c:scaling>
        <c:delete val="1"/>
        <c:axPos val="t"/>
        <c:numFmt formatCode="General" sourceLinked="1"/>
        <c:majorTickMark val="none"/>
        <c:minorTickMark val="none"/>
        <c:tickLblPos val="nextTo"/>
        <c:crossAx val="-264606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generales'!$C$248:$C$250</c:f>
              <c:strCache>
                <c:ptCount val="3"/>
                <c:pt idx="0">
                  <c:v>Si</c:v>
                </c:pt>
                <c:pt idx="1">
                  <c:v>Regular</c:v>
                </c:pt>
                <c:pt idx="2">
                  <c:v>No</c:v>
                </c:pt>
              </c:strCache>
            </c:strRef>
          </c:cat>
          <c:val>
            <c:numRef>
              <c:f>'Graficas generales'!$D$248:$D$250</c:f>
              <c:numCache>
                <c:formatCode>General</c:formatCode>
                <c:ptCount val="3"/>
                <c:pt idx="0">
                  <c:v>25</c:v>
                </c:pt>
                <c:pt idx="1">
                  <c:v>8</c:v>
                </c:pt>
                <c:pt idx="2">
                  <c:v>2</c:v>
                </c:pt>
              </c:numCache>
            </c:numRef>
          </c:val>
          <c:extLst>
            <c:ext xmlns:c16="http://schemas.microsoft.com/office/drawing/2014/chart" uri="{C3380CC4-5D6E-409C-BE32-E72D297353CC}">
              <c16:uniqueId val="{00000000-B0F8-4966-9F80-F79A32603B04}"/>
            </c:ext>
          </c:extLst>
        </c:ser>
        <c:dLbls>
          <c:showLegendKey val="0"/>
          <c:showVal val="0"/>
          <c:showCatName val="0"/>
          <c:showSerName val="0"/>
          <c:showPercent val="0"/>
          <c:showBubbleSize val="0"/>
        </c:dLbls>
        <c:gapWidth val="160"/>
        <c:gapDepth val="0"/>
        <c:shape val="box"/>
        <c:axId val="-264605440"/>
        <c:axId val="-264599456"/>
        <c:axId val="0"/>
      </c:bar3DChart>
      <c:catAx>
        <c:axId val="-264605440"/>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4599456"/>
        <c:crosses val="autoZero"/>
        <c:auto val="1"/>
        <c:lblAlgn val="ctr"/>
        <c:lblOffset val="100"/>
        <c:noMultiLvlLbl val="0"/>
      </c:catAx>
      <c:valAx>
        <c:axId val="-264599456"/>
        <c:scaling>
          <c:orientation val="minMax"/>
        </c:scaling>
        <c:delete val="1"/>
        <c:axPos val="t"/>
        <c:numFmt formatCode="General" sourceLinked="1"/>
        <c:majorTickMark val="none"/>
        <c:minorTickMark val="none"/>
        <c:tickLblPos val="nextTo"/>
        <c:crossAx val="-2646054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generales'!$C$23:$C$25</c:f>
              <c:strCache>
                <c:ptCount val="3"/>
                <c:pt idx="0">
                  <c:v>Cierto</c:v>
                </c:pt>
                <c:pt idx="1">
                  <c:v>Indistinto</c:v>
                </c:pt>
                <c:pt idx="2">
                  <c:v>Falso</c:v>
                </c:pt>
              </c:strCache>
            </c:strRef>
          </c:cat>
          <c:val>
            <c:numRef>
              <c:f>'Graficas generales'!$D$23:$D$25</c:f>
              <c:numCache>
                <c:formatCode>General</c:formatCode>
                <c:ptCount val="3"/>
                <c:pt idx="0">
                  <c:v>12</c:v>
                </c:pt>
                <c:pt idx="1">
                  <c:v>12</c:v>
                </c:pt>
                <c:pt idx="2">
                  <c:v>11</c:v>
                </c:pt>
              </c:numCache>
            </c:numRef>
          </c:val>
          <c:extLst>
            <c:ext xmlns:c16="http://schemas.microsoft.com/office/drawing/2014/chart" uri="{C3380CC4-5D6E-409C-BE32-E72D297353CC}">
              <c16:uniqueId val="{00000000-BAF6-4A80-A63B-3D40432E0ACF}"/>
            </c:ext>
          </c:extLst>
        </c:ser>
        <c:dLbls>
          <c:showLegendKey val="0"/>
          <c:showVal val="0"/>
          <c:showCatName val="0"/>
          <c:showSerName val="0"/>
          <c:showPercent val="0"/>
          <c:showBubbleSize val="0"/>
        </c:dLbls>
        <c:gapWidth val="160"/>
        <c:gapDepth val="0"/>
        <c:shape val="box"/>
        <c:axId val="-267968112"/>
        <c:axId val="-267963760"/>
        <c:axId val="0"/>
      </c:bar3DChart>
      <c:catAx>
        <c:axId val="-267968112"/>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963760"/>
        <c:crosses val="autoZero"/>
        <c:auto val="1"/>
        <c:lblAlgn val="ctr"/>
        <c:lblOffset val="100"/>
        <c:noMultiLvlLbl val="0"/>
      </c:catAx>
      <c:valAx>
        <c:axId val="-267963760"/>
        <c:scaling>
          <c:orientation val="minMax"/>
        </c:scaling>
        <c:delete val="1"/>
        <c:axPos val="t"/>
        <c:numFmt formatCode="General" sourceLinked="1"/>
        <c:majorTickMark val="none"/>
        <c:minorTickMark val="none"/>
        <c:tickLblPos val="nextTo"/>
        <c:crossAx val="-267968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generales'!$C$253:$C$255</c:f>
              <c:strCache>
                <c:ptCount val="3"/>
                <c:pt idx="0">
                  <c:v>Cierto</c:v>
                </c:pt>
                <c:pt idx="1">
                  <c:v>Indistinto</c:v>
                </c:pt>
                <c:pt idx="2">
                  <c:v>Falso</c:v>
                </c:pt>
              </c:strCache>
            </c:strRef>
          </c:cat>
          <c:val>
            <c:numRef>
              <c:f>'Graficas generales'!$D$253:$D$255</c:f>
              <c:numCache>
                <c:formatCode>General</c:formatCode>
                <c:ptCount val="3"/>
                <c:pt idx="0">
                  <c:v>30</c:v>
                </c:pt>
                <c:pt idx="1">
                  <c:v>5</c:v>
                </c:pt>
                <c:pt idx="2">
                  <c:v>0</c:v>
                </c:pt>
              </c:numCache>
            </c:numRef>
          </c:val>
          <c:extLst>
            <c:ext xmlns:c16="http://schemas.microsoft.com/office/drawing/2014/chart" uri="{C3380CC4-5D6E-409C-BE32-E72D297353CC}">
              <c16:uniqueId val="{00000000-F024-4BF5-B448-A9C9F13CD755}"/>
            </c:ext>
          </c:extLst>
        </c:ser>
        <c:dLbls>
          <c:showLegendKey val="0"/>
          <c:showVal val="0"/>
          <c:showCatName val="0"/>
          <c:showSerName val="0"/>
          <c:showPercent val="0"/>
          <c:showBubbleSize val="0"/>
        </c:dLbls>
        <c:gapWidth val="160"/>
        <c:gapDepth val="0"/>
        <c:shape val="box"/>
        <c:axId val="-264596736"/>
        <c:axId val="-264604896"/>
        <c:axId val="0"/>
      </c:bar3DChart>
      <c:catAx>
        <c:axId val="-264596736"/>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4604896"/>
        <c:crosses val="autoZero"/>
        <c:auto val="1"/>
        <c:lblAlgn val="ctr"/>
        <c:lblOffset val="100"/>
        <c:noMultiLvlLbl val="0"/>
      </c:catAx>
      <c:valAx>
        <c:axId val="-264604896"/>
        <c:scaling>
          <c:orientation val="minMax"/>
        </c:scaling>
        <c:delete val="1"/>
        <c:axPos val="t"/>
        <c:numFmt formatCode="General" sourceLinked="1"/>
        <c:majorTickMark val="none"/>
        <c:minorTickMark val="none"/>
        <c:tickLblPos val="nextTo"/>
        <c:crossAx val="-2645967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generales'!$C$258:$C$260</c:f>
              <c:strCache>
                <c:ptCount val="3"/>
                <c:pt idx="0">
                  <c:v>Cierto</c:v>
                </c:pt>
                <c:pt idx="1">
                  <c:v>Indistinto</c:v>
                </c:pt>
                <c:pt idx="2">
                  <c:v>Falso</c:v>
                </c:pt>
              </c:strCache>
            </c:strRef>
          </c:cat>
          <c:val>
            <c:numRef>
              <c:f>'Graficas generales'!$D$258:$D$260</c:f>
              <c:numCache>
                <c:formatCode>General</c:formatCode>
                <c:ptCount val="3"/>
                <c:pt idx="0">
                  <c:v>21</c:v>
                </c:pt>
                <c:pt idx="1">
                  <c:v>9</c:v>
                </c:pt>
                <c:pt idx="2">
                  <c:v>5</c:v>
                </c:pt>
              </c:numCache>
            </c:numRef>
          </c:val>
          <c:extLst>
            <c:ext xmlns:c16="http://schemas.microsoft.com/office/drawing/2014/chart" uri="{C3380CC4-5D6E-409C-BE32-E72D297353CC}">
              <c16:uniqueId val="{00000000-A0C7-4758-9EED-0559C1B70BD6}"/>
            </c:ext>
          </c:extLst>
        </c:ser>
        <c:dLbls>
          <c:showLegendKey val="0"/>
          <c:showVal val="0"/>
          <c:showCatName val="0"/>
          <c:showSerName val="0"/>
          <c:showPercent val="0"/>
          <c:showBubbleSize val="0"/>
        </c:dLbls>
        <c:gapWidth val="160"/>
        <c:gapDepth val="0"/>
        <c:shape val="box"/>
        <c:axId val="-264610336"/>
        <c:axId val="-264609248"/>
        <c:axId val="0"/>
      </c:bar3DChart>
      <c:catAx>
        <c:axId val="-264610336"/>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4609248"/>
        <c:crosses val="autoZero"/>
        <c:auto val="1"/>
        <c:lblAlgn val="ctr"/>
        <c:lblOffset val="100"/>
        <c:noMultiLvlLbl val="0"/>
      </c:catAx>
      <c:valAx>
        <c:axId val="-264609248"/>
        <c:scaling>
          <c:orientation val="minMax"/>
        </c:scaling>
        <c:delete val="1"/>
        <c:axPos val="t"/>
        <c:numFmt formatCode="General" sourceLinked="1"/>
        <c:majorTickMark val="none"/>
        <c:minorTickMark val="none"/>
        <c:tickLblPos val="nextTo"/>
        <c:crossAx val="-264610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generales'!$C$263:$C$265</c:f>
              <c:strCache>
                <c:ptCount val="3"/>
                <c:pt idx="0">
                  <c:v>Cierto</c:v>
                </c:pt>
                <c:pt idx="1">
                  <c:v>Indistinto</c:v>
                </c:pt>
                <c:pt idx="2">
                  <c:v>Falso</c:v>
                </c:pt>
              </c:strCache>
            </c:strRef>
          </c:cat>
          <c:val>
            <c:numRef>
              <c:f>'Graficas generales'!$D$263:$D$265</c:f>
              <c:numCache>
                <c:formatCode>General</c:formatCode>
                <c:ptCount val="3"/>
                <c:pt idx="0">
                  <c:v>18</c:v>
                </c:pt>
                <c:pt idx="1">
                  <c:v>12</c:v>
                </c:pt>
                <c:pt idx="2">
                  <c:v>5</c:v>
                </c:pt>
              </c:numCache>
            </c:numRef>
          </c:val>
          <c:extLst>
            <c:ext xmlns:c16="http://schemas.microsoft.com/office/drawing/2014/chart" uri="{C3380CC4-5D6E-409C-BE32-E72D297353CC}">
              <c16:uniqueId val="{00000000-A4C2-4384-9CA7-5AEAA5023F84}"/>
            </c:ext>
          </c:extLst>
        </c:ser>
        <c:dLbls>
          <c:showLegendKey val="0"/>
          <c:showVal val="0"/>
          <c:showCatName val="0"/>
          <c:showSerName val="0"/>
          <c:showPercent val="0"/>
          <c:showBubbleSize val="0"/>
        </c:dLbls>
        <c:gapWidth val="160"/>
        <c:gapDepth val="0"/>
        <c:shape val="box"/>
        <c:axId val="-264603264"/>
        <c:axId val="-264600544"/>
        <c:axId val="0"/>
      </c:bar3DChart>
      <c:catAx>
        <c:axId val="-26460326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4600544"/>
        <c:crosses val="autoZero"/>
        <c:auto val="1"/>
        <c:lblAlgn val="ctr"/>
        <c:lblOffset val="100"/>
        <c:noMultiLvlLbl val="0"/>
      </c:catAx>
      <c:valAx>
        <c:axId val="-264600544"/>
        <c:scaling>
          <c:orientation val="minMax"/>
        </c:scaling>
        <c:delete val="1"/>
        <c:axPos val="t"/>
        <c:numFmt formatCode="General" sourceLinked="1"/>
        <c:majorTickMark val="none"/>
        <c:minorTickMark val="none"/>
        <c:tickLblPos val="nextTo"/>
        <c:crossAx val="-264603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1. Relaciones y Cooperación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B02-4763-82F3-B18CEEAAE49B}"/>
              </c:ext>
            </c:extLst>
          </c:dPt>
          <c:dLbls>
            <c:dLbl>
              <c:idx val="0"/>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Bueno</a:t>
                    </a:r>
                  </a:p>
                  <a:p>
                    <a:pPr>
                      <a:defRPr sz="1200"/>
                    </a:pPr>
                    <a:fld id="{5265C5AA-20EC-4973-9317-D871E0C84DF5}" type="VALUE">
                      <a:rPr lang="en-US"/>
                      <a:pPr>
                        <a:defRPr sz="1200"/>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B02-4763-82F3-B18CEEAAE49B}"/>
                </c:ext>
              </c:extLst>
            </c:dLbl>
            <c:dLbl>
              <c:idx val="1"/>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Regular</a:t>
                    </a:r>
                  </a:p>
                  <a:p>
                    <a:pPr>
                      <a:defRPr sz="1200">
                        <a:solidFill>
                          <a:schemeClr val="accent1"/>
                        </a:solidFill>
                      </a:defRPr>
                    </a:pPr>
                    <a:fld id="{2B11CB82-8E6A-40D7-9C0F-A9E9CAC5209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B02-4763-82F3-B18CEEAAE49B}"/>
                </c:ext>
              </c:extLst>
            </c:dLbl>
            <c:dLbl>
              <c:idx val="2"/>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Malo</a:t>
                    </a:r>
                  </a:p>
                  <a:p>
                    <a:pPr>
                      <a:defRPr sz="1200">
                        <a:solidFill>
                          <a:schemeClr val="accent1"/>
                        </a:solidFill>
                      </a:defRPr>
                    </a:pPr>
                    <a:fld id="{5137397C-7B05-4DE4-91A3-0F61323D348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B02-4763-82F3-B18CEEAAE49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formulas'!$B$57:$B$59</c:f>
              <c:numCache>
                <c:formatCode>0%</c:formatCode>
                <c:ptCount val="3"/>
                <c:pt idx="0">
                  <c:v>0.50793650793650791</c:v>
                </c:pt>
                <c:pt idx="1">
                  <c:v>0.38095238095238093</c:v>
                </c:pt>
                <c:pt idx="2">
                  <c:v>0.1111111111111111</c:v>
                </c:pt>
              </c:numCache>
            </c:numRef>
          </c:val>
          <c:extLst>
            <c:ext xmlns:c16="http://schemas.microsoft.com/office/drawing/2014/chart" uri="{C3380CC4-5D6E-409C-BE32-E72D297353CC}">
              <c16:uniqueId val="{00000006-EB02-4763-82F3-B18CEEAAE49B}"/>
            </c:ext>
          </c:extLst>
        </c:ser>
        <c:ser>
          <c:idx val="1"/>
          <c:order val="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8-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A-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C-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formulas'!$C$57:$C$59</c:f>
              <c:numCache>
                <c:formatCode>0%</c:formatCode>
                <c:ptCount val="3"/>
              </c:numCache>
            </c:numRef>
          </c:val>
          <c:extLst>
            <c:ext xmlns:c16="http://schemas.microsoft.com/office/drawing/2014/chart" uri="{C3380CC4-5D6E-409C-BE32-E72D297353CC}">
              <c16:uniqueId val="{0000000D-EB02-4763-82F3-B18CEEAAE49B}"/>
            </c:ext>
          </c:extLst>
        </c:ser>
        <c:ser>
          <c:idx val="2"/>
          <c:order val="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F-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1-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3-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formulas'!$D$57:$D$59</c:f>
              <c:numCache>
                <c:formatCode>0%</c:formatCode>
                <c:ptCount val="3"/>
              </c:numCache>
            </c:numRef>
          </c:val>
          <c:extLst>
            <c:ext xmlns:c16="http://schemas.microsoft.com/office/drawing/2014/chart" uri="{C3380CC4-5D6E-409C-BE32-E72D297353CC}">
              <c16:uniqueId val="{00000014-EB02-4763-82F3-B18CEEAAE49B}"/>
            </c:ext>
          </c:extLst>
        </c:ser>
        <c:ser>
          <c:idx val="3"/>
          <c:order val="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6-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8-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A-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formulas'!$E$57:$E$59</c:f>
              <c:numCache>
                <c:formatCode>0%</c:formatCode>
                <c:ptCount val="3"/>
              </c:numCache>
            </c:numRef>
          </c:val>
          <c:extLst>
            <c:ext xmlns:c16="http://schemas.microsoft.com/office/drawing/2014/chart" uri="{C3380CC4-5D6E-409C-BE32-E72D297353CC}">
              <c16:uniqueId val="{0000001B-EB02-4763-82F3-B18CEEAAE49B}"/>
            </c:ext>
          </c:extLst>
        </c:ser>
        <c:ser>
          <c:idx val="4"/>
          <c:order val="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D-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F-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1-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formulas'!$F$57:$F$59</c:f>
              <c:numCache>
                <c:formatCode>0%</c:formatCode>
                <c:ptCount val="3"/>
              </c:numCache>
            </c:numRef>
          </c:val>
          <c:extLst>
            <c:ext xmlns:c16="http://schemas.microsoft.com/office/drawing/2014/chart" uri="{C3380CC4-5D6E-409C-BE32-E72D297353CC}">
              <c16:uniqueId val="{00000022-EB02-4763-82F3-B18CEEAAE49B}"/>
            </c:ext>
          </c:extLst>
        </c:ser>
        <c:ser>
          <c:idx val="5"/>
          <c:order val="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4-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6-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8-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4-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6-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8-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formulas'!$G$57:$G$59</c:f>
              <c:numCache>
                <c:formatCode>0%</c:formatCode>
                <c:ptCount val="3"/>
              </c:numCache>
            </c:numRef>
          </c:val>
          <c:extLst>
            <c:ext xmlns:c16="http://schemas.microsoft.com/office/drawing/2014/chart" uri="{C3380CC4-5D6E-409C-BE32-E72D297353CC}">
              <c16:uniqueId val="{00000029-EB02-4763-82F3-B18CEEAAE49B}"/>
            </c:ext>
          </c:extLst>
        </c:ser>
        <c:ser>
          <c:idx val="6"/>
          <c:order val="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B-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D-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F-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B-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D-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F-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formulas'!$H$57:$H$59</c:f>
              <c:numCache>
                <c:formatCode>0%</c:formatCode>
                <c:ptCount val="3"/>
              </c:numCache>
            </c:numRef>
          </c:val>
          <c:extLst>
            <c:ext xmlns:c16="http://schemas.microsoft.com/office/drawing/2014/chart" uri="{C3380CC4-5D6E-409C-BE32-E72D297353CC}">
              <c16:uniqueId val="{00000030-EB02-4763-82F3-B18CEEAAE49B}"/>
            </c:ext>
          </c:extLst>
        </c:ser>
        <c:ser>
          <c:idx val="7"/>
          <c:order val="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2-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4-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6-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2-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4-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6-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formulas'!$I$57:$I$59</c:f>
              <c:numCache>
                <c:formatCode>0%</c:formatCode>
                <c:ptCount val="3"/>
              </c:numCache>
            </c:numRef>
          </c:val>
          <c:extLst>
            <c:ext xmlns:c16="http://schemas.microsoft.com/office/drawing/2014/chart" uri="{C3380CC4-5D6E-409C-BE32-E72D297353CC}">
              <c16:uniqueId val="{00000037-EB02-4763-82F3-B18CEEAAE49B}"/>
            </c:ext>
          </c:extLst>
        </c:ser>
        <c:ser>
          <c:idx val="8"/>
          <c:order val="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9-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B-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D-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9-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B-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D-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formulas'!$J$57:$J$59</c:f>
              <c:numCache>
                <c:formatCode>0%</c:formatCode>
                <c:ptCount val="3"/>
              </c:numCache>
            </c:numRef>
          </c:val>
          <c:extLst>
            <c:ext xmlns:c16="http://schemas.microsoft.com/office/drawing/2014/chart" uri="{C3380CC4-5D6E-409C-BE32-E72D297353CC}">
              <c16:uniqueId val="{0000003E-EB02-4763-82F3-B18CEEAAE49B}"/>
            </c:ext>
          </c:extLst>
        </c:ser>
        <c:ser>
          <c:idx val="9"/>
          <c:order val="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0-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2-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4-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0-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2-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4-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formulas'!$K$57:$K$59</c:f>
              <c:numCache>
                <c:formatCode>0%</c:formatCode>
                <c:ptCount val="3"/>
              </c:numCache>
            </c:numRef>
          </c:val>
          <c:extLst>
            <c:ext xmlns:c16="http://schemas.microsoft.com/office/drawing/2014/chart" uri="{C3380CC4-5D6E-409C-BE32-E72D297353CC}">
              <c16:uniqueId val="{00000045-EB02-4763-82F3-B18CEEAAE49B}"/>
            </c:ext>
          </c:extLst>
        </c:ser>
        <c:ser>
          <c:idx val="10"/>
          <c:order val="1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7-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9-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B-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7-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9-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B-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formulas'!$L$57:$L$59</c:f>
              <c:numCache>
                <c:formatCode>0%</c:formatCode>
                <c:ptCount val="3"/>
              </c:numCache>
            </c:numRef>
          </c:val>
          <c:extLst>
            <c:ext xmlns:c16="http://schemas.microsoft.com/office/drawing/2014/chart" uri="{C3380CC4-5D6E-409C-BE32-E72D297353CC}">
              <c16:uniqueId val="{0000004C-EB02-4763-82F3-B18CEEAAE49B}"/>
            </c:ext>
          </c:extLst>
        </c:ser>
        <c:ser>
          <c:idx val="11"/>
          <c:order val="1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E-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0-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2-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E-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0-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2-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formulas'!$M$57:$M$59</c:f>
              <c:numCache>
                <c:formatCode>0%</c:formatCode>
                <c:ptCount val="3"/>
              </c:numCache>
            </c:numRef>
          </c:val>
          <c:extLst>
            <c:ext xmlns:c16="http://schemas.microsoft.com/office/drawing/2014/chart" uri="{C3380CC4-5D6E-409C-BE32-E72D297353CC}">
              <c16:uniqueId val="{00000053-EB02-4763-82F3-B18CEEAAE49B}"/>
            </c:ext>
          </c:extLst>
        </c:ser>
        <c:ser>
          <c:idx val="12"/>
          <c:order val="1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5-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7-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9-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5-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7-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9-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formulas'!$N$57:$N$59</c:f>
              <c:numCache>
                <c:formatCode>0%</c:formatCode>
                <c:ptCount val="3"/>
              </c:numCache>
            </c:numRef>
          </c:val>
          <c:extLst>
            <c:ext xmlns:c16="http://schemas.microsoft.com/office/drawing/2014/chart" uri="{C3380CC4-5D6E-409C-BE32-E72D297353CC}">
              <c16:uniqueId val="{0000005A-EB02-4763-82F3-B18CEEAAE49B}"/>
            </c:ext>
          </c:extLst>
        </c:ser>
        <c:ser>
          <c:idx val="13"/>
          <c:order val="1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C-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E-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0-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C-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E-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0-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formulas'!$O$57:$O$59</c:f>
              <c:numCache>
                <c:formatCode>0%</c:formatCode>
                <c:ptCount val="3"/>
              </c:numCache>
            </c:numRef>
          </c:val>
          <c:extLst>
            <c:ext xmlns:c16="http://schemas.microsoft.com/office/drawing/2014/chart" uri="{C3380CC4-5D6E-409C-BE32-E72D297353CC}">
              <c16:uniqueId val="{00000061-EB02-4763-82F3-B18CEEAAE49B}"/>
            </c:ext>
          </c:extLst>
        </c:ser>
        <c:ser>
          <c:idx val="14"/>
          <c:order val="1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3-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5-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7-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3-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5-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7-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formulas'!$P$57:$P$59</c:f>
              <c:numCache>
                <c:formatCode>0%</c:formatCode>
                <c:ptCount val="3"/>
              </c:numCache>
            </c:numRef>
          </c:val>
          <c:extLst>
            <c:ext xmlns:c16="http://schemas.microsoft.com/office/drawing/2014/chart" uri="{C3380CC4-5D6E-409C-BE32-E72D297353CC}">
              <c16:uniqueId val="{00000068-EB02-4763-82F3-B18CEEAAE49B}"/>
            </c:ext>
          </c:extLst>
        </c:ser>
        <c:ser>
          <c:idx val="15"/>
          <c:order val="1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A-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C-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E-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A-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C-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E-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formulas'!$Q$57:$Q$59</c:f>
              <c:numCache>
                <c:formatCode>0%</c:formatCode>
                <c:ptCount val="3"/>
              </c:numCache>
            </c:numRef>
          </c:val>
          <c:extLst>
            <c:ext xmlns:c16="http://schemas.microsoft.com/office/drawing/2014/chart" uri="{C3380CC4-5D6E-409C-BE32-E72D297353CC}">
              <c16:uniqueId val="{0000006F-EB02-4763-82F3-B18CEEAAE49B}"/>
            </c:ext>
          </c:extLst>
        </c:ser>
        <c:ser>
          <c:idx val="16"/>
          <c:order val="1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1-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3-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5-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1-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3-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5-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formulas'!$R$57:$R$59</c:f>
              <c:numCache>
                <c:formatCode>0%</c:formatCode>
                <c:ptCount val="3"/>
              </c:numCache>
            </c:numRef>
          </c:val>
          <c:extLst>
            <c:ext xmlns:c16="http://schemas.microsoft.com/office/drawing/2014/chart" uri="{C3380CC4-5D6E-409C-BE32-E72D297353CC}">
              <c16:uniqueId val="{00000076-EB02-4763-82F3-B18CEEAAE49B}"/>
            </c:ext>
          </c:extLst>
        </c:ser>
        <c:ser>
          <c:idx val="17"/>
          <c:order val="1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8-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A-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C-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8-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A-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C-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formulas'!$S$57:$S$59</c:f>
              <c:numCache>
                <c:formatCode>0%</c:formatCode>
                <c:ptCount val="3"/>
              </c:numCache>
            </c:numRef>
          </c:val>
          <c:extLst>
            <c:ext xmlns:c16="http://schemas.microsoft.com/office/drawing/2014/chart" uri="{C3380CC4-5D6E-409C-BE32-E72D297353CC}">
              <c16:uniqueId val="{0000007D-EB02-4763-82F3-B18CEEAAE49B}"/>
            </c:ext>
          </c:extLst>
        </c:ser>
        <c:ser>
          <c:idx val="18"/>
          <c:order val="1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F-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1-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3-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F-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1-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3-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formulas'!$T$57:$T$59</c:f>
              <c:numCache>
                <c:formatCode>0%</c:formatCode>
                <c:ptCount val="3"/>
              </c:numCache>
            </c:numRef>
          </c:val>
          <c:extLst>
            <c:ext xmlns:c16="http://schemas.microsoft.com/office/drawing/2014/chart" uri="{C3380CC4-5D6E-409C-BE32-E72D297353CC}">
              <c16:uniqueId val="{00000084-EB02-4763-82F3-B18CEEAAE49B}"/>
            </c:ext>
          </c:extLst>
        </c:ser>
        <c:ser>
          <c:idx val="19"/>
          <c:order val="1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6-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8-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A-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6-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8-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A-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formulas'!$U$57:$U$59</c:f>
              <c:numCache>
                <c:formatCode>0%</c:formatCode>
                <c:ptCount val="3"/>
              </c:numCache>
            </c:numRef>
          </c:val>
          <c:extLst>
            <c:ext xmlns:c16="http://schemas.microsoft.com/office/drawing/2014/chart" uri="{C3380CC4-5D6E-409C-BE32-E72D297353CC}">
              <c16:uniqueId val="{0000008B-EB02-4763-82F3-B18CEEAAE49B}"/>
            </c:ext>
          </c:extLst>
        </c:ser>
        <c:ser>
          <c:idx val="20"/>
          <c:order val="2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D-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F-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1-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D-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F-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1-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formulas'!$V$57:$V$59</c:f>
              <c:numCache>
                <c:formatCode>0%</c:formatCode>
                <c:ptCount val="3"/>
              </c:numCache>
            </c:numRef>
          </c:val>
          <c:extLst>
            <c:ext xmlns:c16="http://schemas.microsoft.com/office/drawing/2014/chart" uri="{C3380CC4-5D6E-409C-BE32-E72D297353CC}">
              <c16:uniqueId val="{00000092-EB02-4763-82F3-B18CEEAAE49B}"/>
            </c:ext>
          </c:extLst>
        </c:ser>
        <c:ser>
          <c:idx val="21"/>
          <c:order val="2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4-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6-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8-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4-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6-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8-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formulas'!$W$57:$W$59</c:f>
              <c:numCache>
                <c:formatCode>0%</c:formatCode>
                <c:ptCount val="3"/>
              </c:numCache>
            </c:numRef>
          </c:val>
          <c:extLst>
            <c:ext xmlns:c16="http://schemas.microsoft.com/office/drawing/2014/chart" uri="{C3380CC4-5D6E-409C-BE32-E72D297353CC}">
              <c16:uniqueId val="{00000099-EB02-4763-82F3-B18CEEAAE49B}"/>
            </c:ext>
          </c:extLst>
        </c:ser>
        <c:ser>
          <c:idx val="22"/>
          <c:order val="2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B-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D-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F-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B-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D-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F-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formulas'!$X$57:$X$59</c:f>
              <c:numCache>
                <c:formatCode>0%</c:formatCode>
                <c:ptCount val="3"/>
              </c:numCache>
            </c:numRef>
          </c:val>
          <c:extLst>
            <c:ext xmlns:c16="http://schemas.microsoft.com/office/drawing/2014/chart" uri="{C3380CC4-5D6E-409C-BE32-E72D297353CC}">
              <c16:uniqueId val="{000000A0-EB02-4763-82F3-B18CEEAAE49B}"/>
            </c:ext>
          </c:extLst>
        </c:ser>
        <c:ser>
          <c:idx val="23"/>
          <c:order val="2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2-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4-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6-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2-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4-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6-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formulas'!$Y$57:$Y$59</c:f>
              <c:numCache>
                <c:formatCode>0%</c:formatCode>
                <c:ptCount val="3"/>
              </c:numCache>
            </c:numRef>
          </c:val>
          <c:extLst>
            <c:ext xmlns:c16="http://schemas.microsoft.com/office/drawing/2014/chart" uri="{C3380CC4-5D6E-409C-BE32-E72D297353CC}">
              <c16:uniqueId val="{000000A7-EB02-4763-82F3-B18CEEAAE49B}"/>
            </c:ext>
          </c:extLst>
        </c:ser>
        <c:ser>
          <c:idx val="24"/>
          <c:order val="2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9-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B-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D-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9-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B-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D-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formulas'!$Z$57:$Z$59</c:f>
              <c:numCache>
                <c:formatCode>0%</c:formatCode>
                <c:ptCount val="3"/>
              </c:numCache>
            </c:numRef>
          </c:val>
          <c:extLst>
            <c:ext xmlns:c16="http://schemas.microsoft.com/office/drawing/2014/chart" uri="{C3380CC4-5D6E-409C-BE32-E72D297353CC}">
              <c16:uniqueId val="{000000AE-EB02-4763-82F3-B18CEEAAE49B}"/>
            </c:ext>
          </c:extLst>
        </c:ser>
        <c:ser>
          <c:idx val="25"/>
          <c:order val="2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0-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2-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4-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0-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2-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4-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formulas'!$AA$57:$AA$59</c:f>
              <c:numCache>
                <c:formatCode>0%</c:formatCode>
                <c:ptCount val="3"/>
              </c:numCache>
            </c:numRef>
          </c:val>
          <c:extLst>
            <c:ext xmlns:c16="http://schemas.microsoft.com/office/drawing/2014/chart" uri="{C3380CC4-5D6E-409C-BE32-E72D297353CC}">
              <c16:uniqueId val="{000000B5-EB02-4763-82F3-B18CEEAAE49B}"/>
            </c:ext>
          </c:extLst>
        </c:ser>
        <c:ser>
          <c:idx val="26"/>
          <c:order val="2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7-EB02-4763-82F3-B18CEEAAE4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9-EB02-4763-82F3-B18CEEAAE4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B-EB02-4763-82F3-B18CEEAAE4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7-EB02-4763-82F3-B18CEEAAE4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9-EB02-4763-82F3-B18CEEAAE4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B-EB02-4763-82F3-B18CEEAAE49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formulas'!$AB$57:$AB$59</c:f>
              <c:numCache>
                <c:formatCode>0%</c:formatCode>
                <c:ptCount val="3"/>
              </c:numCache>
            </c:numRef>
          </c:val>
          <c:extLst>
            <c:ext xmlns:c16="http://schemas.microsoft.com/office/drawing/2014/chart" uri="{C3380CC4-5D6E-409C-BE32-E72D297353CC}">
              <c16:uniqueId val="{000000BC-EB02-4763-82F3-B18CEEAAE49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2. estilo de dirección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844578063981703E-2"/>
          <c:y val="0.30564715084163008"/>
          <c:w val="0.82031084387203657"/>
          <c:h val="0.68062213821310436"/>
        </c:manualLayout>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9CE2-4066-9914-592A4E694AF5}"/>
              </c:ext>
            </c:extLst>
          </c:dPt>
          <c:dLbls>
            <c:dLbl>
              <c:idx val="0"/>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Bueno</a:t>
                    </a:r>
                  </a:p>
                  <a:p>
                    <a:pPr>
                      <a:defRPr sz="1200"/>
                    </a:pPr>
                    <a:fld id="{5265C5AA-20EC-4973-9317-D871E0C84DF5}" type="VALUE">
                      <a:rPr lang="en-US"/>
                      <a:pPr>
                        <a:defRPr sz="1200"/>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CE2-4066-9914-592A4E694AF5}"/>
                </c:ext>
              </c:extLst>
            </c:dLbl>
            <c:dLbl>
              <c:idx val="1"/>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Regular</a:t>
                    </a:r>
                  </a:p>
                  <a:p>
                    <a:pPr>
                      <a:defRPr sz="1200">
                        <a:solidFill>
                          <a:schemeClr val="accent1"/>
                        </a:solidFill>
                      </a:defRPr>
                    </a:pPr>
                    <a:fld id="{2B11CB82-8E6A-40D7-9C0F-A9E9CAC5209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CE2-4066-9914-592A4E694AF5}"/>
                </c:ext>
              </c:extLst>
            </c:dLbl>
            <c:dLbl>
              <c:idx val="2"/>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Malo</a:t>
                    </a:r>
                  </a:p>
                  <a:p>
                    <a:pPr>
                      <a:defRPr sz="1200">
                        <a:solidFill>
                          <a:schemeClr val="accent1"/>
                        </a:solidFill>
                      </a:defRPr>
                    </a:pPr>
                    <a:fld id="{5137397C-7B05-4DE4-91A3-0F61323D348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CE2-4066-9914-592A4E694AF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formulas'!$AC$57:$AC$59</c:f>
              <c:numCache>
                <c:formatCode>0%</c:formatCode>
                <c:ptCount val="3"/>
                <c:pt idx="0">
                  <c:v>0.65714285714285714</c:v>
                </c:pt>
                <c:pt idx="1">
                  <c:v>0.26428571428571429</c:v>
                </c:pt>
                <c:pt idx="2">
                  <c:v>7.857142857142857E-2</c:v>
                </c:pt>
              </c:numCache>
            </c:numRef>
          </c:val>
          <c:extLst>
            <c:ext xmlns:c16="http://schemas.microsoft.com/office/drawing/2014/chart" uri="{C3380CC4-5D6E-409C-BE32-E72D297353CC}">
              <c16:uniqueId val="{00000006-9CE2-4066-9914-592A4E694AF5}"/>
            </c:ext>
          </c:extLst>
        </c:ser>
        <c:ser>
          <c:idx val="1"/>
          <c:order val="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8-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A-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C-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formulas'!$AD$57:$AD$59</c:f>
              <c:numCache>
                <c:formatCode>0%</c:formatCode>
                <c:ptCount val="3"/>
              </c:numCache>
            </c:numRef>
          </c:val>
          <c:extLst>
            <c:ext xmlns:c16="http://schemas.microsoft.com/office/drawing/2014/chart" uri="{C3380CC4-5D6E-409C-BE32-E72D297353CC}">
              <c16:uniqueId val="{0000000D-9CE2-4066-9914-592A4E694AF5}"/>
            </c:ext>
          </c:extLst>
        </c:ser>
        <c:ser>
          <c:idx val="2"/>
          <c:order val="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F-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1-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3-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formulas'!$AE$57:$AE$59</c:f>
              <c:numCache>
                <c:formatCode>0%</c:formatCode>
                <c:ptCount val="3"/>
              </c:numCache>
            </c:numRef>
          </c:val>
          <c:extLst>
            <c:ext xmlns:c16="http://schemas.microsoft.com/office/drawing/2014/chart" uri="{C3380CC4-5D6E-409C-BE32-E72D297353CC}">
              <c16:uniqueId val="{00000014-9CE2-4066-9914-592A4E694AF5}"/>
            </c:ext>
          </c:extLst>
        </c:ser>
        <c:ser>
          <c:idx val="3"/>
          <c:order val="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6-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8-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A-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formulas'!$AF$57:$AF$59</c:f>
              <c:numCache>
                <c:formatCode>0%</c:formatCode>
                <c:ptCount val="3"/>
              </c:numCache>
            </c:numRef>
          </c:val>
          <c:extLst>
            <c:ext xmlns:c16="http://schemas.microsoft.com/office/drawing/2014/chart" uri="{C3380CC4-5D6E-409C-BE32-E72D297353CC}">
              <c16:uniqueId val="{0000001B-9CE2-4066-9914-592A4E694AF5}"/>
            </c:ext>
          </c:extLst>
        </c:ser>
        <c:ser>
          <c:idx val="4"/>
          <c:order val="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D-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F-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1-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formulas'!$AG$57:$AG$59</c:f>
              <c:numCache>
                <c:formatCode>0%</c:formatCode>
                <c:ptCount val="3"/>
              </c:numCache>
            </c:numRef>
          </c:val>
          <c:extLst>
            <c:ext xmlns:c16="http://schemas.microsoft.com/office/drawing/2014/chart" uri="{C3380CC4-5D6E-409C-BE32-E72D297353CC}">
              <c16:uniqueId val="{00000022-9CE2-4066-9914-592A4E694AF5}"/>
            </c:ext>
          </c:extLst>
        </c:ser>
        <c:ser>
          <c:idx val="5"/>
          <c:order val="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4-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6-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8-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4-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6-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8-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formulas'!$AH$57:$AH$59</c:f>
              <c:numCache>
                <c:formatCode>0%</c:formatCode>
                <c:ptCount val="3"/>
              </c:numCache>
            </c:numRef>
          </c:val>
          <c:extLst>
            <c:ext xmlns:c16="http://schemas.microsoft.com/office/drawing/2014/chart" uri="{C3380CC4-5D6E-409C-BE32-E72D297353CC}">
              <c16:uniqueId val="{00000029-9CE2-4066-9914-592A4E694AF5}"/>
            </c:ext>
          </c:extLst>
        </c:ser>
        <c:ser>
          <c:idx val="6"/>
          <c:order val="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B-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D-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F-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B-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D-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F-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formulas'!$AI$57:$AI$59</c:f>
              <c:numCache>
                <c:formatCode>0%</c:formatCode>
                <c:ptCount val="3"/>
              </c:numCache>
            </c:numRef>
          </c:val>
          <c:extLst>
            <c:ext xmlns:c16="http://schemas.microsoft.com/office/drawing/2014/chart" uri="{C3380CC4-5D6E-409C-BE32-E72D297353CC}">
              <c16:uniqueId val="{00000030-9CE2-4066-9914-592A4E694AF5}"/>
            </c:ext>
          </c:extLst>
        </c:ser>
        <c:ser>
          <c:idx val="7"/>
          <c:order val="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2-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4-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6-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2-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4-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6-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formulas'!$AJ$57:$AJ$59</c:f>
              <c:numCache>
                <c:formatCode>0%</c:formatCode>
                <c:ptCount val="3"/>
              </c:numCache>
            </c:numRef>
          </c:val>
          <c:extLst>
            <c:ext xmlns:c16="http://schemas.microsoft.com/office/drawing/2014/chart" uri="{C3380CC4-5D6E-409C-BE32-E72D297353CC}">
              <c16:uniqueId val="{00000037-9CE2-4066-9914-592A4E694AF5}"/>
            </c:ext>
          </c:extLst>
        </c:ser>
        <c:ser>
          <c:idx val="8"/>
          <c:order val="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9-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B-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D-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9-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B-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D-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formulas'!$AK$57:$AK$59</c:f>
              <c:numCache>
                <c:formatCode>0%</c:formatCode>
                <c:ptCount val="3"/>
              </c:numCache>
            </c:numRef>
          </c:val>
          <c:extLst>
            <c:ext xmlns:c16="http://schemas.microsoft.com/office/drawing/2014/chart" uri="{C3380CC4-5D6E-409C-BE32-E72D297353CC}">
              <c16:uniqueId val="{0000003E-9CE2-4066-9914-592A4E694AF5}"/>
            </c:ext>
          </c:extLst>
        </c:ser>
        <c:ser>
          <c:idx val="9"/>
          <c:order val="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0-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2-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4-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0-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2-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4-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formulas'!$AL$57:$AL$59</c:f>
              <c:numCache>
                <c:formatCode>0%</c:formatCode>
                <c:ptCount val="3"/>
              </c:numCache>
            </c:numRef>
          </c:val>
          <c:extLst>
            <c:ext xmlns:c16="http://schemas.microsoft.com/office/drawing/2014/chart" uri="{C3380CC4-5D6E-409C-BE32-E72D297353CC}">
              <c16:uniqueId val="{00000045-9CE2-4066-9914-592A4E694AF5}"/>
            </c:ext>
          </c:extLst>
        </c:ser>
        <c:ser>
          <c:idx val="10"/>
          <c:order val="1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7-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9-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B-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7-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9-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B-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formulas'!$AM$57:$AM$59</c:f>
              <c:numCache>
                <c:formatCode>0%</c:formatCode>
                <c:ptCount val="3"/>
              </c:numCache>
            </c:numRef>
          </c:val>
          <c:extLst>
            <c:ext xmlns:c16="http://schemas.microsoft.com/office/drawing/2014/chart" uri="{C3380CC4-5D6E-409C-BE32-E72D297353CC}">
              <c16:uniqueId val="{0000004C-9CE2-4066-9914-592A4E694AF5}"/>
            </c:ext>
          </c:extLst>
        </c:ser>
        <c:ser>
          <c:idx val="11"/>
          <c:order val="1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E-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0-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2-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E-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0-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2-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formulas'!$AN$57:$AN$59</c:f>
              <c:numCache>
                <c:formatCode>0%</c:formatCode>
                <c:ptCount val="3"/>
              </c:numCache>
            </c:numRef>
          </c:val>
          <c:extLst>
            <c:ext xmlns:c16="http://schemas.microsoft.com/office/drawing/2014/chart" uri="{C3380CC4-5D6E-409C-BE32-E72D297353CC}">
              <c16:uniqueId val="{00000053-9CE2-4066-9914-592A4E694AF5}"/>
            </c:ext>
          </c:extLst>
        </c:ser>
        <c:ser>
          <c:idx val="12"/>
          <c:order val="1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5-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7-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9-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5-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7-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9-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formulas'!$AO$57:$AO$59</c:f>
              <c:numCache>
                <c:formatCode>0%</c:formatCode>
                <c:ptCount val="3"/>
              </c:numCache>
            </c:numRef>
          </c:val>
          <c:extLst>
            <c:ext xmlns:c16="http://schemas.microsoft.com/office/drawing/2014/chart" uri="{C3380CC4-5D6E-409C-BE32-E72D297353CC}">
              <c16:uniqueId val="{0000005A-9CE2-4066-9914-592A4E694AF5}"/>
            </c:ext>
          </c:extLst>
        </c:ser>
        <c:ser>
          <c:idx val="13"/>
          <c:order val="1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C-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E-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0-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C-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E-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0-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formulas'!$AP$57:$AP$59</c:f>
              <c:numCache>
                <c:formatCode>0%</c:formatCode>
                <c:ptCount val="3"/>
              </c:numCache>
            </c:numRef>
          </c:val>
          <c:extLst>
            <c:ext xmlns:c16="http://schemas.microsoft.com/office/drawing/2014/chart" uri="{C3380CC4-5D6E-409C-BE32-E72D297353CC}">
              <c16:uniqueId val="{00000061-9CE2-4066-9914-592A4E694AF5}"/>
            </c:ext>
          </c:extLst>
        </c:ser>
        <c:ser>
          <c:idx val="14"/>
          <c:order val="1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3-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5-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7-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3-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5-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7-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formulas'!$AQ$57:$AQ$59</c:f>
              <c:numCache>
                <c:formatCode>0%</c:formatCode>
                <c:ptCount val="3"/>
              </c:numCache>
            </c:numRef>
          </c:val>
          <c:extLst>
            <c:ext xmlns:c16="http://schemas.microsoft.com/office/drawing/2014/chart" uri="{C3380CC4-5D6E-409C-BE32-E72D297353CC}">
              <c16:uniqueId val="{00000068-9CE2-4066-9914-592A4E694AF5}"/>
            </c:ext>
          </c:extLst>
        </c:ser>
        <c:ser>
          <c:idx val="15"/>
          <c:order val="1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A-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C-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E-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A-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C-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E-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formulas'!$AR$57:$AR$59</c:f>
              <c:numCache>
                <c:formatCode>0%</c:formatCode>
                <c:ptCount val="3"/>
              </c:numCache>
            </c:numRef>
          </c:val>
          <c:extLst>
            <c:ext xmlns:c16="http://schemas.microsoft.com/office/drawing/2014/chart" uri="{C3380CC4-5D6E-409C-BE32-E72D297353CC}">
              <c16:uniqueId val="{0000006F-9CE2-4066-9914-592A4E694AF5}"/>
            </c:ext>
          </c:extLst>
        </c:ser>
        <c:ser>
          <c:idx val="16"/>
          <c:order val="1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1-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3-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5-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1-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3-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5-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formulas'!$AS$57:$AS$59</c:f>
              <c:numCache>
                <c:formatCode>0%</c:formatCode>
                <c:ptCount val="3"/>
              </c:numCache>
            </c:numRef>
          </c:val>
          <c:extLst>
            <c:ext xmlns:c16="http://schemas.microsoft.com/office/drawing/2014/chart" uri="{C3380CC4-5D6E-409C-BE32-E72D297353CC}">
              <c16:uniqueId val="{00000076-9CE2-4066-9914-592A4E694AF5}"/>
            </c:ext>
          </c:extLst>
        </c:ser>
        <c:ser>
          <c:idx val="17"/>
          <c:order val="1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8-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A-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C-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8-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A-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C-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formulas'!$AT$57:$AT$59</c:f>
              <c:numCache>
                <c:formatCode>0%</c:formatCode>
                <c:ptCount val="3"/>
              </c:numCache>
            </c:numRef>
          </c:val>
          <c:extLst>
            <c:ext xmlns:c16="http://schemas.microsoft.com/office/drawing/2014/chart" uri="{C3380CC4-5D6E-409C-BE32-E72D297353CC}">
              <c16:uniqueId val="{0000007D-9CE2-4066-9914-592A4E694AF5}"/>
            </c:ext>
          </c:extLst>
        </c:ser>
        <c:ser>
          <c:idx val="18"/>
          <c:order val="1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F-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1-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3-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F-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1-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3-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formulas'!$AU$57:$AU$59</c:f>
              <c:numCache>
                <c:formatCode>0%</c:formatCode>
                <c:ptCount val="3"/>
              </c:numCache>
            </c:numRef>
          </c:val>
          <c:extLst>
            <c:ext xmlns:c16="http://schemas.microsoft.com/office/drawing/2014/chart" uri="{C3380CC4-5D6E-409C-BE32-E72D297353CC}">
              <c16:uniqueId val="{00000084-9CE2-4066-9914-592A4E694AF5}"/>
            </c:ext>
          </c:extLst>
        </c:ser>
        <c:ser>
          <c:idx val="19"/>
          <c:order val="1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6-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8-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A-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6-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8-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A-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formulas'!$AV$57:$AV$59</c:f>
              <c:numCache>
                <c:formatCode>0%</c:formatCode>
                <c:ptCount val="3"/>
              </c:numCache>
            </c:numRef>
          </c:val>
          <c:extLst>
            <c:ext xmlns:c16="http://schemas.microsoft.com/office/drawing/2014/chart" uri="{C3380CC4-5D6E-409C-BE32-E72D297353CC}">
              <c16:uniqueId val="{0000008B-9CE2-4066-9914-592A4E694AF5}"/>
            </c:ext>
          </c:extLst>
        </c:ser>
        <c:ser>
          <c:idx val="20"/>
          <c:order val="2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D-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F-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1-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D-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F-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1-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formulas'!$AW$57:$AW$59</c:f>
              <c:numCache>
                <c:formatCode>0%</c:formatCode>
                <c:ptCount val="3"/>
              </c:numCache>
            </c:numRef>
          </c:val>
          <c:extLst>
            <c:ext xmlns:c16="http://schemas.microsoft.com/office/drawing/2014/chart" uri="{C3380CC4-5D6E-409C-BE32-E72D297353CC}">
              <c16:uniqueId val="{00000092-9CE2-4066-9914-592A4E694AF5}"/>
            </c:ext>
          </c:extLst>
        </c:ser>
        <c:ser>
          <c:idx val="21"/>
          <c:order val="2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4-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6-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8-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4-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6-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8-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formulas'!$AX$57:$AX$59</c:f>
              <c:numCache>
                <c:formatCode>0%</c:formatCode>
                <c:ptCount val="3"/>
              </c:numCache>
            </c:numRef>
          </c:val>
          <c:extLst>
            <c:ext xmlns:c16="http://schemas.microsoft.com/office/drawing/2014/chart" uri="{C3380CC4-5D6E-409C-BE32-E72D297353CC}">
              <c16:uniqueId val="{00000099-9CE2-4066-9914-592A4E694AF5}"/>
            </c:ext>
          </c:extLst>
        </c:ser>
        <c:ser>
          <c:idx val="22"/>
          <c:order val="2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B-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D-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F-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B-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D-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F-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formulas'!$AY$57:$AY$59</c:f>
              <c:numCache>
                <c:formatCode>0%</c:formatCode>
                <c:ptCount val="3"/>
              </c:numCache>
            </c:numRef>
          </c:val>
          <c:extLst>
            <c:ext xmlns:c16="http://schemas.microsoft.com/office/drawing/2014/chart" uri="{C3380CC4-5D6E-409C-BE32-E72D297353CC}">
              <c16:uniqueId val="{000000A0-9CE2-4066-9914-592A4E694AF5}"/>
            </c:ext>
          </c:extLst>
        </c:ser>
        <c:ser>
          <c:idx val="23"/>
          <c:order val="2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2-9CE2-4066-9914-592A4E694AF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4-9CE2-4066-9914-592A4E694AF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6-9CE2-4066-9914-592A4E694AF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2-9CE2-4066-9914-592A4E694AF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4-9CE2-4066-9914-592A4E694AF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6-9CE2-4066-9914-592A4E694AF5}"/>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formulas'!$AZ$57:$AZ$59</c:f>
              <c:numCache>
                <c:formatCode>0%</c:formatCode>
                <c:ptCount val="3"/>
              </c:numCache>
            </c:numRef>
          </c:val>
          <c:extLst>
            <c:ext xmlns:c16="http://schemas.microsoft.com/office/drawing/2014/chart" uri="{C3380CC4-5D6E-409C-BE32-E72D297353CC}">
              <c16:uniqueId val="{000000A7-9CE2-4066-9914-592A4E694AF5}"/>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3. identidad</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844578063981703E-2"/>
          <c:y val="0.30564715084163008"/>
          <c:w val="0.82031084387203657"/>
          <c:h val="0.68062213821310436"/>
        </c:manualLayout>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758-4CA3-891C-FC6B21656B9D}"/>
              </c:ext>
            </c:extLst>
          </c:dPt>
          <c:dLbls>
            <c:dLbl>
              <c:idx val="0"/>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Bueno</a:t>
                    </a:r>
                  </a:p>
                  <a:p>
                    <a:pPr>
                      <a:defRPr sz="1200"/>
                    </a:pPr>
                    <a:fld id="{5265C5AA-20EC-4973-9317-D871E0C84DF5}" type="VALUE">
                      <a:rPr lang="en-US"/>
                      <a:pPr>
                        <a:defRPr sz="1200"/>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758-4CA3-891C-FC6B21656B9D}"/>
                </c:ext>
              </c:extLst>
            </c:dLbl>
            <c:dLbl>
              <c:idx val="1"/>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Regular</a:t>
                    </a:r>
                  </a:p>
                  <a:p>
                    <a:pPr>
                      <a:defRPr sz="1200">
                        <a:solidFill>
                          <a:schemeClr val="accent1"/>
                        </a:solidFill>
                      </a:defRPr>
                    </a:pPr>
                    <a:fld id="{2B11CB82-8E6A-40D7-9C0F-A9E9CAC5209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758-4CA3-891C-FC6B21656B9D}"/>
                </c:ext>
              </c:extLst>
            </c:dLbl>
            <c:dLbl>
              <c:idx val="2"/>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Malo</a:t>
                    </a:r>
                  </a:p>
                  <a:p>
                    <a:pPr>
                      <a:defRPr sz="1200">
                        <a:solidFill>
                          <a:schemeClr val="accent1"/>
                        </a:solidFill>
                      </a:defRPr>
                    </a:pPr>
                    <a:fld id="{5137397C-7B05-4DE4-91A3-0F61323D348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758-4CA3-891C-FC6B21656B9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formulas'!$BA$57:$BA$59</c:f>
              <c:numCache>
                <c:formatCode>0%</c:formatCode>
                <c:ptCount val="3"/>
                <c:pt idx="0">
                  <c:v>0.58571428571428574</c:v>
                </c:pt>
                <c:pt idx="1">
                  <c:v>0.21142857142857144</c:v>
                </c:pt>
                <c:pt idx="2">
                  <c:v>0.20285714285714285</c:v>
                </c:pt>
              </c:numCache>
            </c:numRef>
          </c:val>
          <c:extLst>
            <c:ext xmlns:c16="http://schemas.microsoft.com/office/drawing/2014/chart" uri="{C3380CC4-5D6E-409C-BE32-E72D297353CC}">
              <c16:uniqueId val="{00000006-7758-4CA3-891C-FC6B21656B9D}"/>
            </c:ext>
          </c:extLst>
        </c:ser>
        <c:ser>
          <c:idx val="1"/>
          <c:order val="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8-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A-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C-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formulas'!$BB$57:$BB$59</c:f>
              <c:numCache>
                <c:formatCode>0%</c:formatCode>
                <c:ptCount val="3"/>
              </c:numCache>
            </c:numRef>
          </c:val>
          <c:extLst>
            <c:ext xmlns:c16="http://schemas.microsoft.com/office/drawing/2014/chart" uri="{C3380CC4-5D6E-409C-BE32-E72D297353CC}">
              <c16:uniqueId val="{0000000D-7758-4CA3-891C-FC6B21656B9D}"/>
            </c:ext>
          </c:extLst>
        </c:ser>
        <c:ser>
          <c:idx val="2"/>
          <c:order val="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F-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1-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3-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formulas'!$BC$57:$BC$59</c:f>
              <c:numCache>
                <c:formatCode>0%</c:formatCode>
                <c:ptCount val="3"/>
              </c:numCache>
            </c:numRef>
          </c:val>
          <c:extLst>
            <c:ext xmlns:c16="http://schemas.microsoft.com/office/drawing/2014/chart" uri="{C3380CC4-5D6E-409C-BE32-E72D297353CC}">
              <c16:uniqueId val="{00000014-7758-4CA3-891C-FC6B21656B9D}"/>
            </c:ext>
          </c:extLst>
        </c:ser>
        <c:ser>
          <c:idx val="3"/>
          <c:order val="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6-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8-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A-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formulas'!$BD$57:$BD$59</c:f>
              <c:numCache>
                <c:formatCode>0%</c:formatCode>
                <c:ptCount val="3"/>
              </c:numCache>
            </c:numRef>
          </c:val>
          <c:extLst>
            <c:ext xmlns:c16="http://schemas.microsoft.com/office/drawing/2014/chart" uri="{C3380CC4-5D6E-409C-BE32-E72D297353CC}">
              <c16:uniqueId val="{0000001B-7758-4CA3-891C-FC6B21656B9D}"/>
            </c:ext>
          </c:extLst>
        </c:ser>
        <c:ser>
          <c:idx val="4"/>
          <c:order val="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D-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F-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1-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formulas'!$BE$57:$BE$59</c:f>
              <c:numCache>
                <c:formatCode>0%</c:formatCode>
                <c:ptCount val="3"/>
              </c:numCache>
            </c:numRef>
          </c:val>
          <c:extLst>
            <c:ext xmlns:c16="http://schemas.microsoft.com/office/drawing/2014/chart" uri="{C3380CC4-5D6E-409C-BE32-E72D297353CC}">
              <c16:uniqueId val="{00000022-7758-4CA3-891C-FC6B21656B9D}"/>
            </c:ext>
          </c:extLst>
        </c:ser>
        <c:ser>
          <c:idx val="5"/>
          <c:order val="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4-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6-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8-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4-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6-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8-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formulas'!$BF$57:$BF$59</c:f>
              <c:numCache>
                <c:formatCode>0%</c:formatCode>
                <c:ptCount val="3"/>
              </c:numCache>
            </c:numRef>
          </c:val>
          <c:extLst>
            <c:ext xmlns:c16="http://schemas.microsoft.com/office/drawing/2014/chart" uri="{C3380CC4-5D6E-409C-BE32-E72D297353CC}">
              <c16:uniqueId val="{00000029-7758-4CA3-891C-FC6B21656B9D}"/>
            </c:ext>
          </c:extLst>
        </c:ser>
        <c:ser>
          <c:idx val="6"/>
          <c:order val="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B-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D-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F-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B-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D-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F-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formulas'!$BG$57:$BG$59</c:f>
              <c:numCache>
                <c:formatCode>0%</c:formatCode>
                <c:ptCount val="3"/>
              </c:numCache>
            </c:numRef>
          </c:val>
          <c:extLst>
            <c:ext xmlns:c16="http://schemas.microsoft.com/office/drawing/2014/chart" uri="{C3380CC4-5D6E-409C-BE32-E72D297353CC}">
              <c16:uniqueId val="{00000030-7758-4CA3-891C-FC6B21656B9D}"/>
            </c:ext>
          </c:extLst>
        </c:ser>
        <c:ser>
          <c:idx val="7"/>
          <c:order val="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2-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4-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6-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2-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4-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6-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formulas'!$BH$57:$BH$59</c:f>
              <c:numCache>
                <c:formatCode>0%</c:formatCode>
                <c:ptCount val="3"/>
              </c:numCache>
            </c:numRef>
          </c:val>
          <c:extLst>
            <c:ext xmlns:c16="http://schemas.microsoft.com/office/drawing/2014/chart" uri="{C3380CC4-5D6E-409C-BE32-E72D297353CC}">
              <c16:uniqueId val="{00000037-7758-4CA3-891C-FC6B21656B9D}"/>
            </c:ext>
          </c:extLst>
        </c:ser>
        <c:ser>
          <c:idx val="8"/>
          <c:order val="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9-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B-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D-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9-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B-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D-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formulas'!$BI$57:$BI$59</c:f>
              <c:numCache>
                <c:formatCode>0%</c:formatCode>
                <c:ptCount val="3"/>
              </c:numCache>
            </c:numRef>
          </c:val>
          <c:extLst>
            <c:ext xmlns:c16="http://schemas.microsoft.com/office/drawing/2014/chart" uri="{C3380CC4-5D6E-409C-BE32-E72D297353CC}">
              <c16:uniqueId val="{0000003E-7758-4CA3-891C-FC6B21656B9D}"/>
            </c:ext>
          </c:extLst>
        </c:ser>
        <c:ser>
          <c:idx val="9"/>
          <c:order val="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0-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2-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4-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0-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2-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4-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formulas'!$BJ$57:$BJ$59</c:f>
              <c:numCache>
                <c:formatCode>0%</c:formatCode>
                <c:ptCount val="3"/>
              </c:numCache>
            </c:numRef>
          </c:val>
          <c:extLst>
            <c:ext xmlns:c16="http://schemas.microsoft.com/office/drawing/2014/chart" uri="{C3380CC4-5D6E-409C-BE32-E72D297353CC}">
              <c16:uniqueId val="{00000045-7758-4CA3-891C-FC6B21656B9D}"/>
            </c:ext>
          </c:extLst>
        </c:ser>
        <c:ser>
          <c:idx val="10"/>
          <c:order val="1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7-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9-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B-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7-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9-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B-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formulas'!$BK$57:$BK$59</c:f>
              <c:numCache>
                <c:formatCode>0%</c:formatCode>
                <c:ptCount val="3"/>
              </c:numCache>
            </c:numRef>
          </c:val>
          <c:extLst>
            <c:ext xmlns:c16="http://schemas.microsoft.com/office/drawing/2014/chart" uri="{C3380CC4-5D6E-409C-BE32-E72D297353CC}">
              <c16:uniqueId val="{0000004C-7758-4CA3-891C-FC6B21656B9D}"/>
            </c:ext>
          </c:extLst>
        </c:ser>
        <c:ser>
          <c:idx val="11"/>
          <c:order val="1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E-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0-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2-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E-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0-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2-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formulas'!$BL$57:$BL$59</c:f>
              <c:numCache>
                <c:formatCode>0%</c:formatCode>
                <c:ptCount val="3"/>
              </c:numCache>
            </c:numRef>
          </c:val>
          <c:extLst>
            <c:ext xmlns:c16="http://schemas.microsoft.com/office/drawing/2014/chart" uri="{C3380CC4-5D6E-409C-BE32-E72D297353CC}">
              <c16:uniqueId val="{00000053-7758-4CA3-891C-FC6B21656B9D}"/>
            </c:ext>
          </c:extLst>
        </c:ser>
        <c:ser>
          <c:idx val="12"/>
          <c:order val="1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5-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7-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9-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5-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7-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9-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formulas'!$BM$57:$BM$59</c:f>
              <c:numCache>
                <c:formatCode>0%</c:formatCode>
                <c:ptCount val="3"/>
              </c:numCache>
            </c:numRef>
          </c:val>
          <c:extLst>
            <c:ext xmlns:c16="http://schemas.microsoft.com/office/drawing/2014/chart" uri="{C3380CC4-5D6E-409C-BE32-E72D297353CC}">
              <c16:uniqueId val="{0000005A-7758-4CA3-891C-FC6B21656B9D}"/>
            </c:ext>
          </c:extLst>
        </c:ser>
        <c:ser>
          <c:idx val="13"/>
          <c:order val="1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C-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E-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0-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C-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E-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0-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formulas'!$BN$57:$BN$59</c:f>
              <c:numCache>
                <c:formatCode>0%</c:formatCode>
                <c:ptCount val="3"/>
              </c:numCache>
            </c:numRef>
          </c:val>
          <c:extLst>
            <c:ext xmlns:c16="http://schemas.microsoft.com/office/drawing/2014/chart" uri="{C3380CC4-5D6E-409C-BE32-E72D297353CC}">
              <c16:uniqueId val="{00000061-7758-4CA3-891C-FC6B21656B9D}"/>
            </c:ext>
          </c:extLst>
        </c:ser>
        <c:ser>
          <c:idx val="14"/>
          <c:order val="1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3-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5-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7-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3-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5-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7-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formulas'!$BO$57:$BO$59</c:f>
              <c:numCache>
                <c:formatCode>0%</c:formatCode>
                <c:ptCount val="3"/>
              </c:numCache>
            </c:numRef>
          </c:val>
          <c:extLst>
            <c:ext xmlns:c16="http://schemas.microsoft.com/office/drawing/2014/chart" uri="{C3380CC4-5D6E-409C-BE32-E72D297353CC}">
              <c16:uniqueId val="{00000068-7758-4CA3-891C-FC6B21656B9D}"/>
            </c:ext>
          </c:extLst>
        </c:ser>
        <c:ser>
          <c:idx val="15"/>
          <c:order val="1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A-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C-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E-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A-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C-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E-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formulas'!$BP$57:$BP$59</c:f>
              <c:numCache>
                <c:formatCode>0%</c:formatCode>
                <c:ptCount val="3"/>
              </c:numCache>
            </c:numRef>
          </c:val>
          <c:extLst>
            <c:ext xmlns:c16="http://schemas.microsoft.com/office/drawing/2014/chart" uri="{C3380CC4-5D6E-409C-BE32-E72D297353CC}">
              <c16:uniqueId val="{0000006F-7758-4CA3-891C-FC6B21656B9D}"/>
            </c:ext>
          </c:extLst>
        </c:ser>
        <c:ser>
          <c:idx val="16"/>
          <c:order val="1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1-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3-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5-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1-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3-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5-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formulas'!$BQ$57:$BQ$59</c:f>
              <c:numCache>
                <c:formatCode>0%</c:formatCode>
                <c:ptCount val="3"/>
              </c:numCache>
            </c:numRef>
          </c:val>
          <c:extLst>
            <c:ext xmlns:c16="http://schemas.microsoft.com/office/drawing/2014/chart" uri="{C3380CC4-5D6E-409C-BE32-E72D297353CC}">
              <c16:uniqueId val="{00000076-7758-4CA3-891C-FC6B21656B9D}"/>
            </c:ext>
          </c:extLst>
        </c:ser>
        <c:ser>
          <c:idx val="17"/>
          <c:order val="1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8-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A-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C-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8-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A-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C-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formulas'!$BR$57:$BR$59</c:f>
              <c:numCache>
                <c:formatCode>0%</c:formatCode>
                <c:ptCount val="3"/>
              </c:numCache>
            </c:numRef>
          </c:val>
          <c:extLst>
            <c:ext xmlns:c16="http://schemas.microsoft.com/office/drawing/2014/chart" uri="{C3380CC4-5D6E-409C-BE32-E72D297353CC}">
              <c16:uniqueId val="{0000007D-7758-4CA3-891C-FC6B21656B9D}"/>
            </c:ext>
          </c:extLst>
        </c:ser>
        <c:ser>
          <c:idx val="18"/>
          <c:order val="1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F-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1-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3-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F-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1-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3-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formulas'!$BS$57:$BS$59</c:f>
              <c:numCache>
                <c:formatCode>0%</c:formatCode>
                <c:ptCount val="3"/>
              </c:numCache>
            </c:numRef>
          </c:val>
          <c:extLst>
            <c:ext xmlns:c16="http://schemas.microsoft.com/office/drawing/2014/chart" uri="{C3380CC4-5D6E-409C-BE32-E72D297353CC}">
              <c16:uniqueId val="{00000084-7758-4CA3-891C-FC6B21656B9D}"/>
            </c:ext>
          </c:extLst>
        </c:ser>
        <c:ser>
          <c:idx val="19"/>
          <c:order val="1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6-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8-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A-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6-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8-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A-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formulas'!$BT$57:$BT$59</c:f>
              <c:numCache>
                <c:formatCode>0%</c:formatCode>
                <c:ptCount val="3"/>
              </c:numCache>
            </c:numRef>
          </c:val>
          <c:extLst>
            <c:ext xmlns:c16="http://schemas.microsoft.com/office/drawing/2014/chart" uri="{C3380CC4-5D6E-409C-BE32-E72D297353CC}">
              <c16:uniqueId val="{0000008B-7758-4CA3-891C-FC6B21656B9D}"/>
            </c:ext>
          </c:extLst>
        </c:ser>
        <c:ser>
          <c:idx val="20"/>
          <c:order val="2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D-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F-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1-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D-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F-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1-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formulas'!$BU$57:$BU$59</c:f>
              <c:numCache>
                <c:formatCode>0%</c:formatCode>
                <c:ptCount val="3"/>
              </c:numCache>
            </c:numRef>
          </c:val>
          <c:extLst>
            <c:ext xmlns:c16="http://schemas.microsoft.com/office/drawing/2014/chart" uri="{C3380CC4-5D6E-409C-BE32-E72D297353CC}">
              <c16:uniqueId val="{00000092-7758-4CA3-891C-FC6B21656B9D}"/>
            </c:ext>
          </c:extLst>
        </c:ser>
        <c:ser>
          <c:idx val="21"/>
          <c:order val="2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4-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6-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8-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4-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6-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8-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formulas'!$BV$57:$BV$59</c:f>
              <c:numCache>
                <c:formatCode>0%</c:formatCode>
                <c:ptCount val="3"/>
              </c:numCache>
            </c:numRef>
          </c:val>
          <c:extLst>
            <c:ext xmlns:c16="http://schemas.microsoft.com/office/drawing/2014/chart" uri="{C3380CC4-5D6E-409C-BE32-E72D297353CC}">
              <c16:uniqueId val="{00000099-7758-4CA3-891C-FC6B21656B9D}"/>
            </c:ext>
          </c:extLst>
        </c:ser>
        <c:ser>
          <c:idx val="22"/>
          <c:order val="2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B-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D-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F-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B-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D-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F-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formulas'!$BW$57:$BW$59</c:f>
              <c:numCache>
                <c:formatCode>0%</c:formatCode>
                <c:ptCount val="3"/>
              </c:numCache>
            </c:numRef>
          </c:val>
          <c:extLst>
            <c:ext xmlns:c16="http://schemas.microsoft.com/office/drawing/2014/chart" uri="{C3380CC4-5D6E-409C-BE32-E72D297353CC}">
              <c16:uniqueId val="{000000A0-7758-4CA3-891C-FC6B21656B9D}"/>
            </c:ext>
          </c:extLst>
        </c:ser>
        <c:ser>
          <c:idx val="23"/>
          <c:order val="2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2-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4-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6-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2-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4-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6-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formulas'!$BX$57:$BX$59</c:f>
              <c:numCache>
                <c:formatCode>0%</c:formatCode>
                <c:ptCount val="3"/>
              </c:numCache>
            </c:numRef>
          </c:val>
          <c:extLst>
            <c:ext xmlns:c16="http://schemas.microsoft.com/office/drawing/2014/chart" uri="{C3380CC4-5D6E-409C-BE32-E72D297353CC}">
              <c16:uniqueId val="{000000A7-7758-4CA3-891C-FC6B21656B9D}"/>
            </c:ext>
          </c:extLst>
        </c:ser>
        <c:ser>
          <c:idx val="24"/>
          <c:order val="2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9-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B-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D-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9-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B-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D-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formulas'!$BY$57:$BY$59</c:f>
              <c:numCache>
                <c:formatCode>0%</c:formatCode>
                <c:ptCount val="3"/>
              </c:numCache>
            </c:numRef>
          </c:val>
          <c:extLst>
            <c:ext xmlns:c16="http://schemas.microsoft.com/office/drawing/2014/chart" uri="{C3380CC4-5D6E-409C-BE32-E72D297353CC}">
              <c16:uniqueId val="{000000AE-7758-4CA3-891C-FC6B21656B9D}"/>
            </c:ext>
          </c:extLst>
        </c:ser>
        <c:ser>
          <c:idx val="25"/>
          <c:order val="2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0-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2-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4-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0-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2-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4-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formulas'!$BZ$57:$BZ$59</c:f>
              <c:numCache>
                <c:formatCode>0%</c:formatCode>
                <c:ptCount val="3"/>
              </c:numCache>
            </c:numRef>
          </c:val>
          <c:extLst>
            <c:ext xmlns:c16="http://schemas.microsoft.com/office/drawing/2014/chart" uri="{C3380CC4-5D6E-409C-BE32-E72D297353CC}">
              <c16:uniqueId val="{000000B5-7758-4CA3-891C-FC6B21656B9D}"/>
            </c:ext>
          </c:extLst>
        </c:ser>
        <c:ser>
          <c:idx val="26"/>
          <c:order val="2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7-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9-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B-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7-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9-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B-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formulas'!$CA$57:$CA$59</c:f>
              <c:numCache>
                <c:formatCode>0%</c:formatCode>
                <c:ptCount val="3"/>
              </c:numCache>
            </c:numRef>
          </c:val>
          <c:extLst>
            <c:ext xmlns:c16="http://schemas.microsoft.com/office/drawing/2014/chart" uri="{C3380CC4-5D6E-409C-BE32-E72D297353CC}">
              <c16:uniqueId val="{000000BC-7758-4CA3-891C-FC6B21656B9D}"/>
            </c:ext>
          </c:extLst>
        </c:ser>
        <c:ser>
          <c:idx val="27"/>
          <c:order val="2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E-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0-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2-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E-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0-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2-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formulas'!$CB$57:$CB$59</c:f>
              <c:numCache>
                <c:formatCode>0%</c:formatCode>
                <c:ptCount val="3"/>
              </c:numCache>
            </c:numRef>
          </c:val>
          <c:extLst>
            <c:ext xmlns:c16="http://schemas.microsoft.com/office/drawing/2014/chart" uri="{C3380CC4-5D6E-409C-BE32-E72D297353CC}">
              <c16:uniqueId val="{000000C3-7758-4CA3-891C-FC6B21656B9D}"/>
            </c:ext>
          </c:extLst>
        </c:ser>
        <c:ser>
          <c:idx val="28"/>
          <c:order val="2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5-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7-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9-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5-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7-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9-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formulas'!$CC$57:$CC$59</c:f>
              <c:numCache>
                <c:formatCode>0%</c:formatCode>
                <c:ptCount val="3"/>
              </c:numCache>
            </c:numRef>
          </c:val>
          <c:extLst>
            <c:ext xmlns:c16="http://schemas.microsoft.com/office/drawing/2014/chart" uri="{C3380CC4-5D6E-409C-BE32-E72D297353CC}">
              <c16:uniqueId val="{000000CA-7758-4CA3-891C-FC6B21656B9D}"/>
            </c:ext>
          </c:extLst>
        </c:ser>
        <c:ser>
          <c:idx val="29"/>
          <c:order val="2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C-7758-4CA3-891C-FC6B21656B9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E-7758-4CA3-891C-FC6B21656B9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D0-7758-4CA3-891C-FC6B21656B9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C-7758-4CA3-891C-FC6B21656B9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E-7758-4CA3-891C-FC6B21656B9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D0-7758-4CA3-891C-FC6B21656B9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formulas'!$CD$57:$CD$59</c:f>
              <c:numCache>
                <c:formatCode>0%</c:formatCode>
                <c:ptCount val="3"/>
              </c:numCache>
            </c:numRef>
          </c:val>
          <c:extLst>
            <c:ext xmlns:c16="http://schemas.microsoft.com/office/drawing/2014/chart" uri="{C3380CC4-5D6E-409C-BE32-E72D297353CC}">
              <c16:uniqueId val="{000000D1-7758-4CA3-891C-FC6B21656B9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4. disponibilidad de recursos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844578063981703E-2"/>
          <c:y val="0.30564715084163008"/>
          <c:w val="0.82031084387203657"/>
          <c:h val="0.68062213821310436"/>
        </c:manualLayout>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4A7-454E-AF53-6FB102FA2842}"/>
              </c:ext>
            </c:extLst>
          </c:dPt>
          <c:dLbls>
            <c:dLbl>
              <c:idx val="0"/>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Bueno</a:t>
                    </a:r>
                  </a:p>
                  <a:p>
                    <a:pPr>
                      <a:defRPr sz="1200"/>
                    </a:pPr>
                    <a:fld id="{5265C5AA-20EC-4973-9317-D871E0C84DF5}" type="VALUE">
                      <a:rPr lang="en-US"/>
                      <a:pPr>
                        <a:defRPr sz="1200"/>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4A7-454E-AF53-6FB102FA2842}"/>
                </c:ext>
              </c:extLst>
            </c:dLbl>
            <c:dLbl>
              <c:idx val="1"/>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Regular</a:t>
                    </a:r>
                  </a:p>
                  <a:p>
                    <a:pPr>
                      <a:defRPr sz="1200">
                        <a:solidFill>
                          <a:schemeClr val="accent1"/>
                        </a:solidFill>
                      </a:defRPr>
                    </a:pPr>
                    <a:fld id="{2B11CB82-8E6A-40D7-9C0F-A9E9CAC5209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4A7-454E-AF53-6FB102FA2842}"/>
                </c:ext>
              </c:extLst>
            </c:dLbl>
            <c:dLbl>
              <c:idx val="2"/>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Malo</a:t>
                    </a:r>
                  </a:p>
                  <a:p>
                    <a:pPr>
                      <a:defRPr sz="1200">
                        <a:solidFill>
                          <a:schemeClr val="accent1"/>
                        </a:solidFill>
                      </a:defRPr>
                    </a:pPr>
                    <a:fld id="{5137397C-7B05-4DE4-91A3-0F61323D348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4A7-454E-AF53-6FB102FA284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formulas'!$CE$57:$CE$59</c:f>
              <c:numCache>
                <c:formatCode>0%</c:formatCode>
                <c:ptCount val="3"/>
                <c:pt idx="0">
                  <c:v>0.65396825396825398</c:v>
                </c:pt>
                <c:pt idx="1">
                  <c:v>0.25396825396825395</c:v>
                </c:pt>
                <c:pt idx="2">
                  <c:v>9.2063492063492069E-2</c:v>
                </c:pt>
              </c:numCache>
            </c:numRef>
          </c:val>
          <c:extLst>
            <c:ext xmlns:c16="http://schemas.microsoft.com/office/drawing/2014/chart" uri="{C3380CC4-5D6E-409C-BE32-E72D297353CC}">
              <c16:uniqueId val="{00000006-B4A7-454E-AF53-6FB102FA2842}"/>
            </c:ext>
          </c:extLst>
        </c:ser>
        <c:ser>
          <c:idx val="1"/>
          <c:order val="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8-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A-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C-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formulas'!$CF$57:$CF$59</c:f>
              <c:numCache>
                <c:formatCode>0%</c:formatCode>
                <c:ptCount val="3"/>
              </c:numCache>
            </c:numRef>
          </c:val>
          <c:extLst>
            <c:ext xmlns:c16="http://schemas.microsoft.com/office/drawing/2014/chart" uri="{C3380CC4-5D6E-409C-BE32-E72D297353CC}">
              <c16:uniqueId val="{0000000D-B4A7-454E-AF53-6FB102FA2842}"/>
            </c:ext>
          </c:extLst>
        </c:ser>
        <c:ser>
          <c:idx val="2"/>
          <c:order val="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F-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1-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3-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formulas'!$CG$57:$CG$59</c:f>
              <c:numCache>
                <c:formatCode>0%</c:formatCode>
                <c:ptCount val="3"/>
              </c:numCache>
            </c:numRef>
          </c:val>
          <c:extLst>
            <c:ext xmlns:c16="http://schemas.microsoft.com/office/drawing/2014/chart" uri="{C3380CC4-5D6E-409C-BE32-E72D297353CC}">
              <c16:uniqueId val="{00000014-B4A7-454E-AF53-6FB102FA2842}"/>
            </c:ext>
          </c:extLst>
        </c:ser>
        <c:ser>
          <c:idx val="3"/>
          <c:order val="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6-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8-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A-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formulas'!$CH$57:$CH$59</c:f>
              <c:numCache>
                <c:formatCode>0%</c:formatCode>
                <c:ptCount val="3"/>
              </c:numCache>
            </c:numRef>
          </c:val>
          <c:extLst>
            <c:ext xmlns:c16="http://schemas.microsoft.com/office/drawing/2014/chart" uri="{C3380CC4-5D6E-409C-BE32-E72D297353CC}">
              <c16:uniqueId val="{0000001B-B4A7-454E-AF53-6FB102FA2842}"/>
            </c:ext>
          </c:extLst>
        </c:ser>
        <c:ser>
          <c:idx val="4"/>
          <c:order val="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D-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F-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1-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formulas'!$CI$57:$CI$59</c:f>
              <c:numCache>
                <c:formatCode>0%</c:formatCode>
                <c:ptCount val="3"/>
              </c:numCache>
            </c:numRef>
          </c:val>
          <c:extLst>
            <c:ext xmlns:c16="http://schemas.microsoft.com/office/drawing/2014/chart" uri="{C3380CC4-5D6E-409C-BE32-E72D297353CC}">
              <c16:uniqueId val="{00000022-B4A7-454E-AF53-6FB102FA2842}"/>
            </c:ext>
          </c:extLst>
        </c:ser>
        <c:ser>
          <c:idx val="5"/>
          <c:order val="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4-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6-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8-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4-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6-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8-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formulas'!$CJ$57:$CJ$59</c:f>
              <c:numCache>
                <c:formatCode>0%</c:formatCode>
                <c:ptCount val="3"/>
              </c:numCache>
            </c:numRef>
          </c:val>
          <c:extLst>
            <c:ext xmlns:c16="http://schemas.microsoft.com/office/drawing/2014/chart" uri="{C3380CC4-5D6E-409C-BE32-E72D297353CC}">
              <c16:uniqueId val="{00000029-B4A7-454E-AF53-6FB102FA2842}"/>
            </c:ext>
          </c:extLst>
        </c:ser>
        <c:ser>
          <c:idx val="6"/>
          <c:order val="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B-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D-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F-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B-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D-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F-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formulas'!$CK$57:$CK$59</c:f>
              <c:numCache>
                <c:formatCode>0%</c:formatCode>
                <c:ptCount val="3"/>
              </c:numCache>
            </c:numRef>
          </c:val>
          <c:extLst>
            <c:ext xmlns:c16="http://schemas.microsoft.com/office/drawing/2014/chart" uri="{C3380CC4-5D6E-409C-BE32-E72D297353CC}">
              <c16:uniqueId val="{00000030-B4A7-454E-AF53-6FB102FA2842}"/>
            </c:ext>
          </c:extLst>
        </c:ser>
        <c:ser>
          <c:idx val="7"/>
          <c:order val="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2-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4-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6-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2-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4-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6-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formulas'!$CL$57:$CL$59</c:f>
              <c:numCache>
                <c:formatCode>0%</c:formatCode>
                <c:ptCount val="3"/>
              </c:numCache>
            </c:numRef>
          </c:val>
          <c:extLst>
            <c:ext xmlns:c16="http://schemas.microsoft.com/office/drawing/2014/chart" uri="{C3380CC4-5D6E-409C-BE32-E72D297353CC}">
              <c16:uniqueId val="{00000037-B4A7-454E-AF53-6FB102FA2842}"/>
            </c:ext>
          </c:extLst>
        </c:ser>
        <c:ser>
          <c:idx val="8"/>
          <c:order val="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9-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B-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D-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9-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B-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D-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formulas'!$CM$57:$CM$59</c:f>
              <c:numCache>
                <c:formatCode>0%</c:formatCode>
                <c:ptCount val="3"/>
              </c:numCache>
            </c:numRef>
          </c:val>
          <c:extLst>
            <c:ext xmlns:c16="http://schemas.microsoft.com/office/drawing/2014/chart" uri="{C3380CC4-5D6E-409C-BE32-E72D297353CC}">
              <c16:uniqueId val="{0000003E-B4A7-454E-AF53-6FB102FA2842}"/>
            </c:ext>
          </c:extLst>
        </c:ser>
        <c:ser>
          <c:idx val="9"/>
          <c:order val="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0-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2-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4-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0-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2-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4-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formulas'!$CN$57:$CN$59</c:f>
              <c:numCache>
                <c:formatCode>0%</c:formatCode>
                <c:ptCount val="3"/>
              </c:numCache>
            </c:numRef>
          </c:val>
          <c:extLst>
            <c:ext xmlns:c16="http://schemas.microsoft.com/office/drawing/2014/chart" uri="{C3380CC4-5D6E-409C-BE32-E72D297353CC}">
              <c16:uniqueId val="{00000045-B4A7-454E-AF53-6FB102FA2842}"/>
            </c:ext>
          </c:extLst>
        </c:ser>
        <c:ser>
          <c:idx val="10"/>
          <c:order val="1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7-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9-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B-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7-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9-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B-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formulas'!$CO$57:$CO$59</c:f>
              <c:numCache>
                <c:formatCode>0%</c:formatCode>
                <c:ptCount val="3"/>
              </c:numCache>
            </c:numRef>
          </c:val>
          <c:extLst>
            <c:ext xmlns:c16="http://schemas.microsoft.com/office/drawing/2014/chart" uri="{C3380CC4-5D6E-409C-BE32-E72D297353CC}">
              <c16:uniqueId val="{0000004C-B4A7-454E-AF53-6FB102FA2842}"/>
            </c:ext>
          </c:extLst>
        </c:ser>
        <c:ser>
          <c:idx val="11"/>
          <c:order val="1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E-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0-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2-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E-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0-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2-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formulas'!$CP$57:$CP$59</c:f>
              <c:numCache>
                <c:formatCode>0%</c:formatCode>
                <c:ptCount val="3"/>
              </c:numCache>
            </c:numRef>
          </c:val>
          <c:extLst>
            <c:ext xmlns:c16="http://schemas.microsoft.com/office/drawing/2014/chart" uri="{C3380CC4-5D6E-409C-BE32-E72D297353CC}">
              <c16:uniqueId val="{00000053-B4A7-454E-AF53-6FB102FA2842}"/>
            </c:ext>
          </c:extLst>
        </c:ser>
        <c:ser>
          <c:idx val="12"/>
          <c:order val="1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5-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7-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9-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5-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7-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9-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formulas'!$CQ$57:$CQ$59</c:f>
              <c:numCache>
                <c:formatCode>0%</c:formatCode>
                <c:ptCount val="3"/>
              </c:numCache>
            </c:numRef>
          </c:val>
          <c:extLst>
            <c:ext xmlns:c16="http://schemas.microsoft.com/office/drawing/2014/chart" uri="{C3380CC4-5D6E-409C-BE32-E72D297353CC}">
              <c16:uniqueId val="{0000005A-B4A7-454E-AF53-6FB102FA2842}"/>
            </c:ext>
          </c:extLst>
        </c:ser>
        <c:ser>
          <c:idx val="13"/>
          <c:order val="1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C-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E-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0-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C-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E-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0-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formulas'!$CR$57:$CR$59</c:f>
              <c:numCache>
                <c:formatCode>0%</c:formatCode>
                <c:ptCount val="3"/>
              </c:numCache>
            </c:numRef>
          </c:val>
          <c:extLst>
            <c:ext xmlns:c16="http://schemas.microsoft.com/office/drawing/2014/chart" uri="{C3380CC4-5D6E-409C-BE32-E72D297353CC}">
              <c16:uniqueId val="{00000061-B4A7-454E-AF53-6FB102FA2842}"/>
            </c:ext>
          </c:extLst>
        </c:ser>
        <c:ser>
          <c:idx val="14"/>
          <c:order val="1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3-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5-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7-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3-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5-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7-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formulas'!$CS$57:$CS$59</c:f>
              <c:numCache>
                <c:formatCode>0%</c:formatCode>
                <c:ptCount val="3"/>
              </c:numCache>
            </c:numRef>
          </c:val>
          <c:extLst>
            <c:ext xmlns:c16="http://schemas.microsoft.com/office/drawing/2014/chart" uri="{C3380CC4-5D6E-409C-BE32-E72D297353CC}">
              <c16:uniqueId val="{00000068-B4A7-454E-AF53-6FB102FA2842}"/>
            </c:ext>
          </c:extLst>
        </c:ser>
        <c:ser>
          <c:idx val="15"/>
          <c:order val="1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A-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C-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E-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A-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C-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E-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formulas'!$CT$57:$CT$59</c:f>
              <c:numCache>
                <c:formatCode>0%</c:formatCode>
                <c:ptCount val="3"/>
              </c:numCache>
            </c:numRef>
          </c:val>
          <c:extLst>
            <c:ext xmlns:c16="http://schemas.microsoft.com/office/drawing/2014/chart" uri="{C3380CC4-5D6E-409C-BE32-E72D297353CC}">
              <c16:uniqueId val="{0000006F-B4A7-454E-AF53-6FB102FA2842}"/>
            </c:ext>
          </c:extLst>
        </c:ser>
        <c:ser>
          <c:idx val="16"/>
          <c:order val="1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1-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3-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5-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1-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3-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5-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formulas'!$CU$57:$CU$59</c:f>
              <c:numCache>
                <c:formatCode>0%</c:formatCode>
                <c:ptCount val="3"/>
              </c:numCache>
            </c:numRef>
          </c:val>
          <c:extLst>
            <c:ext xmlns:c16="http://schemas.microsoft.com/office/drawing/2014/chart" uri="{C3380CC4-5D6E-409C-BE32-E72D297353CC}">
              <c16:uniqueId val="{00000076-B4A7-454E-AF53-6FB102FA2842}"/>
            </c:ext>
          </c:extLst>
        </c:ser>
        <c:ser>
          <c:idx val="17"/>
          <c:order val="1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8-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A-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C-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8-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A-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C-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formulas'!$CV$57:$CV$59</c:f>
              <c:numCache>
                <c:formatCode>0%</c:formatCode>
                <c:ptCount val="3"/>
              </c:numCache>
            </c:numRef>
          </c:val>
          <c:extLst>
            <c:ext xmlns:c16="http://schemas.microsoft.com/office/drawing/2014/chart" uri="{C3380CC4-5D6E-409C-BE32-E72D297353CC}">
              <c16:uniqueId val="{0000007D-B4A7-454E-AF53-6FB102FA2842}"/>
            </c:ext>
          </c:extLst>
        </c:ser>
        <c:ser>
          <c:idx val="18"/>
          <c:order val="1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F-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1-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3-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F-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1-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3-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formulas'!$CW$57:$CW$59</c:f>
              <c:numCache>
                <c:formatCode>0%</c:formatCode>
                <c:ptCount val="3"/>
              </c:numCache>
            </c:numRef>
          </c:val>
          <c:extLst>
            <c:ext xmlns:c16="http://schemas.microsoft.com/office/drawing/2014/chart" uri="{C3380CC4-5D6E-409C-BE32-E72D297353CC}">
              <c16:uniqueId val="{00000084-B4A7-454E-AF53-6FB102FA2842}"/>
            </c:ext>
          </c:extLst>
        </c:ser>
        <c:ser>
          <c:idx val="19"/>
          <c:order val="1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6-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8-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A-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6-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8-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A-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formulas'!$CX$57:$CX$59</c:f>
              <c:numCache>
                <c:formatCode>0%</c:formatCode>
                <c:ptCount val="3"/>
              </c:numCache>
            </c:numRef>
          </c:val>
          <c:extLst>
            <c:ext xmlns:c16="http://schemas.microsoft.com/office/drawing/2014/chart" uri="{C3380CC4-5D6E-409C-BE32-E72D297353CC}">
              <c16:uniqueId val="{0000008B-B4A7-454E-AF53-6FB102FA2842}"/>
            </c:ext>
          </c:extLst>
        </c:ser>
        <c:ser>
          <c:idx val="20"/>
          <c:order val="2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D-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F-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1-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D-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F-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1-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formulas'!$CY$57:$CY$59</c:f>
              <c:numCache>
                <c:formatCode>0%</c:formatCode>
                <c:ptCount val="3"/>
              </c:numCache>
            </c:numRef>
          </c:val>
          <c:extLst>
            <c:ext xmlns:c16="http://schemas.microsoft.com/office/drawing/2014/chart" uri="{C3380CC4-5D6E-409C-BE32-E72D297353CC}">
              <c16:uniqueId val="{00000092-B4A7-454E-AF53-6FB102FA2842}"/>
            </c:ext>
          </c:extLst>
        </c:ser>
        <c:ser>
          <c:idx val="21"/>
          <c:order val="2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4-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6-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8-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4-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6-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8-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formulas'!$CZ$57:$CZ$59</c:f>
              <c:numCache>
                <c:formatCode>0%</c:formatCode>
                <c:ptCount val="3"/>
              </c:numCache>
            </c:numRef>
          </c:val>
          <c:extLst>
            <c:ext xmlns:c16="http://schemas.microsoft.com/office/drawing/2014/chart" uri="{C3380CC4-5D6E-409C-BE32-E72D297353CC}">
              <c16:uniqueId val="{00000099-B4A7-454E-AF53-6FB102FA2842}"/>
            </c:ext>
          </c:extLst>
        </c:ser>
        <c:ser>
          <c:idx val="22"/>
          <c:order val="2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B-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D-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F-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B-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D-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F-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formulas'!$DA$57:$DA$59</c:f>
              <c:numCache>
                <c:formatCode>0%</c:formatCode>
                <c:ptCount val="3"/>
              </c:numCache>
            </c:numRef>
          </c:val>
          <c:extLst>
            <c:ext xmlns:c16="http://schemas.microsoft.com/office/drawing/2014/chart" uri="{C3380CC4-5D6E-409C-BE32-E72D297353CC}">
              <c16:uniqueId val="{000000A0-B4A7-454E-AF53-6FB102FA2842}"/>
            </c:ext>
          </c:extLst>
        </c:ser>
        <c:ser>
          <c:idx val="23"/>
          <c:order val="2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2-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4-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6-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2-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4-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6-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formulas'!$DB$57:$DB$59</c:f>
              <c:numCache>
                <c:formatCode>0%</c:formatCode>
                <c:ptCount val="3"/>
              </c:numCache>
            </c:numRef>
          </c:val>
          <c:extLst>
            <c:ext xmlns:c16="http://schemas.microsoft.com/office/drawing/2014/chart" uri="{C3380CC4-5D6E-409C-BE32-E72D297353CC}">
              <c16:uniqueId val="{000000A7-B4A7-454E-AF53-6FB102FA2842}"/>
            </c:ext>
          </c:extLst>
        </c:ser>
        <c:ser>
          <c:idx val="24"/>
          <c:order val="2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9-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B-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D-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9-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B-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D-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formulas'!$DC$57:$DC$59</c:f>
              <c:numCache>
                <c:formatCode>0%</c:formatCode>
                <c:ptCount val="3"/>
              </c:numCache>
            </c:numRef>
          </c:val>
          <c:extLst>
            <c:ext xmlns:c16="http://schemas.microsoft.com/office/drawing/2014/chart" uri="{C3380CC4-5D6E-409C-BE32-E72D297353CC}">
              <c16:uniqueId val="{000000AE-B4A7-454E-AF53-6FB102FA2842}"/>
            </c:ext>
          </c:extLst>
        </c:ser>
        <c:ser>
          <c:idx val="25"/>
          <c:order val="2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0-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2-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4-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0-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2-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4-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formulas'!$DD$57:$DD$59</c:f>
              <c:numCache>
                <c:formatCode>0%</c:formatCode>
                <c:ptCount val="3"/>
              </c:numCache>
            </c:numRef>
          </c:val>
          <c:extLst>
            <c:ext xmlns:c16="http://schemas.microsoft.com/office/drawing/2014/chart" uri="{C3380CC4-5D6E-409C-BE32-E72D297353CC}">
              <c16:uniqueId val="{000000B5-B4A7-454E-AF53-6FB102FA2842}"/>
            </c:ext>
          </c:extLst>
        </c:ser>
        <c:ser>
          <c:idx val="26"/>
          <c:order val="2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7-B4A7-454E-AF53-6FB102FA284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9-B4A7-454E-AF53-6FB102FA284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B-B4A7-454E-AF53-6FB102FA284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7-B4A7-454E-AF53-6FB102FA284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9-B4A7-454E-AF53-6FB102FA284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B-B4A7-454E-AF53-6FB102FA284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formulas'!$DE$57:$DE$59</c:f>
              <c:numCache>
                <c:formatCode>0%</c:formatCode>
                <c:ptCount val="3"/>
              </c:numCache>
            </c:numRef>
          </c:val>
          <c:extLst>
            <c:ext xmlns:c16="http://schemas.microsoft.com/office/drawing/2014/chart" uri="{C3380CC4-5D6E-409C-BE32-E72D297353CC}">
              <c16:uniqueId val="{000000BC-B4A7-454E-AF53-6FB102FA284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5. sueldo y</a:t>
            </a:r>
            <a:r>
              <a:rPr lang="es-MX" baseline="0"/>
              <a:t> prestaciones</a:t>
            </a:r>
            <a:endParaRPr lang="es-MX"/>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844578063981703E-2"/>
          <c:y val="0.30564715084163008"/>
          <c:w val="0.82031084387203657"/>
          <c:h val="0.68062213821310436"/>
        </c:manualLayout>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B69-404C-9AE1-5C05E66FD6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B69-404C-9AE1-5C05E66FD6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B69-404C-9AE1-5C05E66FD64B}"/>
              </c:ext>
            </c:extLst>
          </c:dPt>
          <c:dLbls>
            <c:dLbl>
              <c:idx val="0"/>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Bueno</a:t>
                    </a:r>
                  </a:p>
                  <a:p>
                    <a:pPr>
                      <a:defRPr sz="1200"/>
                    </a:pPr>
                    <a:fld id="{5265C5AA-20EC-4973-9317-D871E0C84DF5}" type="VALUE">
                      <a:rPr lang="en-US"/>
                      <a:pPr>
                        <a:defRPr sz="1200"/>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B69-404C-9AE1-5C05E66FD64B}"/>
                </c:ext>
              </c:extLst>
            </c:dLbl>
            <c:dLbl>
              <c:idx val="1"/>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Regular</a:t>
                    </a:r>
                  </a:p>
                  <a:p>
                    <a:pPr>
                      <a:defRPr sz="1200">
                        <a:solidFill>
                          <a:schemeClr val="accent1"/>
                        </a:solidFill>
                      </a:defRPr>
                    </a:pPr>
                    <a:fld id="{2B11CB82-8E6A-40D7-9C0F-A9E9CAC5209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B69-404C-9AE1-5C05E66FD64B}"/>
                </c:ext>
              </c:extLst>
            </c:dLbl>
            <c:dLbl>
              <c:idx val="2"/>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Malo</a:t>
                    </a:r>
                  </a:p>
                  <a:p>
                    <a:pPr>
                      <a:defRPr sz="1200">
                        <a:solidFill>
                          <a:schemeClr val="accent1"/>
                        </a:solidFill>
                      </a:defRPr>
                    </a:pPr>
                    <a:fld id="{5137397C-7B05-4DE4-91A3-0F61323D348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B69-404C-9AE1-5C05E66FD64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formulas'!$DF$57:$DF$59</c:f>
              <c:numCache>
                <c:formatCode>0%</c:formatCode>
                <c:ptCount val="3"/>
                <c:pt idx="0">
                  <c:v>0.40952380952380951</c:v>
                </c:pt>
                <c:pt idx="1">
                  <c:v>0.41904761904761906</c:v>
                </c:pt>
                <c:pt idx="2">
                  <c:v>0.17142857142857143</c:v>
                </c:pt>
              </c:numCache>
            </c:numRef>
          </c:val>
          <c:extLst>
            <c:ext xmlns:c16="http://schemas.microsoft.com/office/drawing/2014/chart" uri="{C3380CC4-5D6E-409C-BE32-E72D297353CC}">
              <c16:uniqueId val="{00000006-2B69-404C-9AE1-5C05E66FD64B}"/>
            </c:ext>
          </c:extLst>
        </c:ser>
        <c:ser>
          <c:idx val="1"/>
          <c:order val="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2B69-404C-9AE1-5C05E66FD6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2B69-404C-9AE1-5C05E66FD6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2B69-404C-9AE1-5C05E66FD64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8-2B69-404C-9AE1-5C05E66FD64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A-2B69-404C-9AE1-5C05E66FD64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C-2B69-404C-9AE1-5C05E66FD64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formulas'!$DG$57:$DG$59</c:f>
              <c:numCache>
                <c:formatCode>0%</c:formatCode>
                <c:ptCount val="3"/>
              </c:numCache>
            </c:numRef>
          </c:val>
          <c:extLst>
            <c:ext xmlns:c16="http://schemas.microsoft.com/office/drawing/2014/chart" uri="{C3380CC4-5D6E-409C-BE32-E72D297353CC}">
              <c16:uniqueId val="{0000000D-2B69-404C-9AE1-5C05E66FD64B}"/>
            </c:ext>
          </c:extLst>
        </c:ser>
        <c:ser>
          <c:idx val="2"/>
          <c:order val="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2B69-404C-9AE1-5C05E66FD6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2B69-404C-9AE1-5C05E66FD6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2B69-404C-9AE1-5C05E66FD64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F-2B69-404C-9AE1-5C05E66FD64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1-2B69-404C-9AE1-5C05E66FD64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3-2B69-404C-9AE1-5C05E66FD64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formulas'!$DH$57:$DH$59</c:f>
              <c:numCache>
                <c:formatCode>0%</c:formatCode>
                <c:ptCount val="3"/>
              </c:numCache>
            </c:numRef>
          </c:val>
          <c:extLst>
            <c:ext xmlns:c16="http://schemas.microsoft.com/office/drawing/2014/chart" uri="{C3380CC4-5D6E-409C-BE32-E72D297353CC}">
              <c16:uniqueId val="{00000014-2B69-404C-9AE1-5C05E66FD64B}"/>
            </c:ext>
          </c:extLst>
        </c:ser>
        <c:ser>
          <c:idx val="3"/>
          <c:order val="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2B69-404C-9AE1-5C05E66FD6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2B69-404C-9AE1-5C05E66FD6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2B69-404C-9AE1-5C05E66FD64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6-2B69-404C-9AE1-5C05E66FD64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8-2B69-404C-9AE1-5C05E66FD64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A-2B69-404C-9AE1-5C05E66FD64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formulas'!$DI$57:$DI$59</c:f>
              <c:numCache>
                <c:formatCode>0%</c:formatCode>
                <c:ptCount val="3"/>
              </c:numCache>
            </c:numRef>
          </c:val>
          <c:extLst>
            <c:ext xmlns:c16="http://schemas.microsoft.com/office/drawing/2014/chart" uri="{C3380CC4-5D6E-409C-BE32-E72D297353CC}">
              <c16:uniqueId val="{0000001B-2B69-404C-9AE1-5C05E66FD64B}"/>
            </c:ext>
          </c:extLst>
        </c:ser>
        <c:ser>
          <c:idx val="4"/>
          <c:order val="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2B69-404C-9AE1-5C05E66FD6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2B69-404C-9AE1-5C05E66FD6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2B69-404C-9AE1-5C05E66FD64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D-2B69-404C-9AE1-5C05E66FD64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F-2B69-404C-9AE1-5C05E66FD64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1-2B69-404C-9AE1-5C05E66FD64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formulas'!$DJ$57:$DJ$59</c:f>
              <c:numCache>
                <c:formatCode>0%</c:formatCode>
                <c:ptCount val="3"/>
              </c:numCache>
            </c:numRef>
          </c:val>
          <c:extLst>
            <c:ext xmlns:c16="http://schemas.microsoft.com/office/drawing/2014/chart" uri="{C3380CC4-5D6E-409C-BE32-E72D297353CC}">
              <c16:uniqueId val="{00000022-2B69-404C-9AE1-5C05E66FD64B}"/>
            </c:ext>
          </c:extLst>
        </c:ser>
        <c:ser>
          <c:idx val="5"/>
          <c:order val="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4-2B69-404C-9AE1-5C05E66FD6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6-2B69-404C-9AE1-5C05E66FD6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8-2B69-404C-9AE1-5C05E66FD64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4-2B69-404C-9AE1-5C05E66FD64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6-2B69-404C-9AE1-5C05E66FD64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8-2B69-404C-9AE1-5C05E66FD64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formulas'!$DK$57:$DK$59</c:f>
              <c:numCache>
                <c:formatCode>0%</c:formatCode>
                <c:ptCount val="3"/>
              </c:numCache>
            </c:numRef>
          </c:val>
          <c:extLst>
            <c:ext xmlns:c16="http://schemas.microsoft.com/office/drawing/2014/chart" uri="{C3380CC4-5D6E-409C-BE32-E72D297353CC}">
              <c16:uniqueId val="{00000029-2B69-404C-9AE1-5C05E66FD64B}"/>
            </c:ext>
          </c:extLst>
        </c:ser>
        <c:ser>
          <c:idx val="6"/>
          <c:order val="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B-2B69-404C-9AE1-5C05E66FD6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D-2B69-404C-9AE1-5C05E66FD6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F-2B69-404C-9AE1-5C05E66FD64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B-2B69-404C-9AE1-5C05E66FD64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D-2B69-404C-9AE1-5C05E66FD64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F-2B69-404C-9AE1-5C05E66FD64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formulas'!$DL$57:$DL$59</c:f>
              <c:numCache>
                <c:formatCode>0%</c:formatCode>
                <c:ptCount val="3"/>
              </c:numCache>
            </c:numRef>
          </c:val>
          <c:extLst>
            <c:ext xmlns:c16="http://schemas.microsoft.com/office/drawing/2014/chart" uri="{C3380CC4-5D6E-409C-BE32-E72D297353CC}">
              <c16:uniqueId val="{00000030-2B69-404C-9AE1-5C05E66FD64B}"/>
            </c:ext>
          </c:extLst>
        </c:ser>
        <c:ser>
          <c:idx val="7"/>
          <c:order val="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2-2B69-404C-9AE1-5C05E66FD6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4-2B69-404C-9AE1-5C05E66FD6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6-2B69-404C-9AE1-5C05E66FD64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2-2B69-404C-9AE1-5C05E66FD64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4-2B69-404C-9AE1-5C05E66FD64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6-2B69-404C-9AE1-5C05E66FD64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formulas'!$DM$57:$DM$59</c:f>
              <c:numCache>
                <c:formatCode>0%</c:formatCode>
                <c:ptCount val="3"/>
              </c:numCache>
            </c:numRef>
          </c:val>
          <c:extLst>
            <c:ext xmlns:c16="http://schemas.microsoft.com/office/drawing/2014/chart" uri="{C3380CC4-5D6E-409C-BE32-E72D297353CC}">
              <c16:uniqueId val="{00000037-2B69-404C-9AE1-5C05E66FD64B}"/>
            </c:ext>
          </c:extLst>
        </c:ser>
        <c:ser>
          <c:idx val="8"/>
          <c:order val="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9-2B69-404C-9AE1-5C05E66FD6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B-2B69-404C-9AE1-5C05E66FD6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D-2B69-404C-9AE1-5C05E66FD64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9-2B69-404C-9AE1-5C05E66FD64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B-2B69-404C-9AE1-5C05E66FD64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D-2B69-404C-9AE1-5C05E66FD64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formulas'!$DN$57:$DN$59</c:f>
              <c:numCache>
                <c:formatCode>0%</c:formatCode>
                <c:ptCount val="3"/>
              </c:numCache>
            </c:numRef>
          </c:val>
          <c:extLst>
            <c:ext xmlns:c16="http://schemas.microsoft.com/office/drawing/2014/chart" uri="{C3380CC4-5D6E-409C-BE32-E72D297353CC}">
              <c16:uniqueId val="{0000003E-2B69-404C-9AE1-5C05E66FD64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MX"/>
              <a:t>6. estructura</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844578063981703E-2"/>
          <c:y val="0.30564715084163008"/>
          <c:w val="0.82031084387203657"/>
          <c:h val="0.68062213821310436"/>
        </c:manualLayout>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D96-43F5-ABB1-2F17023739D9}"/>
              </c:ext>
            </c:extLst>
          </c:dPt>
          <c:dLbls>
            <c:dLbl>
              <c:idx val="0"/>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Bueno</a:t>
                    </a:r>
                  </a:p>
                  <a:p>
                    <a:pPr>
                      <a:defRPr sz="1200"/>
                    </a:pPr>
                    <a:fld id="{5265C5AA-20EC-4973-9317-D871E0C84DF5}" type="VALUE">
                      <a:rPr lang="en-US"/>
                      <a:pPr>
                        <a:defRPr sz="1200"/>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D96-43F5-ABB1-2F17023739D9}"/>
                </c:ext>
              </c:extLst>
            </c:dLbl>
            <c:dLbl>
              <c:idx val="1"/>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Regular</a:t>
                    </a:r>
                  </a:p>
                  <a:p>
                    <a:pPr>
                      <a:defRPr sz="1200">
                        <a:solidFill>
                          <a:schemeClr val="accent1"/>
                        </a:solidFill>
                      </a:defRPr>
                    </a:pPr>
                    <a:fld id="{2B11CB82-8E6A-40D7-9C0F-A9E9CAC5209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D96-43F5-ABB1-2F17023739D9}"/>
                </c:ext>
              </c:extLst>
            </c:dLbl>
            <c:dLbl>
              <c:idx val="2"/>
              <c:tx>
                <c:rich>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r>
                      <a:rPr lang="en-US"/>
                      <a:t>Malo</a:t>
                    </a:r>
                  </a:p>
                  <a:p>
                    <a:pPr>
                      <a:defRPr sz="1200">
                        <a:solidFill>
                          <a:schemeClr val="accent1"/>
                        </a:solidFill>
                      </a:defRPr>
                    </a:pPr>
                    <a:fld id="{5137397C-7B05-4DE4-91A3-0F61323D3480}" type="VALUE">
                      <a:rPr lang="en-US"/>
                      <a:pPr>
                        <a:defRPr sz="1200">
                          <a:solidFill>
                            <a:schemeClr val="accent1"/>
                          </a:solidFill>
                        </a:defRPr>
                      </a:pPr>
                      <a:t>[VALOR]</a:t>
                    </a:fld>
                    <a:endParaRPr lang="es-MX"/>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D96-43F5-ABB1-2F17023739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mn-lt"/>
                    <a:ea typeface="+mn-ea"/>
                    <a:cs typeface="+mn-cs"/>
                  </a:defRPr>
                </a:pPr>
                <a:endParaRPr lang="es-MX"/>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formulas'!$DO$57:$DO$59</c:f>
              <c:numCache>
                <c:formatCode>0%</c:formatCode>
                <c:ptCount val="3"/>
                <c:pt idx="0">
                  <c:v>0.52087912087912092</c:v>
                </c:pt>
                <c:pt idx="1">
                  <c:v>0.33406593406593404</c:v>
                </c:pt>
                <c:pt idx="2">
                  <c:v>0.14505494505494507</c:v>
                </c:pt>
              </c:numCache>
            </c:numRef>
          </c:val>
          <c:extLst>
            <c:ext xmlns:c16="http://schemas.microsoft.com/office/drawing/2014/chart" uri="{C3380CC4-5D6E-409C-BE32-E72D297353CC}">
              <c16:uniqueId val="{00000006-ED96-43F5-ABB1-2F17023739D9}"/>
            </c:ext>
          </c:extLst>
        </c:ser>
        <c:ser>
          <c:idx val="1"/>
          <c:order val="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8-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A-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C-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formulas'!$DP$57:$DP$59</c:f>
              <c:numCache>
                <c:formatCode>0%</c:formatCode>
                <c:ptCount val="3"/>
              </c:numCache>
            </c:numRef>
          </c:val>
          <c:extLst>
            <c:ext xmlns:c16="http://schemas.microsoft.com/office/drawing/2014/chart" uri="{C3380CC4-5D6E-409C-BE32-E72D297353CC}">
              <c16:uniqueId val="{0000000D-ED96-43F5-ABB1-2F17023739D9}"/>
            </c:ext>
          </c:extLst>
        </c:ser>
        <c:ser>
          <c:idx val="2"/>
          <c:order val="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0F-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1-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3-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formulas'!$DQ$57:$DQ$59</c:f>
              <c:numCache>
                <c:formatCode>0%</c:formatCode>
                <c:ptCount val="3"/>
              </c:numCache>
            </c:numRef>
          </c:val>
          <c:extLst>
            <c:ext xmlns:c16="http://schemas.microsoft.com/office/drawing/2014/chart" uri="{C3380CC4-5D6E-409C-BE32-E72D297353CC}">
              <c16:uniqueId val="{00000014-ED96-43F5-ABB1-2F17023739D9}"/>
            </c:ext>
          </c:extLst>
        </c:ser>
        <c:ser>
          <c:idx val="3"/>
          <c:order val="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6-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8-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A-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formulas'!$DR$57:$DR$59</c:f>
              <c:numCache>
                <c:formatCode>0%</c:formatCode>
                <c:ptCount val="3"/>
              </c:numCache>
            </c:numRef>
          </c:val>
          <c:extLst>
            <c:ext xmlns:c16="http://schemas.microsoft.com/office/drawing/2014/chart" uri="{C3380CC4-5D6E-409C-BE32-E72D297353CC}">
              <c16:uniqueId val="{0000001B-ED96-43F5-ABB1-2F17023739D9}"/>
            </c:ext>
          </c:extLst>
        </c:ser>
        <c:ser>
          <c:idx val="4"/>
          <c:order val="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D-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1F-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1-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formulas'!$DS$57:$DS$59</c:f>
              <c:numCache>
                <c:formatCode>0%</c:formatCode>
                <c:ptCount val="3"/>
              </c:numCache>
            </c:numRef>
          </c:val>
          <c:extLst>
            <c:ext xmlns:c16="http://schemas.microsoft.com/office/drawing/2014/chart" uri="{C3380CC4-5D6E-409C-BE32-E72D297353CC}">
              <c16:uniqueId val="{00000022-ED96-43F5-ABB1-2F17023739D9}"/>
            </c:ext>
          </c:extLst>
        </c:ser>
        <c:ser>
          <c:idx val="5"/>
          <c:order val="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4-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6-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8-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4-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6-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8-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formulas'!$DT$57:$DT$59</c:f>
              <c:numCache>
                <c:formatCode>0%</c:formatCode>
                <c:ptCount val="3"/>
              </c:numCache>
            </c:numRef>
          </c:val>
          <c:extLst>
            <c:ext xmlns:c16="http://schemas.microsoft.com/office/drawing/2014/chart" uri="{C3380CC4-5D6E-409C-BE32-E72D297353CC}">
              <c16:uniqueId val="{00000029-ED96-43F5-ABB1-2F17023739D9}"/>
            </c:ext>
          </c:extLst>
        </c:ser>
        <c:ser>
          <c:idx val="6"/>
          <c:order val="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B-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D-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F-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B-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D-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2F-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formulas'!$DU$57:$DU$59</c:f>
              <c:numCache>
                <c:formatCode>0%</c:formatCode>
                <c:ptCount val="3"/>
              </c:numCache>
            </c:numRef>
          </c:val>
          <c:extLst>
            <c:ext xmlns:c16="http://schemas.microsoft.com/office/drawing/2014/chart" uri="{C3380CC4-5D6E-409C-BE32-E72D297353CC}">
              <c16:uniqueId val="{00000030-ED96-43F5-ABB1-2F17023739D9}"/>
            </c:ext>
          </c:extLst>
        </c:ser>
        <c:ser>
          <c:idx val="7"/>
          <c:order val="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2-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4-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6-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2-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4-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6-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formulas'!$DV$57:$DV$59</c:f>
              <c:numCache>
                <c:formatCode>0%</c:formatCode>
                <c:ptCount val="3"/>
              </c:numCache>
            </c:numRef>
          </c:val>
          <c:extLst>
            <c:ext xmlns:c16="http://schemas.microsoft.com/office/drawing/2014/chart" uri="{C3380CC4-5D6E-409C-BE32-E72D297353CC}">
              <c16:uniqueId val="{00000037-ED96-43F5-ABB1-2F17023739D9}"/>
            </c:ext>
          </c:extLst>
        </c:ser>
        <c:ser>
          <c:idx val="8"/>
          <c:order val="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9-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B-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D-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9-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B-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3D-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formulas'!$DW$57:$DW$59</c:f>
              <c:numCache>
                <c:formatCode>0%</c:formatCode>
                <c:ptCount val="3"/>
              </c:numCache>
            </c:numRef>
          </c:val>
          <c:extLst>
            <c:ext xmlns:c16="http://schemas.microsoft.com/office/drawing/2014/chart" uri="{C3380CC4-5D6E-409C-BE32-E72D297353CC}">
              <c16:uniqueId val="{0000003E-ED96-43F5-ABB1-2F17023739D9}"/>
            </c:ext>
          </c:extLst>
        </c:ser>
        <c:ser>
          <c:idx val="9"/>
          <c:order val="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0-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2-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4-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0-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2-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4-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formulas'!$DX$57:$DX$59</c:f>
              <c:numCache>
                <c:formatCode>0%</c:formatCode>
                <c:ptCount val="3"/>
              </c:numCache>
            </c:numRef>
          </c:val>
          <c:extLst>
            <c:ext xmlns:c16="http://schemas.microsoft.com/office/drawing/2014/chart" uri="{C3380CC4-5D6E-409C-BE32-E72D297353CC}">
              <c16:uniqueId val="{00000045-ED96-43F5-ABB1-2F17023739D9}"/>
            </c:ext>
          </c:extLst>
        </c:ser>
        <c:ser>
          <c:idx val="10"/>
          <c:order val="1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7-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9-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B-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7-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9-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B-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formulas'!$DY$57:$DY$59</c:f>
              <c:numCache>
                <c:formatCode>0%</c:formatCode>
                <c:ptCount val="3"/>
              </c:numCache>
            </c:numRef>
          </c:val>
          <c:extLst>
            <c:ext xmlns:c16="http://schemas.microsoft.com/office/drawing/2014/chart" uri="{C3380CC4-5D6E-409C-BE32-E72D297353CC}">
              <c16:uniqueId val="{0000004C-ED96-43F5-ABB1-2F17023739D9}"/>
            </c:ext>
          </c:extLst>
        </c:ser>
        <c:ser>
          <c:idx val="11"/>
          <c:order val="1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E-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0-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2-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4E-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0-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2-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formulas'!$DZ$57:$DZ$59</c:f>
              <c:numCache>
                <c:formatCode>0%</c:formatCode>
                <c:ptCount val="3"/>
              </c:numCache>
            </c:numRef>
          </c:val>
          <c:extLst>
            <c:ext xmlns:c16="http://schemas.microsoft.com/office/drawing/2014/chart" uri="{C3380CC4-5D6E-409C-BE32-E72D297353CC}">
              <c16:uniqueId val="{00000053-ED96-43F5-ABB1-2F17023739D9}"/>
            </c:ext>
          </c:extLst>
        </c:ser>
        <c:ser>
          <c:idx val="12"/>
          <c:order val="1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5-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7-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9-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5-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7-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9-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formulas'!$EA$57:$EA$59</c:f>
              <c:numCache>
                <c:formatCode>0%</c:formatCode>
                <c:ptCount val="3"/>
              </c:numCache>
            </c:numRef>
          </c:val>
          <c:extLst>
            <c:ext xmlns:c16="http://schemas.microsoft.com/office/drawing/2014/chart" uri="{C3380CC4-5D6E-409C-BE32-E72D297353CC}">
              <c16:uniqueId val="{0000005A-ED96-43F5-ABB1-2F17023739D9}"/>
            </c:ext>
          </c:extLst>
        </c:ser>
        <c:ser>
          <c:idx val="13"/>
          <c:order val="1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C-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E-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0-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C-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5E-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0-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formulas'!$EB$57:$EB$59</c:f>
              <c:numCache>
                <c:formatCode>0%</c:formatCode>
                <c:ptCount val="3"/>
              </c:numCache>
            </c:numRef>
          </c:val>
          <c:extLst>
            <c:ext xmlns:c16="http://schemas.microsoft.com/office/drawing/2014/chart" uri="{C3380CC4-5D6E-409C-BE32-E72D297353CC}">
              <c16:uniqueId val="{00000061-ED96-43F5-ABB1-2F17023739D9}"/>
            </c:ext>
          </c:extLst>
        </c:ser>
        <c:ser>
          <c:idx val="14"/>
          <c:order val="1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3-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5-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7-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3-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5-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7-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formulas'!$EC$57:$EC$59</c:f>
              <c:numCache>
                <c:formatCode>0%</c:formatCode>
                <c:ptCount val="3"/>
              </c:numCache>
            </c:numRef>
          </c:val>
          <c:extLst>
            <c:ext xmlns:c16="http://schemas.microsoft.com/office/drawing/2014/chart" uri="{C3380CC4-5D6E-409C-BE32-E72D297353CC}">
              <c16:uniqueId val="{00000068-ED96-43F5-ABB1-2F17023739D9}"/>
            </c:ext>
          </c:extLst>
        </c:ser>
        <c:ser>
          <c:idx val="15"/>
          <c:order val="1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A-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C-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6E-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A-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C-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6E-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formulas'!$ED$57:$ED$59</c:f>
              <c:numCache>
                <c:formatCode>0%</c:formatCode>
                <c:ptCount val="3"/>
              </c:numCache>
            </c:numRef>
          </c:val>
          <c:extLst>
            <c:ext xmlns:c16="http://schemas.microsoft.com/office/drawing/2014/chart" uri="{C3380CC4-5D6E-409C-BE32-E72D297353CC}">
              <c16:uniqueId val="{0000006F-ED96-43F5-ABB1-2F17023739D9}"/>
            </c:ext>
          </c:extLst>
        </c:ser>
        <c:ser>
          <c:idx val="16"/>
          <c:order val="1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1-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3-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5-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1-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3-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5-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formulas'!$EE$57:$EE$59</c:f>
              <c:numCache>
                <c:formatCode>0%</c:formatCode>
                <c:ptCount val="3"/>
              </c:numCache>
            </c:numRef>
          </c:val>
          <c:extLst>
            <c:ext xmlns:c16="http://schemas.microsoft.com/office/drawing/2014/chart" uri="{C3380CC4-5D6E-409C-BE32-E72D297353CC}">
              <c16:uniqueId val="{00000076-ED96-43F5-ABB1-2F17023739D9}"/>
            </c:ext>
          </c:extLst>
        </c:ser>
        <c:ser>
          <c:idx val="17"/>
          <c:order val="1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8-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A-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C-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8-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A-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C-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formulas'!$EF$57:$EF$59</c:f>
              <c:numCache>
                <c:formatCode>0%</c:formatCode>
                <c:ptCount val="3"/>
              </c:numCache>
            </c:numRef>
          </c:val>
          <c:extLst>
            <c:ext xmlns:c16="http://schemas.microsoft.com/office/drawing/2014/chart" uri="{C3380CC4-5D6E-409C-BE32-E72D297353CC}">
              <c16:uniqueId val="{0000007D-ED96-43F5-ABB1-2F17023739D9}"/>
            </c:ext>
          </c:extLst>
        </c:ser>
        <c:ser>
          <c:idx val="18"/>
          <c:order val="1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7F-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1-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3-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7F-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1-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3-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formulas'!$EG$57:$EG$59</c:f>
              <c:numCache>
                <c:formatCode>0%</c:formatCode>
                <c:ptCount val="3"/>
              </c:numCache>
            </c:numRef>
          </c:val>
          <c:extLst>
            <c:ext xmlns:c16="http://schemas.microsoft.com/office/drawing/2014/chart" uri="{C3380CC4-5D6E-409C-BE32-E72D297353CC}">
              <c16:uniqueId val="{00000084-ED96-43F5-ABB1-2F17023739D9}"/>
            </c:ext>
          </c:extLst>
        </c:ser>
        <c:ser>
          <c:idx val="19"/>
          <c:order val="1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6-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8-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A-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6-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8-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A-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formulas'!$EH$57:$EH$59</c:f>
              <c:numCache>
                <c:formatCode>0%</c:formatCode>
                <c:ptCount val="3"/>
              </c:numCache>
            </c:numRef>
          </c:val>
          <c:extLst>
            <c:ext xmlns:c16="http://schemas.microsoft.com/office/drawing/2014/chart" uri="{C3380CC4-5D6E-409C-BE32-E72D297353CC}">
              <c16:uniqueId val="{0000008B-ED96-43F5-ABB1-2F17023739D9}"/>
            </c:ext>
          </c:extLst>
        </c:ser>
        <c:ser>
          <c:idx val="20"/>
          <c:order val="2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D-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8F-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1-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D-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8F-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1-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formulas'!$EI$57:$EI$59</c:f>
              <c:numCache>
                <c:formatCode>0%</c:formatCode>
                <c:ptCount val="3"/>
              </c:numCache>
            </c:numRef>
          </c:val>
          <c:extLst>
            <c:ext xmlns:c16="http://schemas.microsoft.com/office/drawing/2014/chart" uri="{C3380CC4-5D6E-409C-BE32-E72D297353CC}">
              <c16:uniqueId val="{00000092-ED96-43F5-ABB1-2F17023739D9}"/>
            </c:ext>
          </c:extLst>
        </c:ser>
        <c:ser>
          <c:idx val="21"/>
          <c:order val="2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4-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6-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8-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4-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6-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8-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formulas'!$EJ$57:$EJ$59</c:f>
              <c:numCache>
                <c:formatCode>0%</c:formatCode>
                <c:ptCount val="3"/>
              </c:numCache>
            </c:numRef>
          </c:val>
          <c:extLst>
            <c:ext xmlns:c16="http://schemas.microsoft.com/office/drawing/2014/chart" uri="{C3380CC4-5D6E-409C-BE32-E72D297353CC}">
              <c16:uniqueId val="{00000099-ED96-43F5-ABB1-2F17023739D9}"/>
            </c:ext>
          </c:extLst>
        </c:ser>
        <c:ser>
          <c:idx val="22"/>
          <c:order val="2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B-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D-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9F-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B-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D-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9F-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formulas'!$EK$57:$EK$59</c:f>
              <c:numCache>
                <c:formatCode>0%</c:formatCode>
                <c:ptCount val="3"/>
              </c:numCache>
            </c:numRef>
          </c:val>
          <c:extLst>
            <c:ext xmlns:c16="http://schemas.microsoft.com/office/drawing/2014/chart" uri="{C3380CC4-5D6E-409C-BE32-E72D297353CC}">
              <c16:uniqueId val="{000000A0-ED96-43F5-ABB1-2F17023739D9}"/>
            </c:ext>
          </c:extLst>
        </c:ser>
        <c:ser>
          <c:idx val="23"/>
          <c:order val="2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2-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4-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6-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2-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4-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6-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formulas'!$EL$57:$EL$59</c:f>
              <c:numCache>
                <c:formatCode>0%</c:formatCode>
                <c:ptCount val="3"/>
              </c:numCache>
            </c:numRef>
          </c:val>
          <c:extLst>
            <c:ext xmlns:c16="http://schemas.microsoft.com/office/drawing/2014/chart" uri="{C3380CC4-5D6E-409C-BE32-E72D297353CC}">
              <c16:uniqueId val="{000000A7-ED96-43F5-ABB1-2F17023739D9}"/>
            </c:ext>
          </c:extLst>
        </c:ser>
        <c:ser>
          <c:idx val="24"/>
          <c:order val="2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9-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B-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AD-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9-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B-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AD-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formulas'!$EM$57:$EM$59</c:f>
              <c:numCache>
                <c:formatCode>0%</c:formatCode>
                <c:ptCount val="3"/>
              </c:numCache>
            </c:numRef>
          </c:val>
          <c:extLst>
            <c:ext xmlns:c16="http://schemas.microsoft.com/office/drawing/2014/chart" uri="{C3380CC4-5D6E-409C-BE32-E72D297353CC}">
              <c16:uniqueId val="{000000AE-ED96-43F5-ABB1-2F17023739D9}"/>
            </c:ext>
          </c:extLst>
        </c:ser>
        <c:ser>
          <c:idx val="25"/>
          <c:order val="2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0-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2-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4-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0-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2-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4-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formulas'!$EN$57:$EN$59</c:f>
              <c:numCache>
                <c:formatCode>0%</c:formatCode>
                <c:ptCount val="3"/>
              </c:numCache>
            </c:numRef>
          </c:val>
          <c:extLst>
            <c:ext xmlns:c16="http://schemas.microsoft.com/office/drawing/2014/chart" uri="{C3380CC4-5D6E-409C-BE32-E72D297353CC}">
              <c16:uniqueId val="{000000B5-ED96-43F5-ABB1-2F17023739D9}"/>
            </c:ext>
          </c:extLst>
        </c:ser>
        <c:ser>
          <c:idx val="26"/>
          <c:order val="2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7-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9-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B-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7-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9-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B-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formulas'!$EO$57:$EO$59</c:f>
              <c:numCache>
                <c:formatCode>0%</c:formatCode>
                <c:ptCount val="3"/>
              </c:numCache>
            </c:numRef>
          </c:val>
          <c:extLst>
            <c:ext xmlns:c16="http://schemas.microsoft.com/office/drawing/2014/chart" uri="{C3380CC4-5D6E-409C-BE32-E72D297353CC}">
              <c16:uniqueId val="{000000BC-ED96-43F5-ABB1-2F17023739D9}"/>
            </c:ext>
          </c:extLst>
        </c:ser>
        <c:ser>
          <c:idx val="27"/>
          <c:order val="2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BE-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0-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2-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BE-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0-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2-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formulas'!$EP$57:$EP$59</c:f>
              <c:numCache>
                <c:formatCode>0%</c:formatCode>
                <c:ptCount val="3"/>
              </c:numCache>
            </c:numRef>
          </c:val>
          <c:extLst>
            <c:ext xmlns:c16="http://schemas.microsoft.com/office/drawing/2014/chart" uri="{C3380CC4-5D6E-409C-BE32-E72D297353CC}">
              <c16:uniqueId val="{000000C3-ED96-43F5-ABB1-2F17023739D9}"/>
            </c:ext>
          </c:extLst>
        </c:ser>
        <c:ser>
          <c:idx val="28"/>
          <c:order val="2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5-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7-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9-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5-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7-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9-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formulas'!$EQ$57:$EQ$59</c:f>
              <c:numCache>
                <c:formatCode>0%</c:formatCode>
                <c:ptCount val="3"/>
              </c:numCache>
            </c:numRef>
          </c:val>
          <c:extLst>
            <c:ext xmlns:c16="http://schemas.microsoft.com/office/drawing/2014/chart" uri="{C3380CC4-5D6E-409C-BE32-E72D297353CC}">
              <c16:uniqueId val="{000000CA-ED96-43F5-ABB1-2F17023739D9}"/>
            </c:ext>
          </c:extLst>
        </c:ser>
        <c:ser>
          <c:idx val="29"/>
          <c:order val="29"/>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C-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CE-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D0-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C-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CE-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D0-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formulas'!$ER$57:$ER$59</c:f>
              <c:numCache>
                <c:formatCode>0%</c:formatCode>
                <c:ptCount val="3"/>
              </c:numCache>
            </c:numRef>
          </c:val>
          <c:extLst>
            <c:ext xmlns:c16="http://schemas.microsoft.com/office/drawing/2014/chart" uri="{C3380CC4-5D6E-409C-BE32-E72D297353CC}">
              <c16:uniqueId val="{000000D1-ED96-43F5-ABB1-2F17023739D9}"/>
            </c:ext>
          </c:extLst>
        </c:ser>
        <c:ser>
          <c:idx val="30"/>
          <c:order val="3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D3-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D5-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D7-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D3-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D5-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D7-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formulas'!$ES$57:$ES$59</c:f>
              <c:numCache>
                <c:formatCode>0%</c:formatCode>
                <c:ptCount val="3"/>
              </c:numCache>
            </c:numRef>
          </c:val>
          <c:extLst>
            <c:ext xmlns:c16="http://schemas.microsoft.com/office/drawing/2014/chart" uri="{C3380CC4-5D6E-409C-BE32-E72D297353CC}">
              <c16:uniqueId val="{000000D8-ED96-43F5-ABB1-2F17023739D9}"/>
            </c:ext>
          </c:extLst>
        </c:ser>
        <c:ser>
          <c:idx val="31"/>
          <c:order val="31"/>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DA-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DC-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DE-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DA-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DC-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DE-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formulas'!$ET$57:$ET$59</c:f>
              <c:numCache>
                <c:formatCode>0%</c:formatCode>
                <c:ptCount val="3"/>
              </c:numCache>
            </c:numRef>
          </c:val>
          <c:extLst>
            <c:ext xmlns:c16="http://schemas.microsoft.com/office/drawing/2014/chart" uri="{C3380CC4-5D6E-409C-BE32-E72D297353CC}">
              <c16:uniqueId val="{000000DF-ED96-43F5-ABB1-2F17023739D9}"/>
            </c:ext>
          </c:extLst>
        </c:ser>
        <c:ser>
          <c:idx val="32"/>
          <c:order val="3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E1-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E3-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E5-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E1-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E3-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E5-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formulas'!$EU$57:$EU$59</c:f>
              <c:numCache>
                <c:formatCode>0%</c:formatCode>
                <c:ptCount val="3"/>
              </c:numCache>
            </c:numRef>
          </c:val>
          <c:extLst>
            <c:ext xmlns:c16="http://schemas.microsoft.com/office/drawing/2014/chart" uri="{C3380CC4-5D6E-409C-BE32-E72D297353CC}">
              <c16:uniqueId val="{000000E6-ED96-43F5-ABB1-2F17023739D9}"/>
            </c:ext>
          </c:extLst>
        </c:ser>
        <c:ser>
          <c:idx val="33"/>
          <c:order val="3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E8-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EA-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EC-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E8-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EA-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EC-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formulas'!$EV$57:$EV$59</c:f>
              <c:numCache>
                <c:formatCode>0%</c:formatCode>
                <c:ptCount val="3"/>
              </c:numCache>
            </c:numRef>
          </c:val>
          <c:extLst>
            <c:ext xmlns:c16="http://schemas.microsoft.com/office/drawing/2014/chart" uri="{C3380CC4-5D6E-409C-BE32-E72D297353CC}">
              <c16:uniqueId val="{000000ED-ED96-43F5-ABB1-2F17023739D9}"/>
            </c:ext>
          </c:extLst>
        </c:ser>
        <c:ser>
          <c:idx val="34"/>
          <c:order val="3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EF-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F1-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F3-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EF-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F1-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F3-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formulas'!$EW$57:$EW$59</c:f>
              <c:numCache>
                <c:formatCode>0%</c:formatCode>
                <c:ptCount val="3"/>
              </c:numCache>
            </c:numRef>
          </c:val>
          <c:extLst>
            <c:ext xmlns:c16="http://schemas.microsoft.com/office/drawing/2014/chart" uri="{C3380CC4-5D6E-409C-BE32-E72D297353CC}">
              <c16:uniqueId val="{000000F4-ED96-43F5-ABB1-2F17023739D9}"/>
            </c:ext>
          </c:extLst>
        </c:ser>
        <c:ser>
          <c:idx val="35"/>
          <c:order val="3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F6-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F8-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FA-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F6-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F8-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FA-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formulas'!$EX$57:$EX$59</c:f>
              <c:numCache>
                <c:formatCode>0%</c:formatCode>
                <c:ptCount val="3"/>
              </c:numCache>
            </c:numRef>
          </c:val>
          <c:extLst>
            <c:ext xmlns:c16="http://schemas.microsoft.com/office/drawing/2014/chart" uri="{C3380CC4-5D6E-409C-BE32-E72D297353CC}">
              <c16:uniqueId val="{000000FB-ED96-43F5-ABB1-2F17023739D9}"/>
            </c:ext>
          </c:extLst>
        </c:ser>
        <c:ser>
          <c:idx val="36"/>
          <c:order val="36"/>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FD-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FF-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101-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FD-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0FF-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101-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formulas'!$EY$57:$EY$59</c:f>
              <c:numCache>
                <c:formatCode>0%</c:formatCode>
                <c:ptCount val="3"/>
              </c:numCache>
            </c:numRef>
          </c:val>
          <c:extLst>
            <c:ext xmlns:c16="http://schemas.microsoft.com/office/drawing/2014/chart" uri="{C3380CC4-5D6E-409C-BE32-E72D297353CC}">
              <c16:uniqueId val="{00000102-ED96-43F5-ABB1-2F17023739D9}"/>
            </c:ext>
          </c:extLst>
        </c:ser>
        <c:ser>
          <c:idx val="37"/>
          <c:order val="37"/>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104-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106-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108-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104-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106-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108-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formulas'!$EZ$57:$EZ$59</c:f>
              <c:numCache>
                <c:formatCode>0%</c:formatCode>
                <c:ptCount val="3"/>
              </c:numCache>
            </c:numRef>
          </c:val>
          <c:extLst>
            <c:ext xmlns:c16="http://schemas.microsoft.com/office/drawing/2014/chart" uri="{C3380CC4-5D6E-409C-BE32-E72D297353CC}">
              <c16:uniqueId val="{00000109-ED96-43F5-ABB1-2F17023739D9}"/>
            </c:ext>
          </c:extLst>
        </c:ser>
        <c:ser>
          <c:idx val="38"/>
          <c:order val="38"/>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10B-ED96-43F5-ABB1-2F17023739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10D-ED96-43F5-ABB1-2F17023739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10F-ED96-43F5-ABB1-2F17023739D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10B-ED96-43F5-ABB1-2F17023739D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10D-ED96-43F5-ABB1-2F17023739D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MX"/>
                </a:p>
              </c:txPr>
              <c:dLblPos val="outEnd"/>
              <c:showLegendKey val="0"/>
              <c:showVal val="0"/>
              <c:showCatName val="1"/>
              <c:showSerName val="0"/>
              <c:showPercent val="0"/>
              <c:showBubbleSize val="0"/>
              <c:extLst>
                <c:ext xmlns:c16="http://schemas.microsoft.com/office/drawing/2014/chart" uri="{C3380CC4-5D6E-409C-BE32-E72D297353CC}">
                  <c16:uniqueId val="{0000010F-ED96-43F5-ABB1-2F17023739D9}"/>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'Base sin formulas'!$FA$57:$FA$59</c:f>
              <c:numCache>
                <c:formatCode>0%</c:formatCode>
                <c:ptCount val="3"/>
              </c:numCache>
            </c:numRef>
          </c:val>
          <c:extLst>
            <c:ext xmlns:c16="http://schemas.microsoft.com/office/drawing/2014/chart" uri="{C3380CC4-5D6E-409C-BE32-E72D297353CC}">
              <c16:uniqueId val="{00000110-ED96-43F5-ABB1-2F17023739D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s-MX"/>
              <a:t>Comparativo por áreas</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s-MX"/>
        </a:p>
      </c:txPr>
    </c:title>
    <c:autoTitleDeleted val="0"/>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'Comparativo por areas'!$A$2</c:f>
              <c:strCache>
                <c:ptCount val="1"/>
                <c:pt idx="0">
                  <c:v>Bueno</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dLbl>
              <c:idx val="0"/>
              <c:layout>
                <c:manualLayout>
                  <c:x val="0"/>
                  <c:y val="-2.62467191601049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900-4746-A25F-96CED1925633}"/>
                </c:ext>
              </c:extLst>
            </c:dLbl>
            <c:dLbl>
              <c:idx val="1"/>
              <c:layout>
                <c:manualLayout>
                  <c:x val="1.0498687664041995E-2"/>
                  <c:y val="-1.3123359580052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00-4746-A25F-96CED1925633}"/>
                </c:ext>
              </c:extLst>
            </c:dLbl>
            <c:dLbl>
              <c:idx val="2"/>
              <c:layout>
                <c:manualLayout>
                  <c:x val="1.0498687664041995E-2"/>
                  <c:y val="-1.093613298337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00-4746-A25F-96CED1925633}"/>
                </c:ext>
              </c:extLst>
            </c:dLbl>
            <c:dLbl>
              <c:idx val="3"/>
              <c:layout>
                <c:manualLayout>
                  <c:x val="1.0498687664041995E-2"/>
                  <c:y val="-6.56167979002624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00-4746-A25F-96CED1925633}"/>
                </c:ext>
              </c:extLst>
            </c:dLbl>
            <c:dLbl>
              <c:idx val="4"/>
              <c:layout>
                <c:manualLayout>
                  <c:x val="3.937007874015748E-3"/>
                  <c:y val="-2.18722659667541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900-4746-A25F-96CED1925633}"/>
                </c:ext>
              </c:extLst>
            </c:dLbl>
            <c:dLbl>
              <c:idx val="5"/>
              <c:layout>
                <c:manualLayout>
                  <c:x val="1.1811023622047244E-2"/>
                  <c:y val="-8.74890638670166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00-4746-A25F-96CED192563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'Comparativo por areas'!$B$1:$G$1</c:f>
              <c:strCache>
                <c:ptCount val="6"/>
                <c:pt idx="0">
                  <c:v>1. Relaciones y Cooperación</c:v>
                </c:pt>
                <c:pt idx="1">
                  <c:v>2. Estilo de direccion</c:v>
                </c:pt>
                <c:pt idx="2">
                  <c:v>3. Identidad</c:v>
                </c:pt>
                <c:pt idx="3">
                  <c:v>4. Disponibilidad de recursos</c:v>
                </c:pt>
                <c:pt idx="4">
                  <c:v>5. Sueldo y prestaciones</c:v>
                </c:pt>
                <c:pt idx="5">
                  <c:v>6. Estructura</c:v>
                </c:pt>
              </c:strCache>
            </c:strRef>
          </c:cat>
          <c:val>
            <c:numRef>
              <c:f>'Comparativo por areas'!$B$2:$G$2</c:f>
              <c:numCache>
                <c:formatCode>0%</c:formatCode>
                <c:ptCount val="6"/>
                <c:pt idx="0">
                  <c:v>0.50793650793650791</c:v>
                </c:pt>
                <c:pt idx="1">
                  <c:v>0.65714285714285714</c:v>
                </c:pt>
                <c:pt idx="2">
                  <c:v>0.58571428571428574</c:v>
                </c:pt>
                <c:pt idx="3">
                  <c:v>0.65396825396825398</c:v>
                </c:pt>
                <c:pt idx="4">
                  <c:v>0.40952380952380951</c:v>
                </c:pt>
                <c:pt idx="5">
                  <c:v>0.52087912087912092</c:v>
                </c:pt>
              </c:numCache>
            </c:numRef>
          </c:val>
          <c:extLst>
            <c:ext xmlns:c16="http://schemas.microsoft.com/office/drawing/2014/chart" uri="{C3380CC4-5D6E-409C-BE32-E72D297353CC}">
              <c16:uniqueId val="{00000006-6900-4746-A25F-96CED1925633}"/>
            </c:ext>
          </c:extLst>
        </c:ser>
        <c:ser>
          <c:idx val="1"/>
          <c:order val="1"/>
          <c:tx>
            <c:strRef>
              <c:f>'Comparativo por areas'!$A$3</c:f>
              <c:strCache>
                <c:ptCount val="1"/>
                <c:pt idx="0">
                  <c:v>Regular</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dLbls>
            <c:dLbl>
              <c:idx val="0"/>
              <c:layout>
                <c:manualLayout>
                  <c:x val="1.5748031496062992E-2"/>
                  <c:y val="-1.31233595800525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00-4746-A25F-96CED1925633}"/>
                </c:ext>
              </c:extLst>
            </c:dLbl>
            <c:dLbl>
              <c:idx val="1"/>
              <c:layout>
                <c:manualLayout>
                  <c:x val="1.1811023622047195E-2"/>
                  <c:y val="-6.56167979002632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900-4746-A25F-96CED1925633}"/>
                </c:ext>
              </c:extLst>
            </c:dLbl>
            <c:dLbl>
              <c:idx val="2"/>
              <c:layout>
                <c:manualLayout>
                  <c:x val="1.3480371058212808E-2"/>
                  <c:y val="-1.31234252601158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00-4746-A25F-96CED1925633}"/>
                </c:ext>
              </c:extLst>
            </c:dLbl>
            <c:dLbl>
              <c:idx val="3"/>
              <c:layout>
                <c:manualLayout>
                  <c:x val="1.1811023622047244E-2"/>
                  <c:y val="-1.093613298337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900-4746-A25F-96CED1925633}"/>
                </c:ext>
              </c:extLst>
            </c:dLbl>
            <c:dLbl>
              <c:idx val="4"/>
              <c:layout>
                <c:manualLayout>
                  <c:x val="1.3123359580052493E-2"/>
                  <c:y val="-1.093613298337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900-4746-A25F-96CED1925633}"/>
                </c:ext>
              </c:extLst>
            </c:dLbl>
            <c:dLbl>
              <c:idx val="5"/>
              <c:layout>
                <c:manualLayout>
                  <c:x val="1.5748031496062992E-2"/>
                  <c:y val="-1.093613298337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900-4746-A25F-96CED19256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'Comparativo por areas'!$B$1:$G$1</c:f>
              <c:strCache>
                <c:ptCount val="6"/>
                <c:pt idx="0">
                  <c:v>1. Relaciones y Cooperación</c:v>
                </c:pt>
                <c:pt idx="1">
                  <c:v>2. Estilo de direccion</c:v>
                </c:pt>
                <c:pt idx="2">
                  <c:v>3. Identidad</c:v>
                </c:pt>
                <c:pt idx="3">
                  <c:v>4. Disponibilidad de recursos</c:v>
                </c:pt>
                <c:pt idx="4">
                  <c:v>5. Sueldo y prestaciones</c:v>
                </c:pt>
                <c:pt idx="5">
                  <c:v>6. Estructura</c:v>
                </c:pt>
              </c:strCache>
            </c:strRef>
          </c:cat>
          <c:val>
            <c:numRef>
              <c:f>'Comparativo por areas'!$B$3:$G$3</c:f>
              <c:numCache>
                <c:formatCode>0%</c:formatCode>
                <c:ptCount val="6"/>
                <c:pt idx="0">
                  <c:v>0.38095238095238093</c:v>
                </c:pt>
                <c:pt idx="1">
                  <c:v>0.26428571428571429</c:v>
                </c:pt>
                <c:pt idx="2">
                  <c:v>0.21142857142857144</c:v>
                </c:pt>
                <c:pt idx="3">
                  <c:v>0.25396825396825395</c:v>
                </c:pt>
                <c:pt idx="4">
                  <c:v>0.41904761904761906</c:v>
                </c:pt>
                <c:pt idx="5">
                  <c:v>0.33406593406593404</c:v>
                </c:pt>
              </c:numCache>
            </c:numRef>
          </c:val>
          <c:extLst>
            <c:ext xmlns:c16="http://schemas.microsoft.com/office/drawing/2014/chart" uri="{C3380CC4-5D6E-409C-BE32-E72D297353CC}">
              <c16:uniqueId val="{0000000D-6900-4746-A25F-96CED1925633}"/>
            </c:ext>
          </c:extLst>
        </c:ser>
        <c:ser>
          <c:idx val="2"/>
          <c:order val="2"/>
          <c:tx>
            <c:strRef>
              <c:f>'Comparativo por areas'!$A$4</c:f>
              <c:strCache>
                <c:ptCount val="1"/>
                <c:pt idx="0">
                  <c:v>Malo</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dLbls>
            <c:dLbl>
              <c:idx val="0"/>
              <c:layout>
                <c:manualLayout>
                  <c:x val="1.1811023622047244E-2"/>
                  <c:y val="-1.53105861767279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900-4746-A25F-96CED1925633}"/>
                </c:ext>
              </c:extLst>
            </c:dLbl>
            <c:dLbl>
              <c:idx val="1"/>
              <c:layout>
                <c:manualLayout>
                  <c:x val="9.1863517060366967E-3"/>
                  <c:y val="-6.56167979002624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900-4746-A25F-96CED1925633}"/>
                </c:ext>
              </c:extLst>
            </c:dLbl>
            <c:dLbl>
              <c:idx val="2"/>
              <c:layout>
                <c:manualLayout>
                  <c:x val="1.1811023622047244E-2"/>
                  <c:y val="-1.0936132983377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900-4746-A25F-96CED1925633}"/>
                </c:ext>
              </c:extLst>
            </c:dLbl>
            <c:dLbl>
              <c:idx val="3"/>
              <c:layout>
                <c:manualLayout>
                  <c:x val="9.1863517060367453E-3"/>
                  <c:y val="-6.56167979002640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900-4746-A25F-96CED1925633}"/>
                </c:ext>
              </c:extLst>
            </c:dLbl>
            <c:dLbl>
              <c:idx val="4"/>
              <c:layout>
                <c:manualLayout>
                  <c:x val="1.0498687664041995E-2"/>
                  <c:y val="-8.748906386701742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900-4746-A25F-96CED1925633}"/>
                </c:ext>
              </c:extLst>
            </c:dLbl>
            <c:dLbl>
              <c:idx val="5"/>
              <c:layout>
                <c:manualLayout>
                  <c:x val="1.1811023622047051E-2"/>
                  <c:y val="-1.31233595800526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900-4746-A25F-96CED19256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'Comparativo por areas'!$B$1:$G$1</c:f>
              <c:strCache>
                <c:ptCount val="6"/>
                <c:pt idx="0">
                  <c:v>1. Relaciones y Cooperación</c:v>
                </c:pt>
                <c:pt idx="1">
                  <c:v>2. Estilo de direccion</c:v>
                </c:pt>
                <c:pt idx="2">
                  <c:v>3. Identidad</c:v>
                </c:pt>
                <c:pt idx="3">
                  <c:v>4. Disponibilidad de recursos</c:v>
                </c:pt>
                <c:pt idx="4">
                  <c:v>5. Sueldo y prestaciones</c:v>
                </c:pt>
                <c:pt idx="5">
                  <c:v>6. Estructura</c:v>
                </c:pt>
              </c:strCache>
            </c:strRef>
          </c:cat>
          <c:val>
            <c:numRef>
              <c:f>'Comparativo por areas'!$B$4:$G$4</c:f>
              <c:numCache>
                <c:formatCode>0%</c:formatCode>
                <c:ptCount val="6"/>
                <c:pt idx="0">
                  <c:v>0.1111111111111111</c:v>
                </c:pt>
                <c:pt idx="1">
                  <c:v>7.857142857142857E-2</c:v>
                </c:pt>
                <c:pt idx="2">
                  <c:v>0.20285714285714285</c:v>
                </c:pt>
                <c:pt idx="3">
                  <c:v>9.2063492063492069E-2</c:v>
                </c:pt>
                <c:pt idx="4">
                  <c:v>0.17142857142857143</c:v>
                </c:pt>
                <c:pt idx="5">
                  <c:v>0.14505494505494507</c:v>
                </c:pt>
              </c:numCache>
            </c:numRef>
          </c:val>
          <c:extLst>
            <c:ext xmlns:c16="http://schemas.microsoft.com/office/drawing/2014/chart" uri="{C3380CC4-5D6E-409C-BE32-E72D297353CC}">
              <c16:uniqueId val="{00000014-6900-4746-A25F-96CED1925633}"/>
            </c:ext>
          </c:extLst>
        </c:ser>
        <c:dLbls>
          <c:showLegendKey val="0"/>
          <c:showVal val="0"/>
          <c:showCatName val="0"/>
          <c:showSerName val="0"/>
          <c:showPercent val="0"/>
          <c:showBubbleSize val="0"/>
        </c:dLbls>
        <c:gapWidth val="150"/>
        <c:shape val="box"/>
        <c:axId val="-264290496"/>
        <c:axId val="-264269280"/>
        <c:axId val="0"/>
      </c:bar3DChart>
      <c:catAx>
        <c:axId val="-26429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264269280"/>
        <c:crosses val="autoZero"/>
        <c:auto val="1"/>
        <c:lblAlgn val="ctr"/>
        <c:lblOffset val="100"/>
        <c:noMultiLvlLbl val="0"/>
      </c:catAx>
      <c:valAx>
        <c:axId val="-2642692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264290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generales'!$C$28:$C$30</c:f>
              <c:strCache>
                <c:ptCount val="3"/>
                <c:pt idx="0">
                  <c:v>Cierto</c:v>
                </c:pt>
                <c:pt idx="1">
                  <c:v>Indistinto</c:v>
                </c:pt>
                <c:pt idx="2">
                  <c:v>Falso</c:v>
                </c:pt>
              </c:strCache>
            </c:strRef>
          </c:cat>
          <c:val>
            <c:numRef>
              <c:f>'Graficas generales'!$D$28:$D$30</c:f>
              <c:numCache>
                <c:formatCode>General</c:formatCode>
                <c:ptCount val="3"/>
                <c:pt idx="0">
                  <c:v>19</c:v>
                </c:pt>
                <c:pt idx="1">
                  <c:v>12</c:v>
                </c:pt>
                <c:pt idx="2">
                  <c:v>4</c:v>
                </c:pt>
              </c:numCache>
            </c:numRef>
          </c:val>
          <c:extLst>
            <c:ext xmlns:c16="http://schemas.microsoft.com/office/drawing/2014/chart" uri="{C3380CC4-5D6E-409C-BE32-E72D297353CC}">
              <c16:uniqueId val="{00000000-E75B-4090-8687-9C741B70FC03}"/>
            </c:ext>
          </c:extLst>
        </c:ser>
        <c:dLbls>
          <c:showLegendKey val="0"/>
          <c:showVal val="0"/>
          <c:showCatName val="0"/>
          <c:showSerName val="0"/>
          <c:showPercent val="0"/>
          <c:showBubbleSize val="0"/>
        </c:dLbls>
        <c:gapWidth val="160"/>
        <c:gapDepth val="0"/>
        <c:shape val="box"/>
        <c:axId val="-267964848"/>
        <c:axId val="-267970832"/>
        <c:axId val="0"/>
      </c:bar3DChart>
      <c:catAx>
        <c:axId val="-267964848"/>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970832"/>
        <c:crosses val="autoZero"/>
        <c:auto val="1"/>
        <c:lblAlgn val="ctr"/>
        <c:lblOffset val="100"/>
        <c:noMultiLvlLbl val="0"/>
      </c:catAx>
      <c:valAx>
        <c:axId val="-267970832"/>
        <c:scaling>
          <c:orientation val="minMax"/>
        </c:scaling>
        <c:delete val="1"/>
        <c:axPos val="t"/>
        <c:numFmt formatCode="General" sourceLinked="1"/>
        <c:majorTickMark val="none"/>
        <c:minorTickMark val="none"/>
        <c:tickLblPos val="nextTo"/>
        <c:crossAx val="-2679648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s-MX"/>
              <a:t>Comparativo por áreas</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s-MX"/>
        </a:p>
      </c:txPr>
    </c:title>
    <c:autoTitleDeleted val="0"/>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'Comparativo por areas'!$A$2</c:f>
              <c:strCache>
                <c:ptCount val="1"/>
                <c:pt idx="0">
                  <c:v>Bueno</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dLbl>
              <c:idx val="0"/>
              <c:layout>
                <c:manualLayout>
                  <c:x val="0"/>
                  <c:y val="-2.62467191601049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34-41B6-9795-3709369E0E7D}"/>
                </c:ext>
              </c:extLst>
            </c:dLbl>
            <c:dLbl>
              <c:idx val="1"/>
              <c:layout>
                <c:manualLayout>
                  <c:x val="1.0498687664041995E-2"/>
                  <c:y val="-1.3123359580052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34-41B6-9795-3709369E0E7D}"/>
                </c:ext>
              </c:extLst>
            </c:dLbl>
            <c:dLbl>
              <c:idx val="2"/>
              <c:layout>
                <c:manualLayout>
                  <c:x val="1.0498687664041995E-2"/>
                  <c:y val="-1.093613298337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34-41B6-9795-3709369E0E7D}"/>
                </c:ext>
              </c:extLst>
            </c:dLbl>
            <c:dLbl>
              <c:idx val="3"/>
              <c:layout>
                <c:manualLayout>
                  <c:x val="1.0498687664041995E-2"/>
                  <c:y val="-6.56167979002624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34-41B6-9795-3709369E0E7D}"/>
                </c:ext>
              </c:extLst>
            </c:dLbl>
            <c:dLbl>
              <c:idx val="4"/>
              <c:layout>
                <c:manualLayout>
                  <c:x val="3.937007874015748E-3"/>
                  <c:y val="-2.18722659667541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734-41B6-9795-3709369E0E7D}"/>
                </c:ext>
              </c:extLst>
            </c:dLbl>
            <c:dLbl>
              <c:idx val="5"/>
              <c:layout>
                <c:manualLayout>
                  <c:x val="1.1811023622047244E-2"/>
                  <c:y val="-8.74890638670166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34-41B6-9795-3709369E0E7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'Comparativo por areas'!$B$1:$G$1</c:f>
              <c:strCache>
                <c:ptCount val="6"/>
                <c:pt idx="0">
                  <c:v>1. Relaciones y Cooperación</c:v>
                </c:pt>
                <c:pt idx="1">
                  <c:v>2. Estilo de direccion</c:v>
                </c:pt>
                <c:pt idx="2">
                  <c:v>3. Identidad</c:v>
                </c:pt>
                <c:pt idx="3">
                  <c:v>4. Disponibilidad de recursos</c:v>
                </c:pt>
                <c:pt idx="4">
                  <c:v>5. Sueldo y prestaciones</c:v>
                </c:pt>
                <c:pt idx="5">
                  <c:v>6. Estructura</c:v>
                </c:pt>
              </c:strCache>
            </c:strRef>
          </c:cat>
          <c:val>
            <c:numRef>
              <c:f>'Comparativo por areas'!$B$2:$G$2</c:f>
              <c:numCache>
                <c:formatCode>0%</c:formatCode>
                <c:ptCount val="6"/>
                <c:pt idx="0">
                  <c:v>0.50793650793650791</c:v>
                </c:pt>
                <c:pt idx="1">
                  <c:v>0.65714285714285714</c:v>
                </c:pt>
                <c:pt idx="2">
                  <c:v>0.58571428571428574</c:v>
                </c:pt>
                <c:pt idx="3">
                  <c:v>0.65396825396825398</c:v>
                </c:pt>
                <c:pt idx="4">
                  <c:v>0.40952380952380951</c:v>
                </c:pt>
                <c:pt idx="5">
                  <c:v>0.52087912087912092</c:v>
                </c:pt>
              </c:numCache>
            </c:numRef>
          </c:val>
          <c:extLst>
            <c:ext xmlns:c16="http://schemas.microsoft.com/office/drawing/2014/chart" uri="{C3380CC4-5D6E-409C-BE32-E72D297353CC}">
              <c16:uniqueId val="{00000006-B734-41B6-9795-3709369E0E7D}"/>
            </c:ext>
          </c:extLst>
        </c:ser>
        <c:ser>
          <c:idx val="1"/>
          <c:order val="1"/>
          <c:tx>
            <c:strRef>
              <c:f>'Comparativo por areas'!$A$3</c:f>
              <c:strCache>
                <c:ptCount val="1"/>
                <c:pt idx="0">
                  <c:v>Regular</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dLbls>
            <c:dLbl>
              <c:idx val="0"/>
              <c:layout>
                <c:manualLayout>
                  <c:x val="1.5748031496062992E-2"/>
                  <c:y val="-1.31233595800525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734-41B6-9795-3709369E0E7D}"/>
                </c:ext>
              </c:extLst>
            </c:dLbl>
            <c:dLbl>
              <c:idx val="1"/>
              <c:layout>
                <c:manualLayout>
                  <c:x val="1.1811023622047195E-2"/>
                  <c:y val="-6.56167979002632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734-41B6-9795-3709369E0E7D}"/>
                </c:ext>
              </c:extLst>
            </c:dLbl>
            <c:dLbl>
              <c:idx val="2"/>
              <c:layout>
                <c:manualLayout>
                  <c:x val="1.3480371058212808E-2"/>
                  <c:y val="-1.31234252601158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734-41B6-9795-3709369E0E7D}"/>
                </c:ext>
              </c:extLst>
            </c:dLbl>
            <c:dLbl>
              <c:idx val="3"/>
              <c:layout>
                <c:manualLayout>
                  <c:x val="1.1811023622047244E-2"/>
                  <c:y val="-1.093613298337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734-41B6-9795-3709369E0E7D}"/>
                </c:ext>
              </c:extLst>
            </c:dLbl>
            <c:dLbl>
              <c:idx val="4"/>
              <c:layout>
                <c:manualLayout>
                  <c:x val="1.3123359580052493E-2"/>
                  <c:y val="-1.093613298337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734-41B6-9795-3709369E0E7D}"/>
                </c:ext>
              </c:extLst>
            </c:dLbl>
            <c:dLbl>
              <c:idx val="5"/>
              <c:layout>
                <c:manualLayout>
                  <c:x val="1.5748031496062992E-2"/>
                  <c:y val="-1.093613298337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734-41B6-9795-3709369E0E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'Comparativo por areas'!$B$1:$G$1</c:f>
              <c:strCache>
                <c:ptCount val="6"/>
                <c:pt idx="0">
                  <c:v>1. Relaciones y Cooperación</c:v>
                </c:pt>
                <c:pt idx="1">
                  <c:v>2. Estilo de direccion</c:v>
                </c:pt>
                <c:pt idx="2">
                  <c:v>3. Identidad</c:v>
                </c:pt>
                <c:pt idx="3">
                  <c:v>4. Disponibilidad de recursos</c:v>
                </c:pt>
                <c:pt idx="4">
                  <c:v>5. Sueldo y prestaciones</c:v>
                </c:pt>
                <c:pt idx="5">
                  <c:v>6. Estructura</c:v>
                </c:pt>
              </c:strCache>
            </c:strRef>
          </c:cat>
          <c:val>
            <c:numRef>
              <c:f>'Comparativo por areas'!$B$3:$G$3</c:f>
              <c:numCache>
                <c:formatCode>0%</c:formatCode>
                <c:ptCount val="6"/>
                <c:pt idx="0">
                  <c:v>0.38095238095238093</c:v>
                </c:pt>
                <c:pt idx="1">
                  <c:v>0.26428571428571429</c:v>
                </c:pt>
                <c:pt idx="2">
                  <c:v>0.21142857142857144</c:v>
                </c:pt>
                <c:pt idx="3">
                  <c:v>0.25396825396825395</c:v>
                </c:pt>
                <c:pt idx="4">
                  <c:v>0.41904761904761906</c:v>
                </c:pt>
                <c:pt idx="5">
                  <c:v>0.33406593406593404</c:v>
                </c:pt>
              </c:numCache>
            </c:numRef>
          </c:val>
          <c:extLst>
            <c:ext xmlns:c16="http://schemas.microsoft.com/office/drawing/2014/chart" uri="{C3380CC4-5D6E-409C-BE32-E72D297353CC}">
              <c16:uniqueId val="{0000000D-B734-41B6-9795-3709369E0E7D}"/>
            </c:ext>
          </c:extLst>
        </c:ser>
        <c:ser>
          <c:idx val="2"/>
          <c:order val="2"/>
          <c:tx>
            <c:strRef>
              <c:f>'Comparativo por areas'!$A$4</c:f>
              <c:strCache>
                <c:ptCount val="1"/>
                <c:pt idx="0">
                  <c:v>Malo</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dLbls>
            <c:dLbl>
              <c:idx val="0"/>
              <c:layout>
                <c:manualLayout>
                  <c:x val="1.1811023622047244E-2"/>
                  <c:y val="-1.53105861767279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734-41B6-9795-3709369E0E7D}"/>
                </c:ext>
              </c:extLst>
            </c:dLbl>
            <c:dLbl>
              <c:idx val="1"/>
              <c:layout>
                <c:manualLayout>
                  <c:x val="9.1863517060366967E-3"/>
                  <c:y val="-6.56167979002624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734-41B6-9795-3709369E0E7D}"/>
                </c:ext>
              </c:extLst>
            </c:dLbl>
            <c:dLbl>
              <c:idx val="2"/>
              <c:layout>
                <c:manualLayout>
                  <c:x val="1.1811023622047244E-2"/>
                  <c:y val="-1.0936132983377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734-41B6-9795-3709369E0E7D}"/>
                </c:ext>
              </c:extLst>
            </c:dLbl>
            <c:dLbl>
              <c:idx val="3"/>
              <c:layout>
                <c:manualLayout>
                  <c:x val="9.1863517060367453E-3"/>
                  <c:y val="-6.56167979002640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734-41B6-9795-3709369E0E7D}"/>
                </c:ext>
              </c:extLst>
            </c:dLbl>
            <c:dLbl>
              <c:idx val="4"/>
              <c:layout>
                <c:manualLayout>
                  <c:x val="1.0498687664041995E-2"/>
                  <c:y val="-8.748906386701742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734-41B6-9795-3709369E0E7D}"/>
                </c:ext>
              </c:extLst>
            </c:dLbl>
            <c:dLbl>
              <c:idx val="5"/>
              <c:layout>
                <c:manualLayout>
                  <c:x val="1.1811023622047051E-2"/>
                  <c:y val="-1.31233595800526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734-41B6-9795-3709369E0E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'Comparativo por areas'!$B$1:$G$1</c:f>
              <c:strCache>
                <c:ptCount val="6"/>
                <c:pt idx="0">
                  <c:v>1. Relaciones y Cooperación</c:v>
                </c:pt>
                <c:pt idx="1">
                  <c:v>2. Estilo de direccion</c:v>
                </c:pt>
                <c:pt idx="2">
                  <c:v>3. Identidad</c:v>
                </c:pt>
                <c:pt idx="3">
                  <c:v>4. Disponibilidad de recursos</c:v>
                </c:pt>
                <c:pt idx="4">
                  <c:v>5. Sueldo y prestaciones</c:v>
                </c:pt>
                <c:pt idx="5">
                  <c:v>6. Estructura</c:v>
                </c:pt>
              </c:strCache>
            </c:strRef>
          </c:cat>
          <c:val>
            <c:numRef>
              <c:f>'Comparativo por areas'!$B$4:$G$4</c:f>
              <c:numCache>
                <c:formatCode>0%</c:formatCode>
                <c:ptCount val="6"/>
                <c:pt idx="0">
                  <c:v>0.1111111111111111</c:v>
                </c:pt>
                <c:pt idx="1">
                  <c:v>7.857142857142857E-2</c:v>
                </c:pt>
                <c:pt idx="2">
                  <c:v>0.20285714285714285</c:v>
                </c:pt>
                <c:pt idx="3">
                  <c:v>9.2063492063492069E-2</c:v>
                </c:pt>
                <c:pt idx="4">
                  <c:v>0.17142857142857143</c:v>
                </c:pt>
                <c:pt idx="5">
                  <c:v>0.14505494505494507</c:v>
                </c:pt>
              </c:numCache>
            </c:numRef>
          </c:val>
          <c:extLst>
            <c:ext xmlns:c16="http://schemas.microsoft.com/office/drawing/2014/chart" uri="{C3380CC4-5D6E-409C-BE32-E72D297353CC}">
              <c16:uniqueId val="{00000014-B734-41B6-9795-3709369E0E7D}"/>
            </c:ext>
          </c:extLst>
        </c:ser>
        <c:dLbls>
          <c:showLegendKey val="0"/>
          <c:showVal val="0"/>
          <c:showCatName val="0"/>
          <c:showSerName val="0"/>
          <c:showPercent val="0"/>
          <c:showBubbleSize val="0"/>
        </c:dLbls>
        <c:gapWidth val="150"/>
        <c:shape val="box"/>
        <c:axId val="-264263296"/>
        <c:axId val="-264274176"/>
        <c:axId val="0"/>
      </c:bar3DChart>
      <c:catAx>
        <c:axId val="-264263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264274176"/>
        <c:crosses val="autoZero"/>
        <c:auto val="1"/>
        <c:lblAlgn val="ctr"/>
        <c:lblOffset val="100"/>
        <c:noMultiLvlLbl val="0"/>
      </c:catAx>
      <c:valAx>
        <c:axId val="-2642741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264263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generales'!$C$33:$C$35</c:f>
              <c:strCache>
                <c:ptCount val="3"/>
                <c:pt idx="0">
                  <c:v>Cierto</c:v>
                </c:pt>
                <c:pt idx="1">
                  <c:v>Indistinto</c:v>
                </c:pt>
                <c:pt idx="2">
                  <c:v>Falso</c:v>
                </c:pt>
              </c:strCache>
            </c:strRef>
          </c:cat>
          <c:val>
            <c:numRef>
              <c:f>'Graficas generales'!$D$33:$D$35</c:f>
              <c:numCache>
                <c:formatCode>General</c:formatCode>
                <c:ptCount val="3"/>
                <c:pt idx="0">
                  <c:v>21</c:v>
                </c:pt>
                <c:pt idx="1">
                  <c:v>12</c:v>
                </c:pt>
                <c:pt idx="2">
                  <c:v>2</c:v>
                </c:pt>
              </c:numCache>
            </c:numRef>
          </c:val>
          <c:extLst>
            <c:ext xmlns:c16="http://schemas.microsoft.com/office/drawing/2014/chart" uri="{C3380CC4-5D6E-409C-BE32-E72D297353CC}">
              <c16:uniqueId val="{00000000-30B1-47B7-B5F3-26CE2B4E087B}"/>
            </c:ext>
          </c:extLst>
        </c:ser>
        <c:dLbls>
          <c:showLegendKey val="0"/>
          <c:showVal val="0"/>
          <c:showCatName val="0"/>
          <c:showSerName val="0"/>
          <c:showPercent val="0"/>
          <c:showBubbleSize val="0"/>
        </c:dLbls>
        <c:gapWidth val="160"/>
        <c:gapDepth val="0"/>
        <c:shape val="box"/>
        <c:axId val="-267964304"/>
        <c:axId val="-267971920"/>
        <c:axId val="0"/>
      </c:bar3DChart>
      <c:catAx>
        <c:axId val="-267964304"/>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971920"/>
        <c:crosses val="autoZero"/>
        <c:auto val="1"/>
        <c:lblAlgn val="ctr"/>
        <c:lblOffset val="100"/>
        <c:noMultiLvlLbl val="0"/>
      </c:catAx>
      <c:valAx>
        <c:axId val="-267971920"/>
        <c:scaling>
          <c:orientation val="minMax"/>
        </c:scaling>
        <c:delete val="1"/>
        <c:axPos val="t"/>
        <c:numFmt formatCode="General" sourceLinked="1"/>
        <c:majorTickMark val="none"/>
        <c:minorTickMark val="none"/>
        <c:tickLblPos val="nextTo"/>
        <c:crossAx val="-267964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generales'!$C$38:$C$40</c:f>
              <c:strCache>
                <c:ptCount val="3"/>
                <c:pt idx="0">
                  <c:v>Cierto</c:v>
                </c:pt>
                <c:pt idx="1">
                  <c:v>Indistinto</c:v>
                </c:pt>
                <c:pt idx="2">
                  <c:v>Falso</c:v>
                </c:pt>
              </c:strCache>
            </c:strRef>
          </c:cat>
          <c:val>
            <c:numRef>
              <c:f>'Graficas generales'!$D$38:$D$40</c:f>
              <c:numCache>
                <c:formatCode>General</c:formatCode>
                <c:ptCount val="3"/>
                <c:pt idx="0">
                  <c:v>21</c:v>
                </c:pt>
                <c:pt idx="1">
                  <c:v>11</c:v>
                </c:pt>
                <c:pt idx="2">
                  <c:v>3</c:v>
                </c:pt>
              </c:numCache>
            </c:numRef>
          </c:val>
          <c:extLst>
            <c:ext xmlns:c16="http://schemas.microsoft.com/office/drawing/2014/chart" uri="{C3380CC4-5D6E-409C-BE32-E72D297353CC}">
              <c16:uniqueId val="{00000000-484C-4716-B681-C2B43896732C}"/>
            </c:ext>
          </c:extLst>
        </c:ser>
        <c:dLbls>
          <c:showLegendKey val="0"/>
          <c:showVal val="0"/>
          <c:showCatName val="0"/>
          <c:showSerName val="0"/>
          <c:showPercent val="0"/>
          <c:showBubbleSize val="0"/>
        </c:dLbls>
        <c:gapWidth val="160"/>
        <c:gapDepth val="0"/>
        <c:shape val="box"/>
        <c:axId val="-267973552"/>
        <c:axId val="-267973008"/>
        <c:axId val="0"/>
      </c:bar3DChart>
      <c:catAx>
        <c:axId val="-267973552"/>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973008"/>
        <c:crosses val="autoZero"/>
        <c:auto val="1"/>
        <c:lblAlgn val="ctr"/>
        <c:lblOffset val="100"/>
        <c:noMultiLvlLbl val="0"/>
      </c:catAx>
      <c:valAx>
        <c:axId val="-267973008"/>
        <c:scaling>
          <c:orientation val="minMax"/>
        </c:scaling>
        <c:delete val="1"/>
        <c:axPos val="t"/>
        <c:numFmt formatCode="General" sourceLinked="1"/>
        <c:majorTickMark val="none"/>
        <c:minorTickMark val="none"/>
        <c:tickLblPos val="nextTo"/>
        <c:crossAx val="-2679735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'Graficas generales'!$C$43:$C$45</c:f>
              <c:strCache>
                <c:ptCount val="3"/>
                <c:pt idx="0">
                  <c:v>Cierto</c:v>
                </c:pt>
                <c:pt idx="1">
                  <c:v>Indistinto</c:v>
                </c:pt>
                <c:pt idx="2">
                  <c:v>Falso</c:v>
                </c:pt>
              </c:strCache>
            </c:strRef>
          </c:cat>
          <c:val>
            <c:numRef>
              <c:f>'Graficas generales'!$D$43:$D$45</c:f>
              <c:numCache>
                <c:formatCode>General</c:formatCode>
                <c:ptCount val="3"/>
                <c:pt idx="0">
                  <c:v>20</c:v>
                </c:pt>
                <c:pt idx="1">
                  <c:v>9</c:v>
                </c:pt>
                <c:pt idx="2">
                  <c:v>6</c:v>
                </c:pt>
              </c:numCache>
            </c:numRef>
          </c:val>
          <c:extLst>
            <c:ext xmlns:c16="http://schemas.microsoft.com/office/drawing/2014/chart" uri="{C3380CC4-5D6E-409C-BE32-E72D297353CC}">
              <c16:uniqueId val="{00000000-AF1C-46F0-AE8E-BABE1F672831}"/>
            </c:ext>
          </c:extLst>
        </c:ser>
        <c:dLbls>
          <c:showLegendKey val="0"/>
          <c:showVal val="0"/>
          <c:showCatName val="0"/>
          <c:showSerName val="0"/>
          <c:showPercent val="0"/>
          <c:showBubbleSize val="0"/>
        </c:dLbls>
        <c:gapWidth val="160"/>
        <c:gapDepth val="0"/>
        <c:shape val="box"/>
        <c:axId val="-267976272"/>
        <c:axId val="-267975728"/>
        <c:axId val="0"/>
      </c:bar3DChart>
      <c:catAx>
        <c:axId val="-267976272"/>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975728"/>
        <c:crosses val="autoZero"/>
        <c:auto val="1"/>
        <c:lblAlgn val="ctr"/>
        <c:lblOffset val="100"/>
        <c:noMultiLvlLbl val="0"/>
      </c:catAx>
      <c:valAx>
        <c:axId val="-267975728"/>
        <c:scaling>
          <c:orientation val="minMax"/>
        </c:scaling>
        <c:delete val="1"/>
        <c:axPos val="t"/>
        <c:numFmt formatCode="General" sourceLinked="1"/>
        <c:majorTickMark val="none"/>
        <c:minorTickMark val="none"/>
        <c:tickLblPos val="nextTo"/>
        <c:crossAx val="-2679762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21.xml><?xml version="1.0" encoding="utf-8"?>
<cs:colorStyle xmlns:cs="http://schemas.microsoft.com/office/drawing/2012/chartStyle" xmlns:a="http://schemas.openxmlformats.org/drawingml/2006/main" meth="withinLinear" id="19">
  <a:schemeClr val="accent6"/>
</cs:colorStyle>
</file>

<file path=xl/charts/colors22.xml><?xml version="1.0" encoding="utf-8"?>
<cs:colorStyle xmlns:cs="http://schemas.microsoft.com/office/drawing/2012/chartStyle" xmlns:a="http://schemas.openxmlformats.org/drawingml/2006/main" meth="withinLinear" id="19">
  <a:schemeClr val="accent6"/>
</cs:colorStyle>
</file>

<file path=xl/charts/colors23.xml><?xml version="1.0" encoding="utf-8"?>
<cs:colorStyle xmlns:cs="http://schemas.microsoft.com/office/drawing/2012/chartStyle" xmlns:a="http://schemas.openxmlformats.org/drawingml/2006/main" meth="withinLinear" id="19">
  <a:schemeClr val="accent6"/>
</cs:colorStyle>
</file>

<file path=xl/charts/colors24.xml><?xml version="1.0" encoding="utf-8"?>
<cs:colorStyle xmlns:cs="http://schemas.microsoft.com/office/drawing/2012/chartStyle" xmlns:a="http://schemas.openxmlformats.org/drawingml/2006/main" meth="withinLinear" id="19">
  <a:schemeClr val="accent6"/>
</cs:colorStyle>
</file>

<file path=xl/charts/colors25.xml><?xml version="1.0" encoding="utf-8"?>
<cs:colorStyle xmlns:cs="http://schemas.microsoft.com/office/drawing/2012/chartStyle" xmlns:a="http://schemas.openxmlformats.org/drawingml/2006/main" meth="withinLinear" id="19">
  <a:schemeClr val="accent6"/>
</cs:colorStyle>
</file>

<file path=xl/charts/colors26.xml><?xml version="1.0" encoding="utf-8"?>
<cs:colorStyle xmlns:cs="http://schemas.microsoft.com/office/drawing/2012/chartStyle" xmlns:a="http://schemas.openxmlformats.org/drawingml/2006/main" meth="withinLinear" id="19">
  <a:schemeClr val="accent6"/>
</cs:colorStyle>
</file>

<file path=xl/charts/colors27.xml><?xml version="1.0" encoding="utf-8"?>
<cs:colorStyle xmlns:cs="http://schemas.microsoft.com/office/drawing/2012/chartStyle" xmlns:a="http://schemas.openxmlformats.org/drawingml/2006/main" meth="withinLinear" id="19">
  <a:schemeClr val="accent6"/>
</cs:colorStyle>
</file>

<file path=xl/charts/colors28.xml><?xml version="1.0" encoding="utf-8"?>
<cs:colorStyle xmlns:cs="http://schemas.microsoft.com/office/drawing/2012/chartStyle" xmlns:a="http://schemas.openxmlformats.org/drawingml/2006/main" meth="withinLinearReversed" id="23">
  <a:schemeClr val="accent3"/>
</cs:colorStyle>
</file>

<file path=xl/charts/colors29.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Reversed" id="23">
  <a:schemeClr val="accent3"/>
</cs:colorStyle>
</file>

<file path=xl/charts/colors31.xml><?xml version="1.0" encoding="utf-8"?>
<cs:colorStyle xmlns:cs="http://schemas.microsoft.com/office/drawing/2012/chartStyle" xmlns:a="http://schemas.openxmlformats.org/drawingml/2006/main" meth="withinLinearReversed" id="23">
  <a:schemeClr val="accent3"/>
</cs:colorStyle>
</file>

<file path=xl/charts/colors32.xml><?xml version="1.0" encoding="utf-8"?>
<cs:colorStyle xmlns:cs="http://schemas.microsoft.com/office/drawing/2012/chartStyle" xmlns:a="http://schemas.openxmlformats.org/drawingml/2006/main" meth="withinLinearReversed" id="23">
  <a:schemeClr val="accent3"/>
</cs:colorStyle>
</file>

<file path=xl/charts/colors33.xml><?xml version="1.0" encoding="utf-8"?>
<cs:colorStyle xmlns:cs="http://schemas.microsoft.com/office/drawing/2012/chartStyle" xmlns:a="http://schemas.openxmlformats.org/drawingml/2006/main" meth="withinLinearReversed" id="23">
  <a:schemeClr val="accent3"/>
</cs:colorStyle>
</file>

<file path=xl/charts/colors34.xml><?xml version="1.0" encoding="utf-8"?>
<cs:colorStyle xmlns:cs="http://schemas.microsoft.com/office/drawing/2012/chartStyle" xmlns:a="http://schemas.openxmlformats.org/drawingml/2006/main" meth="withinLinearReversed" id="23">
  <a:schemeClr val="accent3"/>
</cs:colorStyle>
</file>

<file path=xl/charts/colors35.xml><?xml version="1.0" encoding="utf-8"?>
<cs:colorStyle xmlns:cs="http://schemas.microsoft.com/office/drawing/2012/chartStyle" xmlns:a="http://schemas.openxmlformats.org/drawingml/2006/main" meth="withinLinearReversed" id="23">
  <a:schemeClr val="accent3"/>
</cs:colorStyle>
</file>

<file path=xl/charts/colors36.xml><?xml version="1.0" encoding="utf-8"?>
<cs:colorStyle xmlns:cs="http://schemas.microsoft.com/office/drawing/2012/chartStyle" xmlns:a="http://schemas.openxmlformats.org/drawingml/2006/main" meth="withinLinearReversed" id="23">
  <a:schemeClr val="accent3"/>
</cs:colorStyle>
</file>

<file path=xl/charts/colors37.xml><?xml version="1.0" encoding="utf-8"?>
<cs:colorStyle xmlns:cs="http://schemas.microsoft.com/office/drawing/2012/chartStyle" xmlns:a="http://schemas.openxmlformats.org/drawingml/2006/main" meth="withinLinearReversed" id="24">
  <a:schemeClr val="accent4"/>
</cs:colorStyle>
</file>

<file path=xl/charts/colors38.xml><?xml version="1.0" encoding="utf-8"?>
<cs:colorStyle xmlns:cs="http://schemas.microsoft.com/office/drawing/2012/chartStyle" xmlns:a="http://schemas.openxmlformats.org/drawingml/2006/main" meth="withinLinearReversed" id="24">
  <a:schemeClr val="accent4"/>
</cs:colorStyle>
</file>

<file path=xl/charts/colors39.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withinLinear" id="14">
  <a:schemeClr val="accent1"/>
</cs:colorStyle>
</file>

<file path=xl/charts/colors41.xml><?xml version="1.0" encoding="utf-8"?>
<cs:colorStyle xmlns:cs="http://schemas.microsoft.com/office/drawing/2012/chartStyle" xmlns:a="http://schemas.openxmlformats.org/drawingml/2006/main" meth="withinLinear" id="14">
  <a:schemeClr val="accent1"/>
</cs:colorStyle>
</file>

<file path=xl/charts/colors42.xml><?xml version="1.0" encoding="utf-8"?>
<cs:colorStyle xmlns:cs="http://schemas.microsoft.com/office/drawing/2012/chartStyle" xmlns:a="http://schemas.openxmlformats.org/drawingml/2006/main" meth="withinLinear" id="14">
  <a:schemeClr val="accent1"/>
</cs:colorStyle>
</file>

<file path=xl/charts/colors43.xml><?xml version="1.0" encoding="utf-8"?>
<cs:colorStyle xmlns:cs="http://schemas.microsoft.com/office/drawing/2012/chartStyle" xmlns:a="http://schemas.openxmlformats.org/drawingml/2006/main" meth="withinLinear" id="14">
  <a:schemeClr val="accent1"/>
</cs:colorStyle>
</file>

<file path=xl/charts/colors44.xml><?xml version="1.0" encoding="utf-8"?>
<cs:colorStyle xmlns:cs="http://schemas.microsoft.com/office/drawing/2012/chartStyle" xmlns:a="http://schemas.openxmlformats.org/drawingml/2006/main" meth="withinLinear" id="14">
  <a:schemeClr val="accent1"/>
</cs:colorStyle>
</file>

<file path=xl/charts/colors45.xml><?xml version="1.0" encoding="utf-8"?>
<cs:colorStyle xmlns:cs="http://schemas.microsoft.com/office/drawing/2012/chartStyle" xmlns:a="http://schemas.openxmlformats.org/drawingml/2006/main" meth="withinLinear" id="14">
  <a:schemeClr val="accent1"/>
</cs:colorStyle>
</file>

<file path=xl/charts/colors46.xml><?xml version="1.0" encoding="utf-8"?>
<cs:colorStyle xmlns:cs="http://schemas.microsoft.com/office/drawing/2012/chartStyle" xmlns:a="http://schemas.openxmlformats.org/drawingml/2006/main" meth="withinLinear" id="14">
  <a:schemeClr val="accent1"/>
</cs:colorStyle>
</file>

<file path=xl/charts/colors47.xml><?xml version="1.0" encoding="utf-8"?>
<cs:colorStyle xmlns:cs="http://schemas.microsoft.com/office/drawing/2012/chartStyle" xmlns:a="http://schemas.openxmlformats.org/drawingml/2006/main" meth="withinLinear" id="14">
  <a:schemeClr val="accent1"/>
</cs:colorStyle>
</file>

<file path=xl/charts/colors48.xml><?xml version="1.0" encoding="utf-8"?>
<cs:colorStyle xmlns:cs="http://schemas.microsoft.com/office/drawing/2012/chartStyle" xmlns:a="http://schemas.openxmlformats.org/drawingml/2006/main" meth="withinLinear" id="14">
  <a:schemeClr val="accent1"/>
</cs:colorStyle>
</file>

<file path=xl/charts/colors49.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withinLinear" id="14">
  <a:schemeClr val="accent1"/>
</cs:colorStyle>
</file>

<file path=xl/charts/colors51.xml><?xml version="1.0" encoding="utf-8"?>
<cs:colorStyle xmlns:cs="http://schemas.microsoft.com/office/drawing/2012/chartStyle" xmlns:a="http://schemas.openxmlformats.org/drawingml/2006/main" meth="withinLinear" id="14">
  <a:schemeClr val="accent1"/>
</cs:colorStyle>
</file>

<file path=xl/charts/colors52.xml><?xml version="1.0" encoding="utf-8"?>
<cs:colorStyle xmlns:cs="http://schemas.microsoft.com/office/drawing/2012/chartStyle" xmlns:a="http://schemas.openxmlformats.org/drawingml/2006/main" meth="withinLinear" id="14">
  <a:schemeClr val="accent1"/>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55" Type="http://schemas.openxmlformats.org/officeDocument/2006/relationships/chart" Target="../charts/chart55.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5" Type="http://schemas.openxmlformats.org/officeDocument/2006/relationships/chart" Target="../charts/chart5.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xdr:col>
      <xdr:colOff>3852</xdr:colOff>
      <xdr:row>5</xdr:row>
      <xdr:rowOff>1884</xdr:rowOff>
    </xdr:to>
    <xdr:graphicFrame macro="">
      <xdr:nvGraphicFramePr>
        <xdr:cNvPr id="2" name="Gráfico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2</xdr:col>
      <xdr:colOff>3852</xdr:colOff>
      <xdr:row>10</xdr:row>
      <xdr:rowOff>1884</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12</xdr:row>
      <xdr:rowOff>0</xdr:rowOff>
    </xdr:from>
    <xdr:to>
      <xdr:col>2</xdr:col>
      <xdr:colOff>3852</xdr:colOff>
      <xdr:row>15</xdr:row>
      <xdr:rowOff>1884</xdr:rowOff>
    </xdr:to>
    <xdr:graphicFrame macro="">
      <xdr:nvGraphicFramePr>
        <xdr:cNvPr id="4" name="Gráfico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17</xdr:row>
      <xdr:rowOff>0</xdr:rowOff>
    </xdr:from>
    <xdr:to>
      <xdr:col>2</xdr:col>
      <xdr:colOff>3852</xdr:colOff>
      <xdr:row>20</xdr:row>
      <xdr:rowOff>1884</xdr:rowOff>
    </xdr:to>
    <xdr:graphicFrame macro="">
      <xdr:nvGraphicFramePr>
        <xdr:cNvPr id="5" name="Gráfico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22</xdr:row>
      <xdr:rowOff>0</xdr:rowOff>
    </xdr:from>
    <xdr:to>
      <xdr:col>2</xdr:col>
      <xdr:colOff>3852</xdr:colOff>
      <xdr:row>25</xdr:row>
      <xdr:rowOff>1884</xdr:rowOff>
    </xdr:to>
    <xdr:graphicFrame macro="">
      <xdr:nvGraphicFramePr>
        <xdr:cNvPr id="6" name="Gráfico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27</xdr:row>
      <xdr:rowOff>0</xdr:rowOff>
    </xdr:from>
    <xdr:to>
      <xdr:col>2</xdr:col>
      <xdr:colOff>3852</xdr:colOff>
      <xdr:row>30</xdr:row>
      <xdr:rowOff>1884</xdr:rowOff>
    </xdr:to>
    <xdr:graphicFrame macro="">
      <xdr:nvGraphicFramePr>
        <xdr:cNvPr id="7" name="Gráfico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xdr:row>
      <xdr:rowOff>0</xdr:rowOff>
    </xdr:from>
    <xdr:to>
      <xdr:col>2</xdr:col>
      <xdr:colOff>3852</xdr:colOff>
      <xdr:row>35</xdr:row>
      <xdr:rowOff>1884</xdr:rowOff>
    </xdr:to>
    <xdr:graphicFrame macro="">
      <xdr:nvGraphicFramePr>
        <xdr:cNvPr id="8" name="Gráfico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37</xdr:row>
      <xdr:rowOff>0</xdr:rowOff>
    </xdr:from>
    <xdr:to>
      <xdr:col>2</xdr:col>
      <xdr:colOff>3852</xdr:colOff>
      <xdr:row>40</xdr:row>
      <xdr:rowOff>1884</xdr:rowOff>
    </xdr:to>
    <xdr:graphicFrame macro="">
      <xdr:nvGraphicFramePr>
        <xdr:cNvPr id="9" name="Gráfico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42</xdr:row>
      <xdr:rowOff>0</xdr:rowOff>
    </xdr:from>
    <xdr:to>
      <xdr:col>2</xdr:col>
      <xdr:colOff>3852</xdr:colOff>
      <xdr:row>45</xdr:row>
      <xdr:rowOff>1884</xdr:rowOff>
    </xdr:to>
    <xdr:graphicFrame macro="">
      <xdr:nvGraphicFramePr>
        <xdr:cNvPr id="10" name="Gráfico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48</xdr:row>
      <xdr:rowOff>0</xdr:rowOff>
    </xdr:from>
    <xdr:to>
      <xdr:col>2</xdr:col>
      <xdr:colOff>3852</xdr:colOff>
      <xdr:row>51</xdr:row>
      <xdr:rowOff>1884</xdr:rowOff>
    </xdr:to>
    <xdr:graphicFrame macro="">
      <xdr:nvGraphicFramePr>
        <xdr:cNvPr id="11" name="Gráfico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53</xdr:row>
      <xdr:rowOff>0</xdr:rowOff>
    </xdr:from>
    <xdr:to>
      <xdr:col>2</xdr:col>
      <xdr:colOff>3852</xdr:colOff>
      <xdr:row>56</xdr:row>
      <xdr:rowOff>1884</xdr:rowOff>
    </xdr:to>
    <xdr:graphicFrame macro="">
      <xdr:nvGraphicFramePr>
        <xdr:cNvPr id="12" name="Gráfico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58</xdr:row>
      <xdr:rowOff>0</xdr:rowOff>
    </xdr:from>
    <xdr:to>
      <xdr:col>2</xdr:col>
      <xdr:colOff>3852</xdr:colOff>
      <xdr:row>61</xdr:row>
      <xdr:rowOff>1884</xdr:rowOff>
    </xdr:to>
    <xdr:graphicFrame macro="">
      <xdr:nvGraphicFramePr>
        <xdr:cNvPr id="13" name="Gráfico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63</xdr:row>
      <xdr:rowOff>0</xdr:rowOff>
    </xdr:from>
    <xdr:to>
      <xdr:col>2</xdr:col>
      <xdr:colOff>3852</xdr:colOff>
      <xdr:row>66</xdr:row>
      <xdr:rowOff>1884</xdr:rowOff>
    </xdr:to>
    <xdr:graphicFrame macro="">
      <xdr:nvGraphicFramePr>
        <xdr:cNvPr id="14" name="Gráfico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68</xdr:row>
      <xdr:rowOff>0</xdr:rowOff>
    </xdr:from>
    <xdr:to>
      <xdr:col>2</xdr:col>
      <xdr:colOff>3852</xdr:colOff>
      <xdr:row>71</xdr:row>
      <xdr:rowOff>1884</xdr:rowOff>
    </xdr:to>
    <xdr:graphicFrame macro="">
      <xdr:nvGraphicFramePr>
        <xdr:cNvPr id="15" name="Gráfico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73</xdr:row>
      <xdr:rowOff>0</xdr:rowOff>
    </xdr:from>
    <xdr:to>
      <xdr:col>2</xdr:col>
      <xdr:colOff>3852</xdr:colOff>
      <xdr:row>76</xdr:row>
      <xdr:rowOff>1884</xdr:rowOff>
    </xdr:to>
    <xdr:graphicFrame macro="">
      <xdr:nvGraphicFramePr>
        <xdr:cNvPr id="16" name="Gráfico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78</xdr:row>
      <xdr:rowOff>0</xdr:rowOff>
    </xdr:from>
    <xdr:to>
      <xdr:col>2</xdr:col>
      <xdr:colOff>3852</xdr:colOff>
      <xdr:row>81</xdr:row>
      <xdr:rowOff>1884</xdr:rowOff>
    </xdr:to>
    <xdr:graphicFrame macro="">
      <xdr:nvGraphicFramePr>
        <xdr:cNvPr id="17" name="Gráfico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83</xdr:row>
      <xdr:rowOff>0</xdr:rowOff>
    </xdr:from>
    <xdr:to>
      <xdr:col>2</xdr:col>
      <xdr:colOff>3852</xdr:colOff>
      <xdr:row>86</xdr:row>
      <xdr:rowOff>1884</xdr:rowOff>
    </xdr:to>
    <xdr:graphicFrame macro="">
      <xdr:nvGraphicFramePr>
        <xdr:cNvPr id="18" name="Gráfico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89</xdr:row>
      <xdr:rowOff>0</xdr:rowOff>
    </xdr:from>
    <xdr:to>
      <xdr:col>2</xdr:col>
      <xdr:colOff>3852</xdr:colOff>
      <xdr:row>92</xdr:row>
      <xdr:rowOff>1884</xdr:rowOff>
    </xdr:to>
    <xdr:graphicFrame macro="">
      <xdr:nvGraphicFramePr>
        <xdr:cNvPr id="19" name="Gráfico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94</xdr:row>
      <xdr:rowOff>0</xdr:rowOff>
    </xdr:from>
    <xdr:to>
      <xdr:col>2</xdr:col>
      <xdr:colOff>3852</xdr:colOff>
      <xdr:row>97</xdr:row>
      <xdr:rowOff>1884</xdr:rowOff>
    </xdr:to>
    <xdr:graphicFrame macro="">
      <xdr:nvGraphicFramePr>
        <xdr:cNvPr id="20" name="Gráfico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99</xdr:row>
      <xdr:rowOff>0</xdr:rowOff>
    </xdr:from>
    <xdr:to>
      <xdr:col>2</xdr:col>
      <xdr:colOff>3852</xdr:colOff>
      <xdr:row>102</xdr:row>
      <xdr:rowOff>1884</xdr:rowOff>
    </xdr:to>
    <xdr:graphicFrame macro="">
      <xdr:nvGraphicFramePr>
        <xdr:cNvPr id="21" name="Gráfico 20">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104</xdr:row>
      <xdr:rowOff>0</xdr:rowOff>
    </xdr:from>
    <xdr:to>
      <xdr:col>2</xdr:col>
      <xdr:colOff>3852</xdr:colOff>
      <xdr:row>107</xdr:row>
      <xdr:rowOff>1884</xdr:rowOff>
    </xdr:to>
    <xdr:graphicFrame macro="">
      <xdr:nvGraphicFramePr>
        <xdr:cNvPr id="22" name="Gráfico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0</xdr:colOff>
      <xdr:row>109</xdr:row>
      <xdr:rowOff>0</xdr:rowOff>
    </xdr:from>
    <xdr:to>
      <xdr:col>2</xdr:col>
      <xdr:colOff>3852</xdr:colOff>
      <xdr:row>112</xdr:row>
      <xdr:rowOff>1884</xdr:rowOff>
    </xdr:to>
    <xdr:graphicFrame macro="">
      <xdr:nvGraphicFramePr>
        <xdr:cNvPr id="23" name="Gráfico 22">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114</xdr:row>
      <xdr:rowOff>0</xdr:rowOff>
    </xdr:from>
    <xdr:to>
      <xdr:col>2</xdr:col>
      <xdr:colOff>3852</xdr:colOff>
      <xdr:row>117</xdr:row>
      <xdr:rowOff>1884</xdr:rowOff>
    </xdr:to>
    <xdr:graphicFrame macro="">
      <xdr:nvGraphicFramePr>
        <xdr:cNvPr id="24" name="Gráfico 23">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119</xdr:row>
      <xdr:rowOff>0</xdr:rowOff>
    </xdr:from>
    <xdr:to>
      <xdr:col>2</xdr:col>
      <xdr:colOff>3852</xdr:colOff>
      <xdr:row>122</xdr:row>
      <xdr:rowOff>1884</xdr:rowOff>
    </xdr:to>
    <xdr:graphicFrame macro="">
      <xdr:nvGraphicFramePr>
        <xdr:cNvPr id="25" name="Gráfico 24">
          <a:extLst>
            <a:ext uri="{FF2B5EF4-FFF2-40B4-BE49-F238E27FC236}">
              <a16:creationId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124</xdr:row>
      <xdr:rowOff>0</xdr:rowOff>
    </xdr:from>
    <xdr:to>
      <xdr:col>2</xdr:col>
      <xdr:colOff>3852</xdr:colOff>
      <xdr:row>127</xdr:row>
      <xdr:rowOff>1884</xdr:rowOff>
    </xdr:to>
    <xdr:graphicFrame macro="">
      <xdr:nvGraphicFramePr>
        <xdr:cNvPr id="26" name="Gráfico 25">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129</xdr:row>
      <xdr:rowOff>0</xdr:rowOff>
    </xdr:from>
    <xdr:to>
      <xdr:col>2</xdr:col>
      <xdr:colOff>3852</xdr:colOff>
      <xdr:row>132</xdr:row>
      <xdr:rowOff>1884</xdr:rowOff>
    </xdr:to>
    <xdr:graphicFrame macro="">
      <xdr:nvGraphicFramePr>
        <xdr:cNvPr id="27" name="Gráfico 26">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134</xdr:row>
      <xdr:rowOff>0</xdr:rowOff>
    </xdr:from>
    <xdr:to>
      <xdr:col>2</xdr:col>
      <xdr:colOff>3852</xdr:colOff>
      <xdr:row>137</xdr:row>
      <xdr:rowOff>1884</xdr:rowOff>
    </xdr:to>
    <xdr:graphicFrame macro="">
      <xdr:nvGraphicFramePr>
        <xdr:cNvPr id="28" name="Gráfico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0</xdr:colOff>
      <xdr:row>140</xdr:row>
      <xdr:rowOff>0</xdr:rowOff>
    </xdr:from>
    <xdr:to>
      <xdr:col>2</xdr:col>
      <xdr:colOff>3852</xdr:colOff>
      <xdr:row>143</xdr:row>
      <xdr:rowOff>1884</xdr:rowOff>
    </xdr:to>
    <xdr:graphicFrame macro="">
      <xdr:nvGraphicFramePr>
        <xdr:cNvPr id="29" name="Gráfico 28">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0</xdr:colOff>
      <xdr:row>145</xdr:row>
      <xdr:rowOff>0</xdr:rowOff>
    </xdr:from>
    <xdr:to>
      <xdr:col>2</xdr:col>
      <xdr:colOff>3852</xdr:colOff>
      <xdr:row>148</xdr:row>
      <xdr:rowOff>1884</xdr:rowOff>
    </xdr:to>
    <xdr:graphicFrame macro="">
      <xdr:nvGraphicFramePr>
        <xdr:cNvPr id="30" name="Gráfico 29">
          <a:extLst>
            <a:ext uri="{FF2B5EF4-FFF2-40B4-BE49-F238E27FC236}">
              <a16:creationId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0</xdr:colOff>
      <xdr:row>150</xdr:row>
      <xdr:rowOff>0</xdr:rowOff>
    </xdr:from>
    <xdr:to>
      <xdr:col>2</xdr:col>
      <xdr:colOff>3852</xdr:colOff>
      <xdr:row>153</xdr:row>
      <xdr:rowOff>1884</xdr:rowOff>
    </xdr:to>
    <xdr:graphicFrame macro="">
      <xdr:nvGraphicFramePr>
        <xdr:cNvPr id="31" name="Gráfico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155</xdr:row>
      <xdr:rowOff>0</xdr:rowOff>
    </xdr:from>
    <xdr:to>
      <xdr:col>2</xdr:col>
      <xdr:colOff>3852</xdr:colOff>
      <xdr:row>158</xdr:row>
      <xdr:rowOff>1884</xdr:rowOff>
    </xdr:to>
    <xdr:graphicFrame macro="">
      <xdr:nvGraphicFramePr>
        <xdr:cNvPr id="32" name="Gráfico 31">
          <a:extLst>
            <a:ext uri="{FF2B5EF4-FFF2-40B4-BE49-F238E27FC236}">
              <a16:creationId xmlns:a16="http://schemas.microsoft.com/office/drawing/2014/main" id="{00000000-0008-0000-02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0</xdr:colOff>
      <xdr:row>160</xdr:row>
      <xdr:rowOff>0</xdr:rowOff>
    </xdr:from>
    <xdr:to>
      <xdr:col>2</xdr:col>
      <xdr:colOff>3852</xdr:colOff>
      <xdr:row>163</xdr:row>
      <xdr:rowOff>1884</xdr:rowOff>
    </xdr:to>
    <xdr:graphicFrame macro="">
      <xdr:nvGraphicFramePr>
        <xdr:cNvPr id="33" name="Gráfico 32">
          <a:extLst>
            <a:ext uri="{FF2B5EF4-FFF2-40B4-BE49-F238E27FC236}">
              <a16:creationId xmlns:a16="http://schemas.microsoft.com/office/drawing/2014/main" id="{00000000-0008-0000-02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0</xdr:colOff>
      <xdr:row>165</xdr:row>
      <xdr:rowOff>0</xdr:rowOff>
    </xdr:from>
    <xdr:to>
      <xdr:col>2</xdr:col>
      <xdr:colOff>3852</xdr:colOff>
      <xdr:row>168</xdr:row>
      <xdr:rowOff>1884</xdr:rowOff>
    </xdr:to>
    <xdr:graphicFrame macro="">
      <xdr:nvGraphicFramePr>
        <xdr:cNvPr id="34" name="Gráfico 33">
          <a:extLst>
            <a:ext uri="{FF2B5EF4-FFF2-40B4-BE49-F238E27FC236}">
              <a16:creationId xmlns:a16="http://schemas.microsoft.com/office/drawing/2014/main" id="{00000000-0008-0000-02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xdr:col>
      <xdr:colOff>0</xdr:colOff>
      <xdr:row>170</xdr:row>
      <xdr:rowOff>0</xdr:rowOff>
    </xdr:from>
    <xdr:to>
      <xdr:col>2</xdr:col>
      <xdr:colOff>3852</xdr:colOff>
      <xdr:row>173</xdr:row>
      <xdr:rowOff>1884</xdr:rowOff>
    </xdr:to>
    <xdr:graphicFrame macro="">
      <xdr:nvGraphicFramePr>
        <xdr:cNvPr id="35" name="Gráfico 34">
          <a:extLst>
            <a:ext uri="{FF2B5EF4-FFF2-40B4-BE49-F238E27FC236}">
              <a16:creationId xmlns:a16="http://schemas.microsoft.com/office/drawing/2014/main" id="{00000000-0008-0000-02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xdr:col>
      <xdr:colOff>0</xdr:colOff>
      <xdr:row>175</xdr:row>
      <xdr:rowOff>0</xdr:rowOff>
    </xdr:from>
    <xdr:to>
      <xdr:col>2</xdr:col>
      <xdr:colOff>3852</xdr:colOff>
      <xdr:row>178</xdr:row>
      <xdr:rowOff>1884</xdr:rowOff>
    </xdr:to>
    <xdr:graphicFrame macro="">
      <xdr:nvGraphicFramePr>
        <xdr:cNvPr id="36" name="Gráfico 35">
          <a:extLst>
            <a:ext uri="{FF2B5EF4-FFF2-40B4-BE49-F238E27FC236}">
              <a16:creationId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0</xdr:colOff>
      <xdr:row>180</xdr:row>
      <xdr:rowOff>0</xdr:rowOff>
    </xdr:from>
    <xdr:to>
      <xdr:col>2</xdr:col>
      <xdr:colOff>3852</xdr:colOff>
      <xdr:row>183</xdr:row>
      <xdr:rowOff>1884</xdr:rowOff>
    </xdr:to>
    <xdr:graphicFrame macro="">
      <xdr:nvGraphicFramePr>
        <xdr:cNvPr id="37" name="Gráfico 36">
          <a:extLst>
            <a:ext uri="{FF2B5EF4-FFF2-40B4-BE49-F238E27FC236}">
              <a16:creationId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186</xdr:row>
      <xdr:rowOff>0</xdr:rowOff>
    </xdr:from>
    <xdr:to>
      <xdr:col>2</xdr:col>
      <xdr:colOff>3852</xdr:colOff>
      <xdr:row>189</xdr:row>
      <xdr:rowOff>1884</xdr:rowOff>
    </xdr:to>
    <xdr:graphicFrame macro="">
      <xdr:nvGraphicFramePr>
        <xdr:cNvPr id="38" name="Gráfico 37">
          <a:extLst>
            <a:ext uri="{FF2B5EF4-FFF2-40B4-BE49-F238E27FC236}">
              <a16:creationId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0</xdr:colOff>
      <xdr:row>191</xdr:row>
      <xdr:rowOff>0</xdr:rowOff>
    </xdr:from>
    <xdr:to>
      <xdr:col>2</xdr:col>
      <xdr:colOff>3852</xdr:colOff>
      <xdr:row>194</xdr:row>
      <xdr:rowOff>1884</xdr:rowOff>
    </xdr:to>
    <xdr:graphicFrame macro="">
      <xdr:nvGraphicFramePr>
        <xdr:cNvPr id="39" name="Gráfico 38">
          <a:extLst>
            <a:ext uri="{FF2B5EF4-FFF2-40B4-BE49-F238E27FC236}">
              <a16:creationId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xdr:col>
      <xdr:colOff>0</xdr:colOff>
      <xdr:row>196</xdr:row>
      <xdr:rowOff>0</xdr:rowOff>
    </xdr:from>
    <xdr:to>
      <xdr:col>2</xdr:col>
      <xdr:colOff>3852</xdr:colOff>
      <xdr:row>199</xdr:row>
      <xdr:rowOff>1884</xdr:rowOff>
    </xdr:to>
    <xdr:graphicFrame macro="">
      <xdr:nvGraphicFramePr>
        <xdr:cNvPr id="40" name="Gráfico 39">
          <a:extLst>
            <a:ext uri="{FF2B5EF4-FFF2-40B4-BE49-F238E27FC236}">
              <a16:creationId xmlns:a16="http://schemas.microsoft.com/office/drawing/2014/main" id="{00000000-0008-0000-02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xdr:col>
      <xdr:colOff>19050</xdr:colOff>
      <xdr:row>202</xdr:row>
      <xdr:rowOff>9525</xdr:rowOff>
    </xdr:from>
    <xdr:to>
      <xdr:col>2</xdr:col>
      <xdr:colOff>3852</xdr:colOff>
      <xdr:row>205</xdr:row>
      <xdr:rowOff>1884</xdr:rowOff>
    </xdr:to>
    <xdr:graphicFrame macro="">
      <xdr:nvGraphicFramePr>
        <xdr:cNvPr id="41" name="Gráfico 40">
          <a:extLst>
            <a:ext uri="{FF2B5EF4-FFF2-40B4-BE49-F238E27FC236}">
              <a16:creationId xmlns:a16="http://schemas.microsoft.com/office/drawing/2014/main"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xdr:col>
      <xdr:colOff>0</xdr:colOff>
      <xdr:row>207</xdr:row>
      <xdr:rowOff>0</xdr:rowOff>
    </xdr:from>
    <xdr:to>
      <xdr:col>2</xdr:col>
      <xdr:colOff>3852</xdr:colOff>
      <xdr:row>210</xdr:row>
      <xdr:rowOff>1884</xdr:rowOff>
    </xdr:to>
    <xdr:graphicFrame macro="">
      <xdr:nvGraphicFramePr>
        <xdr:cNvPr id="42" name="Gráfico 41">
          <a:extLst>
            <a:ext uri="{FF2B5EF4-FFF2-40B4-BE49-F238E27FC236}">
              <a16:creationId xmlns:a16="http://schemas.microsoft.com/office/drawing/2014/main" id="{00000000-0008-0000-02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xdr:col>
      <xdr:colOff>0</xdr:colOff>
      <xdr:row>212</xdr:row>
      <xdr:rowOff>0</xdr:rowOff>
    </xdr:from>
    <xdr:to>
      <xdr:col>2</xdr:col>
      <xdr:colOff>3852</xdr:colOff>
      <xdr:row>215</xdr:row>
      <xdr:rowOff>1884</xdr:rowOff>
    </xdr:to>
    <xdr:graphicFrame macro="">
      <xdr:nvGraphicFramePr>
        <xdr:cNvPr id="43" name="Gráfico 42">
          <a:extLst>
            <a:ext uri="{FF2B5EF4-FFF2-40B4-BE49-F238E27FC236}">
              <a16:creationId xmlns:a16="http://schemas.microsoft.com/office/drawing/2014/main"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xdr:col>
      <xdr:colOff>0</xdr:colOff>
      <xdr:row>217</xdr:row>
      <xdr:rowOff>0</xdr:rowOff>
    </xdr:from>
    <xdr:to>
      <xdr:col>2</xdr:col>
      <xdr:colOff>3852</xdr:colOff>
      <xdr:row>220</xdr:row>
      <xdr:rowOff>1884</xdr:rowOff>
    </xdr:to>
    <xdr:graphicFrame macro="">
      <xdr:nvGraphicFramePr>
        <xdr:cNvPr id="44" name="Gráfico 43">
          <a:extLst>
            <a:ext uri="{FF2B5EF4-FFF2-40B4-BE49-F238E27FC236}">
              <a16:creationId xmlns:a16="http://schemas.microsoft.com/office/drawing/2014/main" id="{00000000-0008-0000-02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xdr:col>
      <xdr:colOff>0</xdr:colOff>
      <xdr:row>222</xdr:row>
      <xdr:rowOff>0</xdr:rowOff>
    </xdr:from>
    <xdr:to>
      <xdr:col>2</xdr:col>
      <xdr:colOff>3852</xdr:colOff>
      <xdr:row>225</xdr:row>
      <xdr:rowOff>1884</xdr:rowOff>
    </xdr:to>
    <xdr:graphicFrame macro="">
      <xdr:nvGraphicFramePr>
        <xdr:cNvPr id="45" name="Gráfico 44">
          <a:extLst>
            <a:ext uri="{FF2B5EF4-FFF2-40B4-BE49-F238E27FC236}">
              <a16:creationId xmlns:a16="http://schemas.microsoft.com/office/drawing/2014/main" id="{00000000-0008-0000-02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xdr:col>
      <xdr:colOff>0</xdr:colOff>
      <xdr:row>227</xdr:row>
      <xdr:rowOff>0</xdr:rowOff>
    </xdr:from>
    <xdr:to>
      <xdr:col>2</xdr:col>
      <xdr:colOff>3852</xdr:colOff>
      <xdr:row>230</xdr:row>
      <xdr:rowOff>1884</xdr:rowOff>
    </xdr:to>
    <xdr:graphicFrame macro="">
      <xdr:nvGraphicFramePr>
        <xdr:cNvPr id="46" name="Gráfico 45">
          <a:extLst>
            <a:ext uri="{FF2B5EF4-FFF2-40B4-BE49-F238E27FC236}">
              <a16:creationId xmlns:a16="http://schemas.microsoft.com/office/drawing/2014/main"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xdr:col>
      <xdr:colOff>0</xdr:colOff>
      <xdr:row>232</xdr:row>
      <xdr:rowOff>0</xdr:rowOff>
    </xdr:from>
    <xdr:to>
      <xdr:col>2</xdr:col>
      <xdr:colOff>3852</xdr:colOff>
      <xdr:row>235</xdr:row>
      <xdr:rowOff>1884</xdr:rowOff>
    </xdr:to>
    <xdr:graphicFrame macro="">
      <xdr:nvGraphicFramePr>
        <xdr:cNvPr id="47" name="Gráfico 46">
          <a:extLst>
            <a:ext uri="{FF2B5EF4-FFF2-40B4-BE49-F238E27FC236}">
              <a16:creationId xmlns:a16="http://schemas.microsoft.com/office/drawing/2014/main" id="{00000000-0008-0000-02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xdr:col>
      <xdr:colOff>0</xdr:colOff>
      <xdr:row>237</xdr:row>
      <xdr:rowOff>0</xdr:rowOff>
    </xdr:from>
    <xdr:to>
      <xdr:col>2</xdr:col>
      <xdr:colOff>3852</xdr:colOff>
      <xdr:row>240</xdr:row>
      <xdr:rowOff>1884</xdr:rowOff>
    </xdr:to>
    <xdr:graphicFrame macro="">
      <xdr:nvGraphicFramePr>
        <xdr:cNvPr id="48" name="Gráfico 47">
          <a:extLst>
            <a:ext uri="{FF2B5EF4-FFF2-40B4-BE49-F238E27FC236}">
              <a16:creationId xmlns:a16="http://schemas.microsoft.com/office/drawing/2014/main"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xdr:col>
      <xdr:colOff>0</xdr:colOff>
      <xdr:row>242</xdr:row>
      <xdr:rowOff>0</xdr:rowOff>
    </xdr:from>
    <xdr:to>
      <xdr:col>2</xdr:col>
      <xdr:colOff>3852</xdr:colOff>
      <xdr:row>245</xdr:row>
      <xdr:rowOff>1884</xdr:rowOff>
    </xdr:to>
    <xdr:graphicFrame macro="">
      <xdr:nvGraphicFramePr>
        <xdr:cNvPr id="49" name="Gráfico 48">
          <a:extLst>
            <a:ext uri="{FF2B5EF4-FFF2-40B4-BE49-F238E27FC236}">
              <a16:creationId xmlns:a16="http://schemas.microsoft.com/office/drawing/2014/main"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xdr:col>
      <xdr:colOff>0</xdr:colOff>
      <xdr:row>247</xdr:row>
      <xdr:rowOff>0</xdr:rowOff>
    </xdr:from>
    <xdr:to>
      <xdr:col>2</xdr:col>
      <xdr:colOff>3852</xdr:colOff>
      <xdr:row>250</xdr:row>
      <xdr:rowOff>1884</xdr:rowOff>
    </xdr:to>
    <xdr:graphicFrame macro="">
      <xdr:nvGraphicFramePr>
        <xdr:cNvPr id="50" name="Gráfico 49">
          <a:extLst>
            <a:ext uri="{FF2B5EF4-FFF2-40B4-BE49-F238E27FC236}">
              <a16:creationId xmlns:a16="http://schemas.microsoft.com/office/drawing/2014/main" id="{00000000-0008-0000-02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xdr:col>
      <xdr:colOff>0</xdr:colOff>
      <xdr:row>252</xdr:row>
      <xdr:rowOff>0</xdr:rowOff>
    </xdr:from>
    <xdr:to>
      <xdr:col>2</xdr:col>
      <xdr:colOff>3852</xdr:colOff>
      <xdr:row>255</xdr:row>
      <xdr:rowOff>1884</xdr:rowOff>
    </xdr:to>
    <xdr:graphicFrame macro="">
      <xdr:nvGraphicFramePr>
        <xdr:cNvPr id="51" name="Gráfico 50">
          <a:extLst>
            <a:ext uri="{FF2B5EF4-FFF2-40B4-BE49-F238E27FC236}">
              <a16:creationId xmlns:a16="http://schemas.microsoft.com/office/drawing/2014/main" id="{00000000-0008-0000-02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xdr:col>
      <xdr:colOff>0</xdr:colOff>
      <xdr:row>257</xdr:row>
      <xdr:rowOff>0</xdr:rowOff>
    </xdr:from>
    <xdr:to>
      <xdr:col>2</xdr:col>
      <xdr:colOff>3852</xdr:colOff>
      <xdr:row>260</xdr:row>
      <xdr:rowOff>1884</xdr:rowOff>
    </xdr:to>
    <xdr:graphicFrame macro="">
      <xdr:nvGraphicFramePr>
        <xdr:cNvPr id="52" name="Gráfico 51">
          <a:extLst>
            <a:ext uri="{FF2B5EF4-FFF2-40B4-BE49-F238E27FC236}">
              <a16:creationId xmlns:a16="http://schemas.microsoft.com/office/drawing/2014/main"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xdr:col>
      <xdr:colOff>0</xdr:colOff>
      <xdr:row>262</xdr:row>
      <xdr:rowOff>0</xdr:rowOff>
    </xdr:from>
    <xdr:to>
      <xdr:col>2</xdr:col>
      <xdr:colOff>3852</xdr:colOff>
      <xdr:row>265</xdr:row>
      <xdr:rowOff>1884</xdr:rowOff>
    </xdr:to>
    <xdr:graphicFrame macro="">
      <xdr:nvGraphicFramePr>
        <xdr:cNvPr id="53" name="Gráfico 52">
          <a:extLst>
            <a:ext uri="{FF2B5EF4-FFF2-40B4-BE49-F238E27FC236}">
              <a16:creationId xmlns:a16="http://schemas.microsoft.com/office/drawing/2014/main" id="{00000000-0008-0000-02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6</xdr:col>
      <xdr:colOff>25108</xdr:colOff>
      <xdr:row>1</xdr:row>
      <xdr:rowOff>104216</xdr:rowOff>
    </xdr:from>
    <xdr:to>
      <xdr:col>12</xdr:col>
      <xdr:colOff>561975</xdr:colOff>
      <xdr:row>12</xdr:row>
      <xdr:rowOff>33338</xdr:rowOff>
    </xdr:to>
    <xdr:graphicFrame macro="">
      <xdr:nvGraphicFramePr>
        <xdr:cNvPr id="55" name="Gráfico 54">
          <a:extLst>
            <a:ext uri="{FF2B5EF4-FFF2-40B4-BE49-F238E27FC236}">
              <a16:creationId xmlns:a16="http://schemas.microsoft.com/office/drawing/2014/main" id="{00000000-0008-0000-02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6</xdr:col>
      <xdr:colOff>22411</xdr:colOff>
      <xdr:row>48</xdr:row>
      <xdr:rowOff>280147</xdr:rowOff>
    </xdr:from>
    <xdr:to>
      <xdr:col>12</xdr:col>
      <xdr:colOff>559278</xdr:colOff>
      <xdr:row>60</xdr:row>
      <xdr:rowOff>31655</xdr:rowOff>
    </xdr:to>
    <xdr:graphicFrame macro="">
      <xdr:nvGraphicFramePr>
        <xdr:cNvPr id="56" name="Gráfico 55">
          <a:extLst>
            <a:ext uri="{FF2B5EF4-FFF2-40B4-BE49-F238E27FC236}">
              <a16:creationId xmlns:a16="http://schemas.microsoft.com/office/drawing/2014/main" id="{00000000-0008-0000-02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6</xdr:col>
      <xdr:colOff>0</xdr:colOff>
      <xdr:row>89</xdr:row>
      <xdr:rowOff>0</xdr:rowOff>
    </xdr:from>
    <xdr:to>
      <xdr:col>12</xdr:col>
      <xdr:colOff>536867</xdr:colOff>
      <xdr:row>100</xdr:row>
      <xdr:rowOff>87686</xdr:rowOff>
    </xdr:to>
    <xdr:graphicFrame macro="">
      <xdr:nvGraphicFramePr>
        <xdr:cNvPr id="57" name="Gráfico 56">
          <a:extLst>
            <a:ext uri="{FF2B5EF4-FFF2-40B4-BE49-F238E27FC236}">
              <a16:creationId xmlns:a16="http://schemas.microsoft.com/office/drawing/2014/main" id="{00000000-0008-0000-02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6</xdr:col>
      <xdr:colOff>0</xdr:colOff>
      <xdr:row>140</xdr:row>
      <xdr:rowOff>0</xdr:rowOff>
    </xdr:from>
    <xdr:to>
      <xdr:col>12</xdr:col>
      <xdr:colOff>536867</xdr:colOff>
      <xdr:row>151</xdr:row>
      <xdr:rowOff>9244</xdr:rowOff>
    </xdr:to>
    <xdr:graphicFrame macro="">
      <xdr:nvGraphicFramePr>
        <xdr:cNvPr id="58" name="Gráfico 57">
          <a:extLst>
            <a:ext uri="{FF2B5EF4-FFF2-40B4-BE49-F238E27FC236}">
              <a16:creationId xmlns:a16="http://schemas.microsoft.com/office/drawing/2014/main" id="{00000000-0008-0000-02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6</xdr:col>
      <xdr:colOff>0</xdr:colOff>
      <xdr:row>185</xdr:row>
      <xdr:rowOff>89647</xdr:rowOff>
    </xdr:from>
    <xdr:to>
      <xdr:col>12</xdr:col>
      <xdr:colOff>536867</xdr:colOff>
      <xdr:row>196</xdr:row>
      <xdr:rowOff>143714</xdr:rowOff>
    </xdr:to>
    <xdr:graphicFrame macro="">
      <xdr:nvGraphicFramePr>
        <xdr:cNvPr id="59" name="Gráfico 58">
          <a:extLst>
            <a:ext uri="{FF2B5EF4-FFF2-40B4-BE49-F238E27FC236}">
              <a16:creationId xmlns:a16="http://schemas.microsoft.com/office/drawing/2014/main" id="{00000000-0008-0000-02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6</xdr:col>
      <xdr:colOff>0</xdr:colOff>
      <xdr:row>202</xdr:row>
      <xdr:rowOff>0</xdr:rowOff>
    </xdr:from>
    <xdr:to>
      <xdr:col>12</xdr:col>
      <xdr:colOff>536867</xdr:colOff>
      <xdr:row>213</xdr:row>
      <xdr:rowOff>87685</xdr:rowOff>
    </xdr:to>
    <xdr:graphicFrame macro="">
      <xdr:nvGraphicFramePr>
        <xdr:cNvPr id="60" name="Gráfico 59">
          <a:extLst>
            <a:ext uri="{FF2B5EF4-FFF2-40B4-BE49-F238E27FC236}">
              <a16:creationId xmlns:a16="http://schemas.microsoft.com/office/drawing/2014/main" id="{00000000-0008-0000-02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28575</xdr:colOff>
      <xdr:row>344</xdr:row>
      <xdr:rowOff>100013</xdr:rowOff>
    </xdr:from>
    <xdr:to>
      <xdr:col>9</xdr:col>
      <xdr:colOff>728382</xdr:colOff>
      <xdr:row>369</xdr:row>
      <xdr:rowOff>127958</xdr:rowOff>
    </xdr:to>
    <xdr:graphicFrame macro="">
      <xdr:nvGraphicFramePr>
        <xdr:cNvPr id="62" name="Gráfico 61">
          <a:extLst>
            <a:ext uri="{FF2B5EF4-FFF2-40B4-BE49-F238E27FC236}">
              <a16:creationId xmlns:a16="http://schemas.microsoft.com/office/drawing/2014/main" id="{00000000-0008-0000-02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100013</xdr:rowOff>
    </xdr:from>
    <xdr:to>
      <xdr:col>9</xdr:col>
      <xdr:colOff>728382</xdr:colOff>
      <xdr:row>31</xdr:row>
      <xdr:rowOff>127958</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C5DE1-5930-460F-8A6E-5BB333DD6B7D}">
  <dimension ref="A1:N114"/>
  <sheetViews>
    <sheetView tabSelected="1" zoomScale="80" zoomScaleNormal="80" workbookViewId="0">
      <pane xSplit="3" ySplit="19" topLeftCell="D20" activePane="bottomRight" state="frozen"/>
      <selection activeCell="A19" sqref="A19"/>
      <selection pane="topRight" activeCell="D19" sqref="D19"/>
      <selection pane="bottomLeft" activeCell="A20" sqref="A20"/>
      <selection pane="bottomRight" activeCell="C29" sqref="C29"/>
    </sheetView>
  </sheetViews>
  <sheetFormatPr baseColWidth="10" defaultColWidth="11.42578125" defaultRowHeight="12.75" x14ac:dyDescent="0.2"/>
  <cols>
    <col min="1" max="1" width="33.42578125" style="17" customWidth="1"/>
    <col min="2" max="2" width="32.42578125" style="17" customWidth="1"/>
    <col min="3" max="3" width="79.28515625" style="147" customWidth="1"/>
    <col min="4" max="9" width="11.42578125" style="17" customWidth="1"/>
    <col min="10" max="10" width="11.42578125" style="17"/>
    <col min="11" max="11" width="35.42578125" style="17" bestFit="1" customWidth="1"/>
    <col min="12" max="12" width="15.85546875" style="17" customWidth="1"/>
    <col min="13" max="13" width="29.42578125" style="17" bestFit="1" customWidth="1"/>
    <col min="14" max="14" width="3" style="17" bestFit="1" customWidth="1"/>
    <col min="15" max="16384" width="11.42578125" style="17"/>
  </cols>
  <sheetData>
    <row r="1" spans="1:9" ht="12.75" customHeight="1" x14ac:dyDescent="0.2">
      <c r="C1" s="167" t="s">
        <v>203</v>
      </c>
      <c r="D1" s="167"/>
      <c r="E1" s="167"/>
      <c r="F1" s="167"/>
      <c r="G1" s="167"/>
      <c r="H1" s="167"/>
      <c r="I1" s="148"/>
    </row>
    <row r="2" spans="1:9" ht="12.75" customHeight="1" x14ac:dyDescent="0.2">
      <c r="C2" s="167"/>
      <c r="D2" s="167"/>
      <c r="E2" s="167"/>
      <c r="F2" s="167"/>
      <c r="G2" s="167"/>
      <c r="H2" s="167"/>
    </row>
    <row r="3" spans="1:9" ht="12.75" customHeight="1" x14ac:dyDescent="0.2">
      <c r="C3" s="167"/>
      <c r="D3" s="167"/>
      <c r="E3" s="167"/>
      <c r="F3" s="167"/>
      <c r="G3" s="167"/>
      <c r="H3" s="167"/>
    </row>
    <row r="4" spans="1:9" ht="15" customHeight="1" x14ac:dyDescent="0.2">
      <c r="A4" s="171" t="s">
        <v>182</v>
      </c>
      <c r="B4" s="171"/>
      <c r="C4" s="171"/>
      <c r="D4" s="171"/>
      <c r="E4" s="171"/>
      <c r="F4" s="171"/>
      <c r="G4" s="171"/>
      <c r="H4" s="171"/>
      <c r="I4" s="149"/>
    </row>
    <row r="5" spans="1:9" x14ac:dyDescent="0.2">
      <c r="A5" s="171"/>
      <c r="B5" s="171"/>
      <c r="C5" s="171"/>
      <c r="D5" s="171"/>
      <c r="E5" s="171"/>
      <c r="F5" s="171"/>
      <c r="G5" s="171"/>
      <c r="H5" s="171"/>
    </row>
    <row r="6" spans="1:9" x14ac:dyDescent="0.2">
      <c r="A6" s="171"/>
      <c r="B6" s="171"/>
      <c r="C6" s="171"/>
      <c r="D6" s="171"/>
      <c r="E6" s="171"/>
      <c r="F6" s="171"/>
      <c r="G6" s="171"/>
      <c r="H6" s="171"/>
    </row>
    <row r="7" spans="1:9" ht="33.75" customHeight="1" thickBot="1" x14ac:dyDescent="0.25">
      <c r="A7" s="168" t="s">
        <v>181</v>
      </c>
      <c r="B7" s="168"/>
      <c r="C7" s="168"/>
      <c r="D7" s="169"/>
      <c r="E7" s="169"/>
      <c r="F7" s="169"/>
      <c r="G7" s="169"/>
      <c r="H7" s="169"/>
    </row>
    <row r="8" spans="1:9" ht="6" customHeight="1" x14ac:dyDescent="0.2">
      <c r="A8" s="151"/>
      <c r="B8" s="151"/>
      <c r="C8" s="151"/>
      <c r="D8" s="151"/>
      <c r="E8" s="151"/>
      <c r="F8" s="151"/>
      <c r="G8" s="151"/>
      <c r="H8" s="151"/>
    </row>
    <row r="9" spans="1:9" ht="33.75" customHeight="1" x14ac:dyDescent="0.2">
      <c r="A9" s="170" t="s">
        <v>183</v>
      </c>
      <c r="B9" s="170"/>
      <c r="C9" s="170"/>
      <c r="D9" s="170"/>
      <c r="E9" s="170"/>
      <c r="F9" s="170"/>
      <c r="G9" s="170"/>
      <c r="H9" s="170"/>
    </row>
    <row r="10" spans="1:9" x14ac:dyDescent="0.2">
      <c r="A10" s="170"/>
      <c r="B10" s="170"/>
      <c r="C10" s="170"/>
      <c r="D10" s="170"/>
      <c r="E10" s="170"/>
      <c r="F10" s="170"/>
      <c r="G10" s="170"/>
      <c r="H10" s="170"/>
    </row>
    <row r="11" spans="1:9" ht="33.75" customHeight="1" x14ac:dyDescent="0.2">
      <c r="A11" s="170"/>
      <c r="B11" s="170"/>
      <c r="C11" s="170"/>
      <c r="D11" s="170"/>
      <c r="E11" s="170"/>
      <c r="F11" s="170"/>
      <c r="G11" s="170"/>
      <c r="H11" s="170"/>
    </row>
    <row r="12" spans="1:9" ht="6.75" customHeight="1" x14ac:dyDescent="0.2">
      <c r="A12" s="151"/>
      <c r="B12" s="151"/>
      <c r="C12" s="151"/>
      <c r="D12" s="151"/>
      <c r="E12" s="151"/>
      <c r="F12" s="151"/>
      <c r="G12" s="151"/>
      <c r="H12" s="151"/>
    </row>
    <row r="13" spans="1:9" ht="15" x14ac:dyDescent="0.2">
      <c r="A13" s="151" t="s">
        <v>184</v>
      </c>
      <c r="B13" s="151" t="s">
        <v>185</v>
      </c>
      <c r="C13" s="151" t="s">
        <v>186</v>
      </c>
      <c r="F13" s="151"/>
      <c r="G13" s="151"/>
      <c r="H13" s="151"/>
    </row>
    <row r="14" spans="1:9" ht="15" x14ac:dyDescent="0.2">
      <c r="A14" s="151" t="s">
        <v>187</v>
      </c>
      <c r="B14" s="151"/>
      <c r="C14" s="151"/>
      <c r="F14" s="151"/>
      <c r="G14" s="151"/>
      <c r="H14" s="151"/>
    </row>
    <row r="15" spans="1:9" ht="15" x14ac:dyDescent="0.2">
      <c r="A15" s="151" t="s">
        <v>188</v>
      </c>
      <c r="B15" s="151" t="s">
        <v>189</v>
      </c>
      <c r="C15" s="151"/>
      <c r="F15" s="151"/>
      <c r="G15" s="151"/>
      <c r="H15" s="151"/>
    </row>
    <row r="16" spans="1:9" ht="15" x14ac:dyDescent="0.2">
      <c r="A16" s="151" t="s">
        <v>194</v>
      </c>
      <c r="B16" s="151">
        <v>1</v>
      </c>
      <c r="C16" s="151"/>
      <c r="F16" s="151"/>
      <c r="G16" s="151"/>
      <c r="H16" s="151"/>
    </row>
    <row r="17" spans="1:14" ht="15" x14ac:dyDescent="0.2">
      <c r="A17" s="151" t="s">
        <v>202</v>
      </c>
      <c r="B17" s="151"/>
      <c r="C17" s="151"/>
      <c r="D17" s="151"/>
      <c r="E17" s="151"/>
      <c r="F17" s="151"/>
      <c r="G17" s="151"/>
      <c r="H17" s="151"/>
    </row>
    <row r="18" spans="1:14" ht="33.75" customHeight="1" x14ac:dyDescent="0.2">
      <c r="A18" s="151"/>
      <c r="B18" s="151"/>
      <c r="C18" s="151"/>
      <c r="D18" s="151"/>
      <c r="E18" s="151"/>
      <c r="F18" s="151"/>
      <c r="G18" s="151"/>
      <c r="H18" s="151"/>
    </row>
    <row r="19" spans="1:14" ht="54.75" customHeight="1" x14ac:dyDescent="0.2">
      <c r="A19" s="157" t="s">
        <v>233</v>
      </c>
      <c r="B19" s="157" t="s">
        <v>262</v>
      </c>
      <c r="C19" s="157" t="s">
        <v>180</v>
      </c>
      <c r="D19" s="158" t="s">
        <v>175</v>
      </c>
      <c r="E19" s="158" t="s">
        <v>176</v>
      </c>
      <c r="F19" s="158" t="s">
        <v>179</v>
      </c>
      <c r="G19" s="158" t="s">
        <v>177</v>
      </c>
      <c r="H19" s="158" t="s">
        <v>178</v>
      </c>
    </row>
    <row r="20" spans="1:14" ht="15" x14ac:dyDescent="0.2">
      <c r="A20" s="159" t="s">
        <v>206</v>
      </c>
      <c r="B20" s="153" t="s">
        <v>242</v>
      </c>
      <c r="C20" s="154" t="s">
        <v>240</v>
      </c>
      <c r="D20" s="154"/>
      <c r="E20" s="154"/>
      <c r="F20" s="154"/>
      <c r="G20" s="154"/>
      <c r="H20" s="154"/>
      <c r="I20" s="17" t="s">
        <v>277</v>
      </c>
      <c r="L20" s="164" t="s">
        <v>206</v>
      </c>
      <c r="M20" s="152" t="s">
        <v>242</v>
      </c>
      <c r="N20" s="17">
        <f t="shared" ref="N20:N37" si="0">COUNTIF($B$20:$B$109,M20)</f>
        <v>5</v>
      </c>
    </row>
    <row r="21" spans="1:14" ht="15" x14ac:dyDescent="0.2">
      <c r="A21" s="159" t="s">
        <v>206</v>
      </c>
      <c r="B21" s="153" t="s">
        <v>242</v>
      </c>
      <c r="C21" s="154" t="s">
        <v>282</v>
      </c>
      <c r="D21" s="154"/>
      <c r="E21" s="154"/>
      <c r="F21" s="154"/>
      <c r="G21" s="154"/>
      <c r="H21" s="154"/>
      <c r="I21" s="17" t="s">
        <v>277</v>
      </c>
      <c r="L21" s="165"/>
      <c r="M21" s="152" t="s">
        <v>170</v>
      </c>
      <c r="N21" s="17">
        <f t="shared" si="0"/>
        <v>5</v>
      </c>
    </row>
    <row r="22" spans="1:14" ht="15" x14ac:dyDescent="0.2">
      <c r="A22" s="159" t="s">
        <v>206</v>
      </c>
      <c r="B22" s="153" t="s">
        <v>242</v>
      </c>
      <c r="C22" s="154" t="s">
        <v>283</v>
      </c>
      <c r="D22" s="154"/>
      <c r="E22" s="154"/>
      <c r="F22" s="154"/>
      <c r="G22" s="154"/>
      <c r="H22" s="154"/>
      <c r="I22" s="17" t="s">
        <v>277</v>
      </c>
      <c r="L22" s="166"/>
      <c r="M22" s="152" t="s">
        <v>207</v>
      </c>
      <c r="N22" s="17">
        <f t="shared" si="0"/>
        <v>5</v>
      </c>
    </row>
    <row r="23" spans="1:14" ht="15" x14ac:dyDescent="0.2">
      <c r="A23" s="159" t="s">
        <v>206</v>
      </c>
      <c r="B23" s="153" t="s">
        <v>242</v>
      </c>
      <c r="C23" s="154" t="s">
        <v>226</v>
      </c>
      <c r="D23" s="154"/>
      <c r="E23" s="154"/>
      <c r="F23" s="154"/>
      <c r="G23" s="154"/>
      <c r="H23" s="154"/>
      <c r="I23" s="17" t="s">
        <v>277</v>
      </c>
      <c r="L23" s="164" t="s">
        <v>208</v>
      </c>
      <c r="M23" s="152" t="s">
        <v>204</v>
      </c>
      <c r="N23" s="17">
        <f t="shared" si="0"/>
        <v>5</v>
      </c>
    </row>
    <row r="24" spans="1:14" ht="15" x14ac:dyDescent="0.2">
      <c r="A24" s="159" t="s">
        <v>206</v>
      </c>
      <c r="B24" s="153" t="s">
        <v>242</v>
      </c>
      <c r="C24" s="154" t="s">
        <v>241</v>
      </c>
      <c r="D24" s="154"/>
      <c r="E24" s="154"/>
      <c r="F24" s="154"/>
      <c r="G24" s="154"/>
      <c r="H24" s="154"/>
      <c r="I24" s="17" t="s">
        <v>277</v>
      </c>
      <c r="L24" s="165"/>
      <c r="M24" s="152" t="s">
        <v>209</v>
      </c>
      <c r="N24" s="17">
        <f t="shared" si="0"/>
        <v>5</v>
      </c>
    </row>
    <row r="25" spans="1:14" ht="15" x14ac:dyDescent="0.2">
      <c r="A25" s="159" t="s">
        <v>206</v>
      </c>
      <c r="B25" s="153" t="s">
        <v>170</v>
      </c>
      <c r="C25" s="155" t="s">
        <v>284</v>
      </c>
      <c r="D25" s="154"/>
      <c r="E25" s="154"/>
      <c r="F25" s="154"/>
      <c r="G25" s="154"/>
      <c r="H25" s="154"/>
      <c r="I25" s="17" t="s">
        <v>277</v>
      </c>
      <c r="L25" s="165"/>
      <c r="M25" s="152" t="s">
        <v>210</v>
      </c>
      <c r="N25" s="17">
        <f t="shared" si="0"/>
        <v>5</v>
      </c>
    </row>
    <row r="26" spans="1:14" ht="15" x14ac:dyDescent="0.2">
      <c r="A26" s="159" t="s">
        <v>206</v>
      </c>
      <c r="B26" s="153" t="s">
        <v>170</v>
      </c>
      <c r="C26" s="155" t="s">
        <v>285</v>
      </c>
      <c r="D26" s="154"/>
      <c r="E26" s="154"/>
      <c r="F26" s="154"/>
      <c r="G26" s="154"/>
      <c r="H26" s="154"/>
      <c r="I26" s="17" t="s">
        <v>277</v>
      </c>
      <c r="L26" s="166"/>
      <c r="M26" s="152" t="s">
        <v>211</v>
      </c>
      <c r="N26" s="17">
        <f t="shared" si="0"/>
        <v>5</v>
      </c>
    </row>
    <row r="27" spans="1:14" ht="15" x14ac:dyDescent="0.2">
      <c r="A27" s="159" t="s">
        <v>206</v>
      </c>
      <c r="B27" s="153" t="s">
        <v>170</v>
      </c>
      <c r="C27" s="155" t="s">
        <v>243</v>
      </c>
      <c r="D27" s="154"/>
      <c r="E27" s="154"/>
      <c r="F27" s="154"/>
      <c r="G27" s="154"/>
      <c r="H27" s="154"/>
      <c r="I27" s="17" t="s">
        <v>277</v>
      </c>
      <c r="L27" s="164" t="s">
        <v>212</v>
      </c>
      <c r="M27" s="152" t="s">
        <v>173</v>
      </c>
      <c r="N27" s="17">
        <f t="shared" si="0"/>
        <v>5</v>
      </c>
    </row>
    <row r="28" spans="1:14" ht="15" customHeight="1" x14ac:dyDescent="0.2">
      <c r="A28" s="159" t="s">
        <v>206</v>
      </c>
      <c r="B28" s="153" t="s">
        <v>170</v>
      </c>
      <c r="C28" s="155" t="s">
        <v>286</v>
      </c>
      <c r="D28" s="154"/>
      <c r="E28" s="154"/>
      <c r="F28" s="154"/>
      <c r="G28" s="154"/>
      <c r="H28" s="154"/>
      <c r="I28" s="17" t="s">
        <v>277</v>
      </c>
      <c r="L28" s="165"/>
      <c r="M28" s="152" t="s">
        <v>205</v>
      </c>
      <c r="N28" s="17">
        <f t="shared" si="0"/>
        <v>5</v>
      </c>
    </row>
    <row r="29" spans="1:14" ht="15" x14ac:dyDescent="0.2">
      <c r="A29" s="159" t="s">
        <v>206</v>
      </c>
      <c r="B29" s="153" t="s">
        <v>170</v>
      </c>
      <c r="C29" s="147" t="s">
        <v>287</v>
      </c>
      <c r="D29" s="154"/>
      <c r="E29" s="154"/>
      <c r="F29" s="154"/>
      <c r="G29" s="154"/>
      <c r="H29" s="154"/>
      <c r="I29" s="17" t="s">
        <v>277</v>
      </c>
      <c r="L29" s="165"/>
      <c r="M29" s="152" t="s">
        <v>213</v>
      </c>
      <c r="N29" s="17">
        <f t="shared" si="0"/>
        <v>5</v>
      </c>
    </row>
    <row r="30" spans="1:14" ht="15" x14ac:dyDescent="0.2">
      <c r="A30" s="159" t="s">
        <v>206</v>
      </c>
      <c r="B30" s="153" t="s">
        <v>207</v>
      </c>
      <c r="C30" s="154" t="s">
        <v>288</v>
      </c>
      <c r="D30" s="154"/>
      <c r="E30" s="154"/>
      <c r="F30" s="154"/>
      <c r="G30" s="154"/>
      <c r="H30" s="154"/>
      <c r="I30" s="17" t="s">
        <v>277</v>
      </c>
      <c r="L30" s="166"/>
      <c r="M30" s="152" t="s">
        <v>214</v>
      </c>
      <c r="N30" s="17">
        <f t="shared" si="0"/>
        <v>5</v>
      </c>
    </row>
    <row r="31" spans="1:14" ht="15" x14ac:dyDescent="0.2">
      <c r="A31" s="159" t="s">
        <v>206</v>
      </c>
      <c r="B31" s="153" t="s">
        <v>207</v>
      </c>
      <c r="C31" s="155" t="s">
        <v>289</v>
      </c>
      <c r="D31" s="154"/>
      <c r="E31" s="154"/>
      <c r="F31" s="154"/>
      <c r="G31" s="154"/>
      <c r="H31" s="154"/>
      <c r="I31" s="17" t="s">
        <v>277</v>
      </c>
      <c r="L31" s="164" t="s">
        <v>215</v>
      </c>
      <c r="M31" s="152" t="s">
        <v>216</v>
      </c>
      <c r="N31" s="17">
        <f t="shared" si="0"/>
        <v>5</v>
      </c>
    </row>
    <row r="32" spans="1:14" ht="15" x14ac:dyDescent="0.2">
      <c r="A32" s="159" t="s">
        <v>206</v>
      </c>
      <c r="B32" s="153" t="s">
        <v>207</v>
      </c>
      <c r="C32" s="155" t="s">
        <v>290</v>
      </c>
      <c r="D32" s="154"/>
      <c r="E32" s="154"/>
      <c r="F32" s="154"/>
      <c r="G32" s="154"/>
      <c r="H32" s="154"/>
      <c r="I32" s="17" t="s">
        <v>277</v>
      </c>
      <c r="L32" s="165"/>
      <c r="M32" s="152" t="s">
        <v>234</v>
      </c>
      <c r="N32" s="17">
        <f t="shared" si="0"/>
        <v>5</v>
      </c>
    </row>
    <row r="33" spans="1:14" ht="15" x14ac:dyDescent="0.2">
      <c r="A33" s="159" t="s">
        <v>206</v>
      </c>
      <c r="B33" s="153" t="s">
        <v>207</v>
      </c>
      <c r="C33" s="155" t="s">
        <v>226</v>
      </c>
      <c r="D33" s="154"/>
      <c r="E33" s="154"/>
      <c r="F33" s="154"/>
      <c r="G33" s="154"/>
      <c r="H33" s="154"/>
      <c r="I33" s="17" t="s">
        <v>277</v>
      </c>
      <c r="L33" s="165"/>
      <c r="M33" s="152" t="s">
        <v>264</v>
      </c>
      <c r="N33" s="17">
        <f t="shared" si="0"/>
        <v>5</v>
      </c>
    </row>
    <row r="34" spans="1:14" ht="15" x14ac:dyDescent="0.2">
      <c r="A34" s="159" t="s">
        <v>206</v>
      </c>
      <c r="B34" s="153" t="s">
        <v>207</v>
      </c>
      <c r="C34" s="155" t="s">
        <v>291</v>
      </c>
      <c r="D34" s="154"/>
      <c r="E34" s="154"/>
      <c r="F34" s="154"/>
      <c r="G34" s="154"/>
      <c r="H34" s="154"/>
      <c r="I34" s="17" t="s">
        <v>277</v>
      </c>
      <c r="L34" s="165"/>
      <c r="M34" s="152" t="s">
        <v>217</v>
      </c>
      <c r="N34" s="17">
        <f t="shared" si="0"/>
        <v>5</v>
      </c>
    </row>
    <row r="35" spans="1:14" ht="30" x14ac:dyDescent="0.2">
      <c r="A35" s="160" t="s">
        <v>208</v>
      </c>
      <c r="B35" s="153" t="s">
        <v>204</v>
      </c>
      <c r="C35" s="155" t="s">
        <v>238</v>
      </c>
      <c r="D35" s="154"/>
      <c r="E35" s="154"/>
      <c r="F35" s="154"/>
      <c r="G35" s="154"/>
      <c r="H35" s="154"/>
      <c r="I35" s="17" t="s">
        <v>277</v>
      </c>
      <c r="L35" s="165"/>
      <c r="M35" s="152" t="s">
        <v>261</v>
      </c>
      <c r="N35" s="17">
        <f t="shared" si="0"/>
        <v>5</v>
      </c>
    </row>
    <row r="36" spans="1:14" ht="15" x14ac:dyDescent="0.2">
      <c r="A36" s="160" t="s">
        <v>208</v>
      </c>
      <c r="B36" s="153" t="s">
        <v>204</v>
      </c>
      <c r="C36" s="155" t="s">
        <v>239</v>
      </c>
      <c r="D36" s="154"/>
      <c r="E36" s="154"/>
      <c r="F36" s="154"/>
      <c r="G36" s="154"/>
      <c r="H36" s="154"/>
      <c r="I36" s="17" t="s">
        <v>277</v>
      </c>
      <c r="L36" s="165"/>
      <c r="M36" s="152" t="s">
        <v>218</v>
      </c>
      <c r="N36" s="17">
        <f t="shared" si="0"/>
        <v>5</v>
      </c>
    </row>
    <row r="37" spans="1:14" ht="15" x14ac:dyDescent="0.2">
      <c r="A37" s="160" t="s">
        <v>208</v>
      </c>
      <c r="B37" s="153" t="s">
        <v>204</v>
      </c>
      <c r="C37" s="155" t="s">
        <v>292</v>
      </c>
      <c r="D37" s="154"/>
      <c r="E37" s="154"/>
      <c r="F37" s="154"/>
      <c r="G37" s="154"/>
      <c r="H37" s="154"/>
      <c r="I37" s="17" t="s">
        <v>277</v>
      </c>
      <c r="L37" s="166"/>
      <c r="M37" s="152" t="s">
        <v>174</v>
      </c>
      <c r="N37" s="17">
        <f t="shared" si="0"/>
        <v>5</v>
      </c>
    </row>
    <row r="38" spans="1:14" ht="15" x14ac:dyDescent="0.2">
      <c r="A38" s="160" t="s">
        <v>208</v>
      </c>
      <c r="B38" s="153" t="s">
        <v>204</v>
      </c>
      <c r="C38" s="155" t="s">
        <v>244</v>
      </c>
      <c r="D38" s="154"/>
      <c r="E38" s="154"/>
      <c r="F38" s="154"/>
      <c r="G38" s="154"/>
      <c r="H38" s="154"/>
      <c r="I38" s="17" t="s">
        <v>277</v>
      </c>
      <c r="N38" s="17">
        <f>SUM(N20:N37)</f>
        <v>90</v>
      </c>
    </row>
    <row r="39" spans="1:14" ht="15" x14ac:dyDescent="0.2">
      <c r="A39" s="160" t="s">
        <v>208</v>
      </c>
      <c r="B39" s="153" t="s">
        <v>204</v>
      </c>
      <c r="C39" s="155" t="s">
        <v>293</v>
      </c>
      <c r="D39" s="154"/>
      <c r="E39" s="154"/>
      <c r="F39" s="154"/>
      <c r="G39" s="154"/>
      <c r="H39" s="154"/>
      <c r="I39" s="17" t="s">
        <v>277</v>
      </c>
    </row>
    <row r="40" spans="1:14" ht="15" x14ac:dyDescent="0.2">
      <c r="A40" s="160" t="s">
        <v>208</v>
      </c>
      <c r="B40" s="153" t="s">
        <v>209</v>
      </c>
      <c r="C40" s="154" t="s">
        <v>247</v>
      </c>
      <c r="D40" s="154"/>
      <c r="E40" s="154"/>
      <c r="F40" s="154"/>
      <c r="G40" s="154"/>
      <c r="H40" s="154"/>
      <c r="I40" s="17" t="s">
        <v>277</v>
      </c>
    </row>
    <row r="41" spans="1:14" ht="15" x14ac:dyDescent="0.2">
      <c r="A41" s="160" t="s">
        <v>208</v>
      </c>
      <c r="B41" s="153" t="s">
        <v>209</v>
      </c>
      <c r="C41" s="155" t="s">
        <v>245</v>
      </c>
      <c r="D41" s="154"/>
      <c r="E41" s="154"/>
      <c r="F41" s="154"/>
      <c r="G41" s="154"/>
      <c r="H41" s="154"/>
      <c r="I41" s="17" t="s">
        <v>277</v>
      </c>
    </row>
    <row r="42" spans="1:14" ht="15" x14ac:dyDescent="0.2">
      <c r="A42" s="160" t="s">
        <v>208</v>
      </c>
      <c r="B42" s="153" t="s">
        <v>209</v>
      </c>
      <c r="C42" s="155" t="s">
        <v>246</v>
      </c>
      <c r="D42" s="154"/>
      <c r="E42" s="154"/>
      <c r="F42" s="154"/>
      <c r="G42" s="154"/>
      <c r="H42" s="154"/>
      <c r="I42" s="17" t="s">
        <v>277</v>
      </c>
    </row>
    <row r="43" spans="1:14" ht="15" x14ac:dyDescent="0.2">
      <c r="A43" s="160" t="s">
        <v>208</v>
      </c>
      <c r="B43" s="153" t="s">
        <v>209</v>
      </c>
      <c r="C43" s="155" t="s">
        <v>294</v>
      </c>
      <c r="D43" s="154"/>
      <c r="E43" s="154"/>
      <c r="F43" s="154"/>
      <c r="G43" s="154"/>
      <c r="H43" s="154"/>
      <c r="I43" s="17" t="s">
        <v>277</v>
      </c>
    </row>
    <row r="44" spans="1:14" ht="15" x14ac:dyDescent="0.2">
      <c r="A44" s="160" t="s">
        <v>208</v>
      </c>
      <c r="B44" s="153" t="s">
        <v>209</v>
      </c>
      <c r="C44" s="155" t="s">
        <v>295</v>
      </c>
      <c r="D44" s="154"/>
      <c r="E44" s="154"/>
      <c r="F44" s="154"/>
      <c r="G44" s="154"/>
      <c r="H44" s="154"/>
      <c r="I44" s="17" t="s">
        <v>277</v>
      </c>
    </row>
    <row r="45" spans="1:14" ht="15" x14ac:dyDescent="0.2">
      <c r="A45" s="160" t="s">
        <v>208</v>
      </c>
      <c r="B45" s="153" t="s">
        <v>210</v>
      </c>
      <c r="C45" s="155" t="s">
        <v>235</v>
      </c>
      <c r="D45" s="154"/>
      <c r="E45" s="154"/>
      <c r="F45" s="154"/>
      <c r="G45" s="154"/>
      <c r="H45" s="154"/>
      <c r="I45" s="17" t="s">
        <v>277</v>
      </c>
    </row>
    <row r="46" spans="1:14" ht="15" x14ac:dyDescent="0.2">
      <c r="A46" s="160" t="s">
        <v>208</v>
      </c>
      <c r="B46" s="153" t="s">
        <v>210</v>
      </c>
      <c r="C46" s="155" t="s">
        <v>296</v>
      </c>
      <c r="D46" s="154"/>
      <c r="E46" s="154"/>
      <c r="F46" s="154"/>
      <c r="G46" s="154"/>
      <c r="H46" s="154"/>
      <c r="I46" s="17" t="s">
        <v>277</v>
      </c>
    </row>
    <row r="47" spans="1:14" ht="15" x14ac:dyDescent="0.2">
      <c r="A47" s="160" t="s">
        <v>208</v>
      </c>
      <c r="B47" s="153" t="s">
        <v>210</v>
      </c>
      <c r="C47" s="155" t="s">
        <v>254</v>
      </c>
      <c r="D47" s="154"/>
      <c r="E47" s="154"/>
      <c r="F47" s="154"/>
      <c r="G47" s="154"/>
      <c r="H47" s="154"/>
      <c r="I47" s="17" t="s">
        <v>277</v>
      </c>
    </row>
    <row r="48" spans="1:14" ht="15" x14ac:dyDescent="0.2">
      <c r="A48" s="160" t="s">
        <v>208</v>
      </c>
      <c r="B48" s="153" t="s">
        <v>210</v>
      </c>
      <c r="C48" s="155" t="s">
        <v>297</v>
      </c>
      <c r="D48" s="154"/>
      <c r="E48" s="154"/>
      <c r="F48" s="154"/>
      <c r="G48" s="154"/>
      <c r="H48" s="154"/>
      <c r="I48" s="17" t="s">
        <v>277</v>
      </c>
    </row>
    <row r="49" spans="1:9" ht="15" x14ac:dyDescent="0.2">
      <c r="A49" s="160" t="s">
        <v>208</v>
      </c>
      <c r="B49" s="153" t="s">
        <v>210</v>
      </c>
      <c r="C49" s="155" t="s">
        <v>298</v>
      </c>
      <c r="D49" s="154"/>
      <c r="E49" s="154"/>
      <c r="F49" s="154"/>
      <c r="G49" s="154"/>
      <c r="H49" s="154"/>
      <c r="I49" s="17" t="s">
        <v>277</v>
      </c>
    </row>
    <row r="50" spans="1:9" ht="15" x14ac:dyDescent="0.2">
      <c r="A50" s="161" t="s">
        <v>208</v>
      </c>
      <c r="B50" s="156" t="s">
        <v>211</v>
      </c>
      <c r="C50" s="155" t="s">
        <v>299</v>
      </c>
      <c r="D50" s="154"/>
      <c r="E50" s="154"/>
      <c r="F50" s="154"/>
      <c r="G50" s="154"/>
      <c r="H50" s="154"/>
      <c r="I50" s="17" t="s">
        <v>277</v>
      </c>
    </row>
    <row r="51" spans="1:9" ht="15" x14ac:dyDescent="0.2">
      <c r="A51" s="161" t="s">
        <v>208</v>
      </c>
      <c r="B51" s="156" t="s">
        <v>211</v>
      </c>
      <c r="C51" s="155" t="s">
        <v>300</v>
      </c>
      <c r="D51" s="154"/>
      <c r="E51" s="154"/>
      <c r="F51" s="154"/>
      <c r="G51" s="154"/>
      <c r="H51" s="154"/>
      <c r="I51" s="17" t="s">
        <v>277</v>
      </c>
    </row>
    <row r="52" spans="1:9" ht="15" x14ac:dyDescent="0.2">
      <c r="A52" s="161" t="s">
        <v>208</v>
      </c>
      <c r="B52" s="156" t="s">
        <v>211</v>
      </c>
      <c r="C52" s="155" t="s">
        <v>301</v>
      </c>
      <c r="D52" s="154"/>
      <c r="E52" s="154"/>
      <c r="F52" s="154"/>
      <c r="G52" s="154"/>
      <c r="H52" s="154"/>
      <c r="I52" s="17" t="s">
        <v>277</v>
      </c>
    </row>
    <row r="53" spans="1:9" ht="15" x14ac:dyDescent="0.2">
      <c r="A53" s="161" t="s">
        <v>208</v>
      </c>
      <c r="B53" s="156" t="s">
        <v>211</v>
      </c>
      <c r="C53" s="155" t="s">
        <v>248</v>
      </c>
      <c r="D53" s="154"/>
      <c r="E53" s="154"/>
      <c r="F53" s="154"/>
      <c r="G53" s="154"/>
      <c r="H53" s="154"/>
      <c r="I53" s="17" t="s">
        <v>277</v>
      </c>
    </row>
    <row r="54" spans="1:9" ht="15" x14ac:dyDescent="0.2">
      <c r="A54" s="161" t="s">
        <v>208</v>
      </c>
      <c r="B54" s="156" t="s">
        <v>211</v>
      </c>
      <c r="C54" s="155" t="s">
        <v>263</v>
      </c>
      <c r="D54" s="154"/>
      <c r="E54" s="154"/>
      <c r="F54" s="154"/>
      <c r="G54" s="154"/>
      <c r="H54" s="154"/>
      <c r="I54" s="17" t="s">
        <v>277</v>
      </c>
    </row>
    <row r="55" spans="1:9" ht="15" x14ac:dyDescent="0.2">
      <c r="A55" s="162" t="s">
        <v>212</v>
      </c>
      <c r="B55" s="156" t="s">
        <v>173</v>
      </c>
      <c r="C55" s="155" t="s">
        <v>227</v>
      </c>
      <c r="D55" s="154"/>
      <c r="E55" s="154"/>
      <c r="F55" s="154"/>
      <c r="G55" s="154"/>
      <c r="H55" s="154"/>
      <c r="I55" s="17" t="s">
        <v>277</v>
      </c>
    </row>
    <row r="56" spans="1:9" ht="15" x14ac:dyDescent="0.2">
      <c r="A56" s="162" t="s">
        <v>212</v>
      </c>
      <c r="B56" s="156" t="s">
        <v>173</v>
      </c>
      <c r="C56" s="155" t="s">
        <v>228</v>
      </c>
      <c r="D56" s="154"/>
      <c r="E56" s="154"/>
      <c r="F56" s="154"/>
      <c r="G56" s="154"/>
      <c r="H56" s="154"/>
      <c r="I56" s="17" t="s">
        <v>277</v>
      </c>
    </row>
    <row r="57" spans="1:9" ht="15" x14ac:dyDescent="0.2">
      <c r="A57" s="162" t="s">
        <v>212</v>
      </c>
      <c r="B57" s="156" t="s">
        <v>173</v>
      </c>
      <c r="C57" s="155" t="s">
        <v>229</v>
      </c>
      <c r="D57" s="154"/>
      <c r="E57" s="154"/>
      <c r="F57" s="154"/>
      <c r="G57" s="154"/>
      <c r="H57" s="154"/>
      <c r="I57" s="17" t="s">
        <v>277</v>
      </c>
    </row>
    <row r="58" spans="1:9" ht="15" x14ac:dyDescent="0.2">
      <c r="A58" s="162" t="s">
        <v>212</v>
      </c>
      <c r="B58" s="156" t="s">
        <v>173</v>
      </c>
      <c r="C58" s="155" t="s">
        <v>230</v>
      </c>
      <c r="D58" s="154"/>
      <c r="E58" s="154"/>
      <c r="F58" s="154"/>
      <c r="G58" s="154"/>
      <c r="H58" s="154"/>
      <c r="I58" s="17" t="s">
        <v>277</v>
      </c>
    </row>
    <row r="59" spans="1:9" ht="15" x14ac:dyDescent="0.2">
      <c r="A59" s="162" t="s">
        <v>212</v>
      </c>
      <c r="B59" s="156" t="s">
        <v>173</v>
      </c>
      <c r="C59" s="155" t="s">
        <v>231</v>
      </c>
      <c r="D59" s="154"/>
      <c r="E59" s="154"/>
      <c r="F59" s="154"/>
      <c r="G59" s="154"/>
      <c r="H59" s="154"/>
      <c r="I59" s="17" t="s">
        <v>277</v>
      </c>
    </row>
    <row r="60" spans="1:9" ht="15" x14ac:dyDescent="0.2">
      <c r="A60" s="162" t="s">
        <v>212</v>
      </c>
      <c r="B60" s="156" t="s">
        <v>205</v>
      </c>
      <c r="C60" s="155" t="s">
        <v>280</v>
      </c>
      <c r="D60" s="154"/>
      <c r="E60" s="154"/>
      <c r="F60" s="154"/>
      <c r="G60" s="154"/>
      <c r="H60" s="154"/>
      <c r="I60" s="17" t="s">
        <v>277</v>
      </c>
    </row>
    <row r="61" spans="1:9" ht="15" x14ac:dyDescent="0.2">
      <c r="A61" s="162" t="s">
        <v>212</v>
      </c>
      <c r="B61" s="156" t="s">
        <v>205</v>
      </c>
      <c r="C61" s="155" t="s">
        <v>257</v>
      </c>
      <c r="D61" s="154"/>
      <c r="E61" s="154"/>
      <c r="F61" s="154"/>
      <c r="G61" s="154"/>
      <c r="H61" s="154"/>
      <c r="I61" s="17" t="s">
        <v>277</v>
      </c>
    </row>
    <row r="62" spans="1:9" ht="15" x14ac:dyDescent="0.2">
      <c r="A62" s="162" t="s">
        <v>212</v>
      </c>
      <c r="B62" s="156" t="s">
        <v>205</v>
      </c>
      <c r="C62" s="155" t="s">
        <v>302</v>
      </c>
      <c r="D62" s="154"/>
      <c r="E62" s="154"/>
      <c r="F62" s="154"/>
      <c r="G62" s="154"/>
      <c r="H62" s="154"/>
      <c r="I62" s="17" t="s">
        <v>277</v>
      </c>
    </row>
    <row r="63" spans="1:9" ht="15.75" customHeight="1" x14ac:dyDescent="0.2">
      <c r="A63" s="162" t="s">
        <v>212</v>
      </c>
      <c r="B63" s="156" t="s">
        <v>205</v>
      </c>
      <c r="C63" s="155" t="s">
        <v>303</v>
      </c>
      <c r="E63" s="154"/>
      <c r="F63" s="154"/>
      <c r="G63" s="154"/>
      <c r="H63" s="154"/>
      <c r="I63" s="17" t="s">
        <v>277</v>
      </c>
    </row>
    <row r="64" spans="1:9" ht="15" x14ac:dyDescent="0.2">
      <c r="A64" s="162" t="s">
        <v>212</v>
      </c>
      <c r="B64" s="156" t="s">
        <v>205</v>
      </c>
      <c r="C64" s="155" t="s">
        <v>304</v>
      </c>
      <c r="E64" s="154"/>
      <c r="F64" s="154"/>
      <c r="G64" s="154"/>
      <c r="H64" s="154"/>
      <c r="I64" s="17" t="s">
        <v>277</v>
      </c>
    </row>
    <row r="65" spans="1:9" ht="15" x14ac:dyDescent="0.2">
      <c r="A65" s="162" t="s">
        <v>212</v>
      </c>
      <c r="B65" s="156" t="s">
        <v>213</v>
      </c>
      <c r="C65" s="155" t="s">
        <v>256</v>
      </c>
      <c r="D65" s="154"/>
      <c r="E65" s="154"/>
      <c r="F65" s="154"/>
      <c r="G65" s="154"/>
      <c r="H65" s="154"/>
      <c r="I65" s="17" t="s">
        <v>277</v>
      </c>
    </row>
    <row r="66" spans="1:9" ht="15" x14ac:dyDescent="0.2">
      <c r="A66" s="162" t="s">
        <v>212</v>
      </c>
      <c r="B66" s="156" t="s">
        <v>213</v>
      </c>
      <c r="C66" s="155" t="s">
        <v>255</v>
      </c>
      <c r="D66" s="154"/>
      <c r="E66" s="154"/>
      <c r="F66" s="154"/>
      <c r="G66" s="154"/>
      <c r="H66" s="154"/>
      <c r="I66" s="17" t="s">
        <v>277</v>
      </c>
    </row>
    <row r="67" spans="1:9" ht="15" x14ac:dyDescent="0.2">
      <c r="A67" s="162" t="s">
        <v>212</v>
      </c>
      <c r="B67" s="156" t="s">
        <v>213</v>
      </c>
      <c r="C67" s="155" t="s">
        <v>305</v>
      </c>
      <c r="D67" s="154"/>
      <c r="E67" s="154"/>
      <c r="F67" s="154"/>
      <c r="G67" s="154"/>
      <c r="H67" s="154"/>
      <c r="I67" s="17" t="s">
        <v>277</v>
      </c>
    </row>
    <row r="68" spans="1:9" ht="15" x14ac:dyDescent="0.2">
      <c r="A68" s="162" t="s">
        <v>212</v>
      </c>
      <c r="B68" s="156" t="s">
        <v>213</v>
      </c>
      <c r="C68" s="154" t="s">
        <v>306</v>
      </c>
      <c r="D68" s="154"/>
      <c r="E68" s="154"/>
      <c r="F68" s="154"/>
      <c r="G68" s="154"/>
      <c r="H68" s="154"/>
      <c r="I68" s="17" t="s">
        <v>277</v>
      </c>
    </row>
    <row r="69" spans="1:9" ht="15" x14ac:dyDescent="0.2">
      <c r="A69" s="162" t="s">
        <v>212</v>
      </c>
      <c r="B69" s="156" t="s">
        <v>213</v>
      </c>
      <c r="C69" s="154" t="s">
        <v>307</v>
      </c>
      <c r="D69" s="154"/>
      <c r="E69" s="154"/>
      <c r="F69" s="154"/>
      <c r="G69" s="154"/>
      <c r="H69" s="154"/>
      <c r="I69" s="17" t="s">
        <v>277</v>
      </c>
    </row>
    <row r="70" spans="1:9" ht="15" x14ac:dyDescent="0.2">
      <c r="A70" s="162" t="s">
        <v>212</v>
      </c>
      <c r="B70" s="156" t="s">
        <v>214</v>
      </c>
      <c r="C70" s="155" t="s">
        <v>275</v>
      </c>
      <c r="D70" s="154"/>
      <c r="E70" s="154"/>
      <c r="F70" s="154"/>
      <c r="G70" s="154"/>
      <c r="H70" s="154"/>
      <c r="I70" s="17" t="s">
        <v>277</v>
      </c>
    </row>
    <row r="71" spans="1:9" ht="15" x14ac:dyDescent="0.2">
      <c r="A71" s="162" t="s">
        <v>212</v>
      </c>
      <c r="B71" s="156" t="s">
        <v>214</v>
      </c>
      <c r="C71" s="155" t="s">
        <v>274</v>
      </c>
      <c r="D71" s="154"/>
      <c r="E71" s="154"/>
      <c r="F71" s="154"/>
      <c r="G71" s="154"/>
      <c r="H71" s="154"/>
      <c r="I71" s="17" t="s">
        <v>277</v>
      </c>
    </row>
    <row r="72" spans="1:9" ht="15" x14ac:dyDescent="0.2">
      <c r="A72" s="162" t="s">
        <v>212</v>
      </c>
      <c r="B72" s="156" t="s">
        <v>214</v>
      </c>
      <c r="C72" s="155" t="s">
        <v>276</v>
      </c>
      <c r="D72" s="154"/>
      <c r="E72" s="154"/>
      <c r="F72" s="154"/>
      <c r="G72" s="154"/>
      <c r="H72" s="154"/>
      <c r="I72" s="17" t="s">
        <v>277</v>
      </c>
    </row>
    <row r="73" spans="1:9" ht="15" x14ac:dyDescent="0.2">
      <c r="A73" s="162" t="s">
        <v>212</v>
      </c>
      <c r="B73" s="156" t="s">
        <v>214</v>
      </c>
      <c r="C73" s="155" t="s">
        <v>221</v>
      </c>
      <c r="D73" s="154"/>
      <c r="E73" s="154"/>
      <c r="F73" s="154"/>
      <c r="G73" s="154"/>
      <c r="H73" s="154"/>
      <c r="I73" s="17" t="s">
        <v>277</v>
      </c>
    </row>
    <row r="74" spans="1:9" ht="15" x14ac:dyDescent="0.2">
      <c r="A74" s="162" t="s">
        <v>212</v>
      </c>
      <c r="B74" s="156" t="s">
        <v>214</v>
      </c>
      <c r="C74" s="155" t="s">
        <v>222</v>
      </c>
      <c r="D74" s="154"/>
      <c r="E74" s="154"/>
      <c r="F74" s="154"/>
      <c r="G74" s="154"/>
      <c r="H74" s="154"/>
      <c r="I74" s="17" t="s">
        <v>277</v>
      </c>
    </row>
    <row r="75" spans="1:9" ht="15" x14ac:dyDescent="0.2">
      <c r="A75" s="163" t="s">
        <v>215</v>
      </c>
      <c r="B75" s="156" t="s">
        <v>216</v>
      </c>
      <c r="C75" s="155" t="s">
        <v>223</v>
      </c>
      <c r="D75" s="154"/>
      <c r="E75" s="154"/>
      <c r="F75" s="154"/>
      <c r="G75" s="154"/>
      <c r="H75" s="154"/>
      <c r="I75" s="17" t="s">
        <v>277</v>
      </c>
    </row>
    <row r="76" spans="1:9" ht="15" x14ac:dyDescent="0.2">
      <c r="A76" s="163" t="s">
        <v>215</v>
      </c>
      <c r="B76" s="156" t="s">
        <v>216</v>
      </c>
      <c r="C76" s="155" t="s">
        <v>224</v>
      </c>
      <c r="D76" s="154"/>
      <c r="E76" s="154"/>
      <c r="F76" s="154"/>
      <c r="G76" s="154"/>
      <c r="H76" s="154"/>
      <c r="I76" s="17" t="s">
        <v>277</v>
      </c>
    </row>
    <row r="77" spans="1:9" ht="15" x14ac:dyDescent="0.2">
      <c r="A77" s="163" t="s">
        <v>215</v>
      </c>
      <c r="B77" s="156" t="s">
        <v>216</v>
      </c>
      <c r="C77" s="155" t="s">
        <v>225</v>
      </c>
      <c r="D77" s="154"/>
      <c r="E77" s="154"/>
      <c r="F77" s="154"/>
      <c r="G77" s="154"/>
      <c r="H77" s="154"/>
      <c r="I77" s="17" t="s">
        <v>277</v>
      </c>
    </row>
    <row r="78" spans="1:9" ht="15" x14ac:dyDescent="0.2">
      <c r="A78" s="163" t="s">
        <v>215</v>
      </c>
      <c r="B78" s="156" t="s">
        <v>216</v>
      </c>
      <c r="C78" s="155" t="s">
        <v>281</v>
      </c>
      <c r="D78" s="154"/>
      <c r="E78" s="154"/>
      <c r="F78" s="154"/>
      <c r="G78" s="154"/>
      <c r="H78" s="154"/>
      <c r="I78" s="17" t="s">
        <v>277</v>
      </c>
    </row>
    <row r="79" spans="1:9" ht="15" x14ac:dyDescent="0.2">
      <c r="A79" s="163" t="s">
        <v>215</v>
      </c>
      <c r="B79" s="156" t="s">
        <v>216</v>
      </c>
      <c r="C79" s="155" t="s">
        <v>273</v>
      </c>
      <c r="D79" s="154"/>
      <c r="E79" s="154"/>
      <c r="F79" s="154"/>
      <c r="G79" s="154"/>
      <c r="H79" s="154"/>
      <c r="I79" s="17" t="s">
        <v>277</v>
      </c>
    </row>
    <row r="80" spans="1:9" ht="15" x14ac:dyDescent="0.2">
      <c r="A80" s="163" t="s">
        <v>215</v>
      </c>
      <c r="B80" s="156" t="s">
        <v>234</v>
      </c>
      <c r="C80" s="155" t="s">
        <v>308</v>
      </c>
      <c r="D80" s="154"/>
      <c r="E80" s="154"/>
      <c r="F80" s="154"/>
      <c r="G80" s="154"/>
      <c r="H80" s="154"/>
      <c r="I80" s="17" t="s">
        <v>277</v>
      </c>
    </row>
    <row r="81" spans="1:9" ht="15" x14ac:dyDescent="0.2">
      <c r="A81" s="163" t="s">
        <v>215</v>
      </c>
      <c r="B81" s="156" t="s">
        <v>234</v>
      </c>
      <c r="C81" s="155" t="s">
        <v>314</v>
      </c>
      <c r="D81" s="154"/>
      <c r="E81" s="154"/>
      <c r="F81" s="154"/>
      <c r="G81" s="154"/>
      <c r="H81" s="154"/>
      <c r="I81" s="17" t="s">
        <v>277</v>
      </c>
    </row>
    <row r="82" spans="1:9" ht="15" x14ac:dyDescent="0.2">
      <c r="A82" s="163" t="s">
        <v>215</v>
      </c>
      <c r="B82" s="156" t="s">
        <v>234</v>
      </c>
      <c r="C82" s="155" t="s">
        <v>309</v>
      </c>
      <c r="D82" s="154"/>
      <c r="E82" s="154"/>
      <c r="F82" s="154"/>
      <c r="G82" s="154"/>
      <c r="H82" s="154"/>
      <c r="I82" s="17" t="s">
        <v>277</v>
      </c>
    </row>
    <row r="83" spans="1:9" ht="15" x14ac:dyDescent="0.2">
      <c r="A83" s="163" t="s">
        <v>215</v>
      </c>
      <c r="B83" s="156" t="s">
        <v>234</v>
      </c>
      <c r="C83" s="154" t="s">
        <v>310</v>
      </c>
      <c r="D83" s="154"/>
      <c r="E83" s="154"/>
      <c r="F83" s="154"/>
      <c r="G83" s="154"/>
      <c r="H83" s="154"/>
      <c r="I83" s="17" t="s">
        <v>277</v>
      </c>
    </row>
    <row r="84" spans="1:9" ht="15" x14ac:dyDescent="0.2">
      <c r="A84" s="163" t="s">
        <v>215</v>
      </c>
      <c r="B84" s="156" t="s">
        <v>234</v>
      </c>
      <c r="C84" s="155" t="s">
        <v>315</v>
      </c>
      <c r="D84" s="154"/>
      <c r="E84" s="154"/>
      <c r="F84" s="154"/>
      <c r="G84" s="154"/>
      <c r="H84" s="154"/>
      <c r="I84" s="17" t="s">
        <v>277</v>
      </c>
    </row>
    <row r="85" spans="1:9" ht="15" x14ac:dyDescent="0.2">
      <c r="A85" s="163" t="s">
        <v>215</v>
      </c>
      <c r="B85" s="156" t="s">
        <v>264</v>
      </c>
      <c r="C85" s="155" t="s">
        <v>311</v>
      </c>
      <c r="D85" s="154"/>
      <c r="E85" s="154"/>
      <c r="F85" s="154"/>
      <c r="G85" s="154"/>
      <c r="H85" s="154"/>
      <c r="I85" s="17" t="s">
        <v>277</v>
      </c>
    </row>
    <row r="86" spans="1:9" ht="15" x14ac:dyDescent="0.2">
      <c r="A86" s="163" t="s">
        <v>215</v>
      </c>
      <c r="B86" s="156" t="s">
        <v>264</v>
      </c>
      <c r="C86" s="155" t="s">
        <v>258</v>
      </c>
      <c r="D86" s="154"/>
      <c r="E86" s="154"/>
      <c r="F86" s="154"/>
      <c r="G86" s="154"/>
      <c r="H86" s="154"/>
      <c r="I86" s="17" t="s">
        <v>277</v>
      </c>
    </row>
    <row r="87" spans="1:9" ht="15" x14ac:dyDescent="0.2">
      <c r="A87" s="163" t="s">
        <v>215</v>
      </c>
      <c r="B87" s="156" t="s">
        <v>264</v>
      </c>
      <c r="C87" s="155" t="s">
        <v>232</v>
      </c>
      <c r="D87" s="154"/>
      <c r="E87" s="154"/>
      <c r="F87" s="154"/>
      <c r="G87" s="154"/>
      <c r="H87" s="154"/>
      <c r="I87" s="17" t="s">
        <v>277</v>
      </c>
    </row>
    <row r="88" spans="1:9" ht="15" x14ac:dyDescent="0.2">
      <c r="A88" s="163" t="s">
        <v>215</v>
      </c>
      <c r="B88" s="156" t="s">
        <v>264</v>
      </c>
      <c r="C88" s="155" t="s">
        <v>259</v>
      </c>
      <c r="D88" s="154"/>
      <c r="E88" s="154"/>
      <c r="F88" s="154"/>
      <c r="G88" s="154"/>
      <c r="H88" s="154"/>
      <c r="I88" s="17" t="s">
        <v>277</v>
      </c>
    </row>
    <row r="89" spans="1:9" ht="15" x14ac:dyDescent="0.2">
      <c r="A89" s="163" t="s">
        <v>215</v>
      </c>
      <c r="B89" s="156" t="s">
        <v>264</v>
      </c>
      <c r="C89" s="155" t="s">
        <v>260</v>
      </c>
      <c r="D89" s="154"/>
      <c r="E89" s="154"/>
      <c r="F89" s="154"/>
      <c r="G89" s="154"/>
      <c r="H89" s="154"/>
      <c r="I89" s="17" t="s">
        <v>277</v>
      </c>
    </row>
    <row r="90" spans="1:9" ht="15" x14ac:dyDescent="0.2">
      <c r="A90" s="163" t="s">
        <v>215</v>
      </c>
      <c r="B90" s="156" t="s">
        <v>217</v>
      </c>
      <c r="C90" s="155" t="s">
        <v>270</v>
      </c>
      <c r="D90" s="154"/>
      <c r="E90" s="154"/>
      <c r="F90" s="154"/>
      <c r="G90" s="154"/>
      <c r="H90" s="154"/>
      <c r="I90" s="17" t="s">
        <v>277</v>
      </c>
    </row>
    <row r="91" spans="1:9" ht="15" x14ac:dyDescent="0.2">
      <c r="A91" s="163" t="s">
        <v>215</v>
      </c>
      <c r="B91" s="156" t="s">
        <v>217</v>
      </c>
      <c r="C91" s="155" t="s">
        <v>236</v>
      </c>
      <c r="D91" s="154"/>
      <c r="E91" s="154"/>
      <c r="F91" s="154"/>
      <c r="G91" s="154"/>
      <c r="H91" s="154"/>
      <c r="I91" s="17" t="s">
        <v>277</v>
      </c>
    </row>
    <row r="92" spans="1:9" ht="15" x14ac:dyDescent="0.2">
      <c r="A92" s="163" t="s">
        <v>215</v>
      </c>
      <c r="B92" s="156" t="s">
        <v>217</v>
      </c>
      <c r="C92" s="155" t="s">
        <v>312</v>
      </c>
      <c r="D92" s="154"/>
      <c r="E92" s="154"/>
      <c r="F92" s="154"/>
      <c r="G92" s="154"/>
      <c r="H92" s="154"/>
      <c r="I92" s="17" t="s">
        <v>277</v>
      </c>
    </row>
    <row r="93" spans="1:9" ht="15" x14ac:dyDescent="0.2">
      <c r="A93" s="163" t="s">
        <v>215</v>
      </c>
      <c r="B93" s="156" t="s">
        <v>217</v>
      </c>
      <c r="C93" s="155" t="s">
        <v>271</v>
      </c>
      <c r="D93" s="154"/>
      <c r="E93" s="154"/>
      <c r="F93" s="154"/>
      <c r="G93" s="154"/>
      <c r="H93" s="154"/>
      <c r="I93" s="17" t="s">
        <v>277</v>
      </c>
    </row>
    <row r="94" spans="1:9" ht="15" x14ac:dyDescent="0.2">
      <c r="A94" s="163" t="s">
        <v>215</v>
      </c>
      <c r="B94" s="156" t="s">
        <v>217</v>
      </c>
      <c r="C94" s="155" t="s">
        <v>272</v>
      </c>
      <c r="D94" s="154"/>
      <c r="E94" s="154"/>
      <c r="F94" s="154"/>
      <c r="G94" s="154"/>
      <c r="H94" s="154"/>
      <c r="I94" s="17" t="s">
        <v>277</v>
      </c>
    </row>
    <row r="95" spans="1:9" ht="15" x14ac:dyDescent="0.2">
      <c r="A95" s="163" t="s">
        <v>215</v>
      </c>
      <c r="B95" s="156" t="s">
        <v>261</v>
      </c>
      <c r="C95" s="155" t="s">
        <v>252</v>
      </c>
      <c r="D95" s="154"/>
      <c r="E95" s="154"/>
      <c r="F95" s="154"/>
      <c r="G95" s="154"/>
      <c r="H95" s="154"/>
      <c r="I95" s="17" t="s">
        <v>277</v>
      </c>
    </row>
    <row r="96" spans="1:9" ht="15" x14ac:dyDescent="0.2">
      <c r="A96" s="163" t="s">
        <v>215</v>
      </c>
      <c r="B96" s="156" t="s">
        <v>261</v>
      </c>
      <c r="C96" s="155" t="s">
        <v>249</v>
      </c>
      <c r="D96" s="154"/>
      <c r="E96" s="154"/>
      <c r="F96" s="154"/>
      <c r="G96" s="154"/>
      <c r="H96" s="154"/>
      <c r="I96" s="17" t="s">
        <v>277</v>
      </c>
    </row>
    <row r="97" spans="1:13" ht="15" x14ac:dyDescent="0.2">
      <c r="A97" s="163" t="s">
        <v>215</v>
      </c>
      <c r="B97" s="156" t="s">
        <v>261</v>
      </c>
      <c r="C97" s="155" t="s">
        <v>250</v>
      </c>
      <c r="D97" s="154"/>
      <c r="E97" s="154"/>
      <c r="F97" s="154"/>
      <c r="G97" s="154"/>
      <c r="H97" s="154"/>
      <c r="I97" s="17" t="s">
        <v>277</v>
      </c>
    </row>
    <row r="98" spans="1:13" ht="15" x14ac:dyDescent="0.2">
      <c r="A98" s="163" t="s">
        <v>215</v>
      </c>
      <c r="B98" s="156" t="s">
        <v>261</v>
      </c>
      <c r="C98" s="155" t="s">
        <v>251</v>
      </c>
      <c r="D98" s="154"/>
      <c r="E98" s="154"/>
      <c r="F98" s="154"/>
      <c r="G98" s="154"/>
      <c r="H98" s="154"/>
      <c r="I98" s="17" t="s">
        <v>277</v>
      </c>
    </row>
    <row r="99" spans="1:13" ht="15" x14ac:dyDescent="0.2">
      <c r="A99" s="163" t="s">
        <v>215</v>
      </c>
      <c r="B99" s="156" t="s">
        <v>261</v>
      </c>
      <c r="C99" s="155" t="s">
        <v>253</v>
      </c>
      <c r="D99" s="154"/>
      <c r="E99" s="154"/>
      <c r="F99" s="154"/>
      <c r="G99" s="154"/>
      <c r="H99" s="154"/>
      <c r="I99" s="17" t="s">
        <v>277</v>
      </c>
    </row>
    <row r="100" spans="1:13" ht="15" x14ac:dyDescent="0.2">
      <c r="A100" s="163" t="s">
        <v>215</v>
      </c>
      <c r="B100" s="156" t="s">
        <v>218</v>
      </c>
      <c r="C100" s="155" t="s">
        <v>219</v>
      </c>
      <c r="D100" s="154"/>
      <c r="E100" s="154"/>
      <c r="F100" s="154"/>
      <c r="G100" s="154"/>
      <c r="H100" s="154"/>
      <c r="I100" s="17" t="s">
        <v>318</v>
      </c>
    </row>
    <row r="101" spans="1:13" ht="15" x14ac:dyDescent="0.2">
      <c r="A101" s="163" t="s">
        <v>215</v>
      </c>
      <c r="B101" s="156" t="s">
        <v>218</v>
      </c>
      <c r="C101" s="155" t="s">
        <v>316</v>
      </c>
      <c r="D101" s="154"/>
      <c r="E101" s="154"/>
      <c r="F101" s="154"/>
      <c r="G101" s="154"/>
      <c r="H101" s="154"/>
      <c r="I101" s="17" t="s">
        <v>318</v>
      </c>
    </row>
    <row r="102" spans="1:13" ht="15" x14ac:dyDescent="0.2">
      <c r="A102" s="163" t="s">
        <v>215</v>
      </c>
      <c r="B102" s="156" t="s">
        <v>218</v>
      </c>
      <c r="C102" s="155" t="s">
        <v>220</v>
      </c>
      <c r="D102" s="154"/>
      <c r="E102" s="154"/>
      <c r="F102" s="154"/>
      <c r="G102" s="154"/>
      <c r="H102" s="154"/>
      <c r="I102" s="17" t="s">
        <v>318</v>
      </c>
    </row>
    <row r="103" spans="1:13" ht="15" x14ac:dyDescent="0.2">
      <c r="A103" s="163" t="s">
        <v>215</v>
      </c>
      <c r="B103" s="156" t="s">
        <v>218</v>
      </c>
      <c r="C103" s="155" t="s">
        <v>317</v>
      </c>
      <c r="D103" s="154"/>
      <c r="E103" s="154"/>
      <c r="F103" s="154"/>
      <c r="G103" s="154"/>
      <c r="H103" s="154"/>
      <c r="I103" s="17" t="s">
        <v>318</v>
      </c>
    </row>
    <row r="104" spans="1:13" ht="15" x14ac:dyDescent="0.2">
      <c r="A104" s="163" t="s">
        <v>215</v>
      </c>
      <c r="B104" s="156" t="s">
        <v>218</v>
      </c>
      <c r="C104" s="155" t="s">
        <v>267</v>
      </c>
      <c r="D104" s="154"/>
      <c r="E104" s="154"/>
      <c r="F104" s="154"/>
      <c r="G104" s="154"/>
      <c r="H104" s="154"/>
      <c r="I104" s="17" t="s">
        <v>318</v>
      </c>
    </row>
    <row r="105" spans="1:13" ht="15" x14ac:dyDescent="0.2">
      <c r="A105" s="163" t="s">
        <v>215</v>
      </c>
      <c r="B105" s="156" t="s">
        <v>174</v>
      </c>
      <c r="C105" s="155" t="s">
        <v>265</v>
      </c>
      <c r="D105" s="154"/>
      <c r="E105" s="154"/>
      <c r="F105" s="154"/>
      <c r="G105" s="154"/>
      <c r="H105" s="154"/>
      <c r="I105" s="17" t="s">
        <v>277</v>
      </c>
    </row>
    <row r="106" spans="1:13" ht="15" x14ac:dyDescent="0.2">
      <c r="A106" s="163" t="s">
        <v>215</v>
      </c>
      <c r="B106" s="156" t="s">
        <v>174</v>
      </c>
      <c r="C106" s="155" t="s">
        <v>266</v>
      </c>
      <c r="D106" s="154"/>
      <c r="E106" s="154"/>
      <c r="F106" s="154"/>
      <c r="G106" s="154"/>
      <c r="H106" s="154"/>
      <c r="I106" s="17" t="s">
        <v>277</v>
      </c>
    </row>
    <row r="107" spans="1:13" ht="15" x14ac:dyDescent="0.2">
      <c r="A107" s="163" t="s">
        <v>215</v>
      </c>
      <c r="B107" s="156" t="s">
        <v>174</v>
      </c>
      <c r="C107" s="155" t="s">
        <v>313</v>
      </c>
      <c r="D107" s="154"/>
      <c r="E107" s="154"/>
      <c r="F107" s="154"/>
      <c r="G107" s="154"/>
      <c r="H107" s="154"/>
      <c r="I107" s="17" t="s">
        <v>277</v>
      </c>
    </row>
    <row r="108" spans="1:13" ht="15" x14ac:dyDescent="0.2">
      <c r="A108" s="163" t="s">
        <v>215</v>
      </c>
      <c r="B108" s="156" t="s">
        <v>174</v>
      </c>
      <c r="C108" s="155" t="s">
        <v>268</v>
      </c>
      <c r="D108" s="154"/>
      <c r="E108" s="154"/>
      <c r="F108" s="154"/>
      <c r="G108" s="154"/>
      <c r="H108" s="154"/>
      <c r="I108" s="17" t="s">
        <v>277</v>
      </c>
    </row>
    <row r="109" spans="1:13" ht="15" x14ac:dyDescent="0.2">
      <c r="A109" s="163" t="s">
        <v>215</v>
      </c>
      <c r="B109" s="156" t="s">
        <v>174</v>
      </c>
      <c r="C109" s="155" t="s">
        <v>269</v>
      </c>
      <c r="D109" s="154"/>
      <c r="E109" s="154"/>
      <c r="F109" s="154"/>
      <c r="G109" s="154"/>
      <c r="H109" s="154"/>
      <c r="I109" s="17" t="s">
        <v>277</v>
      </c>
    </row>
    <row r="110" spans="1:13" x14ac:dyDescent="0.2">
      <c r="A110" s="144" t="s">
        <v>279</v>
      </c>
      <c r="C110" s="150" t="s">
        <v>54</v>
      </c>
    </row>
    <row r="112" spans="1:13" x14ac:dyDescent="0.2">
      <c r="A112" s="17" t="s">
        <v>237</v>
      </c>
      <c r="B112" s="17" t="s">
        <v>278</v>
      </c>
      <c r="C112" s="150" t="s">
        <v>321</v>
      </c>
      <c r="D112" s="17">
        <v>1</v>
      </c>
      <c r="E112" s="17">
        <v>2</v>
      </c>
      <c r="F112" s="17">
        <v>3</v>
      </c>
      <c r="G112" s="17">
        <v>4</v>
      </c>
      <c r="H112" s="17">
        <v>5</v>
      </c>
      <c r="I112" s="17">
        <v>6</v>
      </c>
      <c r="J112" s="17">
        <v>7</v>
      </c>
      <c r="K112" s="17">
        <v>8</v>
      </c>
      <c r="L112" s="17">
        <v>9</v>
      </c>
      <c r="M112" s="17">
        <v>10</v>
      </c>
    </row>
    <row r="113" spans="3:3" x14ac:dyDescent="0.2">
      <c r="C113" s="147" t="s">
        <v>319</v>
      </c>
    </row>
    <row r="114" spans="3:3" x14ac:dyDescent="0.2">
      <c r="C114" s="147" t="s">
        <v>320</v>
      </c>
    </row>
  </sheetData>
  <mergeCells count="8">
    <mergeCell ref="L23:L26"/>
    <mergeCell ref="L27:L30"/>
    <mergeCell ref="L31:L37"/>
    <mergeCell ref="C1:H3"/>
    <mergeCell ref="A7:H7"/>
    <mergeCell ref="A9:H11"/>
    <mergeCell ref="L20:L22"/>
    <mergeCell ref="A4:H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59"/>
  <sheetViews>
    <sheetView zoomScaleNormal="100" workbookViewId="0">
      <pane ySplit="2" topLeftCell="A3" activePane="bottomLeft" state="frozen"/>
      <selection pane="bottomLeft" activeCell="B59" sqref="B59:AB59"/>
    </sheetView>
  </sheetViews>
  <sheetFormatPr baseColWidth="10" defaultColWidth="14.42578125" defaultRowHeight="15.75" customHeight="1" x14ac:dyDescent="0.2"/>
  <cols>
    <col min="1" max="1" width="23.85546875" bestFit="1" customWidth="1"/>
    <col min="2" max="3" width="7.28515625" bestFit="1" customWidth="1"/>
    <col min="4" max="4" width="5.7109375" bestFit="1" customWidth="1"/>
    <col min="5" max="6" width="7.28515625" bestFit="1" customWidth="1"/>
    <col min="7" max="7" width="5.7109375" bestFit="1" customWidth="1"/>
    <col min="8" max="9" width="7.28515625" bestFit="1" customWidth="1"/>
    <col min="10" max="10" width="5.7109375" bestFit="1" customWidth="1"/>
    <col min="11" max="12" width="8.42578125" bestFit="1" customWidth="1"/>
    <col min="13" max="13" width="5.7109375" bestFit="1" customWidth="1"/>
    <col min="14" max="15" width="8.42578125" bestFit="1" customWidth="1"/>
    <col min="16" max="16" width="5.7109375" bestFit="1" customWidth="1"/>
    <col min="17" max="18" width="8.42578125" bestFit="1" customWidth="1"/>
    <col min="19" max="19" width="5.7109375" bestFit="1" customWidth="1"/>
    <col min="20" max="21" width="8.42578125" bestFit="1" customWidth="1"/>
    <col min="22" max="22" width="5.7109375" bestFit="1" customWidth="1"/>
    <col min="23" max="24" width="8.42578125" bestFit="1" customWidth="1"/>
    <col min="25" max="25" width="5.7109375" bestFit="1" customWidth="1"/>
    <col min="26" max="27" width="8.42578125" bestFit="1" customWidth="1"/>
    <col min="28" max="28" width="5.7109375" bestFit="1" customWidth="1"/>
    <col min="29" max="30" width="7.28515625" bestFit="1" customWidth="1"/>
    <col min="31" max="31" width="5.7109375" bestFit="1" customWidth="1"/>
    <col min="32" max="33" width="7.28515625" bestFit="1" customWidth="1"/>
    <col min="34" max="34" width="5.7109375" bestFit="1" customWidth="1"/>
    <col min="35" max="36" width="8.42578125" bestFit="1" customWidth="1"/>
    <col min="37" max="37" width="5.7109375" bestFit="1" customWidth="1"/>
    <col min="38" max="39" width="8.42578125" bestFit="1" customWidth="1"/>
    <col min="40" max="40" width="5.7109375" bestFit="1" customWidth="1"/>
    <col min="41" max="42" width="8.42578125" bestFit="1" customWidth="1"/>
    <col min="43" max="43" width="5.7109375" bestFit="1" customWidth="1"/>
    <col min="44" max="45" width="8.42578125" bestFit="1" customWidth="1"/>
    <col min="46" max="46" width="5.7109375" bestFit="1" customWidth="1"/>
    <col min="47" max="48" width="8.42578125" bestFit="1" customWidth="1"/>
    <col min="49" max="49" width="5.7109375" bestFit="1" customWidth="1"/>
    <col min="50" max="51" width="8.42578125" bestFit="1" customWidth="1"/>
    <col min="52" max="52" width="5.7109375" bestFit="1" customWidth="1"/>
    <col min="53" max="54" width="8.42578125" bestFit="1" customWidth="1"/>
    <col min="55" max="55" width="5.7109375" bestFit="1" customWidth="1"/>
    <col min="56" max="57" width="8.42578125" bestFit="1" customWidth="1"/>
    <col min="58" max="58" width="5.7109375" bestFit="1" customWidth="1"/>
    <col min="59" max="60" width="8.42578125" bestFit="1" customWidth="1"/>
    <col min="61" max="61" width="5.7109375" bestFit="1" customWidth="1"/>
    <col min="62" max="63" width="8.42578125" bestFit="1" customWidth="1"/>
    <col min="64" max="64" width="5.7109375" bestFit="1" customWidth="1"/>
    <col min="65" max="66" width="8.42578125" bestFit="1" customWidth="1"/>
    <col min="67" max="67" width="5.7109375" bestFit="1" customWidth="1"/>
    <col min="68" max="69" width="8.42578125" bestFit="1" customWidth="1"/>
    <col min="70" max="70" width="5.7109375" bestFit="1" customWidth="1"/>
    <col min="71" max="72" width="8.42578125" bestFit="1" customWidth="1"/>
    <col min="73" max="73" width="5.7109375" bestFit="1" customWidth="1"/>
    <col min="74" max="75" width="7.28515625" bestFit="1" customWidth="1"/>
    <col min="76" max="76" width="5.7109375" bestFit="1" customWidth="1"/>
    <col min="77" max="77" width="7.28515625" bestFit="1" customWidth="1"/>
    <col min="78" max="78" width="8.42578125" bestFit="1" customWidth="1"/>
    <col min="79" max="79" width="5.7109375" bestFit="1" customWidth="1"/>
    <col min="80" max="81" width="8.42578125" bestFit="1" customWidth="1"/>
    <col min="82" max="82" width="5.7109375" bestFit="1" customWidth="1"/>
    <col min="83" max="84" width="8.42578125" bestFit="1" customWidth="1"/>
    <col min="85" max="85" width="5.7109375" bestFit="1" customWidth="1"/>
    <col min="86" max="87" width="7.28515625" bestFit="1" customWidth="1"/>
    <col min="88" max="88" width="5.7109375" bestFit="1" customWidth="1"/>
    <col min="89" max="90" width="8.42578125" bestFit="1" customWidth="1"/>
    <col min="91" max="91" width="5.7109375" bestFit="1" customWidth="1"/>
    <col min="92" max="93" width="7.5703125" bestFit="1" customWidth="1"/>
    <col min="94" max="94" width="5.7109375" bestFit="1" customWidth="1"/>
    <col min="95" max="96" width="8.42578125" bestFit="1" customWidth="1"/>
    <col min="97" max="97" width="5.7109375" bestFit="1" customWidth="1"/>
    <col min="98" max="99" width="8.42578125" bestFit="1" customWidth="1"/>
    <col min="100" max="100" width="5.7109375" bestFit="1" customWidth="1"/>
    <col min="101" max="102" width="8.42578125" bestFit="1" customWidth="1"/>
    <col min="103" max="103" width="5.7109375" bestFit="1" customWidth="1"/>
    <col min="104" max="105" width="7.5703125" bestFit="1" customWidth="1"/>
    <col min="106" max="106" width="5.7109375" bestFit="1" customWidth="1"/>
    <col min="107" max="108" width="8.42578125" bestFit="1" customWidth="1"/>
    <col min="109" max="109" width="5.7109375" bestFit="1" customWidth="1"/>
    <col min="110" max="111" width="7.28515625" bestFit="1" customWidth="1"/>
    <col min="112" max="112" width="5.7109375" bestFit="1" customWidth="1"/>
    <col min="113" max="114" width="7.28515625" bestFit="1" customWidth="1"/>
    <col min="115" max="115" width="5.7109375" bestFit="1" customWidth="1"/>
    <col min="116" max="117" width="7.28515625" bestFit="1" customWidth="1"/>
    <col min="118" max="118" width="5.7109375" bestFit="1" customWidth="1"/>
    <col min="119" max="120" width="7.28515625" bestFit="1" customWidth="1"/>
    <col min="121" max="121" width="5.7109375" bestFit="1" customWidth="1"/>
    <col min="122" max="123" width="7.28515625" bestFit="1" customWidth="1"/>
    <col min="124" max="124" width="5.7109375" bestFit="1" customWidth="1"/>
    <col min="125" max="126" width="7.28515625" bestFit="1" customWidth="1"/>
    <col min="127" max="127" width="5.7109375" bestFit="1" customWidth="1"/>
    <col min="128" max="129" width="8.42578125" bestFit="1" customWidth="1"/>
    <col min="130" max="130" width="5.7109375" bestFit="1" customWidth="1"/>
    <col min="131" max="132" width="8.42578125" bestFit="1" customWidth="1"/>
    <col min="133" max="133" width="5.7109375" bestFit="1" customWidth="1"/>
    <col min="134" max="135" width="8.42578125" bestFit="1" customWidth="1"/>
    <col min="136" max="136" width="5.7109375" bestFit="1" customWidth="1"/>
    <col min="137" max="138" width="8.42578125" bestFit="1" customWidth="1"/>
    <col min="139" max="139" width="5.7109375" bestFit="1" customWidth="1"/>
    <col min="140" max="141" width="8.42578125" bestFit="1" customWidth="1"/>
    <col min="142" max="142" width="5.7109375" bestFit="1" customWidth="1"/>
    <col min="143" max="144" width="8.42578125" bestFit="1" customWidth="1"/>
    <col min="145" max="145" width="5.7109375" bestFit="1" customWidth="1"/>
    <col min="146" max="147" width="7.28515625" bestFit="1" customWidth="1"/>
    <col min="148" max="148" width="5.7109375" bestFit="1" customWidth="1"/>
    <col min="149" max="150" width="8.42578125" bestFit="1" customWidth="1"/>
    <col min="151" max="151" width="5.7109375" bestFit="1" customWidth="1"/>
    <col min="152" max="153" width="8.42578125" bestFit="1" customWidth="1"/>
    <col min="154" max="154" width="5.7109375" bestFit="1" customWidth="1"/>
    <col min="155" max="156" width="8.42578125" bestFit="1" customWidth="1"/>
    <col min="157" max="157" width="5.7109375" bestFit="1" customWidth="1"/>
    <col min="158" max="159" width="21.5703125" customWidth="1"/>
  </cols>
  <sheetData>
    <row r="1" spans="1:164" ht="15.75" customHeight="1" thickBot="1" x14ac:dyDescent="0.25">
      <c r="B1" s="209" t="s">
        <v>152</v>
      </c>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1" t="s">
        <v>133</v>
      </c>
      <c r="AD1" s="212"/>
      <c r="AE1" s="212"/>
      <c r="AF1" s="212"/>
      <c r="AG1" s="212"/>
      <c r="AH1" s="212"/>
      <c r="AI1" s="212"/>
      <c r="AJ1" s="212"/>
      <c r="AK1" s="212"/>
      <c r="AL1" s="212"/>
      <c r="AM1" s="212"/>
      <c r="AN1" s="212"/>
      <c r="AO1" s="212"/>
      <c r="AP1" s="212"/>
      <c r="AQ1" s="212"/>
      <c r="AR1" s="212"/>
      <c r="AS1" s="212"/>
      <c r="AT1" s="212"/>
      <c r="AU1" s="212"/>
      <c r="AV1" s="212"/>
      <c r="AW1" s="212"/>
      <c r="AX1" s="212"/>
      <c r="AY1" s="212"/>
      <c r="AZ1" s="212"/>
      <c r="BA1" s="191" t="s">
        <v>135</v>
      </c>
      <c r="BB1" s="192"/>
      <c r="BC1" s="192"/>
      <c r="BD1" s="192"/>
      <c r="BE1" s="192"/>
      <c r="BF1" s="192"/>
      <c r="BG1" s="192"/>
      <c r="BH1" s="192"/>
      <c r="BI1" s="192"/>
      <c r="BJ1" s="192"/>
      <c r="BK1" s="192"/>
      <c r="BL1" s="192"/>
      <c r="BM1" s="192"/>
      <c r="BN1" s="192"/>
      <c r="BO1" s="192"/>
      <c r="BP1" s="192"/>
      <c r="BQ1" s="192"/>
      <c r="BR1" s="192"/>
      <c r="BS1" s="192"/>
      <c r="BT1" s="192"/>
      <c r="BU1" s="192"/>
      <c r="BV1" s="192"/>
      <c r="BW1" s="192"/>
      <c r="BX1" s="192"/>
      <c r="BY1" s="192"/>
      <c r="BZ1" s="192"/>
      <c r="CA1" s="192"/>
      <c r="CB1" s="192"/>
      <c r="CC1" s="192"/>
      <c r="CD1" s="192"/>
      <c r="CE1" s="193" t="s">
        <v>136</v>
      </c>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5" t="s">
        <v>137</v>
      </c>
      <c r="DG1" s="196"/>
      <c r="DH1" s="196"/>
      <c r="DI1" s="196"/>
      <c r="DJ1" s="196"/>
      <c r="DK1" s="196"/>
      <c r="DL1" s="196"/>
      <c r="DM1" s="196"/>
      <c r="DN1" s="196"/>
      <c r="DO1" s="197" t="s">
        <v>138</v>
      </c>
      <c r="DP1" s="198"/>
      <c r="DQ1" s="198"/>
      <c r="DR1" s="198"/>
      <c r="DS1" s="198"/>
      <c r="DT1" s="198"/>
      <c r="DU1" s="198"/>
      <c r="DV1" s="198"/>
      <c r="DW1" s="198"/>
      <c r="DX1" s="198"/>
      <c r="DY1" s="198"/>
      <c r="DZ1" s="198"/>
      <c r="EA1" s="198"/>
      <c r="EB1" s="198"/>
      <c r="EC1" s="198"/>
      <c r="ED1" s="198"/>
      <c r="EE1" s="198"/>
      <c r="EF1" s="198"/>
      <c r="EG1" s="198"/>
      <c r="EH1" s="198"/>
      <c r="EI1" s="198"/>
      <c r="EJ1" s="198"/>
      <c r="EK1" s="198"/>
      <c r="EL1" s="198"/>
      <c r="EM1" s="198"/>
      <c r="EN1" s="198"/>
      <c r="EO1" s="198"/>
      <c r="EP1" s="198"/>
      <c r="EQ1" s="198"/>
      <c r="ER1" s="198"/>
      <c r="ES1" s="198"/>
      <c r="ET1" s="198"/>
      <c r="EU1" s="198"/>
      <c r="EV1" s="198"/>
      <c r="EW1" s="198"/>
      <c r="EX1" s="198"/>
      <c r="EY1" s="198"/>
      <c r="EZ1" s="198"/>
      <c r="FA1" s="198"/>
    </row>
    <row r="2" spans="1:164" s="1" customFormat="1" ht="88.5" customHeight="1" x14ac:dyDescent="0.2">
      <c r="A2" s="1" t="s">
        <v>0</v>
      </c>
      <c r="B2" s="224" t="s">
        <v>1</v>
      </c>
      <c r="C2" s="225"/>
      <c r="D2" s="226"/>
      <c r="E2" s="224" t="s">
        <v>2</v>
      </c>
      <c r="F2" s="225"/>
      <c r="G2" s="226"/>
      <c r="H2" s="224" t="s">
        <v>3</v>
      </c>
      <c r="I2" s="225"/>
      <c r="J2" s="226"/>
      <c r="K2" s="224" t="s">
        <v>4</v>
      </c>
      <c r="L2" s="225"/>
      <c r="M2" s="226"/>
      <c r="N2" s="224" t="s">
        <v>5</v>
      </c>
      <c r="O2" s="225"/>
      <c r="P2" s="226"/>
      <c r="Q2" s="224" t="s">
        <v>6</v>
      </c>
      <c r="R2" s="225"/>
      <c r="S2" s="226"/>
      <c r="T2" s="224" t="s">
        <v>7</v>
      </c>
      <c r="U2" s="225"/>
      <c r="V2" s="226"/>
      <c r="W2" s="224" t="s">
        <v>8</v>
      </c>
      <c r="X2" s="225"/>
      <c r="Y2" s="226"/>
      <c r="Z2" s="224" t="s">
        <v>9</v>
      </c>
      <c r="AA2" s="225"/>
      <c r="AB2" s="226"/>
      <c r="AC2" s="219" t="s">
        <v>10</v>
      </c>
      <c r="AD2" s="220"/>
      <c r="AE2" s="221"/>
      <c r="AF2" s="219" t="s">
        <v>11</v>
      </c>
      <c r="AG2" s="220"/>
      <c r="AH2" s="221"/>
      <c r="AI2" s="219" t="s">
        <v>12</v>
      </c>
      <c r="AJ2" s="220"/>
      <c r="AK2" s="221"/>
      <c r="AL2" s="219" t="s">
        <v>13</v>
      </c>
      <c r="AM2" s="220"/>
      <c r="AN2" s="221"/>
      <c r="AO2" s="219" t="s">
        <v>14</v>
      </c>
      <c r="AP2" s="220"/>
      <c r="AQ2" s="221"/>
      <c r="AR2" s="219" t="s">
        <v>15</v>
      </c>
      <c r="AS2" s="220"/>
      <c r="AT2" s="221"/>
      <c r="AU2" s="219" t="s">
        <v>16</v>
      </c>
      <c r="AV2" s="220"/>
      <c r="AW2" s="221"/>
      <c r="AX2" s="219" t="s">
        <v>17</v>
      </c>
      <c r="AY2" s="220"/>
      <c r="AZ2" s="221"/>
      <c r="BA2" s="203" t="s">
        <v>18</v>
      </c>
      <c r="BB2" s="204"/>
      <c r="BC2" s="205"/>
      <c r="BD2" s="203" t="s">
        <v>19</v>
      </c>
      <c r="BE2" s="204"/>
      <c r="BF2" s="205"/>
      <c r="BG2" s="203" t="s">
        <v>20</v>
      </c>
      <c r="BH2" s="204"/>
      <c r="BI2" s="205"/>
      <c r="BJ2" s="203" t="s">
        <v>21</v>
      </c>
      <c r="BK2" s="204"/>
      <c r="BL2" s="205"/>
      <c r="BM2" s="203" t="s">
        <v>22</v>
      </c>
      <c r="BN2" s="204"/>
      <c r="BO2" s="205"/>
      <c r="BP2" s="228" t="s">
        <v>23</v>
      </c>
      <c r="BQ2" s="229"/>
      <c r="BR2" s="230"/>
      <c r="BS2" s="203" t="s">
        <v>24</v>
      </c>
      <c r="BT2" s="204"/>
      <c r="BU2" s="205"/>
      <c r="BV2" s="228" t="s">
        <v>25</v>
      </c>
      <c r="BW2" s="229"/>
      <c r="BX2" s="230"/>
      <c r="BY2" s="203" t="s">
        <v>26</v>
      </c>
      <c r="BZ2" s="204"/>
      <c r="CA2" s="205"/>
      <c r="CB2" s="203" t="s">
        <v>27</v>
      </c>
      <c r="CC2" s="204"/>
      <c r="CD2" s="205"/>
      <c r="CE2" s="206" t="s">
        <v>28</v>
      </c>
      <c r="CF2" s="207"/>
      <c r="CG2" s="208"/>
      <c r="CH2" s="206" t="s">
        <v>29</v>
      </c>
      <c r="CI2" s="207"/>
      <c r="CJ2" s="208"/>
      <c r="CK2" s="206" t="s">
        <v>30</v>
      </c>
      <c r="CL2" s="207"/>
      <c r="CM2" s="208"/>
      <c r="CN2" s="206" t="s">
        <v>31</v>
      </c>
      <c r="CO2" s="207"/>
      <c r="CP2" s="208"/>
      <c r="CQ2" s="206" t="s">
        <v>32</v>
      </c>
      <c r="CR2" s="207"/>
      <c r="CS2" s="208"/>
      <c r="CT2" s="206" t="s">
        <v>33</v>
      </c>
      <c r="CU2" s="207"/>
      <c r="CV2" s="208"/>
      <c r="CW2" s="206" t="s">
        <v>34</v>
      </c>
      <c r="CX2" s="207"/>
      <c r="CY2" s="208"/>
      <c r="CZ2" s="206" t="s">
        <v>35</v>
      </c>
      <c r="DA2" s="207"/>
      <c r="DB2" s="208"/>
      <c r="DC2" s="206" t="s">
        <v>36</v>
      </c>
      <c r="DD2" s="207"/>
      <c r="DE2" s="208"/>
      <c r="DF2" s="234" t="s">
        <v>37</v>
      </c>
      <c r="DG2" s="235"/>
      <c r="DH2" s="236"/>
      <c r="DI2" s="234" t="s">
        <v>38</v>
      </c>
      <c r="DJ2" s="235"/>
      <c r="DK2" s="236"/>
      <c r="DL2" s="234" t="s">
        <v>39</v>
      </c>
      <c r="DM2" s="235"/>
      <c r="DN2" s="236"/>
      <c r="DO2" s="231" t="s">
        <v>40</v>
      </c>
      <c r="DP2" s="232"/>
      <c r="DQ2" s="233"/>
      <c r="DR2" s="231" t="s">
        <v>41</v>
      </c>
      <c r="DS2" s="232"/>
      <c r="DT2" s="233"/>
      <c r="DU2" s="231" t="s">
        <v>42</v>
      </c>
      <c r="DV2" s="232"/>
      <c r="DW2" s="233"/>
      <c r="DX2" s="231" t="s">
        <v>43</v>
      </c>
      <c r="DY2" s="232"/>
      <c r="DZ2" s="233"/>
      <c r="EA2" s="231" t="s">
        <v>44</v>
      </c>
      <c r="EB2" s="232"/>
      <c r="EC2" s="233"/>
      <c r="ED2" s="231" t="s">
        <v>45</v>
      </c>
      <c r="EE2" s="232"/>
      <c r="EF2" s="233"/>
      <c r="EG2" s="231" t="s">
        <v>46</v>
      </c>
      <c r="EH2" s="232"/>
      <c r="EI2" s="233"/>
      <c r="EJ2" s="231" t="s">
        <v>47</v>
      </c>
      <c r="EK2" s="232"/>
      <c r="EL2" s="233"/>
      <c r="EM2" s="231" t="s">
        <v>48</v>
      </c>
      <c r="EN2" s="232"/>
      <c r="EO2" s="233"/>
      <c r="EP2" s="231" t="s">
        <v>49</v>
      </c>
      <c r="EQ2" s="232"/>
      <c r="ER2" s="233"/>
      <c r="ES2" s="231" t="s">
        <v>50</v>
      </c>
      <c r="ET2" s="232"/>
      <c r="EU2" s="233"/>
      <c r="EV2" s="231" t="s">
        <v>51</v>
      </c>
      <c r="EW2" s="232"/>
      <c r="EX2" s="233"/>
      <c r="EY2" s="231" t="s">
        <v>52</v>
      </c>
      <c r="EZ2" s="232"/>
      <c r="FA2" s="233"/>
      <c r="FB2" s="1" t="s">
        <v>53</v>
      </c>
      <c r="FC2" s="1" t="s">
        <v>54</v>
      </c>
      <c r="FF2" s="3" t="s">
        <v>130</v>
      </c>
    </row>
    <row r="3" spans="1:164" s="7" customFormat="1" ht="15.75" customHeight="1" x14ac:dyDescent="0.2">
      <c r="A3" s="5">
        <v>42227.677364722222</v>
      </c>
      <c r="B3" s="64"/>
      <c r="C3" s="65" t="s">
        <v>55</v>
      </c>
      <c r="D3" s="66"/>
      <c r="E3" s="67"/>
      <c r="F3" s="65" t="s">
        <v>56</v>
      </c>
      <c r="G3" s="66"/>
      <c r="H3" s="67"/>
      <c r="I3" s="65" t="s">
        <v>56</v>
      </c>
      <c r="J3" s="66"/>
      <c r="K3" s="67"/>
      <c r="L3" s="65" t="s">
        <v>90</v>
      </c>
      <c r="M3" s="66"/>
      <c r="N3" s="67"/>
      <c r="O3" s="65" t="s">
        <v>90</v>
      </c>
      <c r="P3" s="66"/>
      <c r="Q3" s="67"/>
      <c r="R3" s="65" t="s">
        <v>89</v>
      </c>
      <c r="S3" s="66"/>
      <c r="T3" s="67"/>
      <c r="U3" s="65" t="s">
        <v>89</v>
      </c>
      <c r="V3" s="66"/>
      <c r="W3" s="67"/>
      <c r="X3" s="65" t="s">
        <v>89</v>
      </c>
      <c r="Y3" s="66"/>
      <c r="Z3" s="67"/>
      <c r="AA3" s="65" t="s">
        <v>90</v>
      </c>
      <c r="AB3" s="66"/>
      <c r="AC3" s="36"/>
      <c r="AD3" s="37" t="s">
        <v>56</v>
      </c>
      <c r="AE3" s="38"/>
      <c r="AF3" s="36"/>
      <c r="AG3" s="37" t="s">
        <v>56</v>
      </c>
      <c r="AH3" s="38"/>
      <c r="AI3" s="36"/>
      <c r="AJ3" s="37" t="s">
        <v>89</v>
      </c>
      <c r="AK3" s="38"/>
      <c r="AL3" s="36"/>
      <c r="AM3" s="37" t="s">
        <v>90</v>
      </c>
      <c r="AN3" s="38"/>
      <c r="AO3" s="36"/>
      <c r="AP3" s="37" t="s">
        <v>90</v>
      </c>
      <c r="AQ3" s="38"/>
      <c r="AR3" s="36"/>
      <c r="AS3" s="37" t="s">
        <v>90</v>
      </c>
      <c r="AT3" s="38"/>
      <c r="AU3" s="36"/>
      <c r="AV3" s="37" t="s">
        <v>90</v>
      </c>
      <c r="AW3" s="38"/>
      <c r="AX3" s="36"/>
      <c r="AY3" s="37" t="s">
        <v>89</v>
      </c>
      <c r="AZ3" s="38"/>
      <c r="BA3" s="50"/>
      <c r="BB3" s="51" t="s">
        <v>89</v>
      </c>
      <c r="BC3" s="52"/>
      <c r="BD3" s="50"/>
      <c r="BE3" s="51" t="s">
        <v>89</v>
      </c>
      <c r="BF3" s="52"/>
      <c r="BG3" s="50"/>
      <c r="BH3" s="51" t="s">
        <v>90</v>
      </c>
      <c r="BI3" s="52"/>
      <c r="BJ3" s="50"/>
      <c r="BK3" s="51" t="s">
        <v>90</v>
      </c>
      <c r="BL3" s="52"/>
      <c r="BM3" s="50"/>
      <c r="BN3" s="51" t="s">
        <v>89</v>
      </c>
      <c r="BO3" s="52"/>
      <c r="BP3" s="50"/>
      <c r="BQ3" s="51" t="s">
        <v>90</v>
      </c>
      <c r="BR3" s="52"/>
      <c r="BS3" s="50"/>
      <c r="BT3" s="51" t="s">
        <v>89</v>
      </c>
      <c r="BU3" s="52"/>
      <c r="BV3" s="50"/>
      <c r="BW3" s="51" t="s">
        <v>56</v>
      </c>
      <c r="BX3" s="52"/>
      <c r="BY3" s="50"/>
      <c r="BZ3" s="51" t="s">
        <v>91</v>
      </c>
      <c r="CA3" s="52"/>
      <c r="CB3" s="50"/>
      <c r="CC3" s="51" t="s">
        <v>90</v>
      </c>
      <c r="CD3" s="52"/>
      <c r="CE3" s="80"/>
      <c r="CF3" s="81" t="s">
        <v>89</v>
      </c>
      <c r="CG3" s="82"/>
      <c r="CH3" s="80"/>
      <c r="CI3" s="81" t="s">
        <v>56</v>
      </c>
      <c r="CJ3" s="82"/>
      <c r="CK3" s="80"/>
      <c r="CL3" s="81" t="s">
        <v>90</v>
      </c>
      <c r="CM3" s="82"/>
      <c r="CN3" s="80"/>
      <c r="CO3" s="81" t="s">
        <v>94</v>
      </c>
      <c r="CP3" s="82"/>
      <c r="CQ3" s="80"/>
      <c r="CR3" s="81" t="s">
        <v>89</v>
      </c>
      <c r="CS3" s="82"/>
      <c r="CT3" s="80"/>
      <c r="CU3" s="81" t="s">
        <v>89</v>
      </c>
      <c r="CV3" s="82"/>
      <c r="CW3" s="80"/>
      <c r="CX3" s="81" t="b">
        <v>0</v>
      </c>
      <c r="CY3" s="82"/>
      <c r="CZ3" s="80"/>
      <c r="DA3" s="81" t="s">
        <v>94</v>
      </c>
      <c r="DB3" s="82"/>
      <c r="DC3" s="80"/>
      <c r="DD3" s="81" t="s">
        <v>90</v>
      </c>
      <c r="DE3" s="82"/>
      <c r="DF3" s="94"/>
      <c r="DG3" s="95" t="s">
        <v>57</v>
      </c>
      <c r="DH3" s="96"/>
      <c r="DI3" s="94"/>
      <c r="DJ3" s="95" t="s">
        <v>57</v>
      </c>
      <c r="DK3" s="96"/>
      <c r="DL3" s="94"/>
      <c r="DM3" s="95" t="s">
        <v>57</v>
      </c>
      <c r="DN3" s="96"/>
      <c r="DO3" s="107"/>
      <c r="DP3" s="108" t="s">
        <v>55</v>
      </c>
      <c r="DQ3" s="109"/>
      <c r="DR3" s="107"/>
      <c r="DS3" s="108" t="s">
        <v>56</v>
      </c>
      <c r="DT3" s="109"/>
      <c r="DU3" s="107"/>
      <c r="DV3" s="108" t="s">
        <v>57</v>
      </c>
      <c r="DW3" s="109"/>
      <c r="DX3" s="107"/>
      <c r="DY3" s="108" t="b">
        <v>0</v>
      </c>
      <c r="DZ3" s="109"/>
      <c r="EA3" s="107"/>
      <c r="EB3" s="108" t="b">
        <v>0</v>
      </c>
      <c r="EC3" s="109"/>
      <c r="ED3" s="107"/>
      <c r="EE3" s="108" t="b">
        <v>0</v>
      </c>
      <c r="EF3" s="109"/>
      <c r="EG3" s="107"/>
      <c r="EH3" s="108" t="s">
        <v>90</v>
      </c>
      <c r="EI3" s="109"/>
      <c r="EJ3" s="107"/>
      <c r="EK3" s="108" t="b">
        <v>0</v>
      </c>
      <c r="EL3" s="109"/>
      <c r="EM3" s="107"/>
      <c r="EN3" s="108" t="s">
        <v>90</v>
      </c>
      <c r="EO3" s="109"/>
      <c r="EP3" s="107"/>
      <c r="EQ3" s="108" t="s">
        <v>94</v>
      </c>
      <c r="ER3" s="109"/>
      <c r="ES3" s="107"/>
      <c r="ET3" s="108" t="s">
        <v>89</v>
      </c>
      <c r="EU3" s="109"/>
      <c r="EV3" s="107"/>
      <c r="EW3" s="108" t="s">
        <v>90</v>
      </c>
      <c r="EX3" s="109"/>
      <c r="EY3" s="107"/>
      <c r="EZ3" s="108" t="s">
        <v>90</v>
      </c>
      <c r="FA3" s="109"/>
      <c r="FB3" s="6" t="s">
        <v>58</v>
      </c>
      <c r="FC3" s="6" t="s">
        <v>59</v>
      </c>
      <c r="FF3" s="6" t="s">
        <v>56</v>
      </c>
      <c r="FG3" s="7">
        <v>3</v>
      </c>
      <c r="FH3" s="8" t="s">
        <v>89</v>
      </c>
    </row>
    <row r="4" spans="1:164" s="7" customFormat="1" ht="15.75" customHeight="1" x14ac:dyDescent="0.2">
      <c r="A4" s="5">
        <v>42227.680330914351</v>
      </c>
      <c r="B4" s="64"/>
      <c r="C4" s="65" t="s">
        <v>57</v>
      </c>
      <c r="D4" s="66"/>
      <c r="E4" s="67"/>
      <c r="F4" s="65" t="s">
        <v>55</v>
      </c>
      <c r="G4" s="66"/>
      <c r="H4" s="67"/>
      <c r="I4" s="65" t="s">
        <v>57</v>
      </c>
      <c r="J4" s="66"/>
      <c r="K4" s="67"/>
      <c r="L4" s="65" t="s">
        <v>90</v>
      </c>
      <c r="M4" s="66"/>
      <c r="N4" s="67"/>
      <c r="O4" s="65" t="b">
        <v>0</v>
      </c>
      <c r="P4" s="66"/>
      <c r="Q4" s="67"/>
      <c r="R4" s="65" t="s">
        <v>90</v>
      </c>
      <c r="S4" s="66"/>
      <c r="T4" s="67"/>
      <c r="U4" s="65" t="s">
        <v>90</v>
      </c>
      <c r="V4" s="66"/>
      <c r="W4" s="67"/>
      <c r="X4" s="65" t="s">
        <v>90</v>
      </c>
      <c r="Y4" s="66"/>
      <c r="Z4" s="67"/>
      <c r="AA4" s="65" t="b">
        <v>0</v>
      </c>
      <c r="AB4" s="66"/>
      <c r="AC4" s="36"/>
      <c r="AD4" s="37" t="s">
        <v>57</v>
      </c>
      <c r="AE4" s="38"/>
      <c r="AF4" s="36"/>
      <c r="AG4" s="37" t="s">
        <v>57</v>
      </c>
      <c r="AH4" s="38"/>
      <c r="AI4" s="36"/>
      <c r="AJ4" s="37" t="b">
        <v>0</v>
      </c>
      <c r="AK4" s="38"/>
      <c r="AL4" s="36"/>
      <c r="AM4" s="37" t="s">
        <v>90</v>
      </c>
      <c r="AN4" s="38"/>
      <c r="AO4" s="36"/>
      <c r="AP4" s="37" t="s">
        <v>90</v>
      </c>
      <c r="AQ4" s="38"/>
      <c r="AR4" s="36"/>
      <c r="AS4" s="37" t="s">
        <v>90</v>
      </c>
      <c r="AT4" s="38"/>
      <c r="AU4" s="36"/>
      <c r="AV4" s="37" t="s">
        <v>90</v>
      </c>
      <c r="AW4" s="38"/>
      <c r="AX4" s="36"/>
      <c r="AY4" s="37" t="s">
        <v>90</v>
      </c>
      <c r="AZ4" s="38"/>
      <c r="BA4" s="50"/>
      <c r="BB4" s="51" t="s">
        <v>89</v>
      </c>
      <c r="BC4" s="52"/>
      <c r="BD4" s="50"/>
      <c r="BE4" s="51" t="s">
        <v>90</v>
      </c>
      <c r="BF4" s="52"/>
      <c r="BG4" s="50"/>
      <c r="BH4" s="51" t="b">
        <v>0</v>
      </c>
      <c r="BI4" s="52"/>
      <c r="BJ4" s="50"/>
      <c r="BK4" s="51" t="s">
        <v>90</v>
      </c>
      <c r="BL4" s="52"/>
      <c r="BM4" s="50"/>
      <c r="BN4" s="51" t="s">
        <v>90</v>
      </c>
      <c r="BO4" s="52"/>
      <c r="BP4" s="50"/>
      <c r="BQ4" s="51" t="s">
        <v>89</v>
      </c>
      <c r="BR4" s="52"/>
      <c r="BS4" s="50"/>
      <c r="BT4" s="51" t="s">
        <v>89</v>
      </c>
      <c r="BU4" s="52"/>
      <c r="BV4" s="50"/>
      <c r="BW4" s="51" t="s">
        <v>56</v>
      </c>
      <c r="BX4" s="52"/>
      <c r="BY4" s="50"/>
      <c r="BZ4" s="51" t="s">
        <v>91</v>
      </c>
      <c r="CA4" s="52"/>
      <c r="CB4" s="50"/>
      <c r="CC4" s="51" t="s">
        <v>90</v>
      </c>
      <c r="CD4" s="52"/>
      <c r="CE4" s="80"/>
      <c r="CF4" s="81" t="s">
        <v>89</v>
      </c>
      <c r="CG4" s="82"/>
      <c r="CH4" s="80"/>
      <c r="CI4" s="81" t="s">
        <v>56</v>
      </c>
      <c r="CJ4" s="82"/>
      <c r="CK4" s="80"/>
      <c r="CL4" s="81" t="s">
        <v>89</v>
      </c>
      <c r="CM4" s="82"/>
      <c r="CN4" s="80"/>
      <c r="CO4" s="81" t="s">
        <v>94</v>
      </c>
      <c r="CP4" s="82"/>
      <c r="CQ4" s="80"/>
      <c r="CR4" s="81" t="s">
        <v>89</v>
      </c>
      <c r="CS4" s="82"/>
      <c r="CT4" s="80"/>
      <c r="CU4" s="81" t="s">
        <v>89</v>
      </c>
      <c r="CV4" s="82"/>
      <c r="CW4" s="80"/>
      <c r="CX4" s="81" t="s">
        <v>90</v>
      </c>
      <c r="CY4" s="82"/>
      <c r="CZ4" s="80"/>
      <c r="DA4" s="81" t="s">
        <v>92</v>
      </c>
      <c r="DB4" s="82"/>
      <c r="DC4" s="80"/>
      <c r="DD4" s="81" t="s">
        <v>90</v>
      </c>
      <c r="DE4" s="82"/>
      <c r="DF4" s="94"/>
      <c r="DG4" s="95" t="s">
        <v>57</v>
      </c>
      <c r="DH4" s="96"/>
      <c r="DI4" s="94"/>
      <c r="DJ4" s="95" t="s">
        <v>57</v>
      </c>
      <c r="DK4" s="96"/>
      <c r="DL4" s="94"/>
      <c r="DM4" s="95" t="s">
        <v>57</v>
      </c>
      <c r="DN4" s="96"/>
      <c r="DO4" s="107"/>
      <c r="DP4" s="108" t="s">
        <v>57</v>
      </c>
      <c r="DQ4" s="109"/>
      <c r="DR4" s="107"/>
      <c r="DS4" s="108" t="s">
        <v>55</v>
      </c>
      <c r="DT4" s="109"/>
      <c r="DU4" s="107"/>
      <c r="DV4" s="108" t="s">
        <v>94</v>
      </c>
      <c r="DW4" s="109"/>
      <c r="DX4" s="107"/>
      <c r="DY4" s="108" t="s">
        <v>90</v>
      </c>
      <c r="DZ4" s="109"/>
      <c r="EA4" s="107"/>
      <c r="EB4" s="108" t="s">
        <v>89</v>
      </c>
      <c r="EC4" s="109"/>
      <c r="ED4" s="107"/>
      <c r="EE4" s="108" t="s">
        <v>90</v>
      </c>
      <c r="EF4" s="109"/>
      <c r="EG4" s="107"/>
      <c r="EH4" s="108" t="s">
        <v>90</v>
      </c>
      <c r="EI4" s="109"/>
      <c r="EJ4" s="107"/>
      <c r="EK4" s="108" t="s">
        <v>89</v>
      </c>
      <c r="EL4" s="109"/>
      <c r="EM4" s="107"/>
      <c r="EN4" s="108" t="s">
        <v>89</v>
      </c>
      <c r="EO4" s="109"/>
      <c r="EP4" s="107"/>
      <c r="EQ4" s="108" t="s">
        <v>57</v>
      </c>
      <c r="ER4" s="109"/>
      <c r="ES4" s="107"/>
      <c r="ET4" s="108" t="s">
        <v>89</v>
      </c>
      <c r="EU4" s="109"/>
      <c r="EV4" s="107"/>
      <c r="EW4" s="108" t="s">
        <v>89</v>
      </c>
      <c r="EX4" s="109"/>
      <c r="EY4" s="107"/>
      <c r="EZ4" s="108" t="s">
        <v>90</v>
      </c>
      <c r="FA4" s="109"/>
      <c r="FB4" s="6" t="s">
        <v>60</v>
      </c>
      <c r="FC4" s="6" t="s">
        <v>61</v>
      </c>
      <c r="FF4" s="6" t="s">
        <v>57</v>
      </c>
      <c r="FG4" s="7">
        <v>2</v>
      </c>
      <c r="FH4" s="8" t="s">
        <v>57</v>
      </c>
    </row>
    <row r="5" spans="1:164" s="7" customFormat="1" ht="15.75" customHeight="1" x14ac:dyDescent="0.2">
      <c r="A5" s="5">
        <v>42227.682199675924</v>
      </c>
      <c r="B5" s="64"/>
      <c r="C5" s="65" t="s">
        <v>56</v>
      </c>
      <c r="D5" s="66"/>
      <c r="E5" s="67"/>
      <c r="F5" s="65" t="s">
        <v>56</v>
      </c>
      <c r="G5" s="66"/>
      <c r="H5" s="67"/>
      <c r="I5" s="65" t="s">
        <v>57</v>
      </c>
      <c r="J5" s="66"/>
      <c r="K5" s="67"/>
      <c r="L5" s="65" t="s">
        <v>89</v>
      </c>
      <c r="M5" s="66"/>
      <c r="N5" s="67"/>
      <c r="O5" s="65" t="s">
        <v>90</v>
      </c>
      <c r="P5" s="66"/>
      <c r="Q5" s="67"/>
      <c r="R5" s="65" t="s">
        <v>90</v>
      </c>
      <c r="S5" s="66"/>
      <c r="T5" s="67"/>
      <c r="U5" s="65" t="s">
        <v>89</v>
      </c>
      <c r="V5" s="66"/>
      <c r="W5" s="67"/>
      <c r="X5" s="65" t="s">
        <v>90</v>
      </c>
      <c r="Y5" s="66"/>
      <c r="Z5" s="67"/>
      <c r="AA5" s="65" t="s">
        <v>90</v>
      </c>
      <c r="AB5" s="66"/>
      <c r="AC5" s="36"/>
      <c r="AD5" s="37" t="s">
        <v>56</v>
      </c>
      <c r="AE5" s="38"/>
      <c r="AF5" s="36"/>
      <c r="AG5" s="37" t="s">
        <v>56</v>
      </c>
      <c r="AH5" s="38"/>
      <c r="AI5" s="36"/>
      <c r="AJ5" s="37" t="s">
        <v>90</v>
      </c>
      <c r="AK5" s="38"/>
      <c r="AL5" s="36"/>
      <c r="AM5" s="37" t="s">
        <v>89</v>
      </c>
      <c r="AN5" s="38"/>
      <c r="AO5" s="36"/>
      <c r="AP5" s="37" t="s">
        <v>89</v>
      </c>
      <c r="AQ5" s="38"/>
      <c r="AR5" s="36"/>
      <c r="AS5" s="37" t="s">
        <v>90</v>
      </c>
      <c r="AT5" s="38"/>
      <c r="AU5" s="36"/>
      <c r="AV5" s="37" t="s">
        <v>90</v>
      </c>
      <c r="AW5" s="38"/>
      <c r="AX5" s="36"/>
      <c r="AY5" s="37" t="s">
        <v>90</v>
      </c>
      <c r="AZ5" s="38"/>
      <c r="BA5" s="50"/>
      <c r="BB5" s="51" t="s">
        <v>89</v>
      </c>
      <c r="BC5" s="52"/>
      <c r="BD5" s="50"/>
      <c r="BE5" s="51" t="s">
        <v>89</v>
      </c>
      <c r="BF5" s="52"/>
      <c r="BG5" s="50"/>
      <c r="BH5" s="51" t="s">
        <v>90</v>
      </c>
      <c r="BI5" s="52"/>
      <c r="BJ5" s="50"/>
      <c r="BK5" s="51" t="s">
        <v>90</v>
      </c>
      <c r="BL5" s="52"/>
      <c r="BM5" s="50"/>
      <c r="BN5" s="51" t="s">
        <v>90</v>
      </c>
      <c r="BO5" s="52"/>
      <c r="BP5" s="50"/>
      <c r="BQ5" s="51" t="b">
        <v>0</v>
      </c>
      <c r="BR5" s="52"/>
      <c r="BS5" s="50"/>
      <c r="BT5" s="51" t="s">
        <v>89</v>
      </c>
      <c r="BU5" s="52"/>
      <c r="BV5" s="50"/>
      <c r="BW5" s="51" t="s">
        <v>57</v>
      </c>
      <c r="BX5" s="52"/>
      <c r="BY5" s="50"/>
      <c r="BZ5" s="51" t="s">
        <v>90</v>
      </c>
      <c r="CA5" s="52"/>
      <c r="CB5" s="50"/>
      <c r="CC5" s="51" t="s">
        <v>90</v>
      </c>
      <c r="CD5" s="52"/>
      <c r="CE5" s="80"/>
      <c r="CF5" s="81" t="s">
        <v>89</v>
      </c>
      <c r="CG5" s="82"/>
      <c r="CH5" s="80"/>
      <c r="CI5" s="81" t="s">
        <v>57</v>
      </c>
      <c r="CJ5" s="82"/>
      <c r="CK5" s="80"/>
      <c r="CL5" s="81" t="s">
        <v>90</v>
      </c>
      <c r="CM5" s="82"/>
      <c r="CN5" s="80"/>
      <c r="CO5" s="81" t="s">
        <v>92</v>
      </c>
      <c r="CP5" s="82"/>
      <c r="CQ5" s="80"/>
      <c r="CR5" s="81" t="b">
        <v>0</v>
      </c>
      <c r="CS5" s="82"/>
      <c r="CT5" s="80"/>
      <c r="CU5" s="81" t="s">
        <v>90</v>
      </c>
      <c r="CV5" s="82"/>
      <c r="CW5" s="80"/>
      <c r="CX5" s="81" t="s">
        <v>89</v>
      </c>
      <c r="CY5" s="82"/>
      <c r="CZ5" s="80"/>
      <c r="DA5" s="81" t="s">
        <v>94</v>
      </c>
      <c r="DB5" s="82"/>
      <c r="DC5" s="80"/>
      <c r="DD5" s="81" t="s">
        <v>89</v>
      </c>
      <c r="DE5" s="82"/>
      <c r="DF5" s="94"/>
      <c r="DG5" s="95" t="s">
        <v>57</v>
      </c>
      <c r="DH5" s="96"/>
      <c r="DI5" s="94"/>
      <c r="DJ5" s="95" t="s">
        <v>57</v>
      </c>
      <c r="DK5" s="96"/>
      <c r="DL5" s="94"/>
      <c r="DM5" s="95" t="s">
        <v>94</v>
      </c>
      <c r="DN5" s="96"/>
      <c r="DO5" s="107"/>
      <c r="DP5" s="108" t="s">
        <v>57</v>
      </c>
      <c r="DQ5" s="109"/>
      <c r="DR5" s="107"/>
      <c r="DS5" s="108" t="s">
        <v>55</v>
      </c>
      <c r="DT5" s="109"/>
      <c r="DU5" s="107"/>
      <c r="DV5" s="108" t="s">
        <v>94</v>
      </c>
      <c r="DW5" s="109"/>
      <c r="DX5" s="107"/>
      <c r="DY5" s="108" t="b">
        <v>0</v>
      </c>
      <c r="DZ5" s="109"/>
      <c r="EA5" s="107"/>
      <c r="EB5" s="108" t="b">
        <v>0</v>
      </c>
      <c r="EC5" s="109"/>
      <c r="ED5" s="107"/>
      <c r="EE5" s="108" t="s">
        <v>90</v>
      </c>
      <c r="EF5" s="109"/>
      <c r="EG5" s="107"/>
      <c r="EH5" s="108" t="s">
        <v>90</v>
      </c>
      <c r="EI5" s="109"/>
      <c r="EJ5" s="107"/>
      <c r="EK5" s="108" t="b">
        <v>0</v>
      </c>
      <c r="EL5" s="109"/>
      <c r="EM5" s="107"/>
      <c r="EN5" s="108" t="b">
        <v>0</v>
      </c>
      <c r="EO5" s="109"/>
      <c r="EP5" s="107"/>
      <c r="EQ5" s="108" t="s">
        <v>93</v>
      </c>
      <c r="ER5" s="109"/>
      <c r="ES5" s="107"/>
      <c r="ET5" s="108" t="s">
        <v>90</v>
      </c>
      <c r="EU5" s="109"/>
      <c r="EV5" s="107"/>
      <c r="EW5" s="108" t="b">
        <v>0</v>
      </c>
      <c r="EX5" s="109"/>
      <c r="EY5" s="107"/>
      <c r="EZ5" s="108" t="b">
        <v>0</v>
      </c>
      <c r="FA5" s="109"/>
      <c r="FB5" s="6" t="s">
        <v>62</v>
      </c>
      <c r="FC5" s="6" t="s">
        <v>63</v>
      </c>
      <c r="FF5" s="6" t="s">
        <v>55</v>
      </c>
      <c r="FG5" s="7">
        <v>1</v>
      </c>
      <c r="FH5" s="8" t="s">
        <v>132</v>
      </c>
    </row>
    <row r="6" spans="1:164" s="7" customFormat="1" ht="15.75" customHeight="1" x14ac:dyDescent="0.2">
      <c r="A6" s="5">
        <v>42227.682447627318</v>
      </c>
      <c r="B6" s="64"/>
      <c r="C6" s="65" t="s">
        <v>56</v>
      </c>
      <c r="D6" s="66"/>
      <c r="E6" s="67"/>
      <c r="F6" s="65" t="s">
        <v>56</v>
      </c>
      <c r="G6" s="66"/>
      <c r="H6" s="67"/>
      <c r="I6" s="65" t="s">
        <v>56</v>
      </c>
      <c r="J6" s="66"/>
      <c r="K6" s="67"/>
      <c r="L6" s="65" t="s">
        <v>90</v>
      </c>
      <c r="M6" s="66"/>
      <c r="N6" s="67"/>
      <c r="O6" s="65" t="s">
        <v>90</v>
      </c>
      <c r="P6" s="66"/>
      <c r="Q6" s="67"/>
      <c r="R6" s="65" t="s">
        <v>90</v>
      </c>
      <c r="S6" s="66"/>
      <c r="T6" s="67"/>
      <c r="U6" s="65" t="s">
        <v>90</v>
      </c>
      <c r="V6" s="66"/>
      <c r="W6" s="67"/>
      <c r="X6" s="65" t="s">
        <v>89</v>
      </c>
      <c r="Y6" s="66"/>
      <c r="Z6" s="67"/>
      <c r="AA6" s="65" t="b">
        <v>0</v>
      </c>
      <c r="AB6" s="66"/>
      <c r="AC6" s="36"/>
      <c r="AD6" s="37" t="s">
        <v>56</v>
      </c>
      <c r="AE6" s="38"/>
      <c r="AF6" s="36"/>
      <c r="AG6" s="37" t="s">
        <v>57</v>
      </c>
      <c r="AH6" s="38"/>
      <c r="AI6" s="36"/>
      <c r="AJ6" s="37" t="s">
        <v>90</v>
      </c>
      <c r="AK6" s="38"/>
      <c r="AL6" s="36"/>
      <c r="AM6" s="37" t="b">
        <v>0</v>
      </c>
      <c r="AN6" s="38"/>
      <c r="AO6" s="36"/>
      <c r="AP6" s="37" t="s">
        <v>90</v>
      </c>
      <c r="AQ6" s="38"/>
      <c r="AR6" s="36"/>
      <c r="AS6" s="37" t="b">
        <v>0</v>
      </c>
      <c r="AT6" s="38"/>
      <c r="AU6" s="36"/>
      <c r="AV6" s="37" t="s">
        <v>90</v>
      </c>
      <c r="AW6" s="38"/>
      <c r="AX6" s="36"/>
      <c r="AY6" s="37" t="s">
        <v>90</v>
      </c>
      <c r="AZ6" s="38"/>
      <c r="BA6" s="50"/>
      <c r="BB6" s="51" t="s">
        <v>89</v>
      </c>
      <c r="BC6" s="52"/>
      <c r="BD6" s="50"/>
      <c r="BE6" s="51" t="s">
        <v>89</v>
      </c>
      <c r="BF6" s="52"/>
      <c r="BG6" s="50"/>
      <c r="BH6" s="51" t="s">
        <v>89</v>
      </c>
      <c r="BI6" s="52"/>
      <c r="BJ6" s="50"/>
      <c r="BK6" s="51" t="s">
        <v>89</v>
      </c>
      <c r="BL6" s="52"/>
      <c r="BM6" s="50"/>
      <c r="BN6" s="51" t="s">
        <v>89</v>
      </c>
      <c r="BO6" s="52"/>
      <c r="BP6" s="50"/>
      <c r="BQ6" s="51" t="s">
        <v>90</v>
      </c>
      <c r="BR6" s="52"/>
      <c r="BS6" s="50"/>
      <c r="BT6" s="51" t="s">
        <v>89</v>
      </c>
      <c r="BU6" s="52"/>
      <c r="BV6" s="50"/>
      <c r="BW6" s="51" t="s">
        <v>56</v>
      </c>
      <c r="BX6" s="52"/>
      <c r="BY6" s="50"/>
      <c r="BZ6" s="51" t="s">
        <v>91</v>
      </c>
      <c r="CA6" s="52"/>
      <c r="CB6" s="50"/>
      <c r="CC6" s="51" t="s">
        <v>89</v>
      </c>
      <c r="CD6" s="52"/>
      <c r="CE6" s="80"/>
      <c r="CF6" s="81" t="s">
        <v>89</v>
      </c>
      <c r="CG6" s="82"/>
      <c r="CH6" s="80"/>
      <c r="CI6" s="81" t="s">
        <v>56</v>
      </c>
      <c r="CJ6" s="82"/>
      <c r="CK6" s="80"/>
      <c r="CL6" s="81" t="s">
        <v>90</v>
      </c>
      <c r="CM6" s="82"/>
      <c r="CN6" s="80"/>
      <c r="CO6" s="81" t="s">
        <v>92</v>
      </c>
      <c r="CP6" s="82"/>
      <c r="CQ6" s="80"/>
      <c r="CR6" s="81" t="s">
        <v>89</v>
      </c>
      <c r="CS6" s="82"/>
      <c r="CT6" s="80"/>
      <c r="CU6" s="81" t="s">
        <v>89</v>
      </c>
      <c r="CV6" s="82"/>
      <c r="CW6" s="80"/>
      <c r="CX6" s="81" t="s">
        <v>90</v>
      </c>
      <c r="CY6" s="82"/>
      <c r="CZ6" s="80"/>
      <c r="DA6" s="81" t="s">
        <v>92</v>
      </c>
      <c r="DB6" s="82"/>
      <c r="DC6" s="80"/>
      <c r="DD6" s="81" t="s">
        <v>89</v>
      </c>
      <c r="DE6" s="82"/>
      <c r="DF6" s="94"/>
      <c r="DG6" s="95" t="s">
        <v>93</v>
      </c>
      <c r="DH6" s="96"/>
      <c r="DI6" s="94"/>
      <c r="DJ6" s="95" t="s">
        <v>57</v>
      </c>
      <c r="DK6" s="96"/>
      <c r="DL6" s="94"/>
      <c r="DM6" s="95" t="s">
        <v>94</v>
      </c>
      <c r="DN6" s="96"/>
      <c r="DO6" s="107"/>
      <c r="DP6" s="108" t="s">
        <v>57</v>
      </c>
      <c r="DQ6" s="109"/>
      <c r="DR6" s="107"/>
      <c r="DS6" s="108" t="s">
        <v>57</v>
      </c>
      <c r="DT6" s="109"/>
      <c r="DU6" s="107"/>
      <c r="DV6" s="108" t="s">
        <v>94</v>
      </c>
      <c r="DW6" s="109"/>
      <c r="DX6" s="107"/>
      <c r="DY6" s="108" t="s">
        <v>90</v>
      </c>
      <c r="DZ6" s="109"/>
      <c r="EA6" s="107"/>
      <c r="EB6" s="108" t="s">
        <v>89</v>
      </c>
      <c r="EC6" s="109"/>
      <c r="ED6" s="107"/>
      <c r="EE6" s="108" t="s">
        <v>89</v>
      </c>
      <c r="EF6" s="109"/>
      <c r="EG6" s="107"/>
      <c r="EH6" s="108" t="b">
        <v>0</v>
      </c>
      <c r="EI6" s="109"/>
      <c r="EJ6" s="107"/>
      <c r="EK6" s="108" t="s">
        <v>89</v>
      </c>
      <c r="EL6" s="109"/>
      <c r="EM6" s="107"/>
      <c r="EN6" s="108" t="s">
        <v>90</v>
      </c>
      <c r="EO6" s="109"/>
      <c r="EP6" s="107"/>
      <c r="EQ6" s="108" t="s">
        <v>94</v>
      </c>
      <c r="ER6" s="109"/>
      <c r="ES6" s="107"/>
      <c r="ET6" s="108" t="s">
        <v>89</v>
      </c>
      <c r="EU6" s="109"/>
      <c r="EV6" s="107"/>
      <c r="EW6" s="108" t="s">
        <v>90</v>
      </c>
      <c r="EX6" s="109"/>
      <c r="EY6" s="107"/>
      <c r="EZ6" s="108" t="s">
        <v>90</v>
      </c>
      <c r="FA6" s="109"/>
      <c r="FB6" s="6" t="s">
        <v>64</v>
      </c>
      <c r="FC6" s="6" t="s">
        <v>65</v>
      </c>
    </row>
    <row r="7" spans="1:164" s="7" customFormat="1" ht="15.75" customHeight="1" x14ac:dyDescent="0.2">
      <c r="A7" s="5">
        <v>42227.685066111109</v>
      </c>
      <c r="B7" s="64"/>
      <c r="C7" s="65" t="s">
        <v>56</v>
      </c>
      <c r="D7" s="66"/>
      <c r="E7" s="67"/>
      <c r="F7" s="65" t="s">
        <v>56</v>
      </c>
      <c r="G7" s="66"/>
      <c r="H7" s="67"/>
      <c r="I7" s="65" t="s">
        <v>56</v>
      </c>
      <c r="J7" s="66"/>
      <c r="K7" s="67"/>
      <c r="L7" s="65" t="s">
        <v>89</v>
      </c>
      <c r="M7" s="66"/>
      <c r="N7" s="67"/>
      <c r="O7" s="65" t="s">
        <v>89</v>
      </c>
      <c r="P7" s="66"/>
      <c r="Q7" s="67"/>
      <c r="R7" s="65" t="s">
        <v>89</v>
      </c>
      <c r="S7" s="66"/>
      <c r="T7" s="67"/>
      <c r="U7" s="65" t="s">
        <v>89</v>
      </c>
      <c r="V7" s="66"/>
      <c r="W7" s="67"/>
      <c r="X7" s="65" t="s">
        <v>89</v>
      </c>
      <c r="Y7" s="66"/>
      <c r="Z7" s="67"/>
      <c r="AA7" s="65" t="s">
        <v>90</v>
      </c>
      <c r="AB7" s="66"/>
      <c r="AC7" s="36"/>
      <c r="AD7" s="37" t="s">
        <v>57</v>
      </c>
      <c r="AE7" s="38"/>
      <c r="AF7" s="36"/>
      <c r="AG7" s="37" t="s">
        <v>56</v>
      </c>
      <c r="AH7" s="38"/>
      <c r="AI7" s="36"/>
      <c r="AJ7" s="37" t="s">
        <v>89</v>
      </c>
      <c r="AK7" s="38"/>
      <c r="AL7" s="36"/>
      <c r="AM7" s="37" t="s">
        <v>89</v>
      </c>
      <c r="AN7" s="38"/>
      <c r="AO7" s="36"/>
      <c r="AP7" s="37" t="s">
        <v>89</v>
      </c>
      <c r="AQ7" s="38"/>
      <c r="AR7" s="36"/>
      <c r="AS7" s="37" t="s">
        <v>89</v>
      </c>
      <c r="AT7" s="38"/>
      <c r="AU7" s="36"/>
      <c r="AV7" s="37" t="s">
        <v>89</v>
      </c>
      <c r="AW7" s="38"/>
      <c r="AX7" s="36"/>
      <c r="AY7" s="37" t="s">
        <v>90</v>
      </c>
      <c r="AZ7" s="38"/>
      <c r="BA7" s="50"/>
      <c r="BB7" s="51" t="s">
        <v>89</v>
      </c>
      <c r="BC7" s="52"/>
      <c r="BD7" s="50"/>
      <c r="BE7" s="51" t="s">
        <v>89</v>
      </c>
      <c r="BF7" s="52"/>
      <c r="BG7" s="50"/>
      <c r="BH7" s="51" t="b">
        <v>0</v>
      </c>
      <c r="BI7" s="52"/>
      <c r="BJ7" s="50"/>
      <c r="BK7" s="51" t="b">
        <v>0</v>
      </c>
      <c r="BL7" s="52"/>
      <c r="BM7" s="50"/>
      <c r="BN7" s="51" t="s">
        <v>89</v>
      </c>
      <c r="BO7" s="52"/>
      <c r="BP7" s="50"/>
      <c r="BQ7" s="51" t="s">
        <v>89</v>
      </c>
      <c r="BR7" s="52"/>
      <c r="BS7" s="50"/>
      <c r="BT7" s="51" t="s">
        <v>89</v>
      </c>
      <c r="BU7" s="52"/>
      <c r="BV7" s="50"/>
      <c r="BW7" s="51" t="s">
        <v>56</v>
      </c>
      <c r="BX7" s="52"/>
      <c r="BY7" s="50"/>
      <c r="BZ7" s="51" t="s">
        <v>91</v>
      </c>
      <c r="CA7" s="52"/>
      <c r="CB7" s="50"/>
      <c r="CC7" s="51" t="s">
        <v>90</v>
      </c>
      <c r="CD7" s="52"/>
      <c r="CE7" s="80"/>
      <c r="CF7" s="81" t="s">
        <v>89</v>
      </c>
      <c r="CG7" s="82"/>
      <c r="CH7" s="80"/>
      <c r="CI7" s="81" t="s">
        <v>56</v>
      </c>
      <c r="CJ7" s="82"/>
      <c r="CK7" s="80"/>
      <c r="CL7" s="81" t="s">
        <v>89</v>
      </c>
      <c r="CM7" s="82"/>
      <c r="CN7" s="80"/>
      <c r="CO7" s="81" t="s">
        <v>94</v>
      </c>
      <c r="CP7" s="82"/>
      <c r="CQ7" s="80"/>
      <c r="CR7" s="81" t="s">
        <v>89</v>
      </c>
      <c r="CS7" s="82"/>
      <c r="CT7" s="80"/>
      <c r="CU7" s="81" t="s">
        <v>89</v>
      </c>
      <c r="CV7" s="82"/>
      <c r="CW7" s="80"/>
      <c r="CX7" s="81" t="s">
        <v>90</v>
      </c>
      <c r="CY7" s="82"/>
      <c r="CZ7" s="80"/>
      <c r="DA7" s="81" t="s">
        <v>94</v>
      </c>
      <c r="DB7" s="82"/>
      <c r="DC7" s="80"/>
      <c r="DD7" s="81" t="s">
        <v>90</v>
      </c>
      <c r="DE7" s="82"/>
      <c r="DF7" s="94"/>
      <c r="DG7" s="95" t="s">
        <v>94</v>
      </c>
      <c r="DH7" s="96"/>
      <c r="DI7" s="94"/>
      <c r="DJ7" s="95" t="s">
        <v>57</v>
      </c>
      <c r="DK7" s="96"/>
      <c r="DL7" s="94"/>
      <c r="DM7" s="95" t="s">
        <v>94</v>
      </c>
      <c r="DN7" s="96"/>
      <c r="DO7" s="107"/>
      <c r="DP7" s="108" t="s">
        <v>56</v>
      </c>
      <c r="DQ7" s="109"/>
      <c r="DR7" s="107"/>
      <c r="DS7" s="108" t="s">
        <v>56</v>
      </c>
      <c r="DT7" s="109"/>
      <c r="DU7" s="107"/>
      <c r="DV7" s="108" t="s">
        <v>94</v>
      </c>
      <c r="DW7" s="109"/>
      <c r="DX7" s="107"/>
      <c r="DY7" s="108" t="s">
        <v>89</v>
      </c>
      <c r="DZ7" s="109"/>
      <c r="EA7" s="107"/>
      <c r="EB7" s="108" t="s">
        <v>89</v>
      </c>
      <c r="EC7" s="109"/>
      <c r="ED7" s="107"/>
      <c r="EE7" s="108" t="s">
        <v>89</v>
      </c>
      <c r="EF7" s="109"/>
      <c r="EG7" s="107"/>
      <c r="EH7" s="108" t="s">
        <v>90</v>
      </c>
      <c r="EI7" s="109"/>
      <c r="EJ7" s="107"/>
      <c r="EK7" s="108" t="s">
        <v>89</v>
      </c>
      <c r="EL7" s="109"/>
      <c r="EM7" s="107"/>
      <c r="EN7" s="108" t="s">
        <v>89</v>
      </c>
      <c r="EO7" s="109"/>
      <c r="EP7" s="107"/>
      <c r="EQ7" s="108" t="s">
        <v>94</v>
      </c>
      <c r="ER7" s="109"/>
      <c r="ES7" s="107"/>
      <c r="ET7" s="108" t="s">
        <v>89</v>
      </c>
      <c r="EU7" s="109"/>
      <c r="EV7" s="107"/>
      <c r="EW7" s="108" t="s">
        <v>89</v>
      </c>
      <c r="EX7" s="109"/>
      <c r="EY7" s="107"/>
      <c r="EZ7" s="108" t="s">
        <v>89</v>
      </c>
      <c r="FA7" s="109"/>
      <c r="FB7" s="6" t="s">
        <v>66</v>
      </c>
      <c r="FC7" s="6" t="s">
        <v>66</v>
      </c>
    </row>
    <row r="8" spans="1:164" s="7" customFormat="1" ht="15.75" customHeight="1" x14ac:dyDescent="0.2">
      <c r="A8" s="5">
        <v>42227.688637881947</v>
      </c>
      <c r="B8" s="64"/>
      <c r="C8" s="65" t="s">
        <v>56</v>
      </c>
      <c r="D8" s="66"/>
      <c r="E8" s="67"/>
      <c r="F8" s="65" t="s">
        <v>56</v>
      </c>
      <c r="G8" s="66"/>
      <c r="H8" s="67"/>
      <c r="I8" s="65" t="s">
        <v>56</v>
      </c>
      <c r="J8" s="66"/>
      <c r="K8" s="67"/>
      <c r="L8" s="65" t="s">
        <v>89</v>
      </c>
      <c r="M8" s="66"/>
      <c r="N8" s="67"/>
      <c r="O8" s="65" t="s">
        <v>89</v>
      </c>
      <c r="P8" s="66"/>
      <c r="Q8" s="67"/>
      <c r="R8" s="65" t="s">
        <v>89</v>
      </c>
      <c r="S8" s="66"/>
      <c r="T8" s="67"/>
      <c r="U8" s="65" t="s">
        <v>89</v>
      </c>
      <c r="V8" s="66"/>
      <c r="W8" s="67"/>
      <c r="X8" s="65" t="s">
        <v>89</v>
      </c>
      <c r="Y8" s="66"/>
      <c r="Z8" s="67"/>
      <c r="AA8" s="65" t="s">
        <v>90</v>
      </c>
      <c r="AB8" s="66"/>
      <c r="AC8" s="36"/>
      <c r="AD8" s="37" t="s">
        <v>56</v>
      </c>
      <c r="AE8" s="38"/>
      <c r="AF8" s="36"/>
      <c r="AG8" s="37" t="s">
        <v>56</v>
      </c>
      <c r="AH8" s="38"/>
      <c r="AI8" s="36"/>
      <c r="AJ8" s="37" t="s">
        <v>89</v>
      </c>
      <c r="AK8" s="38"/>
      <c r="AL8" s="36"/>
      <c r="AM8" s="37" t="s">
        <v>89</v>
      </c>
      <c r="AN8" s="38"/>
      <c r="AO8" s="36"/>
      <c r="AP8" s="37" t="s">
        <v>89</v>
      </c>
      <c r="AQ8" s="38"/>
      <c r="AR8" s="36"/>
      <c r="AS8" s="37" t="s">
        <v>89</v>
      </c>
      <c r="AT8" s="38"/>
      <c r="AU8" s="36"/>
      <c r="AV8" s="37" t="s">
        <v>89</v>
      </c>
      <c r="AW8" s="38"/>
      <c r="AX8" s="36"/>
      <c r="AY8" s="37" t="s">
        <v>89</v>
      </c>
      <c r="AZ8" s="38"/>
      <c r="BA8" s="50"/>
      <c r="BB8" s="51" t="s">
        <v>89</v>
      </c>
      <c r="BC8" s="52"/>
      <c r="BD8" s="50"/>
      <c r="BE8" s="51" t="s">
        <v>89</v>
      </c>
      <c r="BF8" s="52"/>
      <c r="BG8" s="50"/>
      <c r="BH8" s="51" t="b">
        <v>0</v>
      </c>
      <c r="BI8" s="52"/>
      <c r="BJ8" s="50"/>
      <c r="BK8" s="51" t="b">
        <v>0</v>
      </c>
      <c r="BL8" s="52"/>
      <c r="BM8" s="50"/>
      <c r="BN8" s="51" t="s">
        <v>90</v>
      </c>
      <c r="BO8" s="52"/>
      <c r="BP8" s="50"/>
      <c r="BQ8" s="51" t="b">
        <v>0</v>
      </c>
      <c r="BR8" s="52"/>
      <c r="BS8" s="50"/>
      <c r="BT8" s="51" t="s">
        <v>89</v>
      </c>
      <c r="BU8" s="52"/>
      <c r="BV8" s="50"/>
      <c r="BW8" s="51" t="s">
        <v>56</v>
      </c>
      <c r="BX8" s="52"/>
      <c r="BY8" s="50"/>
      <c r="BZ8" s="51" t="s">
        <v>91</v>
      </c>
      <c r="CA8" s="52"/>
      <c r="CB8" s="50"/>
      <c r="CC8" s="51" t="b">
        <v>0</v>
      </c>
      <c r="CD8" s="52"/>
      <c r="CE8" s="80"/>
      <c r="CF8" s="81" t="s">
        <v>89</v>
      </c>
      <c r="CG8" s="82"/>
      <c r="CH8" s="80"/>
      <c r="CI8" s="81" t="s">
        <v>57</v>
      </c>
      <c r="CJ8" s="82"/>
      <c r="CK8" s="80"/>
      <c r="CL8" s="81" t="s">
        <v>89</v>
      </c>
      <c r="CM8" s="82"/>
      <c r="CN8" s="80"/>
      <c r="CO8" s="81" t="s">
        <v>93</v>
      </c>
      <c r="CP8" s="82"/>
      <c r="CQ8" s="80"/>
      <c r="CR8" s="81" t="s">
        <v>89</v>
      </c>
      <c r="CS8" s="82"/>
      <c r="CT8" s="80"/>
      <c r="CU8" s="81" t="s">
        <v>89</v>
      </c>
      <c r="CV8" s="82"/>
      <c r="CW8" s="80"/>
      <c r="CX8" s="81" t="s">
        <v>90</v>
      </c>
      <c r="CY8" s="82"/>
      <c r="CZ8" s="80"/>
      <c r="DA8" s="81" t="s">
        <v>94</v>
      </c>
      <c r="DB8" s="82"/>
      <c r="DC8" s="80"/>
      <c r="DD8" s="81" t="s">
        <v>89</v>
      </c>
      <c r="DE8" s="82"/>
      <c r="DF8" s="94"/>
      <c r="DG8" s="95" t="s">
        <v>94</v>
      </c>
      <c r="DH8" s="96"/>
      <c r="DI8" s="94"/>
      <c r="DJ8" s="95" t="s">
        <v>57</v>
      </c>
      <c r="DK8" s="96"/>
      <c r="DL8" s="94"/>
      <c r="DM8" s="95" t="s">
        <v>94</v>
      </c>
      <c r="DN8" s="96"/>
      <c r="DO8" s="107"/>
      <c r="DP8" s="108" t="s">
        <v>56</v>
      </c>
      <c r="DQ8" s="109"/>
      <c r="DR8" s="107"/>
      <c r="DS8" s="108" t="s">
        <v>56</v>
      </c>
      <c r="DT8" s="109"/>
      <c r="DU8" s="107"/>
      <c r="DV8" s="108" t="s">
        <v>94</v>
      </c>
      <c r="DW8" s="109"/>
      <c r="DX8" s="107"/>
      <c r="DY8" s="108" t="s">
        <v>89</v>
      </c>
      <c r="DZ8" s="109"/>
      <c r="EA8" s="107"/>
      <c r="EB8" s="108" t="s">
        <v>89</v>
      </c>
      <c r="EC8" s="109"/>
      <c r="ED8" s="107"/>
      <c r="EE8" s="108" t="s">
        <v>90</v>
      </c>
      <c r="EF8" s="109"/>
      <c r="EG8" s="107"/>
      <c r="EH8" s="108" t="s">
        <v>89</v>
      </c>
      <c r="EI8" s="109"/>
      <c r="EJ8" s="107"/>
      <c r="EK8" s="108" t="s">
        <v>90</v>
      </c>
      <c r="EL8" s="109"/>
      <c r="EM8" s="107"/>
      <c r="EN8" s="108" t="s">
        <v>89</v>
      </c>
      <c r="EO8" s="109"/>
      <c r="EP8" s="107"/>
      <c r="EQ8" s="108" t="s">
        <v>94</v>
      </c>
      <c r="ER8" s="109"/>
      <c r="ES8" s="107"/>
      <c r="ET8" s="108" t="s">
        <v>89</v>
      </c>
      <c r="EU8" s="109"/>
      <c r="EV8" s="107"/>
      <c r="EW8" s="108" t="s">
        <v>89</v>
      </c>
      <c r="EX8" s="109"/>
      <c r="EY8" s="107"/>
      <c r="EZ8" s="108" t="s">
        <v>89</v>
      </c>
      <c r="FA8" s="109"/>
      <c r="FB8" s="6" t="s">
        <v>67</v>
      </c>
      <c r="FC8" s="6" t="s">
        <v>68</v>
      </c>
    </row>
    <row r="9" spans="1:164" s="7" customFormat="1" ht="15.75" customHeight="1" x14ac:dyDescent="0.2">
      <c r="A9" s="5">
        <v>42227.698116678243</v>
      </c>
      <c r="B9" s="64"/>
      <c r="C9" s="65" t="s">
        <v>56</v>
      </c>
      <c r="D9" s="66"/>
      <c r="E9" s="67"/>
      <c r="F9" s="65" t="s">
        <v>57</v>
      </c>
      <c r="G9" s="66"/>
      <c r="H9" s="67"/>
      <c r="I9" s="65" t="s">
        <v>56</v>
      </c>
      <c r="J9" s="66"/>
      <c r="K9" s="67"/>
      <c r="L9" s="65" t="s">
        <v>89</v>
      </c>
      <c r="M9" s="66"/>
      <c r="N9" s="67"/>
      <c r="O9" s="65" t="s">
        <v>89</v>
      </c>
      <c r="P9" s="66"/>
      <c r="Q9" s="67"/>
      <c r="R9" s="65" t="s">
        <v>89</v>
      </c>
      <c r="S9" s="66"/>
      <c r="T9" s="67"/>
      <c r="U9" s="65" t="s">
        <v>89</v>
      </c>
      <c r="V9" s="66"/>
      <c r="W9" s="67"/>
      <c r="X9" s="65" t="s">
        <v>90</v>
      </c>
      <c r="Y9" s="66"/>
      <c r="Z9" s="67"/>
      <c r="AA9" s="65" t="b">
        <v>0</v>
      </c>
      <c r="AB9" s="66"/>
      <c r="AC9" s="36"/>
      <c r="AD9" s="37" t="s">
        <v>56</v>
      </c>
      <c r="AE9" s="38"/>
      <c r="AF9" s="36"/>
      <c r="AG9" s="37" t="s">
        <v>56</v>
      </c>
      <c r="AH9" s="38"/>
      <c r="AI9" s="36"/>
      <c r="AJ9" s="37" t="s">
        <v>89</v>
      </c>
      <c r="AK9" s="38"/>
      <c r="AL9" s="36"/>
      <c r="AM9" s="37" t="s">
        <v>89</v>
      </c>
      <c r="AN9" s="38"/>
      <c r="AO9" s="36"/>
      <c r="AP9" s="37" t="s">
        <v>89</v>
      </c>
      <c r="AQ9" s="38"/>
      <c r="AR9" s="36"/>
      <c r="AS9" s="37" t="s">
        <v>90</v>
      </c>
      <c r="AT9" s="38"/>
      <c r="AU9" s="36"/>
      <c r="AV9" s="37" t="s">
        <v>89</v>
      </c>
      <c r="AW9" s="38"/>
      <c r="AX9" s="36"/>
      <c r="AY9" s="37" t="s">
        <v>89</v>
      </c>
      <c r="AZ9" s="38"/>
      <c r="BA9" s="50"/>
      <c r="BB9" s="51" t="s">
        <v>89</v>
      </c>
      <c r="BC9" s="52"/>
      <c r="BD9" s="50"/>
      <c r="BE9" s="51" t="s">
        <v>89</v>
      </c>
      <c r="BF9" s="52"/>
      <c r="BG9" s="50"/>
      <c r="BH9" s="51" t="b">
        <v>0</v>
      </c>
      <c r="BI9" s="52"/>
      <c r="BJ9" s="50"/>
      <c r="BK9" s="51" t="b">
        <v>0</v>
      </c>
      <c r="BL9" s="52"/>
      <c r="BM9" s="50"/>
      <c r="BN9" s="51" t="s">
        <v>89</v>
      </c>
      <c r="BO9" s="52"/>
      <c r="BP9" s="50"/>
      <c r="BQ9" s="51" t="s">
        <v>89</v>
      </c>
      <c r="BR9" s="52"/>
      <c r="BS9" s="50"/>
      <c r="BT9" s="51" t="s">
        <v>89</v>
      </c>
      <c r="BU9" s="52"/>
      <c r="BV9" s="50"/>
      <c r="BW9" s="51" t="s">
        <v>56</v>
      </c>
      <c r="BX9" s="52"/>
      <c r="BY9" s="50"/>
      <c r="BZ9" s="51" t="s">
        <v>91</v>
      </c>
      <c r="CA9" s="52"/>
      <c r="CB9" s="50"/>
      <c r="CC9" s="51" t="s">
        <v>89</v>
      </c>
      <c r="CD9" s="52"/>
      <c r="CE9" s="80"/>
      <c r="CF9" s="81" t="s">
        <v>89</v>
      </c>
      <c r="CG9" s="82"/>
      <c r="CH9" s="80"/>
      <c r="CI9" s="81" t="s">
        <v>56</v>
      </c>
      <c r="CJ9" s="82"/>
      <c r="CK9" s="80"/>
      <c r="CL9" s="81" t="s">
        <v>89</v>
      </c>
      <c r="CM9" s="82"/>
      <c r="CN9" s="80"/>
      <c r="CO9" s="81" t="s">
        <v>92</v>
      </c>
      <c r="CP9" s="82"/>
      <c r="CQ9" s="80"/>
      <c r="CR9" s="81" t="s">
        <v>89</v>
      </c>
      <c r="CS9" s="82"/>
      <c r="CT9" s="80"/>
      <c r="CU9" s="81" t="s">
        <v>89</v>
      </c>
      <c r="CV9" s="82"/>
      <c r="CW9" s="80"/>
      <c r="CX9" s="81" t="s">
        <v>90</v>
      </c>
      <c r="CY9" s="82"/>
      <c r="CZ9" s="80"/>
      <c r="DA9" s="81" t="s">
        <v>94</v>
      </c>
      <c r="DB9" s="82"/>
      <c r="DC9" s="80"/>
      <c r="DD9" s="81" t="s">
        <v>89</v>
      </c>
      <c r="DE9" s="82"/>
      <c r="DF9" s="94"/>
      <c r="DG9" s="95" t="s">
        <v>94</v>
      </c>
      <c r="DH9" s="96"/>
      <c r="DI9" s="94"/>
      <c r="DJ9" s="95" t="s">
        <v>93</v>
      </c>
      <c r="DK9" s="96"/>
      <c r="DL9" s="94"/>
      <c r="DM9" s="95" t="s">
        <v>94</v>
      </c>
      <c r="DN9" s="96"/>
      <c r="DO9" s="107"/>
      <c r="DP9" s="108" t="s">
        <v>56</v>
      </c>
      <c r="DQ9" s="109"/>
      <c r="DR9" s="107"/>
      <c r="DS9" s="108" t="s">
        <v>56</v>
      </c>
      <c r="DT9" s="109"/>
      <c r="DU9" s="107"/>
      <c r="DV9" s="108" t="s">
        <v>94</v>
      </c>
      <c r="DW9" s="109"/>
      <c r="DX9" s="107"/>
      <c r="DY9" s="108" t="s">
        <v>89</v>
      </c>
      <c r="DZ9" s="109"/>
      <c r="EA9" s="107"/>
      <c r="EB9" s="108" t="s">
        <v>89</v>
      </c>
      <c r="EC9" s="109"/>
      <c r="ED9" s="107"/>
      <c r="EE9" s="108" t="s">
        <v>89</v>
      </c>
      <c r="EF9" s="109"/>
      <c r="EG9" s="107"/>
      <c r="EH9" s="108" t="s">
        <v>89</v>
      </c>
      <c r="EI9" s="109"/>
      <c r="EJ9" s="107"/>
      <c r="EK9" s="108" t="s">
        <v>90</v>
      </c>
      <c r="EL9" s="109"/>
      <c r="EM9" s="107"/>
      <c r="EN9" s="108" t="s">
        <v>89</v>
      </c>
      <c r="EO9" s="109"/>
      <c r="EP9" s="107"/>
      <c r="EQ9" s="108" t="s">
        <v>94</v>
      </c>
      <c r="ER9" s="109"/>
      <c r="ES9" s="107"/>
      <c r="ET9" s="108" t="s">
        <v>89</v>
      </c>
      <c r="EU9" s="109"/>
      <c r="EV9" s="107"/>
      <c r="EW9" s="108" t="s">
        <v>89</v>
      </c>
      <c r="EX9" s="109"/>
      <c r="EY9" s="107"/>
      <c r="EZ9" s="108" t="s">
        <v>89</v>
      </c>
      <c r="FA9" s="109"/>
      <c r="FB9" s="6" t="s">
        <v>69</v>
      </c>
      <c r="FC9" s="6" t="s">
        <v>70</v>
      </c>
    </row>
    <row r="10" spans="1:164" s="7" customFormat="1" ht="15.75" customHeight="1" x14ac:dyDescent="0.2">
      <c r="A10" s="5">
        <v>42227.700810509261</v>
      </c>
      <c r="B10" s="64"/>
      <c r="C10" s="65" t="s">
        <v>56</v>
      </c>
      <c r="D10" s="66"/>
      <c r="E10" s="67"/>
      <c r="F10" s="65" t="s">
        <v>56</v>
      </c>
      <c r="G10" s="66"/>
      <c r="H10" s="67"/>
      <c r="I10" s="65" t="s">
        <v>56</v>
      </c>
      <c r="J10" s="66"/>
      <c r="K10" s="67"/>
      <c r="L10" s="65" t="s">
        <v>89</v>
      </c>
      <c r="M10" s="66"/>
      <c r="N10" s="67"/>
      <c r="O10" s="65" t="s">
        <v>89</v>
      </c>
      <c r="P10" s="66"/>
      <c r="Q10" s="67"/>
      <c r="R10" s="65" t="s">
        <v>89</v>
      </c>
      <c r="S10" s="66"/>
      <c r="T10" s="67"/>
      <c r="U10" s="65" t="s">
        <v>89</v>
      </c>
      <c r="V10" s="66"/>
      <c r="W10" s="67"/>
      <c r="X10" s="65" t="s">
        <v>89</v>
      </c>
      <c r="Y10" s="66"/>
      <c r="Z10" s="67"/>
      <c r="AA10" s="65" t="s">
        <v>90</v>
      </c>
      <c r="AB10" s="66"/>
      <c r="AC10" s="36"/>
      <c r="AD10" s="37" t="s">
        <v>56</v>
      </c>
      <c r="AE10" s="38"/>
      <c r="AF10" s="36"/>
      <c r="AG10" s="37" t="s">
        <v>56</v>
      </c>
      <c r="AH10" s="38"/>
      <c r="AI10" s="36"/>
      <c r="AJ10" s="37" t="s">
        <v>89</v>
      </c>
      <c r="AK10" s="38"/>
      <c r="AL10" s="36"/>
      <c r="AM10" s="37" t="s">
        <v>89</v>
      </c>
      <c r="AN10" s="38"/>
      <c r="AO10" s="36"/>
      <c r="AP10" s="37" t="s">
        <v>89</v>
      </c>
      <c r="AQ10" s="38"/>
      <c r="AR10" s="36"/>
      <c r="AS10" s="37" t="s">
        <v>89</v>
      </c>
      <c r="AT10" s="38"/>
      <c r="AU10" s="36"/>
      <c r="AV10" s="37" t="s">
        <v>89</v>
      </c>
      <c r="AW10" s="38"/>
      <c r="AX10" s="36"/>
      <c r="AY10" s="37" t="s">
        <v>89</v>
      </c>
      <c r="AZ10" s="38"/>
      <c r="BA10" s="50"/>
      <c r="BB10" s="51" t="s">
        <v>89</v>
      </c>
      <c r="BC10" s="52"/>
      <c r="BD10" s="50"/>
      <c r="BE10" s="51" t="s">
        <v>89</v>
      </c>
      <c r="BF10" s="52"/>
      <c r="BG10" s="50"/>
      <c r="BH10" s="51" t="s">
        <v>90</v>
      </c>
      <c r="BI10" s="52"/>
      <c r="BJ10" s="50"/>
      <c r="BK10" s="51" t="s">
        <v>90</v>
      </c>
      <c r="BL10" s="52"/>
      <c r="BM10" s="50"/>
      <c r="BN10" s="51" t="s">
        <v>89</v>
      </c>
      <c r="BO10" s="52"/>
      <c r="BP10" s="50"/>
      <c r="BQ10" s="51" t="s">
        <v>90</v>
      </c>
      <c r="BR10" s="52"/>
      <c r="BS10" s="50"/>
      <c r="BT10" s="51" t="s">
        <v>89</v>
      </c>
      <c r="BU10" s="52"/>
      <c r="BV10" s="50"/>
      <c r="BW10" s="51" t="s">
        <v>56</v>
      </c>
      <c r="BX10" s="52"/>
      <c r="BY10" s="50"/>
      <c r="BZ10" s="51" t="s">
        <v>91</v>
      </c>
      <c r="CA10" s="52"/>
      <c r="CB10" s="50"/>
      <c r="CC10" s="51" t="s">
        <v>90</v>
      </c>
      <c r="CD10" s="52"/>
      <c r="CE10" s="80"/>
      <c r="CF10" s="81" t="s">
        <v>89</v>
      </c>
      <c r="CG10" s="82"/>
      <c r="CH10" s="80"/>
      <c r="CI10" s="81" t="s">
        <v>56</v>
      </c>
      <c r="CJ10" s="82"/>
      <c r="CK10" s="80"/>
      <c r="CL10" s="81" t="s">
        <v>89</v>
      </c>
      <c r="CM10" s="82"/>
      <c r="CN10" s="80"/>
      <c r="CO10" s="81" t="s">
        <v>92</v>
      </c>
      <c r="CP10" s="82"/>
      <c r="CQ10" s="80"/>
      <c r="CR10" s="81" t="s">
        <v>89</v>
      </c>
      <c r="CS10" s="82"/>
      <c r="CT10" s="80"/>
      <c r="CU10" s="81" t="s">
        <v>89</v>
      </c>
      <c r="CV10" s="82"/>
      <c r="CW10" s="80"/>
      <c r="CX10" s="81" t="s">
        <v>89</v>
      </c>
      <c r="CY10" s="82"/>
      <c r="CZ10" s="80"/>
      <c r="DA10" s="81" t="s">
        <v>94</v>
      </c>
      <c r="DB10" s="82"/>
      <c r="DC10" s="80"/>
      <c r="DD10" s="81" t="s">
        <v>89</v>
      </c>
      <c r="DE10" s="82"/>
      <c r="DF10" s="94"/>
      <c r="DG10" s="95" t="s">
        <v>57</v>
      </c>
      <c r="DH10" s="96"/>
      <c r="DI10" s="94"/>
      <c r="DJ10" s="95" t="s">
        <v>94</v>
      </c>
      <c r="DK10" s="96"/>
      <c r="DL10" s="94"/>
      <c r="DM10" s="95" t="s">
        <v>94</v>
      </c>
      <c r="DN10" s="96"/>
      <c r="DO10" s="107"/>
      <c r="DP10" s="108" t="s">
        <v>56</v>
      </c>
      <c r="DQ10" s="109"/>
      <c r="DR10" s="107"/>
      <c r="DS10" s="108" t="s">
        <v>56</v>
      </c>
      <c r="DT10" s="109"/>
      <c r="DU10" s="107"/>
      <c r="DV10" s="108" t="s">
        <v>94</v>
      </c>
      <c r="DW10" s="109"/>
      <c r="DX10" s="107"/>
      <c r="DY10" s="108" t="b">
        <v>0</v>
      </c>
      <c r="DZ10" s="109"/>
      <c r="EA10" s="107"/>
      <c r="EB10" s="108" t="b">
        <v>0</v>
      </c>
      <c r="EC10" s="109"/>
      <c r="ED10" s="107"/>
      <c r="EE10" s="108" t="s">
        <v>90</v>
      </c>
      <c r="EF10" s="109"/>
      <c r="EG10" s="107"/>
      <c r="EH10" s="108" t="s">
        <v>90</v>
      </c>
      <c r="EI10" s="109"/>
      <c r="EJ10" s="107"/>
      <c r="EK10" s="108" t="s">
        <v>89</v>
      </c>
      <c r="EL10" s="109"/>
      <c r="EM10" s="107"/>
      <c r="EN10" s="108" t="s">
        <v>89</v>
      </c>
      <c r="EO10" s="109"/>
      <c r="EP10" s="107"/>
      <c r="EQ10" s="108" t="s">
        <v>94</v>
      </c>
      <c r="ER10" s="109"/>
      <c r="ES10" s="107"/>
      <c r="ET10" s="108" t="s">
        <v>89</v>
      </c>
      <c r="EU10" s="109"/>
      <c r="EV10" s="107"/>
      <c r="EW10" s="108" t="s">
        <v>89</v>
      </c>
      <c r="EX10" s="109"/>
      <c r="EY10" s="107"/>
      <c r="EZ10" s="108" t="s">
        <v>89</v>
      </c>
      <c r="FA10" s="109"/>
      <c r="FB10" s="6" t="s">
        <v>71</v>
      </c>
      <c r="FC10" s="6" t="s">
        <v>72</v>
      </c>
    </row>
    <row r="11" spans="1:164" s="7" customFormat="1" ht="15.75" customHeight="1" x14ac:dyDescent="0.2">
      <c r="A11" s="5">
        <v>42227.703196689814</v>
      </c>
      <c r="B11" s="64"/>
      <c r="C11" s="65" t="s">
        <v>56</v>
      </c>
      <c r="D11" s="66"/>
      <c r="E11" s="67"/>
      <c r="F11" s="65" t="s">
        <v>56</v>
      </c>
      <c r="G11" s="66"/>
      <c r="H11" s="67"/>
      <c r="I11" s="65" t="s">
        <v>56</v>
      </c>
      <c r="J11" s="66"/>
      <c r="K11" s="67"/>
      <c r="L11" s="65" t="s">
        <v>89</v>
      </c>
      <c r="M11" s="66"/>
      <c r="N11" s="67"/>
      <c r="O11" s="65" t="s">
        <v>89</v>
      </c>
      <c r="P11" s="66"/>
      <c r="Q11" s="67"/>
      <c r="R11" s="65" t="s">
        <v>89</v>
      </c>
      <c r="S11" s="66"/>
      <c r="T11" s="67"/>
      <c r="U11" s="65" t="s">
        <v>89</v>
      </c>
      <c r="V11" s="66"/>
      <c r="W11" s="67"/>
      <c r="X11" s="65" t="s">
        <v>89</v>
      </c>
      <c r="Y11" s="66"/>
      <c r="Z11" s="67"/>
      <c r="AA11" s="65" t="s">
        <v>90</v>
      </c>
      <c r="AB11" s="66"/>
      <c r="AC11" s="36"/>
      <c r="AD11" s="37" t="s">
        <v>56</v>
      </c>
      <c r="AE11" s="38"/>
      <c r="AF11" s="36"/>
      <c r="AG11" s="37" t="s">
        <v>56</v>
      </c>
      <c r="AH11" s="38"/>
      <c r="AI11" s="36"/>
      <c r="AJ11" s="37" t="s">
        <v>89</v>
      </c>
      <c r="AK11" s="38"/>
      <c r="AL11" s="36"/>
      <c r="AM11" s="37" t="s">
        <v>89</v>
      </c>
      <c r="AN11" s="38"/>
      <c r="AO11" s="36"/>
      <c r="AP11" s="37" t="s">
        <v>89</v>
      </c>
      <c r="AQ11" s="38"/>
      <c r="AR11" s="36"/>
      <c r="AS11" s="37" t="s">
        <v>89</v>
      </c>
      <c r="AT11" s="38"/>
      <c r="AU11" s="36"/>
      <c r="AV11" s="37" t="s">
        <v>89</v>
      </c>
      <c r="AW11" s="38"/>
      <c r="AX11" s="36"/>
      <c r="AY11" s="37" t="s">
        <v>89</v>
      </c>
      <c r="AZ11" s="38"/>
      <c r="BA11" s="50"/>
      <c r="BB11" s="51" t="s">
        <v>89</v>
      </c>
      <c r="BC11" s="52"/>
      <c r="BD11" s="50"/>
      <c r="BE11" s="51" t="s">
        <v>89</v>
      </c>
      <c r="BF11" s="52"/>
      <c r="BG11" s="50"/>
      <c r="BH11" s="51" t="b">
        <v>0</v>
      </c>
      <c r="BI11" s="52"/>
      <c r="BJ11" s="50"/>
      <c r="BK11" s="51" t="b">
        <v>0</v>
      </c>
      <c r="BL11" s="52"/>
      <c r="BM11" s="50"/>
      <c r="BN11" s="51" t="s">
        <v>89</v>
      </c>
      <c r="BO11" s="52"/>
      <c r="BP11" s="50"/>
      <c r="BQ11" s="51" t="s">
        <v>89</v>
      </c>
      <c r="BR11" s="52"/>
      <c r="BS11" s="50"/>
      <c r="BT11" s="51" t="s">
        <v>89</v>
      </c>
      <c r="BU11" s="52"/>
      <c r="BV11" s="50"/>
      <c r="BW11" s="51" t="s">
        <v>56</v>
      </c>
      <c r="BX11" s="52"/>
      <c r="BY11" s="50"/>
      <c r="BZ11" s="51" t="s">
        <v>91</v>
      </c>
      <c r="CA11" s="52"/>
      <c r="CB11" s="50"/>
      <c r="CC11" s="51" t="b">
        <v>0</v>
      </c>
      <c r="CD11" s="52"/>
      <c r="CE11" s="80"/>
      <c r="CF11" s="81" t="s">
        <v>89</v>
      </c>
      <c r="CG11" s="82"/>
      <c r="CH11" s="80"/>
      <c r="CI11" s="81" t="s">
        <v>56</v>
      </c>
      <c r="CJ11" s="82"/>
      <c r="CK11" s="80"/>
      <c r="CL11" s="81" t="s">
        <v>89</v>
      </c>
      <c r="CM11" s="82"/>
      <c r="CN11" s="80"/>
      <c r="CO11" s="81" t="s">
        <v>94</v>
      </c>
      <c r="CP11" s="82"/>
      <c r="CQ11" s="80"/>
      <c r="CR11" s="81" t="s">
        <v>89</v>
      </c>
      <c r="CS11" s="82"/>
      <c r="CT11" s="80"/>
      <c r="CU11" s="81" t="s">
        <v>89</v>
      </c>
      <c r="CV11" s="82"/>
      <c r="CW11" s="80"/>
      <c r="CX11" s="81" t="s">
        <v>90</v>
      </c>
      <c r="CY11" s="82"/>
      <c r="CZ11" s="80"/>
      <c r="DA11" s="81" t="s">
        <v>94</v>
      </c>
      <c r="DB11" s="82"/>
      <c r="DC11" s="80"/>
      <c r="DD11" s="81" t="s">
        <v>89</v>
      </c>
      <c r="DE11" s="82"/>
      <c r="DF11" s="94"/>
      <c r="DG11" s="95" t="s">
        <v>57</v>
      </c>
      <c r="DH11" s="96"/>
      <c r="DI11" s="94"/>
      <c r="DJ11" s="95" t="s">
        <v>57</v>
      </c>
      <c r="DK11" s="96"/>
      <c r="DL11" s="94"/>
      <c r="DM11" s="95" t="s">
        <v>94</v>
      </c>
      <c r="DN11" s="96"/>
      <c r="DO11" s="107"/>
      <c r="DP11" s="108" t="s">
        <v>56</v>
      </c>
      <c r="DQ11" s="109"/>
      <c r="DR11" s="107"/>
      <c r="DS11" s="108" t="s">
        <v>56</v>
      </c>
      <c r="DT11" s="109"/>
      <c r="DU11" s="107"/>
      <c r="DV11" s="108" t="s">
        <v>94</v>
      </c>
      <c r="DW11" s="109"/>
      <c r="DX11" s="107"/>
      <c r="DY11" s="108" t="s">
        <v>90</v>
      </c>
      <c r="DZ11" s="109"/>
      <c r="EA11" s="107"/>
      <c r="EB11" s="108" t="s">
        <v>89</v>
      </c>
      <c r="EC11" s="109"/>
      <c r="ED11" s="107"/>
      <c r="EE11" s="108" t="s">
        <v>89</v>
      </c>
      <c r="EF11" s="109"/>
      <c r="EG11" s="107"/>
      <c r="EH11" s="108" t="s">
        <v>90</v>
      </c>
      <c r="EI11" s="109"/>
      <c r="EJ11" s="107"/>
      <c r="EK11" s="108" t="s">
        <v>90</v>
      </c>
      <c r="EL11" s="109"/>
      <c r="EM11" s="107"/>
      <c r="EN11" s="108" t="s">
        <v>89</v>
      </c>
      <c r="EO11" s="109"/>
      <c r="EP11" s="107"/>
      <c r="EQ11" s="108" t="s">
        <v>94</v>
      </c>
      <c r="ER11" s="109"/>
      <c r="ES11" s="107"/>
      <c r="ET11" s="108" t="s">
        <v>89</v>
      </c>
      <c r="EU11" s="109"/>
      <c r="EV11" s="107"/>
      <c r="EW11" s="108" t="s">
        <v>89</v>
      </c>
      <c r="EX11" s="109"/>
      <c r="EY11" s="107"/>
      <c r="EZ11" s="108" t="s">
        <v>89</v>
      </c>
      <c r="FA11" s="109"/>
      <c r="FB11" s="6" t="s">
        <v>73</v>
      </c>
      <c r="FC11" s="6" t="s">
        <v>74</v>
      </c>
    </row>
    <row r="12" spans="1:164" s="7" customFormat="1" ht="15.75" customHeight="1" x14ac:dyDescent="0.2">
      <c r="A12" s="5">
        <v>42227.712133587964</v>
      </c>
      <c r="B12" s="64"/>
      <c r="C12" s="65" t="s">
        <v>57</v>
      </c>
      <c r="D12" s="66"/>
      <c r="E12" s="67"/>
      <c r="F12" s="65" t="s">
        <v>57</v>
      </c>
      <c r="G12" s="66"/>
      <c r="H12" s="67"/>
      <c r="I12" s="65" t="s">
        <v>57</v>
      </c>
      <c r="J12" s="66"/>
      <c r="K12" s="67"/>
      <c r="L12" s="65" t="s">
        <v>90</v>
      </c>
      <c r="M12" s="66"/>
      <c r="N12" s="67"/>
      <c r="O12" s="65" t="b">
        <v>0</v>
      </c>
      <c r="P12" s="66"/>
      <c r="Q12" s="67"/>
      <c r="R12" s="65" t="s">
        <v>89</v>
      </c>
      <c r="S12" s="66"/>
      <c r="T12" s="67"/>
      <c r="U12" s="65" t="s">
        <v>90</v>
      </c>
      <c r="V12" s="66"/>
      <c r="W12" s="67"/>
      <c r="X12" s="65" t="s">
        <v>89</v>
      </c>
      <c r="Y12" s="66"/>
      <c r="Z12" s="67"/>
      <c r="AA12" s="65" t="b">
        <v>0</v>
      </c>
      <c r="AB12" s="66"/>
      <c r="AC12" s="36"/>
      <c r="AD12" s="37" t="s">
        <v>55</v>
      </c>
      <c r="AE12" s="38"/>
      <c r="AF12" s="36"/>
      <c r="AG12" s="37" t="s">
        <v>57</v>
      </c>
      <c r="AH12" s="38"/>
      <c r="AI12" s="36"/>
      <c r="AJ12" s="37" t="b">
        <v>0</v>
      </c>
      <c r="AK12" s="38"/>
      <c r="AL12" s="36"/>
      <c r="AM12" s="37" t="b">
        <v>0</v>
      </c>
      <c r="AN12" s="38"/>
      <c r="AO12" s="36"/>
      <c r="AP12" s="37" t="s">
        <v>90</v>
      </c>
      <c r="AQ12" s="38"/>
      <c r="AR12" s="36"/>
      <c r="AS12" s="37" t="s">
        <v>90</v>
      </c>
      <c r="AT12" s="38"/>
      <c r="AU12" s="36"/>
      <c r="AV12" s="37" t="s">
        <v>90</v>
      </c>
      <c r="AW12" s="38"/>
      <c r="AX12" s="36"/>
      <c r="AY12" s="37" t="s">
        <v>90</v>
      </c>
      <c r="AZ12" s="38"/>
      <c r="BA12" s="50"/>
      <c r="BB12" s="51" t="s">
        <v>89</v>
      </c>
      <c r="BC12" s="52"/>
      <c r="BD12" s="50"/>
      <c r="BE12" s="51" t="s">
        <v>89</v>
      </c>
      <c r="BF12" s="52"/>
      <c r="BG12" s="50"/>
      <c r="BH12" s="51" t="b">
        <v>0</v>
      </c>
      <c r="BI12" s="52"/>
      <c r="BJ12" s="50"/>
      <c r="BK12" s="51" t="s">
        <v>90</v>
      </c>
      <c r="BL12" s="52"/>
      <c r="BM12" s="50"/>
      <c r="BN12" s="51" t="s">
        <v>89</v>
      </c>
      <c r="BO12" s="52"/>
      <c r="BP12" s="50"/>
      <c r="BQ12" s="51" t="s">
        <v>89</v>
      </c>
      <c r="BR12" s="52"/>
      <c r="BS12" s="50"/>
      <c r="BT12" s="51" t="s">
        <v>89</v>
      </c>
      <c r="BU12" s="52"/>
      <c r="BV12" s="50"/>
      <c r="BW12" s="51" t="s">
        <v>56</v>
      </c>
      <c r="BX12" s="52"/>
      <c r="BY12" s="50"/>
      <c r="BZ12" s="51" t="s">
        <v>91</v>
      </c>
      <c r="CA12" s="52"/>
      <c r="CB12" s="50"/>
      <c r="CC12" s="51" t="s">
        <v>90</v>
      </c>
      <c r="CD12" s="52"/>
      <c r="CE12" s="80"/>
      <c r="CF12" s="81" t="s">
        <v>89</v>
      </c>
      <c r="CG12" s="82"/>
      <c r="CH12" s="80"/>
      <c r="CI12" s="81" t="s">
        <v>57</v>
      </c>
      <c r="CJ12" s="82"/>
      <c r="CK12" s="80"/>
      <c r="CL12" s="81" t="s">
        <v>90</v>
      </c>
      <c r="CM12" s="82"/>
      <c r="CN12" s="80"/>
      <c r="CO12" s="81" t="s">
        <v>94</v>
      </c>
      <c r="CP12" s="82"/>
      <c r="CQ12" s="80"/>
      <c r="CR12" s="81" t="s">
        <v>89</v>
      </c>
      <c r="CS12" s="82"/>
      <c r="CT12" s="80"/>
      <c r="CU12" s="81" t="s">
        <v>90</v>
      </c>
      <c r="CV12" s="82"/>
      <c r="CW12" s="80"/>
      <c r="CX12" s="81" t="s">
        <v>90</v>
      </c>
      <c r="CY12" s="82"/>
      <c r="CZ12" s="80"/>
      <c r="DA12" s="81" t="s">
        <v>92</v>
      </c>
      <c r="DB12" s="82"/>
      <c r="DC12" s="80"/>
      <c r="DD12" s="81" t="s">
        <v>90</v>
      </c>
      <c r="DE12" s="82"/>
      <c r="DF12" s="94"/>
      <c r="DG12" s="95" t="s">
        <v>57</v>
      </c>
      <c r="DH12" s="96"/>
      <c r="DI12" s="94"/>
      <c r="DJ12" s="95" t="s">
        <v>57</v>
      </c>
      <c r="DK12" s="96"/>
      <c r="DL12" s="94"/>
      <c r="DM12" s="95" t="s">
        <v>57</v>
      </c>
      <c r="DN12" s="96"/>
      <c r="DO12" s="107"/>
      <c r="DP12" s="108" t="s">
        <v>57</v>
      </c>
      <c r="DQ12" s="109"/>
      <c r="DR12" s="107"/>
      <c r="DS12" s="108" t="s">
        <v>56</v>
      </c>
      <c r="DT12" s="109"/>
      <c r="DU12" s="107"/>
      <c r="DV12" s="108" t="s">
        <v>94</v>
      </c>
      <c r="DW12" s="109"/>
      <c r="DX12" s="107"/>
      <c r="DY12" s="108" t="s">
        <v>89</v>
      </c>
      <c r="DZ12" s="109"/>
      <c r="EA12" s="107"/>
      <c r="EB12" s="108" t="s">
        <v>90</v>
      </c>
      <c r="EC12" s="109"/>
      <c r="ED12" s="107"/>
      <c r="EE12" s="108" t="s">
        <v>90</v>
      </c>
      <c r="EF12" s="109"/>
      <c r="EG12" s="107"/>
      <c r="EH12" s="108" t="s">
        <v>90</v>
      </c>
      <c r="EI12" s="109"/>
      <c r="EJ12" s="107"/>
      <c r="EK12" s="108" t="s">
        <v>90</v>
      </c>
      <c r="EL12" s="109"/>
      <c r="EM12" s="107"/>
      <c r="EN12" s="108" t="s">
        <v>90</v>
      </c>
      <c r="EO12" s="109"/>
      <c r="EP12" s="107"/>
      <c r="EQ12" s="108" t="s">
        <v>94</v>
      </c>
      <c r="ER12" s="109"/>
      <c r="ES12" s="107"/>
      <c r="ET12" s="108" t="s">
        <v>89</v>
      </c>
      <c r="EU12" s="109"/>
      <c r="EV12" s="107"/>
      <c r="EW12" s="108" t="s">
        <v>90</v>
      </c>
      <c r="EX12" s="109"/>
      <c r="EY12" s="107"/>
      <c r="EZ12" s="108" t="s">
        <v>90</v>
      </c>
      <c r="FA12" s="109"/>
      <c r="FB12" s="6" t="s">
        <v>75</v>
      </c>
      <c r="FC12" s="6" t="s">
        <v>76</v>
      </c>
    </row>
    <row r="13" spans="1:164" s="7" customFormat="1" ht="15.75" customHeight="1" x14ac:dyDescent="0.2">
      <c r="A13" s="5">
        <v>42227.72038244213</v>
      </c>
      <c r="B13" s="64"/>
      <c r="C13" s="65" t="s">
        <v>57</v>
      </c>
      <c r="D13" s="66"/>
      <c r="E13" s="67"/>
      <c r="F13" s="65" t="s">
        <v>57</v>
      </c>
      <c r="G13" s="66"/>
      <c r="H13" s="67"/>
      <c r="I13" s="65" t="s">
        <v>56</v>
      </c>
      <c r="J13" s="66"/>
      <c r="K13" s="67"/>
      <c r="L13" s="65" t="s">
        <v>89</v>
      </c>
      <c r="M13" s="66"/>
      <c r="N13" s="67"/>
      <c r="O13" s="65" t="b">
        <v>0</v>
      </c>
      <c r="P13" s="66"/>
      <c r="Q13" s="67"/>
      <c r="R13" s="65" t="s">
        <v>90</v>
      </c>
      <c r="S13" s="66"/>
      <c r="T13" s="67"/>
      <c r="U13" s="65" t="s">
        <v>90</v>
      </c>
      <c r="V13" s="66"/>
      <c r="W13" s="67"/>
      <c r="X13" s="65" t="s">
        <v>90</v>
      </c>
      <c r="Y13" s="66"/>
      <c r="Z13" s="67"/>
      <c r="AA13" s="65" t="s">
        <v>89</v>
      </c>
      <c r="AB13" s="66"/>
      <c r="AC13" s="36"/>
      <c r="AD13" s="37" t="s">
        <v>56</v>
      </c>
      <c r="AE13" s="38"/>
      <c r="AF13" s="36"/>
      <c r="AG13" s="37" t="s">
        <v>56</v>
      </c>
      <c r="AH13" s="38"/>
      <c r="AI13" s="36"/>
      <c r="AJ13" s="37" t="s">
        <v>89</v>
      </c>
      <c r="AK13" s="38"/>
      <c r="AL13" s="36"/>
      <c r="AM13" s="37" t="s">
        <v>89</v>
      </c>
      <c r="AN13" s="38"/>
      <c r="AO13" s="36"/>
      <c r="AP13" s="37" t="s">
        <v>89</v>
      </c>
      <c r="AQ13" s="38"/>
      <c r="AR13" s="36"/>
      <c r="AS13" s="37" t="s">
        <v>89</v>
      </c>
      <c r="AT13" s="38"/>
      <c r="AU13" s="36"/>
      <c r="AV13" s="37" t="s">
        <v>89</v>
      </c>
      <c r="AW13" s="38"/>
      <c r="AX13" s="36"/>
      <c r="AY13" s="37" t="s">
        <v>89</v>
      </c>
      <c r="AZ13" s="38"/>
      <c r="BA13" s="50"/>
      <c r="BB13" s="51" t="s">
        <v>89</v>
      </c>
      <c r="BC13" s="52"/>
      <c r="BD13" s="50"/>
      <c r="BE13" s="51" t="s">
        <v>89</v>
      </c>
      <c r="BF13" s="52"/>
      <c r="BG13" s="50"/>
      <c r="BH13" s="51" t="b">
        <v>0</v>
      </c>
      <c r="BI13" s="52"/>
      <c r="BJ13" s="50"/>
      <c r="BK13" s="51" t="b">
        <v>0</v>
      </c>
      <c r="BL13" s="52"/>
      <c r="BM13" s="50"/>
      <c r="BN13" s="51" t="s">
        <v>89</v>
      </c>
      <c r="BO13" s="52"/>
      <c r="BP13" s="50"/>
      <c r="BQ13" s="51" t="s">
        <v>90</v>
      </c>
      <c r="BR13" s="52"/>
      <c r="BS13" s="50"/>
      <c r="BT13" s="51" t="s">
        <v>90</v>
      </c>
      <c r="BU13" s="52"/>
      <c r="BV13" s="50"/>
      <c r="BW13" s="51" t="s">
        <v>57</v>
      </c>
      <c r="BX13" s="52"/>
      <c r="BY13" s="50"/>
      <c r="BZ13" s="51" t="s">
        <v>91</v>
      </c>
      <c r="CA13" s="52"/>
      <c r="CB13" s="50"/>
      <c r="CC13" s="51" t="s">
        <v>90</v>
      </c>
      <c r="CD13" s="52"/>
      <c r="CE13" s="80"/>
      <c r="CF13" s="81" t="s">
        <v>89</v>
      </c>
      <c r="CG13" s="82"/>
      <c r="CH13" s="80"/>
      <c r="CI13" s="81" t="s">
        <v>56</v>
      </c>
      <c r="CJ13" s="82"/>
      <c r="CK13" s="80"/>
      <c r="CL13" s="81" t="b">
        <v>0</v>
      </c>
      <c r="CM13" s="82"/>
      <c r="CN13" s="80"/>
      <c r="CO13" s="81" t="s">
        <v>92</v>
      </c>
      <c r="CP13" s="82"/>
      <c r="CQ13" s="80"/>
      <c r="CR13" s="81" t="b">
        <v>0</v>
      </c>
      <c r="CS13" s="82"/>
      <c r="CT13" s="80"/>
      <c r="CU13" s="81" t="s">
        <v>90</v>
      </c>
      <c r="CV13" s="82"/>
      <c r="CW13" s="80"/>
      <c r="CX13" s="81" t="s">
        <v>90</v>
      </c>
      <c r="CY13" s="82"/>
      <c r="CZ13" s="80"/>
      <c r="DA13" s="81" t="s">
        <v>92</v>
      </c>
      <c r="DB13" s="82"/>
      <c r="DC13" s="80"/>
      <c r="DD13" s="81" t="b">
        <v>0</v>
      </c>
      <c r="DE13" s="82"/>
      <c r="DF13" s="94"/>
      <c r="DG13" s="95" t="s">
        <v>57</v>
      </c>
      <c r="DH13" s="96"/>
      <c r="DI13" s="94"/>
      <c r="DJ13" s="95" t="s">
        <v>57</v>
      </c>
      <c r="DK13" s="96"/>
      <c r="DL13" s="94"/>
      <c r="DM13" s="95" t="s">
        <v>94</v>
      </c>
      <c r="DN13" s="96"/>
      <c r="DO13" s="107"/>
      <c r="DP13" s="108" t="s">
        <v>56</v>
      </c>
      <c r="DQ13" s="109"/>
      <c r="DR13" s="107"/>
      <c r="DS13" s="108" t="s">
        <v>56</v>
      </c>
      <c r="DT13" s="109"/>
      <c r="DU13" s="107"/>
      <c r="DV13" s="108" t="s">
        <v>94</v>
      </c>
      <c r="DW13" s="109"/>
      <c r="DX13" s="107"/>
      <c r="DY13" s="108" t="s">
        <v>90</v>
      </c>
      <c r="DZ13" s="109"/>
      <c r="EA13" s="107"/>
      <c r="EB13" s="108" t="s">
        <v>89</v>
      </c>
      <c r="EC13" s="109"/>
      <c r="ED13" s="107"/>
      <c r="EE13" s="108" t="s">
        <v>90</v>
      </c>
      <c r="EF13" s="109"/>
      <c r="EG13" s="107"/>
      <c r="EH13" s="108" t="s">
        <v>90</v>
      </c>
      <c r="EI13" s="109"/>
      <c r="EJ13" s="107"/>
      <c r="EK13" s="108" t="s">
        <v>90</v>
      </c>
      <c r="EL13" s="109"/>
      <c r="EM13" s="107"/>
      <c r="EN13" s="108" t="s">
        <v>90</v>
      </c>
      <c r="EO13" s="109"/>
      <c r="EP13" s="107"/>
      <c r="EQ13" s="108" t="s">
        <v>57</v>
      </c>
      <c r="ER13" s="109"/>
      <c r="ES13" s="107"/>
      <c r="ET13" s="108" t="s">
        <v>90</v>
      </c>
      <c r="EU13" s="109"/>
      <c r="EV13" s="107"/>
      <c r="EW13" s="108" t="s">
        <v>90</v>
      </c>
      <c r="EX13" s="109"/>
      <c r="EY13" s="107"/>
      <c r="EZ13" s="108" t="s">
        <v>89</v>
      </c>
      <c r="FA13" s="109"/>
      <c r="FB13" s="6" t="s">
        <v>77</v>
      </c>
      <c r="FC13" s="6" t="s">
        <v>78</v>
      </c>
    </row>
    <row r="14" spans="1:164" s="7" customFormat="1" ht="15.75" customHeight="1" x14ac:dyDescent="0.2">
      <c r="A14" s="5">
        <v>42227.728487430555</v>
      </c>
      <c r="B14" s="64"/>
      <c r="C14" s="65" t="s">
        <v>56</v>
      </c>
      <c r="D14" s="66"/>
      <c r="E14" s="67"/>
      <c r="F14" s="65" t="s">
        <v>56</v>
      </c>
      <c r="G14" s="66"/>
      <c r="H14" s="67"/>
      <c r="I14" s="65" t="s">
        <v>56</v>
      </c>
      <c r="J14" s="66"/>
      <c r="K14" s="67"/>
      <c r="L14" s="65" t="s">
        <v>90</v>
      </c>
      <c r="M14" s="66"/>
      <c r="N14" s="67"/>
      <c r="O14" s="65" t="s">
        <v>90</v>
      </c>
      <c r="P14" s="66"/>
      <c r="Q14" s="67"/>
      <c r="R14" s="65" t="s">
        <v>89</v>
      </c>
      <c r="S14" s="66"/>
      <c r="T14" s="67"/>
      <c r="U14" s="65" t="s">
        <v>90</v>
      </c>
      <c r="V14" s="66"/>
      <c r="W14" s="67"/>
      <c r="X14" s="65" t="s">
        <v>90</v>
      </c>
      <c r="Y14" s="66"/>
      <c r="Z14" s="67"/>
      <c r="AA14" s="65" t="s">
        <v>90</v>
      </c>
      <c r="AB14" s="66"/>
      <c r="AC14" s="36"/>
      <c r="AD14" s="37" t="s">
        <v>56</v>
      </c>
      <c r="AE14" s="38"/>
      <c r="AF14" s="36"/>
      <c r="AG14" s="37" t="s">
        <v>56</v>
      </c>
      <c r="AH14" s="38"/>
      <c r="AI14" s="36"/>
      <c r="AJ14" s="37" t="s">
        <v>89</v>
      </c>
      <c r="AK14" s="38"/>
      <c r="AL14" s="36"/>
      <c r="AM14" s="37" t="s">
        <v>90</v>
      </c>
      <c r="AN14" s="38"/>
      <c r="AO14" s="36"/>
      <c r="AP14" s="37" t="s">
        <v>89</v>
      </c>
      <c r="AQ14" s="38"/>
      <c r="AR14" s="36"/>
      <c r="AS14" s="37" t="s">
        <v>89</v>
      </c>
      <c r="AT14" s="38"/>
      <c r="AU14" s="36"/>
      <c r="AV14" s="37" t="s">
        <v>90</v>
      </c>
      <c r="AW14" s="38"/>
      <c r="AX14" s="36"/>
      <c r="AY14" s="37" t="s">
        <v>89</v>
      </c>
      <c r="AZ14" s="38"/>
      <c r="BA14" s="50"/>
      <c r="BB14" s="51" t="s">
        <v>89</v>
      </c>
      <c r="BC14" s="52"/>
      <c r="BD14" s="50"/>
      <c r="BE14" s="51" t="s">
        <v>89</v>
      </c>
      <c r="BF14" s="52"/>
      <c r="BG14" s="50"/>
      <c r="BH14" s="51" t="s">
        <v>90</v>
      </c>
      <c r="BI14" s="52"/>
      <c r="BJ14" s="50"/>
      <c r="BK14" s="51" t="b">
        <v>0</v>
      </c>
      <c r="BL14" s="52"/>
      <c r="BM14" s="50"/>
      <c r="BN14" s="51" t="s">
        <v>89</v>
      </c>
      <c r="BO14" s="52"/>
      <c r="BP14" s="50"/>
      <c r="BQ14" s="51" t="s">
        <v>90</v>
      </c>
      <c r="BR14" s="52"/>
      <c r="BS14" s="50"/>
      <c r="BT14" s="51" t="s">
        <v>89</v>
      </c>
      <c r="BU14" s="52"/>
      <c r="BV14" s="50"/>
      <c r="BW14" s="51" t="s">
        <v>56</v>
      </c>
      <c r="BX14" s="52"/>
      <c r="BY14" s="50"/>
      <c r="BZ14" s="51" t="s">
        <v>91</v>
      </c>
      <c r="CA14" s="52"/>
      <c r="CB14" s="50"/>
      <c r="CC14" s="51" t="s">
        <v>89</v>
      </c>
      <c r="CD14" s="52"/>
      <c r="CE14" s="80"/>
      <c r="CF14" s="81" t="s">
        <v>89</v>
      </c>
      <c r="CG14" s="82"/>
      <c r="CH14" s="80"/>
      <c r="CI14" s="81" t="s">
        <v>56</v>
      </c>
      <c r="CJ14" s="82"/>
      <c r="CK14" s="80"/>
      <c r="CL14" s="81" t="s">
        <v>89</v>
      </c>
      <c r="CM14" s="82"/>
      <c r="CN14" s="80"/>
      <c r="CO14" s="81" t="s">
        <v>92</v>
      </c>
      <c r="CP14" s="82"/>
      <c r="CQ14" s="80"/>
      <c r="CR14" s="81" t="s">
        <v>89</v>
      </c>
      <c r="CS14" s="82"/>
      <c r="CT14" s="80"/>
      <c r="CU14" s="81" t="s">
        <v>90</v>
      </c>
      <c r="CV14" s="82"/>
      <c r="CW14" s="80"/>
      <c r="CX14" s="81" t="s">
        <v>90</v>
      </c>
      <c r="CY14" s="82"/>
      <c r="CZ14" s="80"/>
      <c r="DA14" s="81" t="s">
        <v>94</v>
      </c>
      <c r="DB14" s="82"/>
      <c r="DC14" s="80"/>
      <c r="DD14" s="81" t="s">
        <v>90</v>
      </c>
      <c r="DE14" s="82"/>
      <c r="DF14" s="94"/>
      <c r="DG14" s="95" t="s">
        <v>94</v>
      </c>
      <c r="DH14" s="96"/>
      <c r="DI14" s="94"/>
      <c r="DJ14" s="95" t="s">
        <v>57</v>
      </c>
      <c r="DK14" s="96"/>
      <c r="DL14" s="94"/>
      <c r="DM14" s="95" t="s">
        <v>57</v>
      </c>
      <c r="DN14" s="96"/>
      <c r="DO14" s="107"/>
      <c r="DP14" s="108" t="s">
        <v>57</v>
      </c>
      <c r="DQ14" s="109"/>
      <c r="DR14" s="107"/>
      <c r="DS14" s="108" t="s">
        <v>56</v>
      </c>
      <c r="DT14" s="109"/>
      <c r="DU14" s="107"/>
      <c r="DV14" s="108" t="s">
        <v>94</v>
      </c>
      <c r="DW14" s="109"/>
      <c r="DX14" s="107"/>
      <c r="DY14" s="108" t="b">
        <v>0</v>
      </c>
      <c r="DZ14" s="109"/>
      <c r="EA14" s="107"/>
      <c r="EB14" s="108" t="s">
        <v>90</v>
      </c>
      <c r="EC14" s="109"/>
      <c r="ED14" s="107"/>
      <c r="EE14" s="108" t="s">
        <v>90</v>
      </c>
      <c r="EF14" s="109"/>
      <c r="EG14" s="107"/>
      <c r="EH14" s="108" t="s">
        <v>90</v>
      </c>
      <c r="EI14" s="109"/>
      <c r="EJ14" s="107"/>
      <c r="EK14" s="108" t="s">
        <v>90</v>
      </c>
      <c r="EL14" s="109"/>
      <c r="EM14" s="107"/>
      <c r="EN14" s="108" t="s">
        <v>89</v>
      </c>
      <c r="EO14" s="109"/>
      <c r="EP14" s="107"/>
      <c r="EQ14" s="108" t="s">
        <v>94</v>
      </c>
      <c r="ER14" s="109"/>
      <c r="ES14" s="107"/>
      <c r="ET14" s="108" t="s">
        <v>89</v>
      </c>
      <c r="EU14" s="109"/>
      <c r="EV14" s="107"/>
      <c r="EW14" s="108" t="s">
        <v>89</v>
      </c>
      <c r="EX14" s="109"/>
      <c r="EY14" s="107"/>
      <c r="EZ14" s="108" t="s">
        <v>89</v>
      </c>
      <c r="FA14" s="109"/>
      <c r="FB14" s="6" t="s">
        <v>79</v>
      </c>
      <c r="FC14" s="6" t="s">
        <v>80</v>
      </c>
    </row>
    <row r="15" spans="1:164" s="7" customFormat="1" ht="15.75" customHeight="1" x14ac:dyDescent="0.2">
      <c r="A15" s="5">
        <v>42227.808926215279</v>
      </c>
      <c r="B15" s="64"/>
      <c r="C15" s="65" t="s">
        <v>57</v>
      </c>
      <c r="D15" s="66"/>
      <c r="E15" s="67"/>
      <c r="F15" s="65" t="s">
        <v>56</v>
      </c>
      <c r="G15" s="66"/>
      <c r="H15" s="67"/>
      <c r="I15" s="65" t="s">
        <v>57</v>
      </c>
      <c r="J15" s="66"/>
      <c r="K15" s="67"/>
      <c r="L15" s="65" t="s">
        <v>90</v>
      </c>
      <c r="M15" s="66"/>
      <c r="N15" s="67"/>
      <c r="O15" s="65" t="b">
        <v>0</v>
      </c>
      <c r="P15" s="66"/>
      <c r="Q15" s="67"/>
      <c r="R15" s="65" t="s">
        <v>89</v>
      </c>
      <c r="S15" s="66"/>
      <c r="T15" s="67"/>
      <c r="U15" s="65" t="s">
        <v>89</v>
      </c>
      <c r="V15" s="66"/>
      <c r="W15" s="67"/>
      <c r="X15" s="65" t="s">
        <v>89</v>
      </c>
      <c r="Y15" s="66"/>
      <c r="Z15" s="67"/>
      <c r="AA15" s="65" t="b">
        <v>0</v>
      </c>
      <c r="AB15" s="66"/>
      <c r="AC15" s="36"/>
      <c r="AD15" s="37" t="s">
        <v>56</v>
      </c>
      <c r="AE15" s="38"/>
      <c r="AF15" s="36"/>
      <c r="AG15" s="37" t="s">
        <v>56</v>
      </c>
      <c r="AH15" s="38"/>
      <c r="AI15" s="36"/>
      <c r="AJ15" s="37" t="s">
        <v>89</v>
      </c>
      <c r="AK15" s="38"/>
      <c r="AL15" s="36"/>
      <c r="AM15" s="37" t="s">
        <v>89</v>
      </c>
      <c r="AN15" s="38"/>
      <c r="AO15" s="36"/>
      <c r="AP15" s="37" t="s">
        <v>89</v>
      </c>
      <c r="AQ15" s="38"/>
      <c r="AR15" s="36"/>
      <c r="AS15" s="37" t="s">
        <v>89</v>
      </c>
      <c r="AT15" s="38"/>
      <c r="AU15" s="36"/>
      <c r="AV15" s="37" t="s">
        <v>90</v>
      </c>
      <c r="AW15" s="38"/>
      <c r="AX15" s="36"/>
      <c r="AY15" s="37" t="s">
        <v>89</v>
      </c>
      <c r="AZ15" s="38"/>
      <c r="BA15" s="50"/>
      <c r="BB15" s="51" t="s">
        <v>89</v>
      </c>
      <c r="BC15" s="52"/>
      <c r="BD15" s="50"/>
      <c r="BE15" s="51" t="s">
        <v>89</v>
      </c>
      <c r="BF15" s="52"/>
      <c r="BG15" s="50"/>
      <c r="BH15" s="51" t="b">
        <v>0</v>
      </c>
      <c r="BI15" s="52"/>
      <c r="BJ15" s="50"/>
      <c r="BK15" s="51" t="b">
        <v>0</v>
      </c>
      <c r="BL15" s="52"/>
      <c r="BM15" s="50"/>
      <c r="BN15" s="51" t="s">
        <v>89</v>
      </c>
      <c r="BO15" s="52"/>
      <c r="BP15" s="50"/>
      <c r="BQ15" s="51" t="s">
        <v>90</v>
      </c>
      <c r="BR15" s="52"/>
      <c r="BS15" s="50"/>
      <c r="BT15" s="51" t="s">
        <v>89</v>
      </c>
      <c r="BU15" s="52"/>
      <c r="BV15" s="50"/>
      <c r="BW15" s="51" t="s">
        <v>56</v>
      </c>
      <c r="BX15" s="52"/>
      <c r="BY15" s="50"/>
      <c r="BZ15" s="51" t="s">
        <v>91</v>
      </c>
      <c r="CA15" s="52"/>
      <c r="CB15" s="50"/>
      <c r="CC15" s="51" t="s">
        <v>90</v>
      </c>
      <c r="CD15" s="52"/>
      <c r="CE15" s="80"/>
      <c r="CF15" s="81" t="s">
        <v>89</v>
      </c>
      <c r="CG15" s="82"/>
      <c r="CH15" s="80"/>
      <c r="CI15" s="81" t="s">
        <v>56</v>
      </c>
      <c r="CJ15" s="82"/>
      <c r="CK15" s="80"/>
      <c r="CL15" s="81" t="s">
        <v>89</v>
      </c>
      <c r="CM15" s="82"/>
      <c r="CN15" s="80"/>
      <c r="CO15" s="81" t="s">
        <v>92</v>
      </c>
      <c r="CP15" s="82"/>
      <c r="CQ15" s="80"/>
      <c r="CR15" s="81" t="s">
        <v>89</v>
      </c>
      <c r="CS15" s="82"/>
      <c r="CT15" s="80"/>
      <c r="CU15" s="81" t="s">
        <v>89</v>
      </c>
      <c r="CV15" s="82"/>
      <c r="CW15" s="80"/>
      <c r="CX15" s="81" t="s">
        <v>89</v>
      </c>
      <c r="CY15" s="82"/>
      <c r="CZ15" s="80"/>
      <c r="DA15" s="81" t="s">
        <v>94</v>
      </c>
      <c r="DB15" s="82"/>
      <c r="DC15" s="80"/>
      <c r="DD15" s="81" t="s">
        <v>90</v>
      </c>
      <c r="DE15" s="82"/>
      <c r="DF15" s="94"/>
      <c r="DG15" s="95" t="s">
        <v>94</v>
      </c>
      <c r="DH15" s="96"/>
      <c r="DI15" s="94"/>
      <c r="DJ15" s="95" t="s">
        <v>57</v>
      </c>
      <c r="DK15" s="96"/>
      <c r="DL15" s="94"/>
      <c r="DM15" s="95" t="s">
        <v>94</v>
      </c>
      <c r="DN15" s="96"/>
      <c r="DO15" s="107"/>
      <c r="DP15" s="108" t="s">
        <v>56</v>
      </c>
      <c r="DQ15" s="109"/>
      <c r="DR15" s="107"/>
      <c r="DS15" s="108" t="s">
        <v>56</v>
      </c>
      <c r="DT15" s="109"/>
      <c r="DU15" s="107"/>
      <c r="DV15" s="108" t="s">
        <v>57</v>
      </c>
      <c r="DW15" s="109"/>
      <c r="DX15" s="107"/>
      <c r="DY15" s="108" t="s">
        <v>89</v>
      </c>
      <c r="DZ15" s="109"/>
      <c r="EA15" s="107"/>
      <c r="EB15" s="108" t="s">
        <v>90</v>
      </c>
      <c r="EC15" s="109"/>
      <c r="ED15" s="107"/>
      <c r="EE15" s="108" t="s">
        <v>90</v>
      </c>
      <c r="EF15" s="109"/>
      <c r="EG15" s="107"/>
      <c r="EH15" s="108" t="b">
        <v>0</v>
      </c>
      <c r="EI15" s="109"/>
      <c r="EJ15" s="107"/>
      <c r="EK15" s="108" t="s">
        <v>89</v>
      </c>
      <c r="EL15" s="109"/>
      <c r="EM15" s="107"/>
      <c r="EN15" s="108" t="s">
        <v>89</v>
      </c>
      <c r="EO15" s="109"/>
      <c r="EP15" s="107"/>
      <c r="EQ15" s="108" t="s">
        <v>94</v>
      </c>
      <c r="ER15" s="109"/>
      <c r="ES15" s="107"/>
      <c r="ET15" s="108" t="s">
        <v>89</v>
      </c>
      <c r="EU15" s="109"/>
      <c r="EV15" s="107"/>
      <c r="EW15" s="108" t="s">
        <v>89</v>
      </c>
      <c r="EX15" s="109"/>
      <c r="EY15" s="107"/>
      <c r="EZ15" s="108" t="s">
        <v>89</v>
      </c>
      <c r="FA15" s="109"/>
      <c r="FB15" s="6" t="s">
        <v>81</v>
      </c>
      <c r="FC15" s="6" t="s">
        <v>82</v>
      </c>
    </row>
    <row r="16" spans="1:164" s="7" customFormat="1" ht="15.75" customHeight="1" x14ac:dyDescent="0.2">
      <c r="A16" s="5">
        <v>42228.324301215282</v>
      </c>
      <c r="B16" s="64"/>
      <c r="C16" s="65" t="s">
        <v>57</v>
      </c>
      <c r="D16" s="66"/>
      <c r="E16" s="67"/>
      <c r="F16" s="65" t="s">
        <v>57</v>
      </c>
      <c r="G16" s="66"/>
      <c r="H16" s="67"/>
      <c r="I16" s="65" t="s">
        <v>57</v>
      </c>
      <c r="J16" s="66"/>
      <c r="K16" s="67"/>
      <c r="L16" s="65" t="s">
        <v>90</v>
      </c>
      <c r="M16" s="66"/>
      <c r="N16" s="67"/>
      <c r="O16" s="65" t="s">
        <v>90</v>
      </c>
      <c r="P16" s="66"/>
      <c r="Q16" s="67"/>
      <c r="R16" s="65" t="b">
        <v>0</v>
      </c>
      <c r="S16" s="66"/>
      <c r="T16" s="67"/>
      <c r="U16" s="65" t="s">
        <v>90</v>
      </c>
      <c r="V16" s="66"/>
      <c r="W16" s="67"/>
      <c r="X16" s="65" t="b">
        <v>0</v>
      </c>
      <c r="Y16" s="66"/>
      <c r="Z16" s="67"/>
      <c r="AA16" s="65" t="s">
        <v>89</v>
      </c>
      <c r="AB16" s="66"/>
      <c r="AC16" s="36"/>
      <c r="AD16" s="37" t="s">
        <v>56</v>
      </c>
      <c r="AE16" s="38"/>
      <c r="AF16" s="36"/>
      <c r="AG16" s="37" t="s">
        <v>56</v>
      </c>
      <c r="AH16" s="38"/>
      <c r="AI16" s="36"/>
      <c r="AJ16" s="37" t="s">
        <v>89</v>
      </c>
      <c r="AK16" s="38"/>
      <c r="AL16" s="36"/>
      <c r="AM16" s="37" t="s">
        <v>89</v>
      </c>
      <c r="AN16" s="38"/>
      <c r="AO16" s="36"/>
      <c r="AP16" s="37" t="s">
        <v>90</v>
      </c>
      <c r="AQ16" s="38"/>
      <c r="AR16" s="36"/>
      <c r="AS16" s="37" t="s">
        <v>89</v>
      </c>
      <c r="AT16" s="38"/>
      <c r="AU16" s="36"/>
      <c r="AV16" s="37" t="s">
        <v>90</v>
      </c>
      <c r="AW16" s="38"/>
      <c r="AX16" s="36"/>
      <c r="AY16" s="37" t="s">
        <v>89</v>
      </c>
      <c r="AZ16" s="38"/>
      <c r="BA16" s="50"/>
      <c r="BB16" s="51" t="s">
        <v>89</v>
      </c>
      <c r="BC16" s="52"/>
      <c r="BD16" s="50"/>
      <c r="BE16" s="51" t="s">
        <v>90</v>
      </c>
      <c r="BF16" s="52"/>
      <c r="BG16" s="50"/>
      <c r="BH16" s="51" t="b">
        <v>0</v>
      </c>
      <c r="BI16" s="52"/>
      <c r="BJ16" s="50"/>
      <c r="BK16" s="51" t="s">
        <v>90</v>
      </c>
      <c r="BL16" s="52"/>
      <c r="BM16" s="50"/>
      <c r="BN16" s="51" t="s">
        <v>89</v>
      </c>
      <c r="BO16" s="52"/>
      <c r="BP16" s="50"/>
      <c r="BQ16" s="51" t="s">
        <v>90</v>
      </c>
      <c r="BR16" s="52"/>
      <c r="BS16" s="50"/>
      <c r="BT16" s="51" t="s">
        <v>89</v>
      </c>
      <c r="BU16" s="52"/>
      <c r="BV16" s="50"/>
      <c r="BW16" s="51" t="s">
        <v>56</v>
      </c>
      <c r="BX16" s="52"/>
      <c r="BY16" s="50"/>
      <c r="BZ16" s="51" t="s">
        <v>91</v>
      </c>
      <c r="CA16" s="52"/>
      <c r="CB16" s="50"/>
      <c r="CC16" s="51" t="s">
        <v>90</v>
      </c>
      <c r="CD16" s="52"/>
      <c r="CE16" s="80"/>
      <c r="CF16" s="81" t="s">
        <v>89</v>
      </c>
      <c r="CG16" s="82"/>
      <c r="CH16" s="80"/>
      <c r="CI16" s="81" t="s">
        <v>56</v>
      </c>
      <c r="CJ16" s="82"/>
      <c r="CK16" s="80"/>
      <c r="CL16" s="81" t="s">
        <v>89</v>
      </c>
      <c r="CM16" s="82"/>
      <c r="CN16" s="80"/>
      <c r="CO16" s="81" t="s">
        <v>94</v>
      </c>
      <c r="CP16" s="82"/>
      <c r="CQ16" s="80"/>
      <c r="CR16" s="81" t="s">
        <v>89</v>
      </c>
      <c r="CS16" s="82"/>
      <c r="CT16" s="80"/>
      <c r="CU16" s="81" t="s">
        <v>89</v>
      </c>
      <c r="CV16" s="82"/>
      <c r="CW16" s="80"/>
      <c r="CX16" s="81" t="s">
        <v>89</v>
      </c>
      <c r="CY16" s="82"/>
      <c r="CZ16" s="80"/>
      <c r="DA16" s="81" t="s">
        <v>92</v>
      </c>
      <c r="DB16" s="82"/>
      <c r="DC16" s="80"/>
      <c r="DD16" s="81" t="b">
        <v>0</v>
      </c>
      <c r="DE16" s="82"/>
      <c r="DF16" s="94"/>
      <c r="DG16" s="95" t="s">
        <v>57</v>
      </c>
      <c r="DH16" s="96"/>
      <c r="DI16" s="94"/>
      <c r="DJ16" s="95" t="s">
        <v>57</v>
      </c>
      <c r="DK16" s="96"/>
      <c r="DL16" s="94"/>
      <c r="DM16" s="95" t="s">
        <v>94</v>
      </c>
      <c r="DN16" s="96"/>
      <c r="DO16" s="107"/>
      <c r="DP16" s="108" t="s">
        <v>57</v>
      </c>
      <c r="DQ16" s="109"/>
      <c r="DR16" s="107"/>
      <c r="DS16" s="108" t="s">
        <v>55</v>
      </c>
      <c r="DT16" s="109"/>
      <c r="DU16" s="107"/>
      <c r="DV16" s="108" t="s">
        <v>94</v>
      </c>
      <c r="DW16" s="109"/>
      <c r="DX16" s="107"/>
      <c r="DY16" s="108" t="s">
        <v>90</v>
      </c>
      <c r="DZ16" s="109"/>
      <c r="EA16" s="107"/>
      <c r="EB16" s="108" t="s">
        <v>90</v>
      </c>
      <c r="EC16" s="109"/>
      <c r="ED16" s="107"/>
      <c r="EE16" s="108" t="s">
        <v>90</v>
      </c>
      <c r="EF16" s="109"/>
      <c r="EG16" s="107"/>
      <c r="EH16" s="108" t="s">
        <v>90</v>
      </c>
      <c r="EI16" s="109"/>
      <c r="EJ16" s="107"/>
      <c r="EK16" s="108" t="s">
        <v>90</v>
      </c>
      <c r="EL16" s="109"/>
      <c r="EM16" s="107"/>
      <c r="EN16" s="108" t="s">
        <v>90</v>
      </c>
      <c r="EO16" s="109"/>
      <c r="EP16" s="107"/>
      <c r="EQ16" s="108" t="s">
        <v>94</v>
      </c>
      <c r="ER16" s="109"/>
      <c r="ES16" s="107"/>
      <c r="ET16" s="108" t="s">
        <v>89</v>
      </c>
      <c r="EU16" s="109"/>
      <c r="EV16" s="107"/>
      <c r="EW16" s="108" t="s">
        <v>90</v>
      </c>
      <c r="EX16" s="109"/>
      <c r="EY16" s="107"/>
      <c r="EZ16" s="108" t="b">
        <v>0</v>
      </c>
      <c r="FA16" s="109"/>
      <c r="FB16" s="6" t="s">
        <v>83</v>
      </c>
      <c r="FC16" s="6" t="s">
        <v>84</v>
      </c>
    </row>
    <row r="17" spans="1:159" s="7" customFormat="1" ht="15.75" customHeight="1" x14ac:dyDescent="0.2">
      <c r="A17" s="5">
        <v>42228.332047453703</v>
      </c>
      <c r="B17" s="64"/>
      <c r="C17" s="65" t="s">
        <v>56</v>
      </c>
      <c r="D17" s="66"/>
      <c r="E17" s="67"/>
      <c r="F17" s="65" t="s">
        <v>57</v>
      </c>
      <c r="G17" s="66"/>
      <c r="H17" s="67"/>
      <c r="I17" s="65" t="s">
        <v>57</v>
      </c>
      <c r="J17" s="66"/>
      <c r="K17" s="67"/>
      <c r="L17" s="65" t="s">
        <v>89</v>
      </c>
      <c r="M17" s="66"/>
      <c r="N17" s="67"/>
      <c r="O17" s="65" t="s">
        <v>90</v>
      </c>
      <c r="P17" s="66"/>
      <c r="Q17" s="67"/>
      <c r="R17" s="65" t="s">
        <v>90</v>
      </c>
      <c r="S17" s="66"/>
      <c r="T17" s="67"/>
      <c r="U17" s="65" t="s">
        <v>90</v>
      </c>
      <c r="V17" s="66"/>
      <c r="W17" s="67"/>
      <c r="X17" s="65" t="s">
        <v>90</v>
      </c>
      <c r="Y17" s="66"/>
      <c r="Z17" s="67"/>
      <c r="AA17" s="65" t="s">
        <v>90</v>
      </c>
      <c r="AB17" s="66"/>
      <c r="AC17" s="36"/>
      <c r="AD17" s="37" t="s">
        <v>57</v>
      </c>
      <c r="AE17" s="38"/>
      <c r="AF17" s="36"/>
      <c r="AG17" s="37" t="s">
        <v>57</v>
      </c>
      <c r="AH17" s="38"/>
      <c r="AI17" s="36"/>
      <c r="AJ17" s="37" t="s">
        <v>90</v>
      </c>
      <c r="AK17" s="38"/>
      <c r="AL17" s="36"/>
      <c r="AM17" s="37" t="s">
        <v>90</v>
      </c>
      <c r="AN17" s="38"/>
      <c r="AO17" s="36"/>
      <c r="AP17" s="37" t="s">
        <v>90</v>
      </c>
      <c r="AQ17" s="38"/>
      <c r="AR17" s="36"/>
      <c r="AS17" s="37" t="s">
        <v>90</v>
      </c>
      <c r="AT17" s="38"/>
      <c r="AU17" s="36"/>
      <c r="AV17" s="37" t="s">
        <v>90</v>
      </c>
      <c r="AW17" s="38"/>
      <c r="AX17" s="36"/>
      <c r="AY17" s="37" t="s">
        <v>90</v>
      </c>
      <c r="AZ17" s="38"/>
      <c r="BA17" s="50"/>
      <c r="BB17" s="51" t="s">
        <v>90</v>
      </c>
      <c r="BC17" s="52"/>
      <c r="BD17" s="50"/>
      <c r="BE17" s="51" t="s">
        <v>89</v>
      </c>
      <c r="BF17" s="52"/>
      <c r="BG17" s="50"/>
      <c r="BH17" s="51" t="b">
        <v>0</v>
      </c>
      <c r="BI17" s="52"/>
      <c r="BJ17" s="50"/>
      <c r="BK17" s="51" t="s">
        <v>90</v>
      </c>
      <c r="BL17" s="52"/>
      <c r="BM17" s="50"/>
      <c r="BN17" s="51" t="s">
        <v>90</v>
      </c>
      <c r="BO17" s="52"/>
      <c r="BP17" s="50"/>
      <c r="BQ17" s="51" t="s">
        <v>90</v>
      </c>
      <c r="BR17" s="52"/>
      <c r="BS17" s="50"/>
      <c r="BT17" s="51" t="s">
        <v>89</v>
      </c>
      <c r="BU17" s="52"/>
      <c r="BV17" s="50"/>
      <c r="BW17" s="51" t="s">
        <v>56</v>
      </c>
      <c r="BX17" s="52"/>
      <c r="BY17" s="50"/>
      <c r="BZ17" s="51" t="s">
        <v>91</v>
      </c>
      <c r="CA17" s="52"/>
      <c r="CB17" s="50"/>
      <c r="CC17" s="51" t="s">
        <v>90</v>
      </c>
      <c r="CD17" s="52"/>
      <c r="CE17" s="80"/>
      <c r="CF17" s="81" t="s">
        <v>90</v>
      </c>
      <c r="CG17" s="82"/>
      <c r="CH17" s="80"/>
      <c r="CI17" s="81" t="s">
        <v>57</v>
      </c>
      <c r="CJ17" s="82"/>
      <c r="CK17" s="80"/>
      <c r="CL17" s="81" t="s">
        <v>90</v>
      </c>
      <c r="CM17" s="82"/>
      <c r="CN17" s="80"/>
      <c r="CO17" s="81" t="s">
        <v>92</v>
      </c>
      <c r="CP17" s="82"/>
      <c r="CQ17" s="80"/>
      <c r="CR17" s="81" t="s">
        <v>90</v>
      </c>
      <c r="CS17" s="82"/>
      <c r="CT17" s="80"/>
      <c r="CU17" s="81" t="s">
        <v>90</v>
      </c>
      <c r="CV17" s="82"/>
      <c r="CW17" s="80"/>
      <c r="CX17" s="81" t="s">
        <v>89</v>
      </c>
      <c r="CY17" s="82"/>
      <c r="CZ17" s="80"/>
      <c r="DA17" s="81" t="s">
        <v>92</v>
      </c>
      <c r="DB17" s="82"/>
      <c r="DC17" s="80"/>
      <c r="DD17" s="81" t="s">
        <v>90</v>
      </c>
      <c r="DE17" s="82"/>
      <c r="DF17" s="94"/>
      <c r="DG17" s="95" t="s">
        <v>57</v>
      </c>
      <c r="DH17" s="96"/>
      <c r="DI17" s="94"/>
      <c r="DJ17" s="95" t="s">
        <v>57</v>
      </c>
      <c r="DK17" s="96"/>
      <c r="DL17" s="94"/>
      <c r="DM17" s="95" t="s">
        <v>57</v>
      </c>
      <c r="DN17" s="96"/>
      <c r="DO17" s="107"/>
      <c r="DP17" s="108" t="s">
        <v>57</v>
      </c>
      <c r="DQ17" s="109"/>
      <c r="DR17" s="107"/>
      <c r="DS17" s="108" t="s">
        <v>57</v>
      </c>
      <c r="DT17" s="109"/>
      <c r="DU17" s="107"/>
      <c r="DV17" s="108" t="s">
        <v>94</v>
      </c>
      <c r="DW17" s="109"/>
      <c r="DX17" s="107"/>
      <c r="DY17" s="108" t="s">
        <v>90</v>
      </c>
      <c r="DZ17" s="109"/>
      <c r="EA17" s="107"/>
      <c r="EB17" s="108" t="s">
        <v>90</v>
      </c>
      <c r="EC17" s="109"/>
      <c r="ED17" s="107"/>
      <c r="EE17" s="108" t="s">
        <v>90</v>
      </c>
      <c r="EF17" s="109"/>
      <c r="EG17" s="107"/>
      <c r="EH17" s="108" t="s">
        <v>90</v>
      </c>
      <c r="EI17" s="109"/>
      <c r="EJ17" s="107"/>
      <c r="EK17" s="108" t="s">
        <v>90</v>
      </c>
      <c r="EL17" s="109"/>
      <c r="EM17" s="107"/>
      <c r="EN17" s="108" t="s">
        <v>90</v>
      </c>
      <c r="EO17" s="109"/>
      <c r="EP17" s="107"/>
      <c r="EQ17" s="108" t="s">
        <v>57</v>
      </c>
      <c r="ER17" s="109"/>
      <c r="ES17" s="107"/>
      <c r="ET17" s="108" t="s">
        <v>90</v>
      </c>
      <c r="EU17" s="109"/>
      <c r="EV17" s="107"/>
      <c r="EW17" s="108" t="s">
        <v>90</v>
      </c>
      <c r="EX17" s="109"/>
      <c r="EY17" s="107"/>
      <c r="EZ17" s="108" t="s">
        <v>90</v>
      </c>
      <c r="FA17" s="109"/>
      <c r="FB17" s="6" t="s">
        <v>85</v>
      </c>
      <c r="FC17" s="6" t="s">
        <v>86</v>
      </c>
    </row>
    <row r="18" spans="1:159" s="7" customFormat="1" ht="15.75" customHeight="1" x14ac:dyDescent="0.2">
      <c r="A18" s="5">
        <v>42228.338586435188</v>
      </c>
      <c r="B18" s="64"/>
      <c r="C18" s="65" t="s">
        <v>57</v>
      </c>
      <c r="D18" s="66"/>
      <c r="E18" s="67"/>
      <c r="F18" s="65" t="s">
        <v>56</v>
      </c>
      <c r="G18" s="66"/>
      <c r="H18" s="67"/>
      <c r="I18" s="65" t="s">
        <v>57</v>
      </c>
      <c r="J18" s="66"/>
      <c r="K18" s="67"/>
      <c r="L18" s="65" t="s">
        <v>89</v>
      </c>
      <c r="M18" s="66"/>
      <c r="N18" s="67"/>
      <c r="O18" s="65" t="s">
        <v>89</v>
      </c>
      <c r="P18" s="66"/>
      <c r="Q18" s="67"/>
      <c r="R18" s="65" t="s">
        <v>90</v>
      </c>
      <c r="S18" s="66"/>
      <c r="T18" s="67"/>
      <c r="U18" s="65" t="s">
        <v>89</v>
      </c>
      <c r="V18" s="66"/>
      <c r="W18" s="67"/>
      <c r="X18" s="65" t="s">
        <v>89</v>
      </c>
      <c r="Y18" s="66"/>
      <c r="Z18" s="67"/>
      <c r="AA18" s="65" t="s">
        <v>89</v>
      </c>
      <c r="AB18" s="66"/>
      <c r="AC18" s="36"/>
      <c r="AD18" s="37" t="s">
        <v>56</v>
      </c>
      <c r="AE18" s="38"/>
      <c r="AF18" s="36"/>
      <c r="AG18" s="37" t="s">
        <v>57</v>
      </c>
      <c r="AH18" s="38"/>
      <c r="AI18" s="36"/>
      <c r="AJ18" s="37" t="s">
        <v>89</v>
      </c>
      <c r="AK18" s="38"/>
      <c r="AL18" s="36"/>
      <c r="AM18" s="37" t="s">
        <v>90</v>
      </c>
      <c r="AN18" s="38"/>
      <c r="AO18" s="36"/>
      <c r="AP18" s="37" t="s">
        <v>90</v>
      </c>
      <c r="AQ18" s="38"/>
      <c r="AR18" s="36"/>
      <c r="AS18" s="37" t="s">
        <v>89</v>
      </c>
      <c r="AT18" s="38"/>
      <c r="AU18" s="36"/>
      <c r="AV18" s="37" t="s">
        <v>89</v>
      </c>
      <c r="AW18" s="38"/>
      <c r="AX18" s="36"/>
      <c r="AY18" s="37" t="s">
        <v>89</v>
      </c>
      <c r="AZ18" s="38"/>
      <c r="BA18" s="50"/>
      <c r="BB18" s="51" t="s">
        <v>89</v>
      </c>
      <c r="BC18" s="52"/>
      <c r="BD18" s="50"/>
      <c r="BE18" s="51" t="s">
        <v>90</v>
      </c>
      <c r="BF18" s="52"/>
      <c r="BG18" s="50"/>
      <c r="BH18" s="51" t="s">
        <v>89</v>
      </c>
      <c r="BI18" s="52"/>
      <c r="BJ18" s="50"/>
      <c r="BK18" s="51" t="s">
        <v>90</v>
      </c>
      <c r="BL18" s="52"/>
      <c r="BM18" s="50"/>
      <c r="BN18" s="51" t="s">
        <v>90</v>
      </c>
      <c r="BO18" s="52"/>
      <c r="BP18" s="50"/>
      <c r="BQ18" s="51" t="s">
        <v>89</v>
      </c>
      <c r="BR18" s="52"/>
      <c r="BS18" s="50"/>
      <c r="BT18" s="51" t="s">
        <v>89</v>
      </c>
      <c r="BU18" s="52"/>
      <c r="BV18" s="50"/>
      <c r="BW18" s="51" t="s">
        <v>56</v>
      </c>
      <c r="BX18" s="52"/>
      <c r="BY18" s="50"/>
      <c r="BZ18" s="51" t="s">
        <v>91</v>
      </c>
      <c r="CA18" s="52"/>
      <c r="CB18" s="50"/>
      <c r="CC18" s="51" t="s">
        <v>90</v>
      </c>
      <c r="CD18" s="52"/>
      <c r="CE18" s="80"/>
      <c r="CF18" s="81" t="s">
        <v>89</v>
      </c>
      <c r="CG18" s="82"/>
      <c r="CH18" s="80"/>
      <c r="CI18" s="81" t="s">
        <v>57</v>
      </c>
      <c r="CJ18" s="82"/>
      <c r="CK18" s="80"/>
      <c r="CL18" s="81" t="s">
        <v>90</v>
      </c>
      <c r="CM18" s="82"/>
      <c r="CN18" s="80"/>
      <c r="CO18" s="81" t="s">
        <v>92</v>
      </c>
      <c r="CP18" s="82"/>
      <c r="CQ18" s="80"/>
      <c r="CR18" s="81" t="s">
        <v>89</v>
      </c>
      <c r="CS18" s="82"/>
      <c r="CT18" s="80"/>
      <c r="CU18" s="81" t="s">
        <v>89</v>
      </c>
      <c r="CV18" s="82"/>
      <c r="CW18" s="80"/>
      <c r="CX18" s="81" t="s">
        <v>90</v>
      </c>
      <c r="CY18" s="82"/>
      <c r="CZ18" s="80"/>
      <c r="DA18" s="81" t="s">
        <v>92</v>
      </c>
      <c r="DB18" s="82"/>
      <c r="DC18" s="80"/>
      <c r="DD18" s="81" t="s">
        <v>90</v>
      </c>
      <c r="DE18" s="82"/>
      <c r="DF18" s="94"/>
      <c r="DG18" s="95" t="s">
        <v>57</v>
      </c>
      <c r="DH18" s="96"/>
      <c r="DI18" s="94"/>
      <c r="DJ18" s="95" t="s">
        <v>57</v>
      </c>
      <c r="DK18" s="96"/>
      <c r="DL18" s="94"/>
      <c r="DM18" s="95" t="s">
        <v>94</v>
      </c>
      <c r="DN18" s="96"/>
      <c r="DO18" s="107"/>
      <c r="DP18" s="108" t="s">
        <v>57</v>
      </c>
      <c r="DQ18" s="109"/>
      <c r="DR18" s="107"/>
      <c r="DS18" s="108" t="s">
        <v>56</v>
      </c>
      <c r="DT18" s="109"/>
      <c r="DU18" s="107"/>
      <c r="DV18" s="108" t="s">
        <v>94</v>
      </c>
      <c r="DW18" s="109"/>
      <c r="DX18" s="107"/>
      <c r="DY18" s="108" t="s">
        <v>90</v>
      </c>
      <c r="DZ18" s="109"/>
      <c r="EA18" s="107"/>
      <c r="EB18" s="108" t="s">
        <v>90</v>
      </c>
      <c r="EC18" s="109"/>
      <c r="ED18" s="107"/>
      <c r="EE18" s="108" t="s">
        <v>90</v>
      </c>
      <c r="EF18" s="109"/>
      <c r="EG18" s="107"/>
      <c r="EH18" s="108" t="s">
        <v>90</v>
      </c>
      <c r="EI18" s="109"/>
      <c r="EJ18" s="107"/>
      <c r="EK18" s="108" t="s">
        <v>90</v>
      </c>
      <c r="EL18" s="109"/>
      <c r="EM18" s="107"/>
      <c r="EN18" s="108" t="s">
        <v>90</v>
      </c>
      <c r="EO18" s="109"/>
      <c r="EP18" s="107"/>
      <c r="EQ18" s="108" t="s">
        <v>94</v>
      </c>
      <c r="ER18" s="109"/>
      <c r="ES18" s="107"/>
      <c r="ET18" s="108" t="s">
        <v>89</v>
      </c>
      <c r="EU18" s="109"/>
      <c r="EV18" s="107"/>
      <c r="EW18" s="108" t="s">
        <v>89</v>
      </c>
      <c r="EX18" s="109"/>
      <c r="EY18" s="107"/>
      <c r="EZ18" s="108" t="s">
        <v>90</v>
      </c>
      <c r="FA18" s="109"/>
      <c r="FB18" s="6" t="s">
        <v>87</v>
      </c>
      <c r="FC18" s="6" t="s">
        <v>88</v>
      </c>
    </row>
    <row r="19" spans="1:159" s="7" customFormat="1" ht="15.75" customHeight="1" x14ac:dyDescent="0.2">
      <c r="A19" s="5">
        <v>42228.438679189814</v>
      </c>
      <c r="B19" s="64"/>
      <c r="C19" s="65" t="s">
        <v>56</v>
      </c>
      <c r="D19" s="66"/>
      <c r="E19" s="67"/>
      <c r="F19" s="65" t="s">
        <v>56</v>
      </c>
      <c r="G19" s="66"/>
      <c r="H19" s="67"/>
      <c r="I19" s="65" t="s">
        <v>56</v>
      </c>
      <c r="J19" s="66"/>
      <c r="K19" s="67"/>
      <c r="L19" s="65" t="s">
        <v>89</v>
      </c>
      <c r="M19" s="66"/>
      <c r="N19" s="67"/>
      <c r="O19" s="65" t="b">
        <v>0</v>
      </c>
      <c r="P19" s="66"/>
      <c r="Q19" s="67"/>
      <c r="R19" s="65" t="s">
        <v>90</v>
      </c>
      <c r="S19" s="66"/>
      <c r="T19" s="67"/>
      <c r="U19" s="65" t="s">
        <v>90</v>
      </c>
      <c r="V19" s="66"/>
      <c r="W19" s="67"/>
      <c r="X19" s="65" t="s">
        <v>90</v>
      </c>
      <c r="Y19" s="66"/>
      <c r="Z19" s="67"/>
      <c r="AA19" s="65" t="s">
        <v>89</v>
      </c>
      <c r="AB19" s="66"/>
      <c r="AC19" s="36"/>
      <c r="AD19" s="37" t="s">
        <v>56</v>
      </c>
      <c r="AE19" s="38"/>
      <c r="AF19" s="36"/>
      <c r="AG19" s="37" t="s">
        <v>56</v>
      </c>
      <c r="AH19" s="38"/>
      <c r="AI19" s="36"/>
      <c r="AJ19" s="37" t="s">
        <v>89</v>
      </c>
      <c r="AK19" s="38"/>
      <c r="AL19" s="36"/>
      <c r="AM19" s="37" t="s">
        <v>89</v>
      </c>
      <c r="AN19" s="38"/>
      <c r="AO19" s="36"/>
      <c r="AP19" s="37" t="s">
        <v>89</v>
      </c>
      <c r="AQ19" s="38"/>
      <c r="AR19" s="36"/>
      <c r="AS19" s="37" t="s">
        <v>89</v>
      </c>
      <c r="AT19" s="38"/>
      <c r="AU19" s="36"/>
      <c r="AV19" s="37" t="b">
        <v>0</v>
      </c>
      <c r="AW19" s="38"/>
      <c r="AX19" s="36"/>
      <c r="AY19" s="37" t="b">
        <v>0</v>
      </c>
      <c r="AZ19" s="38"/>
      <c r="BA19" s="50"/>
      <c r="BB19" s="51" t="s">
        <v>89</v>
      </c>
      <c r="BC19" s="52"/>
      <c r="BD19" s="50"/>
      <c r="BE19" s="51" t="s">
        <v>90</v>
      </c>
      <c r="BF19" s="52"/>
      <c r="BG19" s="50"/>
      <c r="BH19" s="51" t="b">
        <v>0</v>
      </c>
      <c r="BI19" s="52"/>
      <c r="BJ19" s="50"/>
      <c r="BK19" s="51" t="s">
        <v>89</v>
      </c>
      <c r="BL19" s="52"/>
      <c r="BM19" s="50"/>
      <c r="BN19" s="51" t="s">
        <v>90</v>
      </c>
      <c r="BO19" s="52"/>
      <c r="BP19" s="50"/>
      <c r="BQ19" s="51" t="s">
        <v>90</v>
      </c>
      <c r="BR19" s="52"/>
      <c r="BS19" s="50"/>
      <c r="BT19" s="51" t="s">
        <v>90</v>
      </c>
      <c r="BU19" s="52"/>
      <c r="BV19" s="50"/>
      <c r="BW19" s="51" t="s">
        <v>57</v>
      </c>
      <c r="BX19" s="52"/>
      <c r="BY19" s="50"/>
      <c r="BZ19" s="51" t="s">
        <v>90</v>
      </c>
      <c r="CA19" s="52"/>
      <c r="CB19" s="50"/>
      <c r="CC19" s="51" t="b">
        <v>0</v>
      </c>
      <c r="CD19" s="52"/>
      <c r="CE19" s="80"/>
      <c r="CF19" s="81" t="b">
        <v>0</v>
      </c>
      <c r="CG19" s="82"/>
      <c r="CH19" s="80"/>
      <c r="CI19" s="81" t="s">
        <v>56</v>
      </c>
      <c r="CJ19" s="82"/>
      <c r="CK19" s="80"/>
      <c r="CL19" s="81" t="b">
        <v>0</v>
      </c>
      <c r="CM19" s="82"/>
      <c r="CN19" s="80"/>
      <c r="CO19" s="81" t="s">
        <v>94</v>
      </c>
      <c r="CP19" s="82"/>
      <c r="CQ19" s="80"/>
      <c r="CR19" s="81" t="s">
        <v>89</v>
      </c>
      <c r="CS19" s="82"/>
      <c r="CT19" s="80"/>
      <c r="CU19" s="81" t="s">
        <v>89</v>
      </c>
      <c r="CV19" s="82"/>
      <c r="CW19" s="80"/>
      <c r="CX19" s="81" t="s">
        <v>89</v>
      </c>
      <c r="CY19" s="82"/>
      <c r="CZ19" s="80"/>
      <c r="DA19" s="81" t="s">
        <v>92</v>
      </c>
      <c r="DB19" s="82"/>
      <c r="DC19" s="80"/>
      <c r="DD19" s="81" t="b">
        <v>0</v>
      </c>
      <c r="DE19" s="82"/>
      <c r="DF19" s="94"/>
      <c r="DG19" s="95" t="s">
        <v>93</v>
      </c>
      <c r="DH19" s="96"/>
      <c r="DI19" s="94"/>
      <c r="DJ19" s="95" t="s">
        <v>93</v>
      </c>
      <c r="DK19" s="96"/>
      <c r="DL19" s="94"/>
      <c r="DM19" s="95" t="s">
        <v>57</v>
      </c>
      <c r="DN19" s="96"/>
      <c r="DO19" s="107"/>
      <c r="DP19" s="108" t="s">
        <v>56</v>
      </c>
      <c r="DQ19" s="109"/>
      <c r="DR19" s="107"/>
      <c r="DS19" s="108" t="s">
        <v>56</v>
      </c>
      <c r="DT19" s="109"/>
      <c r="DU19" s="107"/>
      <c r="DV19" s="108" t="s">
        <v>93</v>
      </c>
      <c r="DW19" s="109"/>
      <c r="DX19" s="107"/>
      <c r="DY19" s="108" t="s">
        <v>90</v>
      </c>
      <c r="DZ19" s="109"/>
      <c r="EA19" s="107"/>
      <c r="EB19" s="108" t="s">
        <v>90</v>
      </c>
      <c r="EC19" s="109"/>
      <c r="ED19" s="107"/>
      <c r="EE19" s="108" t="s">
        <v>90</v>
      </c>
      <c r="EF19" s="109"/>
      <c r="EG19" s="107"/>
      <c r="EH19" s="108" t="s">
        <v>89</v>
      </c>
      <c r="EI19" s="109"/>
      <c r="EJ19" s="107"/>
      <c r="EK19" s="108" t="s">
        <v>90</v>
      </c>
      <c r="EL19" s="109"/>
      <c r="EM19" s="107"/>
      <c r="EN19" s="108" t="s">
        <v>90</v>
      </c>
      <c r="EO19" s="109"/>
      <c r="EP19" s="107"/>
      <c r="EQ19" s="108" t="s">
        <v>57</v>
      </c>
      <c r="ER19" s="109"/>
      <c r="ES19" s="107"/>
      <c r="ET19" s="108" t="s">
        <v>89</v>
      </c>
      <c r="EU19" s="109"/>
      <c r="EV19" s="107"/>
      <c r="EW19" s="108" t="s">
        <v>89</v>
      </c>
      <c r="EX19" s="109"/>
      <c r="EY19" s="107"/>
      <c r="EZ19" s="108" t="s">
        <v>90</v>
      </c>
      <c r="FA19" s="109"/>
      <c r="FB19" s="6" t="s">
        <v>95</v>
      </c>
      <c r="FC19" s="6" t="s">
        <v>96</v>
      </c>
    </row>
    <row r="20" spans="1:159" s="7" customFormat="1" ht="15.75" customHeight="1" x14ac:dyDescent="0.2">
      <c r="A20" s="5">
        <v>42228.495457546298</v>
      </c>
      <c r="B20" s="64"/>
      <c r="C20" s="65" t="s">
        <v>57</v>
      </c>
      <c r="D20" s="66"/>
      <c r="E20" s="67"/>
      <c r="F20" s="65" t="s">
        <v>56</v>
      </c>
      <c r="G20" s="66"/>
      <c r="H20" s="67"/>
      <c r="I20" s="65" t="s">
        <v>57</v>
      </c>
      <c r="J20" s="66"/>
      <c r="K20" s="67"/>
      <c r="L20" s="65" t="s">
        <v>90</v>
      </c>
      <c r="M20" s="66"/>
      <c r="N20" s="67"/>
      <c r="O20" s="65" t="s">
        <v>89</v>
      </c>
      <c r="P20" s="66"/>
      <c r="Q20" s="67"/>
      <c r="R20" s="65" t="s">
        <v>89</v>
      </c>
      <c r="S20" s="66"/>
      <c r="T20" s="67"/>
      <c r="U20" s="65" t="s">
        <v>89</v>
      </c>
      <c r="V20" s="66"/>
      <c r="W20" s="67"/>
      <c r="X20" s="65" t="s">
        <v>89</v>
      </c>
      <c r="Y20" s="66"/>
      <c r="Z20" s="67"/>
      <c r="AA20" s="65" t="s">
        <v>89</v>
      </c>
      <c r="AB20" s="66"/>
      <c r="AC20" s="36"/>
      <c r="AD20" s="37" t="s">
        <v>56</v>
      </c>
      <c r="AE20" s="38"/>
      <c r="AF20" s="36"/>
      <c r="AG20" s="37" t="s">
        <v>56</v>
      </c>
      <c r="AH20" s="38"/>
      <c r="AI20" s="36"/>
      <c r="AJ20" s="37" t="s">
        <v>89</v>
      </c>
      <c r="AK20" s="38"/>
      <c r="AL20" s="36"/>
      <c r="AM20" s="37" t="s">
        <v>89</v>
      </c>
      <c r="AN20" s="38"/>
      <c r="AO20" s="36"/>
      <c r="AP20" s="37" t="s">
        <v>89</v>
      </c>
      <c r="AQ20" s="38"/>
      <c r="AR20" s="36"/>
      <c r="AS20" s="37" t="s">
        <v>89</v>
      </c>
      <c r="AT20" s="38"/>
      <c r="AU20" s="36"/>
      <c r="AV20" s="37" t="s">
        <v>90</v>
      </c>
      <c r="AW20" s="38"/>
      <c r="AX20" s="36"/>
      <c r="AY20" s="37" t="s">
        <v>89</v>
      </c>
      <c r="AZ20" s="38"/>
      <c r="BA20" s="50"/>
      <c r="BB20" s="51" t="s">
        <v>89</v>
      </c>
      <c r="BC20" s="52"/>
      <c r="BD20" s="50"/>
      <c r="BE20" s="51" t="s">
        <v>89</v>
      </c>
      <c r="BF20" s="52"/>
      <c r="BG20" s="50"/>
      <c r="BH20" s="51" t="b">
        <v>0</v>
      </c>
      <c r="BI20" s="52"/>
      <c r="BJ20" s="50"/>
      <c r="BK20" s="51" t="b">
        <v>0</v>
      </c>
      <c r="BL20" s="52"/>
      <c r="BM20" s="50"/>
      <c r="BN20" s="51" t="s">
        <v>89</v>
      </c>
      <c r="BO20" s="52"/>
      <c r="BP20" s="50"/>
      <c r="BQ20" s="51" t="b">
        <v>0</v>
      </c>
      <c r="BR20" s="52"/>
      <c r="BS20" s="50"/>
      <c r="BT20" s="51" t="s">
        <v>89</v>
      </c>
      <c r="BU20" s="52"/>
      <c r="BV20" s="50"/>
      <c r="BW20" s="51" t="s">
        <v>56</v>
      </c>
      <c r="BX20" s="52"/>
      <c r="BY20" s="50"/>
      <c r="BZ20" s="51" t="s">
        <v>91</v>
      </c>
      <c r="CA20" s="52"/>
      <c r="CB20" s="50"/>
      <c r="CC20" s="51" t="s">
        <v>89</v>
      </c>
      <c r="CD20" s="52"/>
      <c r="CE20" s="80"/>
      <c r="CF20" s="81" t="s">
        <v>89</v>
      </c>
      <c r="CG20" s="82"/>
      <c r="CH20" s="80"/>
      <c r="CI20" s="81" t="s">
        <v>57</v>
      </c>
      <c r="CJ20" s="82"/>
      <c r="CK20" s="80"/>
      <c r="CL20" s="81" t="s">
        <v>89</v>
      </c>
      <c r="CM20" s="82"/>
      <c r="CN20" s="80"/>
      <c r="CO20" s="81" t="s">
        <v>93</v>
      </c>
      <c r="CP20" s="82"/>
      <c r="CQ20" s="80"/>
      <c r="CR20" s="81" t="b">
        <v>0</v>
      </c>
      <c r="CS20" s="82"/>
      <c r="CT20" s="80"/>
      <c r="CU20" s="81" t="s">
        <v>89</v>
      </c>
      <c r="CV20" s="82"/>
      <c r="CW20" s="80"/>
      <c r="CX20" s="81" t="s">
        <v>89</v>
      </c>
      <c r="CY20" s="82"/>
      <c r="CZ20" s="80"/>
      <c r="DA20" s="81" t="s">
        <v>94</v>
      </c>
      <c r="DB20" s="82"/>
      <c r="DC20" s="80"/>
      <c r="DD20" s="81" t="b">
        <v>0</v>
      </c>
      <c r="DE20" s="82"/>
      <c r="DF20" s="94"/>
      <c r="DG20" s="95" t="s">
        <v>93</v>
      </c>
      <c r="DH20" s="96"/>
      <c r="DI20" s="94"/>
      <c r="DJ20" s="95" t="s">
        <v>57</v>
      </c>
      <c r="DK20" s="96"/>
      <c r="DL20" s="94"/>
      <c r="DM20" s="95" t="s">
        <v>57</v>
      </c>
      <c r="DN20" s="96"/>
      <c r="DO20" s="107"/>
      <c r="DP20" s="108" t="s">
        <v>57</v>
      </c>
      <c r="DQ20" s="109"/>
      <c r="DR20" s="107"/>
      <c r="DS20" s="108" t="s">
        <v>56</v>
      </c>
      <c r="DT20" s="109"/>
      <c r="DU20" s="107"/>
      <c r="DV20" s="108" t="s">
        <v>94</v>
      </c>
      <c r="DW20" s="109"/>
      <c r="DX20" s="107"/>
      <c r="DY20" s="108" t="b">
        <v>0</v>
      </c>
      <c r="DZ20" s="109"/>
      <c r="EA20" s="107"/>
      <c r="EB20" s="108" t="s">
        <v>89</v>
      </c>
      <c r="EC20" s="109"/>
      <c r="ED20" s="107"/>
      <c r="EE20" s="108" t="s">
        <v>89</v>
      </c>
      <c r="EF20" s="109"/>
      <c r="EG20" s="107"/>
      <c r="EH20" s="108" t="s">
        <v>89</v>
      </c>
      <c r="EI20" s="109"/>
      <c r="EJ20" s="107"/>
      <c r="EK20" s="108" t="s">
        <v>90</v>
      </c>
      <c r="EL20" s="109"/>
      <c r="EM20" s="107"/>
      <c r="EN20" s="108" t="s">
        <v>90</v>
      </c>
      <c r="EO20" s="109"/>
      <c r="EP20" s="107"/>
      <c r="EQ20" s="108" t="s">
        <v>94</v>
      </c>
      <c r="ER20" s="109"/>
      <c r="ES20" s="107"/>
      <c r="ET20" s="108" t="s">
        <v>89</v>
      </c>
      <c r="EU20" s="109"/>
      <c r="EV20" s="107"/>
      <c r="EW20" s="108" t="s">
        <v>89</v>
      </c>
      <c r="EX20" s="109"/>
      <c r="EY20" s="107"/>
      <c r="EZ20" s="108" t="s">
        <v>89</v>
      </c>
      <c r="FA20" s="109"/>
      <c r="FB20" s="6" t="s">
        <v>97</v>
      </c>
      <c r="FC20" s="6" t="s">
        <v>98</v>
      </c>
    </row>
    <row r="21" spans="1:159" s="7" customFormat="1" ht="15.75" customHeight="1" x14ac:dyDescent="0.2">
      <c r="A21" s="5">
        <v>42229.354335763885</v>
      </c>
      <c r="B21" s="64"/>
      <c r="C21" s="65" t="s">
        <v>57</v>
      </c>
      <c r="D21" s="66"/>
      <c r="E21" s="67"/>
      <c r="F21" s="65" t="s">
        <v>57</v>
      </c>
      <c r="G21" s="66"/>
      <c r="H21" s="67"/>
      <c r="I21" s="65" t="s">
        <v>57</v>
      </c>
      <c r="J21" s="66"/>
      <c r="K21" s="67"/>
      <c r="L21" s="65" t="s">
        <v>90</v>
      </c>
      <c r="M21" s="66"/>
      <c r="N21" s="67"/>
      <c r="O21" s="65" t="b">
        <v>0</v>
      </c>
      <c r="P21" s="66"/>
      <c r="Q21" s="67"/>
      <c r="R21" s="65" t="b">
        <v>0</v>
      </c>
      <c r="S21" s="66"/>
      <c r="T21" s="67"/>
      <c r="U21" s="65" t="s">
        <v>90</v>
      </c>
      <c r="V21" s="66"/>
      <c r="W21" s="67"/>
      <c r="X21" s="65" t="s">
        <v>90</v>
      </c>
      <c r="Y21" s="66"/>
      <c r="Z21" s="67"/>
      <c r="AA21" s="65" t="s">
        <v>89</v>
      </c>
      <c r="AB21" s="66"/>
      <c r="AC21" s="36"/>
      <c r="AD21" s="37" t="s">
        <v>57</v>
      </c>
      <c r="AE21" s="38"/>
      <c r="AF21" s="36"/>
      <c r="AG21" s="37" t="s">
        <v>57</v>
      </c>
      <c r="AH21" s="38"/>
      <c r="AI21" s="36"/>
      <c r="AJ21" s="37" t="s">
        <v>90</v>
      </c>
      <c r="AK21" s="38"/>
      <c r="AL21" s="36"/>
      <c r="AM21" s="37" t="s">
        <v>90</v>
      </c>
      <c r="AN21" s="38"/>
      <c r="AO21" s="36"/>
      <c r="AP21" s="37" t="b">
        <v>0</v>
      </c>
      <c r="AQ21" s="38"/>
      <c r="AR21" s="36"/>
      <c r="AS21" s="37" t="s">
        <v>90</v>
      </c>
      <c r="AT21" s="38"/>
      <c r="AU21" s="36"/>
      <c r="AV21" s="37" t="b">
        <v>0</v>
      </c>
      <c r="AW21" s="38"/>
      <c r="AX21" s="36"/>
      <c r="AY21" s="37" t="b">
        <v>0</v>
      </c>
      <c r="AZ21" s="38"/>
      <c r="BA21" s="50"/>
      <c r="BB21" s="51" t="s">
        <v>89</v>
      </c>
      <c r="BC21" s="52"/>
      <c r="BD21" s="50"/>
      <c r="BE21" s="51" t="b">
        <v>0</v>
      </c>
      <c r="BF21" s="52"/>
      <c r="BG21" s="50"/>
      <c r="BH21" s="51" t="s">
        <v>90</v>
      </c>
      <c r="BI21" s="52"/>
      <c r="BJ21" s="50"/>
      <c r="BK21" s="51" t="b">
        <v>0</v>
      </c>
      <c r="BL21" s="52"/>
      <c r="BM21" s="50"/>
      <c r="BN21" s="51" t="s">
        <v>90</v>
      </c>
      <c r="BO21" s="52"/>
      <c r="BP21" s="50"/>
      <c r="BQ21" s="51" t="s">
        <v>90</v>
      </c>
      <c r="BR21" s="52"/>
      <c r="BS21" s="50"/>
      <c r="BT21" s="51" t="s">
        <v>89</v>
      </c>
      <c r="BU21" s="52"/>
      <c r="BV21" s="50"/>
      <c r="BW21" s="51" t="s">
        <v>56</v>
      </c>
      <c r="BX21" s="52"/>
      <c r="BY21" s="50"/>
      <c r="BZ21" s="51" t="s">
        <v>90</v>
      </c>
      <c r="CA21" s="52"/>
      <c r="CB21" s="50"/>
      <c r="CC21" s="51" t="s">
        <v>90</v>
      </c>
      <c r="CD21" s="52"/>
      <c r="CE21" s="80"/>
      <c r="CF21" s="81" t="b">
        <v>0</v>
      </c>
      <c r="CG21" s="82"/>
      <c r="CH21" s="80"/>
      <c r="CI21" s="81" t="s">
        <v>56</v>
      </c>
      <c r="CJ21" s="82"/>
      <c r="CK21" s="80"/>
      <c r="CL21" s="81" t="b">
        <v>0</v>
      </c>
      <c r="CM21" s="82"/>
      <c r="CN21" s="80"/>
      <c r="CO21" s="81" t="s">
        <v>92</v>
      </c>
      <c r="CP21" s="82"/>
      <c r="CQ21" s="80"/>
      <c r="CR21" s="81" t="s">
        <v>90</v>
      </c>
      <c r="CS21" s="82"/>
      <c r="CT21" s="80"/>
      <c r="CU21" s="81" t="s">
        <v>89</v>
      </c>
      <c r="CV21" s="82"/>
      <c r="CW21" s="80"/>
      <c r="CX21" s="81" t="s">
        <v>89</v>
      </c>
      <c r="CY21" s="82"/>
      <c r="CZ21" s="80"/>
      <c r="DA21" s="81" t="s">
        <v>92</v>
      </c>
      <c r="DB21" s="82"/>
      <c r="DC21" s="80"/>
      <c r="DD21" s="81" t="s">
        <v>89</v>
      </c>
      <c r="DE21" s="82"/>
      <c r="DF21" s="94"/>
      <c r="DG21" s="95" t="s">
        <v>57</v>
      </c>
      <c r="DH21" s="96"/>
      <c r="DI21" s="94"/>
      <c r="DJ21" s="95" t="s">
        <v>93</v>
      </c>
      <c r="DK21" s="96"/>
      <c r="DL21" s="94"/>
      <c r="DM21" s="95" t="s">
        <v>93</v>
      </c>
      <c r="DN21" s="96"/>
      <c r="DO21" s="107"/>
      <c r="DP21" s="108" t="s">
        <v>56</v>
      </c>
      <c r="DQ21" s="109"/>
      <c r="DR21" s="107"/>
      <c r="DS21" s="108" t="s">
        <v>57</v>
      </c>
      <c r="DT21" s="109"/>
      <c r="DU21" s="107"/>
      <c r="DV21" s="108" t="s">
        <v>57</v>
      </c>
      <c r="DW21" s="109"/>
      <c r="DX21" s="107"/>
      <c r="DY21" s="108" t="s">
        <v>90</v>
      </c>
      <c r="DZ21" s="109"/>
      <c r="EA21" s="107"/>
      <c r="EB21" s="108" t="s">
        <v>90</v>
      </c>
      <c r="EC21" s="109"/>
      <c r="ED21" s="107"/>
      <c r="EE21" s="108" t="s">
        <v>90</v>
      </c>
      <c r="EF21" s="109"/>
      <c r="EG21" s="107"/>
      <c r="EH21" s="108" t="s">
        <v>89</v>
      </c>
      <c r="EI21" s="109"/>
      <c r="EJ21" s="107"/>
      <c r="EK21" s="108" t="s">
        <v>90</v>
      </c>
      <c r="EL21" s="109"/>
      <c r="EM21" s="107"/>
      <c r="EN21" s="108" t="s">
        <v>90</v>
      </c>
      <c r="EO21" s="109"/>
      <c r="EP21" s="107"/>
      <c r="EQ21" s="108" t="s">
        <v>57</v>
      </c>
      <c r="ER21" s="109"/>
      <c r="ES21" s="107"/>
      <c r="ET21" s="108" t="s">
        <v>90</v>
      </c>
      <c r="EU21" s="109"/>
      <c r="EV21" s="107"/>
      <c r="EW21" s="108" t="s">
        <v>90</v>
      </c>
      <c r="EX21" s="109"/>
      <c r="EY21" s="107"/>
      <c r="EZ21" s="108" t="s">
        <v>90</v>
      </c>
      <c r="FA21" s="109"/>
      <c r="FB21" s="6" t="s">
        <v>75</v>
      </c>
      <c r="FC21" s="6" t="s">
        <v>99</v>
      </c>
    </row>
    <row r="22" spans="1:159" s="7" customFormat="1" ht="15.75" customHeight="1" x14ac:dyDescent="0.2">
      <c r="A22" s="5">
        <v>42229.441831805554</v>
      </c>
      <c r="B22" s="64"/>
      <c r="C22" s="65" t="s">
        <v>57</v>
      </c>
      <c r="D22" s="66"/>
      <c r="E22" s="67"/>
      <c r="F22" s="65" t="s">
        <v>55</v>
      </c>
      <c r="G22" s="66"/>
      <c r="H22" s="67"/>
      <c r="I22" s="65" t="s">
        <v>57</v>
      </c>
      <c r="J22" s="66"/>
      <c r="K22" s="67"/>
      <c r="L22" s="65" t="b">
        <v>0</v>
      </c>
      <c r="M22" s="66"/>
      <c r="N22" s="67"/>
      <c r="O22" s="65" t="s">
        <v>90</v>
      </c>
      <c r="P22" s="66"/>
      <c r="Q22" s="67"/>
      <c r="R22" s="65" t="b">
        <v>0</v>
      </c>
      <c r="S22" s="66"/>
      <c r="T22" s="67"/>
      <c r="U22" s="65" t="b">
        <v>0</v>
      </c>
      <c r="V22" s="66"/>
      <c r="W22" s="67"/>
      <c r="X22" s="65" t="b">
        <v>0</v>
      </c>
      <c r="Y22" s="66"/>
      <c r="Z22" s="67"/>
      <c r="AA22" s="65" t="s">
        <v>89</v>
      </c>
      <c r="AB22" s="66"/>
      <c r="AC22" s="36"/>
      <c r="AD22" s="37" t="s">
        <v>56</v>
      </c>
      <c r="AE22" s="38"/>
      <c r="AF22" s="36"/>
      <c r="AG22" s="37" t="s">
        <v>56</v>
      </c>
      <c r="AH22" s="38"/>
      <c r="AI22" s="36"/>
      <c r="AJ22" s="37" t="s">
        <v>89</v>
      </c>
      <c r="AK22" s="38"/>
      <c r="AL22" s="36"/>
      <c r="AM22" s="37" t="s">
        <v>90</v>
      </c>
      <c r="AN22" s="38"/>
      <c r="AO22" s="36"/>
      <c r="AP22" s="37" t="s">
        <v>89</v>
      </c>
      <c r="AQ22" s="38"/>
      <c r="AR22" s="36"/>
      <c r="AS22" s="37" t="s">
        <v>90</v>
      </c>
      <c r="AT22" s="38"/>
      <c r="AU22" s="36"/>
      <c r="AV22" s="37" t="s">
        <v>90</v>
      </c>
      <c r="AW22" s="38"/>
      <c r="AX22" s="36"/>
      <c r="AY22" s="37" t="s">
        <v>89</v>
      </c>
      <c r="AZ22" s="38"/>
      <c r="BA22" s="50"/>
      <c r="BB22" s="51" t="s">
        <v>89</v>
      </c>
      <c r="BC22" s="52"/>
      <c r="BD22" s="50"/>
      <c r="BE22" s="51" t="s">
        <v>89</v>
      </c>
      <c r="BF22" s="52"/>
      <c r="BG22" s="50"/>
      <c r="BH22" s="51" t="b">
        <v>0</v>
      </c>
      <c r="BI22" s="52"/>
      <c r="BJ22" s="50"/>
      <c r="BK22" s="51" t="s">
        <v>90</v>
      </c>
      <c r="BL22" s="52"/>
      <c r="BM22" s="50"/>
      <c r="BN22" s="51" t="s">
        <v>89</v>
      </c>
      <c r="BO22" s="52"/>
      <c r="BP22" s="50"/>
      <c r="BQ22" s="51" t="s">
        <v>90</v>
      </c>
      <c r="BR22" s="52"/>
      <c r="BS22" s="50"/>
      <c r="BT22" s="51" t="s">
        <v>89</v>
      </c>
      <c r="BU22" s="52"/>
      <c r="BV22" s="50"/>
      <c r="BW22" s="51" t="s">
        <v>56</v>
      </c>
      <c r="BX22" s="52"/>
      <c r="BY22" s="50"/>
      <c r="BZ22" s="51" t="s">
        <v>91</v>
      </c>
      <c r="CA22" s="52"/>
      <c r="CB22" s="50"/>
      <c r="CC22" s="51" t="s">
        <v>89</v>
      </c>
      <c r="CD22" s="52"/>
      <c r="CE22" s="80"/>
      <c r="CF22" s="81" t="s">
        <v>90</v>
      </c>
      <c r="CG22" s="82"/>
      <c r="CH22" s="80"/>
      <c r="CI22" s="81" t="s">
        <v>56</v>
      </c>
      <c r="CJ22" s="82"/>
      <c r="CK22" s="80"/>
      <c r="CL22" s="81" t="s">
        <v>90</v>
      </c>
      <c r="CM22" s="82"/>
      <c r="CN22" s="80"/>
      <c r="CO22" s="81" t="s">
        <v>92</v>
      </c>
      <c r="CP22" s="82"/>
      <c r="CQ22" s="80"/>
      <c r="CR22" s="81" t="s">
        <v>90</v>
      </c>
      <c r="CS22" s="82"/>
      <c r="CT22" s="80"/>
      <c r="CU22" s="81" t="s">
        <v>89</v>
      </c>
      <c r="CV22" s="82"/>
      <c r="CW22" s="80"/>
      <c r="CX22" s="81" t="s">
        <v>89</v>
      </c>
      <c r="CY22" s="82"/>
      <c r="CZ22" s="80"/>
      <c r="DA22" s="81" t="s">
        <v>92</v>
      </c>
      <c r="DB22" s="82"/>
      <c r="DC22" s="80"/>
      <c r="DD22" s="81" t="b">
        <v>0</v>
      </c>
      <c r="DE22" s="82"/>
      <c r="DF22" s="94"/>
      <c r="DG22" s="95" t="s">
        <v>93</v>
      </c>
      <c r="DH22" s="96"/>
      <c r="DI22" s="94"/>
      <c r="DJ22" s="95" t="s">
        <v>93</v>
      </c>
      <c r="DK22" s="96"/>
      <c r="DL22" s="94"/>
      <c r="DM22" s="95" t="s">
        <v>93</v>
      </c>
      <c r="DN22" s="96"/>
      <c r="DO22" s="107"/>
      <c r="DP22" s="108" t="s">
        <v>57</v>
      </c>
      <c r="DQ22" s="109"/>
      <c r="DR22" s="107"/>
      <c r="DS22" s="108" t="s">
        <v>55</v>
      </c>
      <c r="DT22" s="109"/>
      <c r="DU22" s="107"/>
      <c r="DV22" s="108" t="s">
        <v>94</v>
      </c>
      <c r="DW22" s="109"/>
      <c r="DX22" s="107"/>
      <c r="DY22" s="108" t="s">
        <v>90</v>
      </c>
      <c r="DZ22" s="109"/>
      <c r="EA22" s="107"/>
      <c r="EB22" s="108" t="s">
        <v>89</v>
      </c>
      <c r="EC22" s="109"/>
      <c r="ED22" s="107"/>
      <c r="EE22" s="108" t="b">
        <v>0</v>
      </c>
      <c r="EF22" s="109"/>
      <c r="EG22" s="107"/>
      <c r="EH22" s="108" t="s">
        <v>89</v>
      </c>
      <c r="EI22" s="109"/>
      <c r="EJ22" s="107"/>
      <c r="EK22" s="108" t="b">
        <v>0</v>
      </c>
      <c r="EL22" s="109"/>
      <c r="EM22" s="107"/>
      <c r="EN22" s="108" t="s">
        <v>90</v>
      </c>
      <c r="EO22" s="109"/>
      <c r="EP22" s="107"/>
      <c r="EQ22" s="108" t="s">
        <v>94</v>
      </c>
      <c r="ER22" s="109"/>
      <c r="ES22" s="107"/>
      <c r="ET22" s="108" t="s">
        <v>89</v>
      </c>
      <c r="EU22" s="109"/>
      <c r="EV22" s="107"/>
      <c r="EW22" s="108" t="s">
        <v>89</v>
      </c>
      <c r="EX22" s="109"/>
      <c r="EY22" s="107"/>
      <c r="EZ22" s="108" t="s">
        <v>89</v>
      </c>
      <c r="FA22" s="109"/>
      <c r="FB22" s="6" t="s">
        <v>100</v>
      </c>
      <c r="FC22" s="6" t="s">
        <v>101</v>
      </c>
    </row>
    <row r="23" spans="1:159" s="7" customFormat="1" ht="15.75" customHeight="1" x14ac:dyDescent="0.2">
      <c r="A23" s="5">
        <v>42229.478714143523</v>
      </c>
      <c r="B23" s="64"/>
      <c r="C23" s="65" t="s">
        <v>57</v>
      </c>
      <c r="D23" s="66"/>
      <c r="E23" s="67"/>
      <c r="F23" s="65" t="s">
        <v>56</v>
      </c>
      <c r="G23" s="66"/>
      <c r="H23" s="67"/>
      <c r="I23" s="65" t="s">
        <v>57</v>
      </c>
      <c r="J23" s="66"/>
      <c r="K23" s="67"/>
      <c r="L23" s="65" t="s">
        <v>90</v>
      </c>
      <c r="M23" s="66"/>
      <c r="N23" s="67"/>
      <c r="O23" s="65" t="s">
        <v>90</v>
      </c>
      <c r="P23" s="66"/>
      <c r="Q23" s="67"/>
      <c r="R23" s="65" t="s">
        <v>90</v>
      </c>
      <c r="S23" s="66"/>
      <c r="T23" s="67"/>
      <c r="U23" s="65" t="s">
        <v>90</v>
      </c>
      <c r="V23" s="66"/>
      <c r="W23" s="67"/>
      <c r="X23" s="65" t="s">
        <v>90</v>
      </c>
      <c r="Y23" s="66"/>
      <c r="Z23" s="67"/>
      <c r="AA23" s="65" t="s">
        <v>89</v>
      </c>
      <c r="AB23" s="66"/>
      <c r="AC23" s="36"/>
      <c r="AD23" s="37" t="s">
        <v>56</v>
      </c>
      <c r="AE23" s="38"/>
      <c r="AF23" s="36"/>
      <c r="AG23" s="37" t="s">
        <v>57</v>
      </c>
      <c r="AH23" s="38"/>
      <c r="AI23" s="36"/>
      <c r="AJ23" s="37" t="s">
        <v>90</v>
      </c>
      <c r="AK23" s="38"/>
      <c r="AL23" s="36"/>
      <c r="AM23" s="37" t="s">
        <v>90</v>
      </c>
      <c r="AN23" s="38"/>
      <c r="AO23" s="36"/>
      <c r="AP23" s="37" t="s">
        <v>90</v>
      </c>
      <c r="AQ23" s="38"/>
      <c r="AR23" s="36"/>
      <c r="AS23" s="37" t="s">
        <v>90</v>
      </c>
      <c r="AT23" s="38"/>
      <c r="AU23" s="36"/>
      <c r="AV23" s="37" t="s">
        <v>90</v>
      </c>
      <c r="AW23" s="38"/>
      <c r="AX23" s="36"/>
      <c r="AY23" s="37" t="s">
        <v>90</v>
      </c>
      <c r="AZ23" s="38"/>
      <c r="BA23" s="50"/>
      <c r="BB23" s="51" t="s">
        <v>89</v>
      </c>
      <c r="BC23" s="52"/>
      <c r="BD23" s="50"/>
      <c r="BE23" s="51" t="b">
        <v>0</v>
      </c>
      <c r="BF23" s="52"/>
      <c r="BG23" s="50"/>
      <c r="BH23" s="51" t="b">
        <v>0</v>
      </c>
      <c r="BI23" s="52"/>
      <c r="BJ23" s="50"/>
      <c r="BK23" s="51" t="b">
        <v>0</v>
      </c>
      <c r="BL23" s="52"/>
      <c r="BM23" s="50"/>
      <c r="BN23" s="51" t="s">
        <v>90</v>
      </c>
      <c r="BO23" s="52"/>
      <c r="BP23" s="50"/>
      <c r="BQ23" s="51" t="b">
        <v>0</v>
      </c>
      <c r="BR23" s="52"/>
      <c r="BS23" s="50"/>
      <c r="BT23" s="51" t="s">
        <v>89</v>
      </c>
      <c r="BU23" s="52"/>
      <c r="BV23" s="50"/>
      <c r="BW23" s="51" t="s">
        <v>56</v>
      </c>
      <c r="BX23" s="52"/>
      <c r="BY23" s="50"/>
      <c r="BZ23" s="51" t="s">
        <v>90</v>
      </c>
      <c r="CA23" s="52"/>
      <c r="CB23" s="50"/>
      <c r="CC23" s="51" t="b">
        <v>0</v>
      </c>
      <c r="CD23" s="52"/>
      <c r="CE23" s="80"/>
      <c r="CF23" s="81" t="s">
        <v>89</v>
      </c>
      <c r="CG23" s="82"/>
      <c r="CH23" s="80"/>
      <c r="CI23" s="81" t="s">
        <v>56</v>
      </c>
      <c r="CJ23" s="82"/>
      <c r="CK23" s="80"/>
      <c r="CL23" s="81" t="s">
        <v>89</v>
      </c>
      <c r="CM23" s="82"/>
      <c r="CN23" s="80"/>
      <c r="CO23" s="81" t="s">
        <v>92</v>
      </c>
      <c r="CP23" s="82"/>
      <c r="CQ23" s="80"/>
      <c r="CR23" s="81" t="s">
        <v>89</v>
      </c>
      <c r="CS23" s="82"/>
      <c r="CT23" s="80"/>
      <c r="CU23" s="81" t="s">
        <v>89</v>
      </c>
      <c r="CV23" s="82"/>
      <c r="CW23" s="80"/>
      <c r="CX23" s="81" t="s">
        <v>89</v>
      </c>
      <c r="CY23" s="82"/>
      <c r="CZ23" s="80"/>
      <c r="DA23" s="81" t="s">
        <v>93</v>
      </c>
      <c r="DB23" s="82"/>
      <c r="DC23" s="80"/>
      <c r="DD23" s="81" t="s">
        <v>89</v>
      </c>
      <c r="DE23" s="82"/>
      <c r="DF23" s="94"/>
      <c r="DG23" s="95" t="s">
        <v>93</v>
      </c>
      <c r="DH23" s="96"/>
      <c r="DI23" s="94"/>
      <c r="DJ23" s="95" t="s">
        <v>57</v>
      </c>
      <c r="DK23" s="96"/>
      <c r="DL23" s="94"/>
      <c r="DM23" s="95" t="s">
        <v>57</v>
      </c>
      <c r="DN23" s="96"/>
      <c r="DO23" s="107"/>
      <c r="DP23" s="108" t="s">
        <v>57</v>
      </c>
      <c r="DQ23" s="109"/>
      <c r="DR23" s="107"/>
      <c r="DS23" s="108" t="s">
        <v>56</v>
      </c>
      <c r="DT23" s="109"/>
      <c r="DU23" s="107"/>
      <c r="DV23" s="108" t="s">
        <v>94</v>
      </c>
      <c r="DW23" s="109"/>
      <c r="DX23" s="107"/>
      <c r="DY23" s="108" t="b">
        <v>0</v>
      </c>
      <c r="DZ23" s="109"/>
      <c r="EA23" s="107"/>
      <c r="EB23" s="108" t="b">
        <v>0</v>
      </c>
      <c r="EC23" s="109"/>
      <c r="ED23" s="107"/>
      <c r="EE23" s="108" t="b">
        <v>0</v>
      </c>
      <c r="EF23" s="109"/>
      <c r="EG23" s="107"/>
      <c r="EH23" s="108" t="s">
        <v>89</v>
      </c>
      <c r="EI23" s="109"/>
      <c r="EJ23" s="107"/>
      <c r="EK23" s="108" t="b">
        <v>0</v>
      </c>
      <c r="EL23" s="109"/>
      <c r="EM23" s="107"/>
      <c r="EN23" s="108" t="s">
        <v>90</v>
      </c>
      <c r="EO23" s="109"/>
      <c r="EP23" s="107"/>
      <c r="EQ23" s="108" t="s">
        <v>94</v>
      </c>
      <c r="ER23" s="109"/>
      <c r="ES23" s="107"/>
      <c r="ET23" s="108" t="s">
        <v>89</v>
      </c>
      <c r="EU23" s="109"/>
      <c r="EV23" s="107"/>
      <c r="EW23" s="108" t="b">
        <v>0</v>
      </c>
      <c r="EX23" s="109"/>
      <c r="EY23" s="107"/>
      <c r="EZ23" s="108" t="b">
        <v>0</v>
      </c>
      <c r="FA23" s="109"/>
      <c r="FB23" s="6" t="s">
        <v>102</v>
      </c>
      <c r="FC23" s="6" t="s">
        <v>103</v>
      </c>
    </row>
    <row r="24" spans="1:159" s="7" customFormat="1" ht="15.75" customHeight="1" x14ac:dyDescent="0.2">
      <c r="A24" s="5">
        <v>42229.96829153935</v>
      </c>
      <c r="B24" s="64"/>
      <c r="C24" s="65" t="s">
        <v>57</v>
      </c>
      <c r="D24" s="66"/>
      <c r="E24" s="67"/>
      <c r="F24" s="65" t="s">
        <v>57</v>
      </c>
      <c r="G24" s="66"/>
      <c r="H24" s="67"/>
      <c r="I24" s="65" t="s">
        <v>57</v>
      </c>
      <c r="J24" s="66"/>
      <c r="K24" s="67"/>
      <c r="L24" s="65" t="b">
        <v>0</v>
      </c>
      <c r="M24" s="66"/>
      <c r="N24" s="67"/>
      <c r="O24" s="65" t="b">
        <v>0</v>
      </c>
      <c r="P24" s="66"/>
      <c r="Q24" s="67"/>
      <c r="R24" s="65" t="b">
        <v>0</v>
      </c>
      <c r="S24" s="66"/>
      <c r="T24" s="67"/>
      <c r="U24" s="65" t="s">
        <v>90</v>
      </c>
      <c r="V24" s="66"/>
      <c r="W24" s="67"/>
      <c r="X24" s="65" t="b">
        <v>0</v>
      </c>
      <c r="Y24" s="66"/>
      <c r="Z24" s="67"/>
      <c r="AA24" s="65" t="s">
        <v>89</v>
      </c>
      <c r="AB24" s="66"/>
      <c r="AC24" s="36"/>
      <c r="AD24" s="37" t="s">
        <v>57</v>
      </c>
      <c r="AE24" s="38"/>
      <c r="AF24" s="36"/>
      <c r="AG24" s="37" t="s">
        <v>57</v>
      </c>
      <c r="AH24" s="38"/>
      <c r="AI24" s="36"/>
      <c r="AJ24" s="37" t="b">
        <v>0</v>
      </c>
      <c r="AK24" s="38"/>
      <c r="AL24" s="36"/>
      <c r="AM24" s="37" t="b">
        <v>0</v>
      </c>
      <c r="AN24" s="38"/>
      <c r="AO24" s="36"/>
      <c r="AP24" s="37" t="b">
        <v>0</v>
      </c>
      <c r="AQ24" s="38"/>
      <c r="AR24" s="36"/>
      <c r="AS24" s="37" t="b">
        <v>0</v>
      </c>
      <c r="AT24" s="38"/>
      <c r="AU24" s="36"/>
      <c r="AV24" s="37" t="s">
        <v>90</v>
      </c>
      <c r="AW24" s="38"/>
      <c r="AX24" s="36"/>
      <c r="AY24" s="37" t="b">
        <v>0</v>
      </c>
      <c r="AZ24" s="38"/>
      <c r="BA24" s="50"/>
      <c r="BB24" s="51" t="s">
        <v>89</v>
      </c>
      <c r="BC24" s="52"/>
      <c r="BD24" s="50"/>
      <c r="BE24" s="51" t="s">
        <v>89</v>
      </c>
      <c r="BF24" s="52"/>
      <c r="BG24" s="50"/>
      <c r="BH24" s="51" t="b">
        <v>0</v>
      </c>
      <c r="BI24" s="52"/>
      <c r="BJ24" s="50"/>
      <c r="BK24" s="51" t="s">
        <v>89</v>
      </c>
      <c r="BL24" s="52"/>
      <c r="BM24" s="50"/>
      <c r="BN24" s="51" t="s">
        <v>89</v>
      </c>
      <c r="BO24" s="52"/>
      <c r="BP24" s="50"/>
      <c r="BQ24" s="51" t="s">
        <v>90</v>
      </c>
      <c r="BR24" s="52"/>
      <c r="BS24" s="50"/>
      <c r="BT24" s="51" t="s">
        <v>89</v>
      </c>
      <c r="BU24" s="52"/>
      <c r="BV24" s="50"/>
      <c r="BW24" s="51" t="s">
        <v>56</v>
      </c>
      <c r="BX24" s="52"/>
      <c r="BY24" s="50"/>
      <c r="BZ24" s="51" t="s">
        <v>91</v>
      </c>
      <c r="CA24" s="52"/>
      <c r="CB24" s="50"/>
      <c r="CC24" s="51" t="b">
        <v>0</v>
      </c>
      <c r="CD24" s="52"/>
      <c r="CE24" s="80"/>
      <c r="CF24" s="81" t="b">
        <v>0</v>
      </c>
      <c r="CG24" s="82"/>
      <c r="CH24" s="80"/>
      <c r="CI24" s="81" t="s">
        <v>57</v>
      </c>
      <c r="CJ24" s="82"/>
      <c r="CK24" s="80"/>
      <c r="CL24" s="81" t="s">
        <v>89</v>
      </c>
      <c r="CM24" s="82"/>
      <c r="CN24" s="80"/>
      <c r="CO24" s="81" t="s">
        <v>94</v>
      </c>
      <c r="CP24" s="82"/>
      <c r="CQ24" s="80"/>
      <c r="CR24" s="81" t="s">
        <v>90</v>
      </c>
      <c r="CS24" s="82"/>
      <c r="CT24" s="80"/>
      <c r="CU24" s="81" t="b">
        <v>0</v>
      </c>
      <c r="CV24" s="82"/>
      <c r="CW24" s="80"/>
      <c r="CX24" s="81" t="s">
        <v>89</v>
      </c>
      <c r="CY24" s="82"/>
      <c r="CZ24" s="80"/>
      <c r="DA24" s="81" t="s">
        <v>94</v>
      </c>
      <c r="DB24" s="82"/>
      <c r="DC24" s="80"/>
      <c r="DD24" s="81" t="s">
        <v>89</v>
      </c>
      <c r="DE24" s="82"/>
      <c r="DF24" s="94"/>
      <c r="DG24" s="95" t="s">
        <v>57</v>
      </c>
      <c r="DH24" s="96"/>
      <c r="DI24" s="94"/>
      <c r="DJ24" s="95" t="s">
        <v>93</v>
      </c>
      <c r="DK24" s="96"/>
      <c r="DL24" s="94"/>
      <c r="DM24" s="95" t="s">
        <v>94</v>
      </c>
      <c r="DN24" s="96"/>
      <c r="DO24" s="107"/>
      <c r="DP24" s="108" t="s">
        <v>57</v>
      </c>
      <c r="DQ24" s="109"/>
      <c r="DR24" s="107"/>
      <c r="DS24" s="108" t="s">
        <v>56</v>
      </c>
      <c r="DT24" s="109"/>
      <c r="DU24" s="107"/>
      <c r="DV24" s="108" t="s">
        <v>94</v>
      </c>
      <c r="DW24" s="109"/>
      <c r="DX24" s="107"/>
      <c r="DY24" s="108" t="s">
        <v>90</v>
      </c>
      <c r="DZ24" s="109"/>
      <c r="EA24" s="107"/>
      <c r="EB24" s="108" t="b">
        <v>0</v>
      </c>
      <c r="EC24" s="109"/>
      <c r="ED24" s="107"/>
      <c r="EE24" s="108" t="b">
        <v>0</v>
      </c>
      <c r="EF24" s="109"/>
      <c r="EG24" s="107"/>
      <c r="EH24" s="108" t="s">
        <v>89</v>
      </c>
      <c r="EI24" s="109"/>
      <c r="EJ24" s="107"/>
      <c r="EK24" s="108" t="b">
        <v>0</v>
      </c>
      <c r="EL24" s="109"/>
      <c r="EM24" s="107"/>
      <c r="EN24" s="108" t="b">
        <v>0</v>
      </c>
      <c r="EO24" s="109"/>
      <c r="EP24" s="107"/>
      <c r="EQ24" s="108" t="s">
        <v>93</v>
      </c>
      <c r="ER24" s="109"/>
      <c r="ES24" s="107"/>
      <c r="ET24" s="108" t="s">
        <v>89</v>
      </c>
      <c r="EU24" s="109"/>
      <c r="EV24" s="107"/>
      <c r="EW24" s="108" t="b">
        <v>0</v>
      </c>
      <c r="EX24" s="109"/>
      <c r="EY24" s="107"/>
      <c r="EZ24" s="108" t="s">
        <v>90</v>
      </c>
      <c r="FA24" s="109"/>
      <c r="FB24" s="6" t="s">
        <v>104</v>
      </c>
      <c r="FC24" s="6" t="s">
        <v>105</v>
      </c>
    </row>
    <row r="25" spans="1:159" s="7" customFormat="1" ht="15.75" customHeight="1" x14ac:dyDescent="0.2">
      <c r="A25" s="5">
        <v>42230.356725138889</v>
      </c>
      <c r="B25" s="64"/>
      <c r="C25" s="65" t="s">
        <v>57</v>
      </c>
      <c r="D25" s="66"/>
      <c r="E25" s="67"/>
      <c r="F25" s="65" t="s">
        <v>57</v>
      </c>
      <c r="G25" s="66"/>
      <c r="H25" s="67"/>
      <c r="I25" s="65" t="s">
        <v>57</v>
      </c>
      <c r="J25" s="66"/>
      <c r="K25" s="67"/>
      <c r="L25" s="65" t="s">
        <v>89</v>
      </c>
      <c r="M25" s="66"/>
      <c r="N25" s="67"/>
      <c r="O25" s="65" t="s">
        <v>90</v>
      </c>
      <c r="P25" s="66"/>
      <c r="Q25" s="67"/>
      <c r="R25" s="65" t="s">
        <v>90</v>
      </c>
      <c r="S25" s="66"/>
      <c r="T25" s="67"/>
      <c r="U25" s="65" t="s">
        <v>90</v>
      </c>
      <c r="V25" s="66"/>
      <c r="W25" s="67"/>
      <c r="X25" s="65" t="s">
        <v>89</v>
      </c>
      <c r="Y25" s="66"/>
      <c r="Z25" s="67"/>
      <c r="AA25" s="65" t="s">
        <v>89</v>
      </c>
      <c r="AB25" s="66"/>
      <c r="AC25" s="36"/>
      <c r="AD25" s="37" t="s">
        <v>56</v>
      </c>
      <c r="AE25" s="38"/>
      <c r="AF25" s="36"/>
      <c r="AG25" s="37" t="s">
        <v>56</v>
      </c>
      <c r="AH25" s="38"/>
      <c r="AI25" s="36"/>
      <c r="AJ25" s="37" t="s">
        <v>89</v>
      </c>
      <c r="AK25" s="38"/>
      <c r="AL25" s="36"/>
      <c r="AM25" s="37" t="s">
        <v>89</v>
      </c>
      <c r="AN25" s="38"/>
      <c r="AO25" s="36"/>
      <c r="AP25" s="37" t="s">
        <v>89</v>
      </c>
      <c r="AQ25" s="38"/>
      <c r="AR25" s="36"/>
      <c r="AS25" s="37" t="s">
        <v>89</v>
      </c>
      <c r="AT25" s="38"/>
      <c r="AU25" s="36"/>
      <c r="AV25" s="37" t="s">
        <v>89</v>
      </c>
      <c r="AW25" s="38"/>
      <c r="AX25" s="36"/>
      <c r="AY25" s="37" t="s">
        <v>89</v>
      </c>
      <c r="AZ25" s="38"/>
      <c r="BA25" s="50"/>
      <c r="BB25" s="51" t="s">
        <v>89</v>
      </c>
      <c r="BC25" s="52"/>
      <c r="BD25" s="50"/>
      <c r="BE25" s="51" t="s">
        <v>89</v>
      </c>
      <c r="BF25" s="52"/>
      <c r="BG25" s="50"/>
      <c r="BH25" s="51" t="b">
        <v>0</v>
      </c>
      <c r="BI25" s="52"/>
      <c r="BJ25" s="50"/>
      <c r="BK25" s="51" t="b">
        <v>0</v>
      </c>
      <c r="BL25" s="52"/>
      <c r="BM25" s="50"/>
      <c r="BN25" s="51" t="s">
        <v>90</v>
      </c>
      <c r="BO25" s="52"/>
      <c r="BP25" s="50"/>
      <c r="BQ25" s="51" t="s">
        <v>90</v>
      </c>
      <c r="BR25" s="52"/>
      <c r="BS25" s="50"/>
      <c r="BT25" s="51" t="s">
        <v>89</v>
      </c>
      <c r="BU25" s="52"/>
      <c r="BV25" s="50"/>
      <c r="BW25" s="51" t="s">
        <v>56</v>
      </c>
      <c r="BX25" s="52"/>
      <c r="BY25" s="50"/>
      <c r="BZ25" s="51" t="s">
        <v>91</v>
      </c>
      <c r="CA25" s="52"/>
      <c r="CB25" s="50"/>
      <c r="CC25" s="51" t="s">
        <v>90</v>
      </c>
      <c r="CD25" s="52"/>
      <c r="CE25" s="80"/>
      <c r="CF25" s="81" t="s">
        <v>90</v>
      </c>
      <c r="CG25" s="82"/>
      <c r="CH25" s="80"/>
      <c r="CI25" s="81" t="s">
        <v>56</v>
      </c>
      <c r="CJ25" s="82"/>
      <c r="CK25" s="80"/>
      <c r="CL25" s="81" t="s">
        <v>89</v>
      </c>
      <c r="CM25" s="82"/>
      <c r="CN25" s="80"/>
      <c r="CO25" s="81" t="s">
        <v>94</v>
      </c>
      <c r="CP25" s="82"/>
      <c r="CQ25" s="80"/>
      <c r="CR25" s="81" t="s">
        <v>89</v>
      </c>
      <c r="CS25" s="82"/>
      <c r="CT25" s="80"/>
      <c r="CU25" s="81" t="s">
        <v>90</v>
      </c>
      <c r="CV25" s="82"/>
      <c r="CW25" s="80"/>
      <c r="CX25" s="81" t="s">
        <v>89</v>
      </c>
      <c r="CY25" s="82"/>
      <c r="CZ25" s="80"/>
      <c r="DA25" s="81" t="s">
        <v>92</v>
      </c>
      <c r="DB25" s="82"/>
      <c r="DC25" s="80"/>
      <c r="DD25" s="81" t="s">
        <v>89</v>
      </c>
      <c r="DE25" s="82"/>
      <c r="DF25" s="94"/>
      <c r="DG25" s="95" t="s">
        <v>57</v>
      </c>
      <c r="DH25" s="96"/>
      <c r="DI25" s="94"/>
      <c r="DJ25" s="95" t="s">
        <v>93</v>
      </c>
      <c r="DK25" s="96"/>
      <c r="DL25" s="94"/>
      <c r="DM25" s="95" t="s">
        <v>94</v>
      </c>
      <c r="DN25" s="96"/>
      <c r="DO25" s="107"/>
      <c r="DP25" s="108" t="s">
        <v>57</v>
      </c>
      <c r="DQ25" s="109"/>
      <c r="DR25" s="107"/>
      <c r="DS25" s="108" t="s">
        <v>57</v>
      </c>
      <c r="DT25" s="109"/>
      <c r="DU25" s="107"/>
      <c r="DV25" s="108" t="s">
        <v>94</v>
      </c>
      <c r="DW25" s="109"/>
      <c r="DX25" s="107"/>
      <c r="DY25" s="108" t="s">
        <v>89</v>
      </c>
      <c r="DZ25" s="109"/>
      <c r="EA25" s="107"/>
      <c r="EB25" s="108" t="s">
        <v>90</v>
      </c>
      <c r="EC25" s="109"/>
      <c r="ED25" s="107"/>
      <c r="EE25" s="108" t="s">
        <v>90</v>
      </c>
      <c r="EF25" s="109"/>
      <c r="EG25" s="107"/>
      <c r="EH25" s="108" t="s">
        <v>89</v>
      </c>
      <c r="EI25" s="109"/>
      <c r="EJ25" s="107"/>
      <c r="EK25" s="108" t="s">
        <v>90</v>
      </c>
      <c r="EL25" s="109"/>
      <c r="EM25" s="107"/>
      <c r="EN25" s="108" t="s">
        <v>90</v>
      </c>
      <c r="EO25" s="109"/>
      <c r="EP25" s="107"/>
      <c r="EQ25" s="108" t="s">
        <v>57</v>
      </c>
      <c r="ER25" s="109"/>
      <c r="ES25" s="107"/>
      <c r="ET25" s="108" t="s">
        <v>89</v>
      </c>
      <c r="EU25" s="109"/>
      <c r="EV25" s="107"/>
      <c r="EW25" s="108" t="s">
        <v>89</v>
      </c>
      <c r="EX25" s="109"/>
      <c r="EY25" s="107"/>
      <c r="EZ25" s="108" t="s">
        <v>89</v>
      </c>
      <c r="FA25" s="109"/>
      <c r="FB25" s="6" t="s">
        <v>106</v>
      </c>
      <c r="FC25" s="6" t="s">
        <v>107</v>
      </c>
    </row>
    <row r="26" spans="1:159" s="7" customFormat="1" ht="15.75" customHeight="1" x14ac:dyDescent="0.2">
      <c r="A26" s="5">
        <v>42230.464417881944</v>
      </c>
      <c r="B26" s="64"/>
      <c r="C26" s="65" t="s">
        <v>56</v>
      </c>
      <c r="D26" s="66"/>
      <c r="E26" s="67"/>
      <c r="F26" s="65" t="s">
        <v>56</v>
      </c>
      <c r="G26" s="66"/>
      <c r="H26" s="67"/>
      <c r="I26" s="65" t="s">
        <v>56</v>
      </c>
      <c r="J26" s="66"/>
      <c r="K26" s="67"/>
      <c r="L26" s="65" t="s">
        <v>89</v>
      </c>
      <c r="M26" s="66"/>
      <c r="N26" s="67"/>
      <c r="O26" s="65" t="s">
        <v>89</v>
      </c>
      <c r="P26" s="66"/>
      <c r="Q26" s="67"/>
      <c r="R26" s="65" t="s">
        <v>89</v>
      </c>
      <c r="S26" s="66"/>
      <c r="T26" s="67"/>
      <c r="U26" s="65" t="s">
        <v>89</v>
      </c>
      <c r="V26" s="66"/>
      <c r="W26" s="67"/>
      <c r="X26" s="65" t="s">
        <v>89</v>
      </c>
      <c r="Y26" s="66"/>
      <c r="Z26" s="67"/>
      <c r="AA26" s="65" t="b">
        <v>0</v>
      </c>
      <c r="AB26" s="66"/>
      <c r="AC26" s="36"/>
      <c r="AD26" s="37" t="s">
        <v>56</v>
      </c>
      <c r="AE26" s="38"/>
      <c r="AF26" s="36"/>
      <c r="AG26" s="37" t="s">
        <v>56</v>
      </c>
      <c r="AH26" s="38"/>
      <c r="AI26" s="36"/>
      <c r="AJ26" s="37" t="s">
        <v>89</v>
      </c>
      <c r="AK26" s="38"/>
      <c r="AL26" s="36"/>
      <c r="AM26" s="37" t="s">
        <v>89</v>
      </c>
      <c r="AN26" s="38"/>
      <c r="AO26" s="36"/>
      <c r="AP26" s="37" t="s">
        <v>89</v>
      </c>
      <c r="AQ26" s="38"/>
      <c r="AR26" s="36"/>
      <c r="AS26" s="37" t="s">
        <v>89</v>
      </c>
      <c r="AT26" s="38"/>
      <c r="AU26" s="36"/>
      <c r="AV26" s="37" t="s">
        <v>89</v>
      </c>
      <c r="AW26" s="38"/>
      <c r="AX26" s="36"/>
      <c r="AY26" s="37" t="s">
        <v>89</v>
      </c>
      <c r="AZ26" s="38"/>
      <c r="BA26" s="50"/>
      <c r="BB26" s="51" t="s">
        <v>89</v>
      </c>
      <c r="BC26" s="52"/>
      <c r="BD26" s="50"/>
      <c r="BE26" s="51" t="s">
        <v>89</v>
      </c>
      <c r="BF26" s="52"/>
      <c r="BG26" s="50"/>
      <c r="BH26" s="51" t="b">
        <v>0</v>
      </c>
      <c r="BI26" s="52"/>
      <c r="BJ26" s="50"/>
      <c r="BK26" s="51" t="b">
        <v>0</v>
      </c>
      <c r="BL26" s="52"/>
      <c r="BM26" s="50"/>
      <c r="BN26" s="51" t="s">
        <v>89</v>
      </c>
      <c r="BO26" s="52"/>
      <c r="BP26" s="50"/>
      <c r="BQ26" s="51" t="s">
        <v>89</v>
      </c>
      <c r="BR26" s="52"/>
      <c r="BS26" s="50"/>
      <c r="BT26" s="51" t="s">
        <v>89</v>
      </c>
      <c r="BU26" s="52"/>
      <c r="BV26" s="50"/>
      <c r="BW26" s="51" t="s">
        <v>56</v>
      </c>
      <c r="BX26" s="52"/>
      <c r="BY26" s="50"/>
      <c r="BZ26" s="51" t="s">
        <v>91</v>
      </c>
      <c r="CA26" s="52"/>
      <c r="CB26" s="50"/>
      <c r="CC26" s="51" t="b">
        <v>0</v>
      </c>
      <c r="CD26" s="52"/>
      <c r="CE26" s="80"/>
      <c r="CF26" s="81" t="s">
        <v>89</v>
      </c>
      <c r="CG26" s="82"/>
      <c r="CH26" s="80"/>
      <c r="CI26" s="81" t="s">
        <v>56</v>
      </c>
      <c r="CJ26" s="82"/>
      <c r="CK26" s="80"/>
      <c r="CL26" s="81" t="s">
        <v>89</v>
      </c>
      <c r="CM26" s="82"/>
      <c r="CN26" s="80"/>
      <c r="CO26" s="81" t="s">
        <v>92</v>
      </c>
      <c r="CP26" s="82"/>
      <c r="CQ26" s="80"/>
      <c r="CR26" s="81" t="s">
        <v>89</v>
      </c>
      <c r="CS26" s="82"/>
      <c r="CT26" s="80"/>
      <c r="CU26" s="81" t="s">
        <v>89</v>
      </c>
      <c r="CV26" s="82"/>
      <c r="CW26" s="80"/>
      <c r="CX26" s="81" t="b">
        <v>0</v>
      </c>
      <c r="CY26" s="82"/>
      <c r="CZ26" s="80"/>
      <c r="DA26" s="81" t="s">
        <v>94</v>
      </c>
      <c r="DB26" s="82"/>
      <c r="DC26" s="80"/>
      <c r="DD26" s="81" t="s">
        <v>89</v>
      </c>
      <c r="DE26" s="82"/>
      <c r="DF26" s="94"/>
      <c r="DG26" s="95" t="s">
        <v>94</v>
      </c>
      <c r="DH26" s="96"/>
      <c r="DI26" s="94"/>
      <c r="DJ26" s="95" t="s">
        <v>94</v>
      </c>
      <c r="DK26" s="96"/>
      <c r="DL26" s="94"/>
      <c r="DM26" s="95" t="s">
        <v>94</v>
      </c>
      <c r="DN26" s="96"/>
      <c r="DO26" s="107"/>
      <c r="DP26" s="108" t="s">
        <v>56</v>
      </c>
      <c r="DQ26" s="109"/>
      <c r="DR26" s="107"/>
      <c r="DS26" s="108" t="s">
        <v>56</v>
      </c>
      <c r="DT26" s="109"/>
      <c r="DU26" s="107"/>
      <c r="DV26" s="108" t="s">
        <v>94</v>
      </c>
      <c r="DW26" s="109"/>
      <c r="DX26" s="107"/>
      <c r="DY26" s="108" t="s">
        <v>89</v>
      </c>
      <c r="DZ26" s="109"/>
      <c r="EA26" s="107"/>
      <c r="EB26" s="108" t="s">
        <v>89</v>
      </c>
      <c r="EC26" s="109"/>
      <c r="ED26" s="107"/>
      <c r="EE26" s="108" t="s">
        <v>89</v>
      </c>
      <c r="EF26" s="109"/>
      <c r="EG26" s="107"/>
      <c r="EH26" s="108" t="b">
        <v>0</v>
      </c>
      <c r="EI26" s="109"/>
      <c r="EJ26" s="107"/>
      <c r="EK26" s="108" t="s">
        <v>89</v>
      </c>
      <c r="EL26" s="109"/>
      <c r="EM26" s="107"/>
      <c r="EN26" s="108" t="s">
        <v>89</v>
      </c>
      <c r="EO26" s="109"/>
      <c r="EP26" s="107"/>
      <c r="EQ26" s="108" t="s">
        <v>94</v>
      </c>
      <c r="ER26" s="109"/>
      <c r="ES26" s="107"/>
      <c r="ET26" s="108" t="s">
        <v>89</v>
      </c>
      <c r="EU26" s="109"/>
      <c r="EV26" s="107"/>
      <c r="EW26" s="108" t="s">
        <v>89</v>
      </c>
      <c r="EX26" s="109"/>
      <c r="EY26" s="107"/>
      <c r="EZ26" s="108" t="s">
        <v>89</v>
      </c>
      <c r="FA26" s="109"/>
      <c r="FB26" s="6" t="s">
        <v>108</v>
      </c>
      <c r="FC26" s="6" t="s">
        <v>109</v>
      </c>
    </row>
    <row r="27" spans="1:159" s="7" customFormat="1" ht="15.75" customHeight="1" x14ac:dyDescent="0.2">
      <c r="A27" s="5">
        <v>42230.563157164353</v>
      </c>
      <c r="B27" s="64"/>
      <c r="C27" s="65" t="s">
        <v>57</v>
      </c>
      <c r="D27" s="66"/>
      <c r="E27" s="67"/>
      <c r="F27" s="65" t="s">
        <v>56</v>
      </c>
      <c r="G27" s="66"/>
      <c r="H27" s="67"/>
      <c r="I27" s="65" t="s">
        <v>56</v>
      </c>
      <c r="J27" s="66"/>
      <c r="K27" s="67"/>
      <c r="L27" s="65" t="s">
        <v>89</v>
      </c>
      <c r="M27" s="66"/>
      <c r="N27" s="67"/>
      <c r="O27" s="65" t="s">
        <v>90</v>
      </c>
      <c r="P27" s="66"/>
      <c r="Q27" s="67"/>
      <c r="R27" s="65" t="s">
        <v>89</v>
      </c>
      <c r="S27" s="66"/>
      <c r="T27" s="67"/>
      <c r="U27" s="65" t="s">
        <v>89</v>
      </c>
      <c r="V27" s="66"/>
      <c r="W27" s="67"/>
      <c r="X27" s="65" t="s">
        <v>89</v>
      </c>
      <c r="Y27" s="66"/>
      <c r="Z27" s="67"/>
      <c r="AA27" s="65" t="s">
        <v>89</v>
      </c>
      <c r="AB27" s="66"/>
      <c r="AC27" s="36"/>
      <c r="AD27" s="37" t="s">
        <v>56</v>
      </c>
      <c r="AE27" s="38"/>
      <c r="AF27" s="36"/>
      <c r="AG27" s="37" t="s">
        <v>56</v>
      </c>
      <c r="AH27" s="38"/>
      <c r="AI27" s="36"/>
      <c r="AJ27" s="37" t="s">
        <v>89</v>
      </c>
      <c r="AK27" s="38"/>
      <c r="AL27" s="36"/>
      <c r="AM27" s="37" t="s">
        <v>90</v>
      </c>
      <c r="AN27" s="38"/>
      <c r="AO27" s="36"/>
      <c r="AP27" s="37" t="s">
        <v>89</v>
      </c>
      <c r="AQ27" s="38"/>
      <c r="AR27" s="36"/>
      <c r="AS27" s="37" t="s">
        <v>89</v>
      </c>
      <c r="AT27" s="38"/>
      <c r="AU27" s="36"/>
      <c r="AV27" s="37" t="s">
        <v>89</v>
      </c>
      <c r="AW27" s="38"/>
      <c r="AX27" s="36"/>
      <c r="AY27" s="37" t="s">
        <v>89</v>
      </c>
      <c r="AZ27" s="38"/>
      <c r="BA27" s="50"/>
      <c r="BB27" s="51" t="s">
        <v>89</v>
      </c>
      <c r="BC27" s="52"/>
      <c r="BD27" s="50"/>
      <c r="BE27" s="51" t="b">
        <v>0</v>
      </c>
      <c r="BF27" s="52"/>
      <c r="BG27" s="50"/>
      <c r="BH27" s="51" t="b">
        <v>0</v>
      </c>
      <c r="BI27" s="52"/>
      <c r="BJ27" s="50"/>
      <c r="BK27" s="51" t="b">
        <v>0</v>
      </c>
      <c r="BL27" s="52"/>
      <c r="BM27" s="50"/>
      <c r="BN27" s="51" t="s">
        <v>89</v>
      </c>
      <c r="BO27" s="52"/>
      <c r="BP27" s="50"/>
      <c r="BQ27" s="51" t="s">
        <v>90</v>
      </c>
      <c r="BR27" s="52"/>
      <c r="BS27" s="50"/>
      <c r="BT27" s="51" t="s">
        <v>89</v>
      </c>
      <c r="BU27" s="52"/>
      <c r="BV27" s="50"/>
      <c r="BW27" s="51" t="s">
        <v>56</v>
      </c>
      <c r="BX27" s="52"/>
      <c r="BY27" s="50"/>
      <c r="BZ27" s="51" t="s">
        <v>91</v>
      </c>
      <c r="CA27" s="52"/>
      <c r="CB27" s="50"/>
      <c r="CC27" s="51" t="s">
        <v>89</v>
      </c>
      <c r="CD27" s="52"/>
      <c r="CE27" s="80"/>
      <c r="CF27" s="81" t="s">
        <v>89</v>
      </c>
      <c r="CG27" s="82"/>
      <c r="CH27" s="80"/>
      <c r="CI27" s="81" t="s">
        <v>56</v>
      </c>
      <c r="CJ27" s="82"/>
      <c r="CK27" s="80"/>
      <c r="CL27" s="81" t="s">
        <v>89</v>
      </c>
      <c r="CM27" s="82"/>
      <c r="CN27" s="80"/>
      <c r="CO27" s="81" t="s">
        <v>94</v>
      </c>
      <c r="CP27" s="82"/>
      <c r="CQ27" s="80"/>
      <c r="CR27" s="81" t="s">
        <v>89</v>
      </c>
      <c r="CS27" s="82"/>
      <c r="CT27" s="80"/>
      <c r="CU27" s="81" t="s">
        <v>89</v>
      </c>
      <c r="CV27" s="82"/>
      <c r="CW27" s="80"/>
      <c r="CX27" s="81" t="s">
        <v>89</v>
      </c>
      <c r="CY27" s="82"/>
      <c r="CZ27" s="80"/>
      <c r="DA27" s="81" t="s">
        <v>94</v>
      </c>
      <c r="DB27" s="82"/>
      <c r="DC27" s="80"/>
      <c r="DD27" s="81" t="s">
        <v>89</v>
      </c>
      <c r="DE27" s="82"/>
      <c r="DF27" s="94"/>
      <c r="DG27" s="95" t="s">
        <v>57</v>
      </c>
      <c r="DH27" s="96"/>
      <c r="DI27" s="94"/>
      <c r="DJ27" s="95" t="s">
        <v>57</v>
      </c>
      <c r="DK27" s="96"/>
      <c r="DL27" s="94"/>
      <c r="DM27" s="95" t="s">
        <v>94</v>
      </c>
      <c r="DN27" s="96"/>
      <c r="DO27" s="107"/>
      <c r="DP27" s="108" t="s">
        <v>56</v>
      </c>
      <c r="DQ27" s="109"/>
      <c r="DR27" s="107"/>
      <c r="DS27" s="108" t="s">
        <v>56</v>
      </c>
      <c r="DT27" s="109"/>
      <c r="DU27" s="107"/>
      <c r="DV27" s="108" t="s">
        <v>57</v>
      </c>
      <c r="DW27" s="109"/>
      <c r="DX27" s="107"/>
      <c r="DY27" s="108" t="s">
        <v>89</v>
      </c>
      <c r="DZ27" s="109"/>
      <c r="EA27" s="107"/>
      <c r="EB27" s="108" t="s">
        <v>90</v>
      </c>
      <c r="EC27" s="109"/>
      <c r="ED27" s="107"/>
      <c r="EE27" s="108" t="s">
        <v>89</v>
      </c>
      <c r="EF27" s="109"/>
      <c r="EG27" s="107"/>
      <c r="EH27" s="108" t="s">
        <v>90</v>
      </c>
      <c r="EI27" s="109"/>
      <c r="EJ27" s="107"/>
      <c r="EK27" s="108" t="s">
        <v>90</v>
      </c>
      <c r="EL27" s="109"/>
      <c r="EM27" s="107"/>
      <c r="EN27" s="108" t="s">
        <v>89</v>
      </c>
      <c r="EO27" s="109"/>
      <c r="EP27" s="107"/>
      <c r="EQ27" s="108" t="s">
        <v>94</v>
      </c>
      <c r="ER27" s="109"/>
      <c r="ES27" s="107"/>
      <c r="ET27" s="108" t="s">
        <v>89</v>
      </c>
      <c r="EU27" s="109"/>
      <c r="EV27" s="107"/>
      <c r="EW27" s="108" t="s">
        <v>89</v>
      </c>
      <c r="EX27" s="109"/>
      <c r="EY27" s="107"/>
      <c r="EZ27" s="108" t="s">
        <v>89</v>
      </c>
      <c r="FA27" s="109"/>
      <c r="FB27" s="6" t="s">
        <v>110</v>
      </c>
      <c r="FC27" s="6" t="s">
        <v>110</v>
      </c>
    </row>
    <row r="28" spans="1:159" s="7" customFormat="1" ht="15.75" customHeight="1" x14ac:dyDescent="0.2">
      <c r="A28" s="5">
        <v>42230.569053321757</v>
      </c>
      <c r="B28" s="64"/>
      <c r="C28" s="65" t="s">
        <v>57</v>
      </c>
      <c r="D28" s="66"/>
      <c r="E28" s="67"/>
      <c r="F28" s="65" t="s">
        <v>57</v>
      </c>
      <c r="G28" s="66"/>
      <c r="H28" s="67"/>
      <c r="I28" s="65" t="s">
        <v>56</v>
      </c>
      <c r="J28" s="66"/>
      <c r="K28" s="67"/>
      <c r="L28" s="65" t="b">
        <v>0</v>
      </c>
      <c r="M28" s="66"/>
      <c r="N28" s="67"/>
      <c r="O28" s="65" t="s">
        <v>89</v>
      </c>
      <c r="P28" s="66"/>
      <c r="Q28" s="67"/>
      <c r="R28" s="65" t="s">
        <v>89</v>
      </c>
      <c r="S28" s="66"/>
      <c r="T28" s="67"/>
      <c r="U28" s="65" t="s">
        <v>89</v>
      </c>
      <c r="V28" s="66"/>
      <c r="W28" s="67"/>
      <c r="X28" s="65" t="s">
        <v>90</v>
      </c>
      <c r="Y28" s="66"/>
      <c r="Z28" s="67"/>
      <c r="AA28" s="65" t="s">
        <v>89</v>
      </c>
      <c r="AB28" s="66"/>
      <c r="AC28" s="36"/>
      <c r="AD28" s="37" t="s">
        <v>57</v>
      </c>
      <c r="AE28" s="38"/>
      <c r="AF28" s="36"/>
      <c r="AG28" s="37" t="s">
        <v>57</v>
      </c>
      <c r="AH28" s="38"/>
      <c r="AI28" s="36"/>
      <c r="AJ28" s="37" t="s">
        <v>90</v>
      </c>
      <c r="AK28" s="38"/>
      <c r="AL28" s="36"/>
      <c r="AM28" s="37" t="s">
        <v>89</v>
      </c>
      <c r="AN28" s="38"/>
      <c r="AO28" s="36"/>
      <c r="AP28" s="37" t="s">
        <v>89</v>
      </c>
      <c r="AQ28" s="38"/>
      <c r="AR28" s="36"/>
      <c r="AS28" s="37" t="s">
        <v>89</v>
      </c>
      <c r="AT28" s="38"/>
      <c r="AU28" s="36"/>
      <c r="AV28" s="37" t="s">
        <v>90</v>
      </c>
      <c r="AW28" s="38"/>
      <c r="AX28" s="36"/>
      <c r="AY28" s="37" t="s">
        <v>89</v>
      </c>
      <c r="AZ28" s="38"/>
      <c r="BA28" s="50"/>
      <c r="BB28" s="51" t="s">
        <v>89</v>
      </c>
      <c r="BC28" s="52"/>
      <c r="BD28" s="50"/>
      <c r="BE28" s="51" t="s">
        <v>89</v>
      </c>
      <c r="BF28" s="52"/>
      <c r="BG28" s="50"/>
      <c r="BH28" s="51" t="b">
        <v>0</v>
      </c>
      <c r="BI28" s="52"/>
      <c r="BJ28" s="50"/>
      <c r="BK28" s="51" t="b">
        <v>0</v>
      </c>
      <c r="BL28" s="52"/>
      <c r="BM28" s="50"/>
      <c r="BN28" s="51" t="s">
        <v>89</v>
      </c>
      <c r="BO28" s="52"/>
      <c r="BP28" s="50"/>
      <c r="BQ28" s="51" t="s">
        <v>90</v>
      </c>
      <c r="BR28" s="52"/>
      <c r="BS28" s="50"/>
      <c r="BT28" s="51" t="s">
        <v>89</v>
      </c>
      <c r="BU28" s="52"/>
      <c r="BV28" s="50"/>
      <c r="BW28" s="51" t="s">
        <v>56</v>
      </c>
      <c r="BX28" s="52"/>
      <c r="BY28" s="50"/>
      <c r="BZ28" s="51" t="s">
        <v>91</v>
      </c>
      <c r="CA28" s="52"/>
      <c r="CB28" s="50"/>
      <c r="CC28" s="51" t="s">
        <v>89</v>
      </c>
      <c r="CD28" s="52"/>
      <c r="CE28" s="80"/>
      <c r="CF28" s="81" t="s">
        <v>89</v>
      </c>
      <c r="CG28" s="82"/>
      <c r="CH28" s="80"/>
      <c r="CI28" s="81" t="s">
        <v>56</v>
      </c>
      <c r="CJ28" s="82"/>
      <c r="CK28" s="80"/>
      <c r="CL28" s="81" t="s">
        <v>90</v>
      </c>
      <c r="CM28" s="82"/>
      <c r="CN28" s="80"/>
      <c r="CO28" s="81" t="s">
        <v>93</v>
      </c>
      <c r="CP28" s="82"/>
      <c r="CQ28" s="80"/>
      <c r="CR28" s="81" t="s">
        <v>89</v>
      </c>
      <c r="CS28" s="82"/>
      <c r="CT28" s="80"/>
      <c r="CU28" s="81" t="s">
        <v>89</v>
      </c>
      <c r="CV28" s="82"/>
      <c r="CW28" s="80"/>
      <c r="CX28" s="81" t="s">
        <v>89</v>
      </c>
      <c r="CY28" s="82"/>
      <c r="CZ28" s="80"/>
      <c r="DA28" s="81" t="s">
        <v>93</v>
      </c>
      <c r="DB28" s="82"/>
      <c r="DC28" s="80"/>
      <c r="DD28" s="81" t="s">
        <v>89</v>
      </c>
      <c r="DE28" s="82"/>
      <c r="DF28" s="94"/>
      <c r="DG28" s="95" t="s">
        <v>94</v>
      </c>
      <c r="DH28" s="96"/>
      <c r="DI28" s="94"/>
      <c r="DJ28" s="95" t="s">
        <v>94</v>
      </c>
      <c r="DK28" s="96"/>
      <c r="DL28" s="94"/>
      <c r="DM28" s="95" t="s">
        <v>94</v>
      </c>
      <c r="DN28" s="96"/>
      <c r="DO28" s="107"/>
      <c r="DP28" s="108" t="s">
        <v>57</v>
      </c>
      <c r="DQ28" s="109"/>
      <c r="DR28" s="107"/>
      <c r="DS28" s="108" t="s">
        <v>56</v>
      </c>
      <c r="DT28" s="109"/>
      <c r="DU28" s="107"/>
      <c r="DV28" s="108" t="s">
        <v>94</v>
      </c>
      <c r="DW28" s="109"/>
      <c r="DX28" s="107"/>
      <c r="DY28" s="108" t="b">
        <v>0</v>
      </c>
      <c r="DZ28" s="109"/>
      <c r="EA28" s="107"/>
      <c r="EB28" s="108" t="s">
        <v>90</v>
      </c>
      <c r="EC28" s="109"/>
      <c r="ED28" s="107"/>
      <c r="EE28" s="108" t="s">
        <v>90</v>
      </c>
      <c r="EF28" s="109"/>
      <c r="EG28" s="107"/>
      <c r="EH28" s="108" t="b">
        <v>0</v>
      </c>
      <c r="EI28" s="109"/>
      <c r="EJ28" s="107"/>
      <c r="EK28" s="108" t="s">
        <v>90</v>
      </c>
      <c r="EL28" s="109"/>
      <c r="EM28" s="107"/>
      <c r="EN28" s="108" t="s">
        <v>89</v>
      </c>
      <c r="EO28" s="109"/>
      <c r="EP28" s="107"/>
      <c r="EQ28" s="108" t="s">
        <v>94</v>
      </c>
      <c r="ER28" s="109"/>
      <c r="ES28" s="107"/>
      <c r="ET28" s="108" t="s">
        <v>89</v>
      </c>
      <c r="EU28" s="109"/>
      <c r="EV28" s="107"/>
      <c r="EW28" s="108" t="s">
        <v>89</v>
      </c>
      <c r="EX28" s="109"/>
      <c r="EY28" s="107"/>
      <c r="EZ28" s="108" t="s">
        <v>90</v>
      </c>
      <c r="FA28" s="109"/>
      <c r="FB28" s="6" t="s">
        <v>111</v>
      </c>
      <c r="FC28" s="6" t="s">
        <v>112</v>
      </c>
    </row>
    <row r="29" spans="1:159" s="7" customFormat="1" ht="15.75" customHeight="1" x14ac:dyDescent="0.2">
      <c r="A29" s="5">
        <v>42230.571405381939</v>
      </c>
      <c r="B29" s="64"/>
      <c r="C29" s="65" t="s">
        <v>57</v>
      </c>
      <c r="D29" s="66"/>
      <c r="E29" s="67"/>
      <c r="F29" s="65" t="s">
        <v>57</v>
      </c>
      <c r="G29" s="66"/>
      <c r="H29" s="67"/>
      <c r="I29" s="65" t="s">
        <v>55</v>
      </c>
      <c r="J29" s="66"/>
      <c r="K29" s="67"/>
      <c r="L29" s="65" t="b">
        <v>0</v>
      </c>
      <c r="M29" s="66"/>
      <c r="N29" s="67"/>
      <c r="O29" s="65" t="b">
        <v>0</v>
      </c>
      <c r="P29" s="66"/>
      <c r="Q29" s="67"/>
      <c r="R29" s="65" t="s">
        <v>89</v>
      </c>
      <c r="S29" s="66"/>
      <c r="T29" s="67"/>
      <c r="U29" s="65" t="s">
        <v>89</v>
      </c>
      <c r="V29" s="66"/>
      <c r="W29" s="67"/>
      <c r="X29" s="65" t="s">
        <v>89</v>
      </c>
      <c r="Y29" s="66"/>
      <c r="Z29" s="67"/>
      <c r="AA29" s="65" t="s">
        <v>89</v>
      </c>
      <c r="AB29" s="66"/>
      <c r="AC29" s="36"/>
      <c r="AD29" s="37" t="s">
        <v>56</v>
      </c>
      <c r="AE29" s="38"/>
      <c r="AF29" s="36"/>
      <c r="AG29" s="37" t="s">
        <v>56</v>
      </c>
      <c r="AH29" s="38"/>
      <c r="AI29" s="36"/>
      <c r="AJ29" s="37" t="s">
        <v>89</v>
      </c>
      <c r="AK29" s="38"/>
      <c r="AL29" s="36"/>
      <c r="AM29" s="37" t="s">
        <v>89</v>
      </c>
      <c r="AN29" s="38"/>
      <c r="AO29" s="36"/>
      <c r="AP29" s="37" t="s">
        <v>89</v>
      </c>
      <c r="AQ29" s="38"/>
      <c r="AR29" s="36"/>
      <c r="AS29" s="37" t="s">
        <v>89</v>
      </c>
      <c r="AT29" s="38"/>
      <c r="AU29" s="36"/>
      <c r="AV29" s="37" t="s">
        <v>89</v>
      </c>
      <c r="AW29" s="38"/>
      <c r="AX29" s="36"/>
      <c r="AY29" s="37" t="s">
        <v>89</v>
      </c>
      <c r="AZ29" s="38"/>
      <c r="BA29" s="50"/>
      <c r="BB29" s="51" t="b">
        <v>0</v>
      </c>
      <c r="BC29" s="52"/>
      <c r="BD29" s="50"/>
      <c r="BE29" s="51" t="b">
        <v>0</v>
      </c>
      <c r="BF29" s="52"/>
      <c r="BG29" s="50"/>
      <c r="BH29" s="51" t="b">
        <v>0</v>
      </c>
      <c r="BI29" s="52"/>
      <c r="BJ29" s="50"/>
      <c r="BK29" s="51" t="b">
        <v>0</v>
      </c>
      <c r="BL29" s="52"/>
      <c r="BM29" s="50"/>
      <c r="BN29" s="51" t="b">
        <v>0</v>
      </c>
      <c r="BO29" s="52"/>
      <c r="BP29" s="50"/>
      <c r="BQ29" s="51" t="s">
        <v>90</v>
      </c>
      <c r="BR29" s="52"/>
      <c r="BS29" s="50"/>
      <c r="BT29" s="51" t="s">
        <v>89</v>
      </c>
      <c r="BU29" s="52"/>
      <c r="BV29" s="50"/>
      <c r="BW29" s="51" t="s">
        <v>56</v>
      </c>
      <c r="BX29" s="52"/>
      <c r="BY29" s="50"/>
      <c r="BZ29" s="51" t="s">
        <v>91</v>
      </c>
      <c r="CA29" s="52"/>
      <c r="CB29" s="50"/>
      <c r="CC29" s="51" t="s">
        <v>89</v>
      </c>
      <c r="CD29" s="52"/>
      <c r="CE29" s="80"/>
      <c r="CF29" s="81" t="b">
        <v>0</v>
      </c>
      <c r="CG29" s="82"/>
      <c r="CH29" s="80"/>
      <c r="CI29" s="81" t="s">
        <v>56</v>
      </c>
      <c r="CJ29" s="82"/>
      <c r="CK29" s="80"/>
      <c r="CL29" s="81" t="b">
        <v>0</v>
      </c>
      <c r="CM29" s="82"/>
      <c r="CN29" s="80"/>
      <c r="CO29" s="81" t="s">
        <v>92</v>
      </c>
      <c r="CP29" s="82"/>
      <c r="CQ29" s="80"/>
      <c r="CR29" s="81" t="s">
        <v>90</v>
      </c>
      <c r="CS29" s="82"/>
      <c r="CT29" s="80"/>
      <c r="CU29" s="81" t="s">
        <v>89</v>
      </c>
      <c r="CV29" s="82"/>
      <c r="CW29" s="80"/>
      <c r="CX29" s="81" t="s">
        <v>89</v>
      </c>
      <c r="CY29" s="82"/>
      <c r="CZ29" s="80"/>
      <c r="DA29" s="81" t="s">
        <v>94</v>
      </c>
      <c r="DB29" s="82"/>
      <c r="DC29" s="80"/>
      <c r="DD29" s="81" t="s">
        <v>89</v>
      </c>
      <c r="DE29" s="82"/>
      <c r="DF29" s="94"/>
      <c r="DG29" s="95" t="s">
        <v>93</v>
      </c>
      <c r="DH29" s="96"/>
      <c r="DI29" s="94"/>
      <c r="DJ29" s="95" t="s">
        <v>93</v>
      </c>
      <c r="DK29" s="96"/>
      <c r="DL29" s="94"/>
      <c r="DM29" s="95" t="s">
        <v>94</v>
      </c>
      <c r="DN29" s="96"/>
      <c r="DO29" s="107"/>
      <c r="DP29" s="108" t="s">
        <v>55</v>
      </c>
      <c r="DQ29" s="109"/>
      <c r="DR29" s="107"/>
      <c r="DS29" s="108" t="s">
        <v>56</v>
      </c>
      <c r="DT29" s="109"/>
      <c r="DU29" s="107"/>
      <c r="DV29" s="108" t="s">
        <v>57</v>
      </c>
      <c r="DW29" s="109"/>
      <c r="DX29" s="107"/>
      <c r="DY29" s="108" t="b">
        <v>0</v>
      </c>
      <c r="DZ29" s="109"/>
      <c r="EA29" s="107"/>
      <c r="EB29" s="108" t="s">
        <v>90</v>
      </c>
      <c r="EC29" s="109"/>
      <c r="ED29" s="107"/>
      <c r="EE29" s="108" t="b">
        <v>0</v>
      </c>
      <c r="EF29" s="109"/>
      <c r="EG29" s="107"/>
      <c r="EH29" s="108" t="b">
        <v>0</v>
      </c>
      <c r="EI29" s="109"/>
      <c r="EJ29" s="107"/>
      <c r="EK29" s="108" t="s">
        <v>89</v>
      </c>
      <c r="EL29" s="109"/>
      <c r="EM29" s="107"/>
      <c r="EN29" s="108" t="s">
        <v>89</v>
      </c>
      <c r="EO29" s="109"/>
      <c r="EP29" s="107"/>
      <c r="EQ29" s="108" t="s">
        <v>94</v>
      </c>
      <c r="ER29" s="109"/>
      <c r="ES29" s="107"/>
      <c r="ET29" s="108" t="s">
        <v>89</v>
      </c>
      <c r="EU29" s="109"/>
      <c r="EV29" s="107"/>
      <c r="EW29" s="108" t="s">
        <v>89</v>
      </c>
      <c r="EX29" s="109"/>
      <c r="EY29" s="107"/>
      <c r="EZ29" s="108" t="s">
        <v>89</v>
      </c>
      <c r="FA29" s="109"/>
      <c r="FB29" s="6" t="s">
        <v>113</v>
      </c>
      <c r="FC29" s="6" t="s">
        <v>114</v>
      </c>
    </row>
    <row r="30" spans="1:159" s="7" customFormat="1" ht="15.75" customHeight="1" x14ac:dyDescent="0.2">
      <c r="A30" s="5">
        <v>42230.590041041665</v>
      </c>
      <c r="B30" s="64"/>
      <c r="C30" s="65" t="s">
        <v>56</v>
      </c>
      <c r="D30" s="66"/>
      <c r="E30" s="67"/>
      <c r="F30" s="65" t="s">
        <v>56</v>
      </c>
      <c r="G30" s="66"/>
      <c r="H30" s="67"/>
      <c r="I30" s="65" t="s">
        <v>56</v>
      </c>
      <c r="J30" s="66"/>
      <c r="K30" s="67"/>
      <c r="L30" s="65" t="s">
        <v>90</v>
      </c>
      <c r="M30" s="66"/>
      <c r="N30" s="67"/>
      <c r="O30" s="65" t="b">
        <v>0</v>
      </c>
      <c r="P30" s="66"/>
      <c r="Q30" s="67"/>
      <c r="R30" s="65" t="s">
        <v>90</v>
      </c>
      <c r="S30" s="66"/>
      <c r="T30" s="67"/>
      <c r="U30" s="65" t="s">
        <v>89</v>
      </c>
      <c r="V30" s="66"/>
      <c r="W30" s="67"/>
      <c r="X30" s="65" t="s">
        <v>89</v>
      </c>
      <c r="Y30" s="66"/>
      <c r="Z30" s="67"/>
      <c r="AA30" s="65" t="s">
        <v>89</v>
      </c>
      <c r="AB30" s="66"/>
      <c r="AC30" s="36"/>
      <c r="AD30" s="37" t="s">
        <v>57</v>
      </c>
      <c r="AE30" s="38"/>
      <c r="AF30" s="36"/>
      <c r="AG30" s="37" t="s">
        <v>55</v>
      </c>
      <c r="AH30" s="38"/>
      <c r="AI30" s="36"/>
      <c r="AJ30" s="37" t="s">
        <v>90</v>
      </c>
      <c r="AK30" s="38"/>
      <c r="AL30" s="36"/>
      <c r="AM30" s="37" t="b">
        <v>0</v>
      </c>
      <c r="AN30" s="38"/>
      <c r="AO30" s="36"/>
      <c r="AP30" s="37" t="b">
        <v>0</v>
      </c>
      <c r="AQ30" s="38"/>
      <c r="AR30" s="36"/>
      <c r="AS30" s="37" t="s">
        <v>90</v>
      </c>
      <c r="AT30" s="38"/>
      <c r="AU30" s="36"/>
      <c r="AV30" s="37" t="b">
        <v>0</v>
      </c>
      <c r="AW30" s="38"/>
      <c r="AX30" s="36"/>
      <c r="AY30" s="37" t="b">
        <v>0</v>
      </c>
      <c r="AZ30" s="38"/>
      <c r="BA30" s="50"/>
      <c r="BB30" s="51" t="s">
        <v>89</v>
      </c>
      <c r="BC30" s="52"/>
      <c r="BD30" s="50"/>
      <c r="BE30" s="51" t="b">
        <v>0</v>
      </c>
      <c r="BF30" s="52"/>
      <c r="BG30" s="50"/>
      <c r="BH30" s="51" t="s">
        <v>90</v>
      </c>
      <c r="BI30" s="52"/>
      <c r="BJ30" s="50"/>
      <c r="BK30" s="51" t="s">
        <v>90</v>
      </c>
      <c r="BL30" s="52"/>
      <c r="BM30" s="50"/>
      <c r="BN30" s="51" t="b">
        <v>0</v>
      </c>
      <c r="BO30" s="52"/>
      <c r="BP30" s="50"/>
      <c r="BQ30" s="51" t="b">
        <v>0</v>
      </c>
      <c r="BR30" s="52"/>
      <c r="BS30" s="50"/>
      <c r="BT30" s="51" t="s">
        <v>90</v>
      </c>
      <c r="BU30" s="52"/>
      <c r="BV30" s="50"/>
      <c r="BW30" s="51" t="s">
        <v>56</v>
      </c>
      <c r="BX30" s="52"/>
      <c r="BY30" s="50"/>
      <c r="BZ30" s="51" t="s">
        <v>90</v>
      </c>
      <c r="CA30" s="52"/>
      <c r="CB30" s="50"/>
      <c r="CC30" s="51" t="b">
        <v>0</v>
      </c>
      <c r="CD30" s="52"/>
      <c r="CE30" s="80"/>
      <c r="CF30" s="81" t="s">
        <v>89</v>
      </c>
      <c r="CG30" s="82"/>
      <c r="CH30" s="80"/>
      <c r="CI30" s="81" t="s">
        <v>56</v>
      </c>
      <c r="CJ30" s="82"/>
      <c r="CK30" s="80"/>
      <c r="CL30" s="81" t="s">
        <v>89</v>
      </c>
      <c r="CM30" s="82"/>
      <c r="CN30" s="80"/>
      <c r="CO30" s="81" t="s">
        <v>92</v>
      </c>
      <c r="CP30" s="82"/>
      <c r="CQ30" s="80"/>
      <c r="CR30" s="81" t="s">
        <v>89</v>
      </c>
      <c r="CS30" s="82"/>
      <c r="CT30" s="80"/>
      <c r="CU30" s="81" t="b">
        <v>0</v>
      </c>
      <c r="CV30" s="82"/>
      <c r="CW30" s="80"/>
      <c r="CX30" s="81" t="s">
        <v>89</v>
      </c>
      <c r="CY30" s="82"/>
      <c r="CZ30" s="80"/>
      <c r="DA30" s="81" t="s">
        <v>94</v>
      </c>
      <c r="DB30" s="82"/>
      <c r="DC30" s="80"/>
      <c r="DD30" s="81" t="s">
        <v>89</v>
      </c>
      <c r="DE30" s="82"/>
      <c r="DF30" s="94"/>
      <c r="DG30" s="95" t="s">
        <v>93</v>
      </c>
      <c r="DH30" s="96"/>
      <c r="DI30" s="94"/>
      <c r="DJ30" s="95" t="s">
        <v>94</v>
      </c>
      <c r="DK30" s="96"/>
      <c r="DL30" s="94"/>
      <c r="DM30" s="95" t="s">
        <v>94</v>
      </c>
      <c r="DN30" s="96"/>
      <c r="DO30" s="107"/>
      <c r="DP30" s="108" t="s">
        <v>57</v>
      </c>
      <c r="DQ30" s="109"/>
      <c r="DR30" s="107"/>
      <c r="DS30" s="108" t="s">
        <v>56</v>
      </c>
      <c r="DT30" s="109"/>
      <c r="DU30" s="107"/>
      <c r="DV30" s="108" t="s">
        <v>94</v>
      </c>
      <c r="DW30" s="109"/>
      <c r="DX30" s="107"/>
      <c r="DY30" s="108" t="b">
        <v>0</v>
      </c>
      <c r="DZ30" s="109"/>
      <c r="EA30" s="107"/>
      <c r="EB30" s="108" t="b">
        <v>0</v>
      </c>
      <c r="EC30" s="109"/>
      <c r="ED30" s="107"/>
      <c r="EE30" s="108" t="b">
        <v>0</v>
      </c>
      <c r="EF30" s="109"/>
      <c r="EG30" s="107"/>
      <c r="EH30" s="108" t="s">
        <v>89</v>
      </c>
      <c r="EI30" s="109"/>
      <c r="EJ30" s="107"/>
      <c r="EK30" s="108" t="b">
        <v>0</v>
      </c>
      <c r="EL30" s="109"/>
      <c r="EM30" s="107"/>
      <c r="EN30" s="108" t="s">
        <v>90</v>
      </c>
      <c r="EO30" s="109"/>
      <c r="EP30" s="107"/>
      <c r="EQ30" s="108" t="s">
        <v>94</v>
      </c>
      <c r="ER30" s="109"/>
      <c r="ES30" s="107"/>
      <c r="ET30" s="108" t="s">
        <v>89</v>
      </c>
      <c r="EU30" s="109"/>
      <c r="EV30" s="107"/>
      <c r="EW30" s="108" t="s">
        <v>90</v>
      </c>
      <c r="EX30" s="109"/>
      <c r="EY30" s="107"/>
      <c r="EZ30" s="108" t="s">
        <v>90</v>
      </c>
      <c r="FA30" s="109"/>
      <c r="FB30" s="6" t="s">
        <v>115</v>
      </c>
      <c r="FC30" s="6" t="s">
        <v>116</v>
      </c>
    </row>
    <row r="31" spans="1:159" s="7" customFormat="1" ht="15.75" customHeight="1" x14ac:dyDescent="0.2">
      <c r="A31" s="5">
        <v>42230.61057744213</v>
      </c>
      <c r="B31" s="64"/>
      <c r="C31" s="65" t="s">
        <v>57</v>
      </c>
      <c r="D31" s="66"/>
      <c r="E31" s="67"/>
      <c r="F31" s="65" t="s">
        <v>56</v>
      </c>
      <c r="G31" s="66"/>
      <c r="H31" s="67"/>
      <c r="I31" s="65" t="s">
        <v>56</v>
      </c>
      <c r="J31" s="66"/>
      <c r="K31" s="67"/>
      <c r="L31" s="65" t="s">
        <v>90</v>
      </c>
      <c r="M31" s="66"/>
      <c r="N31" s="67"/>
      <c r="O31" s="65" t="s">
        <v>89</v>
      </c>
      <c r="P31" s="66"/>
      <c r="Q31" s="67"/>
      <c r="R31" s="65" t="s">
        <v>90</v>
      </c>
      <c r="S31" s="66"/>
      <c r="T31" s="67"/>
      <c r="U31" s="65" t="s">
        <v>89</v>
      </c>
      <c r="V31" s="66"/>
      <c r="W31" s="67"/>
      <c r="X31" s="65" t="s">
        <v>90</v>
      </c>
      <c r="Y31" s="66"/>
      <c r="Z31" s="67"/>
      <c r="AA31" s="65" t="s">
        <v>89</v>
      </c>
      <c r="AB31" s="66"/>
      <c r="AC31" s="36"/>
      <c r="AD31" s="37" t="s">
        <v>56</v>
      </c>
      <c r="AE31" s="38"/>
      <c r="AF31" s="36"/>
      <c r="AG31" s="37" t="s">
        <v>56</v>
      </c>
      <c r="AH31" s="38"/>
      <c r="AI31" s="36"/>
      <c r="AJ31" s="37" t="s">
        <v>89</v>
      </c>
      <c r="AK31" s="38"/>
      <c r="AL31" s="36"/>
      <c r="AM31" s="37" t="s">
        <v>89</v>
      </c>
      <c r="AN31" s="38"/>
      <c r="AO31" s="36"/>
      <c r="AP31" s="37" t="s">
        <v>89</v>
      </c>
      <c r="AQ31" s="38"/>
      <c r="AR31" s="36"/>
      <c r="AS31" s="37" t="s">
        <v>89</v>
      </c>
      <c r="AT31" s="38"/>
      <c r="AU31" s="36"/>
      <c r="AV31" s="37" t="s">
        <v>90</v>
      </c>
      <c r="AW31" s="38"/>
      <c r="AX31" s="36"/>
      <c r="AY31" s="37" t="s">
        <v>89</v>
      </c>
      <c r="AZ31" s="38"/>
      <c r="BA31" s="50"/>
      <c r="BB31" s="51" t="s">
        <v>90</v>
      </c>
      <c r="BC31" s="52"/>
      <c r="BD31" s="50"/>
      <c r="BE31" s="51" t="s">
        <v>90</v>
      </c>
      <c r="BF31" s="52"/>
      <c r="BG31" s="50"/>
      <c r="BH31" s="51" t="b">
        <v>0</v>
      </c>
      <c r="BI31" s="52"/>
      <c r="BJ31" s="50"/>
      <c r="BK31" s="51" t="s">
        <v>89</v>
      </c>
      <c r="BL31" s="52"/>
      <c r="BM31" s="50"/>
      <c r="BN31" s="51" t="s">
        <v>89</v>
      </c>
      <c r="BO31" s="52"/>
      <c r="BP31" s="50"/>
      <c r="BQ31" s="51" t="b">
        <v>0</v>
      </c>
      <c r="BR31" s="52"/>
      <c r="BS31" s="50"/>
      <c r="BT31" s="51" t="s">
        <v>89</v>
      </c>
      <c r="BU31" s="52"/>
      <c r="BV31" s="50"/>
      <c r="BW31" s="51" t="s">
        <v>56</v>
      </c>
      <c r="BX31" s="52"/>
      <c r="BY31" s="50"/>
      <c r="BZ31" s="51" t="s">
        <v>91</v>
      </c>
      <c r="CA31" s="52"/>
      <c r="CB31" s="50"/>
      <c r="CC31" s="51" t="b">
        <v>0</v>
      </c>
      <c r="CD31" s="52"/>
      <c r="CE31" s="80"/>
      <c r="CF31" s="81" t="s">
        <v>89</v>
      </c>
      <c r="CG31" s="82"/>
      <c r="CH31" s="80"/>
      <c r="CI31" s="81" t="s">
        <v>56</v>
      </c>
      <c r="CJ31" s="82"/>
      <c r="CK31" s="80"/>
      <c r="CL31" s="81" t="s">
        <v>90</v>
      </c>
      <c r="CM31" s="82"/>
      <c r="CN31" s="80"/>
      <c r="CO31" s="81" t="s">
        <v>92</v>
      </c>
      <c r="CP31" s="82"/>
      <c r="CQ31" s="80"/>
      <c r="CR31" s="81" t="s">
        <v>89</v>
      </c>
      <c r="CS31" s="82"/>
      <c r="CT31" s="80"/>
      <c r="CU31" s="81" t="s">
        <v>89</v>
      </c>
      <c r="CV31" s="82"/>
      <c r="CW31" s="80"/>
      <c r="CX31" s="81" t="s">
        <v>89</v>
      </c>
      <c r="CY31" s="82"/>
      <c r="CZ31" s="80"/>
      <c r="DA31" s="81" t="s">
        <v>94</v>
      </c>
      <c r="DB31" s="82"/>
      <c r="DC31" s="80"/>
      <c r="DD31" s="81" t="s">
        <v>89</v>
      </c>
      <c r="DE31" s="82"/>
      <c r="DF31" s="94"/>
      <c r="DG31" s="95" t="s">
        <v>93</v>
      </c>
      <c r="DH31" s="96"/>
      <c r="DI31" s="94"/>
      <c r="DJ31" s="95" t="s">
        <v>57</v>
      </c>
      <c r="DK31" s="96"/>
      <c r="DL31" s="94"/>
      <c r="DM31" s="95" t="s">
        <v>94</v>
      </c>
      <c r="DN31" s="96"/>
      <c r="DO31" s="107"/>
      <c r="DP31" s="108" t="s">
        <v>56</v>
      </c>
      <c r="DQ31" s="109"/>
      <c r="DR31" s="107"/>
      <c r="DS31" s="108" t="s">
        <v>56</v>
      </c>
      <c r="DT31" s="109"/>
      <c r="DU31" s="107"/>
      <c r="DV31" s="108" t="s">
        <v>57</v>
      </c>
      <c r="DW31" s="109"/>
      <c r="DX31" s="107"/>
      <c r="DY31" s="108" t="b">
        <v>0</v>
      </c>
      <c r="DZ31" s="109"/>
      <c r="EA31" s="107"/>
      <c r="EB31" s="108" t="b">
        <v>0</v>
      </c>
      <c r="EC31" s="109"/>
      <c r="ED31" s="107"/>
      <c r="EE31" s="108" t="b">
        <v>0</v>
      </c>
      <c r="EF31" s="109"/>
      <c r="EG31" s="107"/>
      <c r="EH31" s="108" t="s">
        <v>89</v>
      </c>
      <c r="EI31" s="109"/>
      <c r="EJ31" s="107"/>
      <c r="EK31" s="108" t="b">
        <v>0</v>
      </c>
      <c r="EL31" s="109"/>
      <c r="EM31" s="107"/>
      <c r="EN31" s="108" t="s">
        <v>90</v>
      </c>
      <c r="EO31" s="109"/>
      <c r="EP31" s="107"/>
      <c r="EQ31" s="108" t="s">
        <v>94</v>
      </c>
      <c r="ER31" s="109"/>
      <c r="ES31" s="107"/>
      <c r="ET31" s="108" t="s">
        <v>89</v>
      </c>
      <c r="EU31" s="109"/>
      <c r="EV31" s="107"/>
      <c r="EW31" s="108" t="s">
        <v>90</v>
      </c>
      <c r="EX31" s="109"/>
      <c r="EY31" s="107"/>
      <c r="EZ31" s="108" t="s">
        <v>90</v>
      </c>
      <c r="FA31" s="109"/>
      <c r="FB31" s="6" t="s">
        <v>117</v>
      </c>
      <c r="FC31" s="6" t="s">
        <v>118</v>
      </c>
    </row>
    <row r="32" spans="1:159" s="7" customFormat="1" ht="15.75" customHeight="1" x14ac:dyDescent="0.2">
      <c r="A32" s="5">
        <v>42230.687089803236</v>
      </c>
      <c r="B32" s="64"/>
      <c r="C32" s="65" t="s">
        <v>56</v>
      </c>
      <c r="D32" s="66"/>
      <c r="E32" s="67"/>
      <c r="F32" s="65" t="s">
        <v>56</v>
      </c>
      <c r="G32" s="66"/>
      <c r="H32" s="67"/>
      <c r="I32" s="65" t="s">
        <v>57</v>
      </c>
      <c r="J32" s="66"/>
      <c r="K32" s="67"/>
      <c r="L32" s="65" t="s">
        <v>90</v>
      </c>
      <c r="M32" s="66"/>
      <c r="N32" s="67"/>
      <c r="O32" s="65" t="s">
        <v>89</v>
      </c>
      <c r="P32" s="66"/>
      <c r="Q32" s="67"/>
      <c r="R32" s="65" t="s">
        <v>89</v>
      </c>
      <c r="S32" s="66"/>
      <c r="T32" s="67"/>
      <c r="U32" s="65" t="s">
        <v>89</v>
      </c>
      <c r="V32" s="66"/>
      <c r="W32" s="67"/>
      <c r="X32" s="65" t="s">
        <v>89</v>
      </c>
      <c r="Y32" s="66"/>
      <c r="Z32" s="67"/>
      <c r="AA32" s="65" t="s">
        <v>90</v>
      </c>
      <c r="AB32" s="66"/>
      <c r="AC32" s="36"/>
      <c r="AD32" s="37" t="s">
        <v>56</v>
      </c>
      <c r="AE32" s="38"/>
      <c r="AF32" s="36"/>
      <c r="AG32" s="37" t="s">
        <v>56</v>
      </c>
      <c r="AH32" s="38"/>
      <c r="AI32" s="36"/>
      <c r="AJ32" s="37" t="s">
        <v>89</v>
      </c>
      <c r="AK32" s="38"/>
      <c r="AL32" s="36"/>
      <c r="AM32" s="37" t="s">
        <v>89</v>
      </c>
      <c r="AN32" s="38"/>
      <c r="AO32" s="36"/>
      <c r="AP32" s="37" t="s">
        <v>89</v>
      </c>
      <c r="AQ32" s="38"/>
      <c r="AR32" s="36"/>
      <c r="AS32" s="37" t="s">
        <v>89</v>
      </c>
      <c r="AT32" s="38"/>
      <c r="AU32" s="36"/>
      <c r="AV32" s="37" t="s">
        <v>89</v>
      </c>
      <c r="AW32" s="38"/>
      <c r="AX32" s="36"/>
      <c r="AY32" s="37" t="s">
        <v>89</v>
      </c>
      <c r="AZ32" s="38"/>
      <c r="BA32" s="50"/>
      <c r="BB32" s="51" t="s">
        <v>89</v>
      </c>
      <c r="BC32" s="52"/>
      <c r="BD32" s="50"/>
      <c r="BE32" s="51" t="s">
        <v>89</v>
      </c>
      <c r="BF32" s="52"/>
      <c r="BG32" s="50"/>
      <c r="BH32" s="51" t="b">
        <v>0</v>
      </c>
      <c r="BI32" s="52"/>
      <c r="BJ32" s="50"/>
      <c r="BK32" s="51" t="b">
        <v>0</v>
      </c>
      <c r="BL32" s="52"/>
      <c r="BM32" s="50"/>
      <c r="BN32" s="51" t="s">
        <v>89</v>
      </c>
      <c r="BO32" s="52"/>
      <c r="BP32" s="50"/>
      <c r="BQ32" s="51" t="s">
        <v>89</v>
      </c>
      <c r="BR32" s="52"/>
      <c r="BS32" s="50"/>
      <c r="BT32" s="51" t="s">
        <v>89</v>
      </c>
      <c r="BU32" s="52"/>
      <c r="BV32" s="50"/>
      <c r="BW32" s="51" t="s">
        <v>56</v>
      </c>
      <c r="BX32" s="52"/>
      <c r="BY32" s="50"/>
      <c r="BZ32" s="51" t="s">
        <v>91</v>
      </c>
      <c r="CA32" s="52"/>
      <c r="CB32" s="50"/>
      <c r="CC32" s="51" t="s">
        <v>89</v>
      </c>
      <c r="CD32" s="52"/>
      <c r="CE32" s="80"/>
      <c r="CF32" s="81" t="s">
        <v>89</v>
      </c>
      <c r="CG32" s="82"/>
      <c r="CH32" s="80"/>
      <c r="CI32" s="81" t="s">
        <v>56</v>
      </c>
      <c r="CJ32" s="82"/>
      <c r="CK32" s="80"/>
      <c r="CL32" s="81" t="s">
        <v>89</v>
      </c>
      <c r="CM32" s="82"/>
      <c r="CN32" s="80"/>
      <c r="CO32" s="81" t="s">
        <v>93</v>
      </c>
      <c r="CP32" s="82"/>
      <c r="CQ32" s="80"/>
      <c r="CR32" s="81" t="s">
        <v>89</v>
      </c>
      <c r="CS32" s="82"/>
      <c r="CT32" s="80"/>
      <c r="CU32" s="81" t="s">
        <v>89</v>
      </c>
      <c r="CV32" s="82"/>
      <c r="CW32" s="80"/>
      <c r="CX32" s="81" t="s">
        <v>89</v>
      </c>
      <c r="CY32" s="82"/>
      <c r="CZ32" s="80"/>
      <c r="DA32" s="81" t="s">
        <v>94</v>
      </c>
      <c r="DB32" s="82"/>
      <c r="DC32" s="80"/>
      <c r="DD32" s="81" t="s">
        <v>89</v>
      </c>
      <c r="DE32" s="82"/>
      <c r="DF32" s="94"/>
      <c r="DG32" s="95" t="s">
        <v>94</v>
      </c>
      <c r="DH32" s="96"/>
      <c r="DI32" s="94"/>
      <c r="DJ32" s="95" t="s">
        <v>94</v>
      </c>
      <c r="DK32" s="96"/>
      <c r="DL32" s="94"/>
      <c r="DM32" s="95" t="s">
        <v>94</v>
      </c>
      <c r="DN32" s="96"/>
      <c r="DO32" s="107"/>
      <c r="DP32" s="108" t="s">
        <v>56</v>
      </c>
      <c r="DQ32" s="109"/>
      <c r="DR32" s="107"/>
      <c r="DS32" s="108" t="s">
        <v>56</v>
      </c>
      <c r="DT32" s="109"/>
      <c r="DU32" s="107"/>
      <c r="DV32" s="108" t="s">
        <v>94</v>
      </c>
      <c r="DW32" s="109"/>
      <c r="DX32" s="107"/>
      <c r="DY32" s="108" t="s">
        <v>89</v>
      </c>
      <c r="DZ32" s="109"/>
      <c r="EA32" s="107"/>
      <c r="EB32" s="108" t="s">
        <v>90</v>
      </c>
      <c r="EC32" s="109"/>
      <c r="ED32" s="107"/>
      <c r="EE32" s="108" t="s">
        <v>89</v>
      </c>
      <c r="EF32" s="109"/>
      <c r="EG32" s="107"/>
      <c r="EH32" s="108" t="s">
        <v>90</v>
      </c>
      <c r="EI32" s="109"/>
      <c r="EJ32" s="107"/>
      <c r="EK32" s="108" t="s">
        <v>90</v>
      </c>
      <c r="EL32" s="109"/>
      <c r="EM32" s="107"/>
      <c r="EN32" s="108" t="s">
        <v>89</v>
      </c>
      <c r="EO32" s="109"/>
      <c r="EP32" s="107"/>
      <c r="EQ32" s="108" t="s">
        <v>94</v>
      </c>
      <c r="ER32" s="109"/>
      <c r="ES32" s="107"/>
      <c r="ET32" s="108" t="s">
        <v>89</v>
      </c>
      <c r="EU32" s="109"/>
      <c r="EV32" s="107"/>
      <c r="EW32" s="108" t="s">
        <v>89</v>
      </c>
      <c r="EX32" s="109"/>
      <c r="EY32" s="107"/>
      <c r="EZ32" s="108" t="s">
        <v>89</v>
      </c>
      <c r="FA32" s="109"/>
      <c r="FB32" s="6" t="s">
        <v>119</v>
      </c>
      <c r="FC32" s="6" t="s">
        <v>120</v>
      </c>
    </row>
    <row r="33" spans="1:159" s="7" customFormat="1" ht="15.75" customHeight="1" x14ac:dyDescent="0.2">
      <c r="A33" s="5">
        <v>42230.710437106478</v>
      </c>
      <c r="B33" s="64"/>
      <c r="C33" s="65" t="s">
        <v>56</v>
      </c>
      <c r="D33" s="66"/>
      <c r="E33" s="67"/>
      <c r="F33" s="65" t="s">
        <v>56</v>
      </c>
      <c r="G33" s="66"/>
      <c r="H33" s="67"/>
      <c r="I33" s="65" t="s">
        <v>57</v>
      </c>
      <c r="J33" s="66"/>
      <c r="K33" s="67"/>
      <c r="L33" s="65" t="s">
        <v>90</v>
      </c>
      <c r="M33" s="66"/>
      <c r="N33" s="67"/>
      <c r="O33" s="65" t="b">
        <v>0</v>
      </c>
      <c r="P33" s="66"/>
      <c r="Q33" s="67"/>
      <c r="R33" s="65" t="s">
        <v>90</v>
      </c>
      <c r="S33" s="66"/>
      <c r="T33" s="67"/>
      <c r="U33" s="65" t="s">
        <v>89</v>
      </c>
      <c r="V33" s="66"/>
      <c r="W33" s="67"/>
      <c r="X33" s="65" t="s">
        <v>89</v>
      </c>
      <c r="Y33" s="66"/>
      <c r="Z33" s="67"/>
      <c r="AA33" s="65" t="s">
        <v>89</v>
      </c>
      <c r="AB33" s="66"/>
      <c r="AC33" s="36"/>
      <c r="AD33" s="37" t="s">
        <v>56</v>
      </c>
      <c r="AE33" s="38"/>
      <c r="AF33" s="36"/>
      <c r="AG33" s="37" t="s">
        <v>56</v>
      </c>
      <c r="AH33" s="38"/>
      <c r="AI33" s="36"/>
      <c r="AJ33" s="37" t="s">
        <v>89</v>
      </c>
      <c r="AK33" s="38"/>
      <c r="AL33" s="36"/>
      <c r="AM33" s="37" t="s">
        <v>89</v>
      </c>
      <c r="AN33" s="38"/>
      <c r="AO33" s="36"/>
      <c r="AP33" s="37" t="s">
        <v>89</v>
      </c>
      <c r="AQ33" s="38"/>
      <c r="AR33" s="36"/>
      <c r="AS33" s="37" t="s">
        <v>89</v>
      </c>
      <c r="AT33" s="38"/>
      <c r="AU33" s="36"/>
      <c r="AV33" s="37" t="s">
        <v>89</v>
      </c>
      <c r="AW33" s="38"/>
      <c r="AX33" s="36"/>
      <c r="AY33" s="37" t="s">
        <v>89</v>
      </c>
      <c r="AZ33" s="38"/>
      <c r="BA33" s="50"/>
      <c r="BB33" s="51" t="s">
        <v>89</v>
      </c>
      <c r="BC33" s="52"/>
      <c r="BD33" s="50"/>
      <c r="BE33" s="51" t="s">
        <v>89</v>
      </c>
      <c r="BF33" s="52"/>
      <c r="BG33" s="50"/>
      <c r="BH33" s="51" t="b">
        <v>0</v>
      </c>
      <c r="BI33" s="52"/>
      <c r="BJ33" s="50"/>
      <c r="BK33" s="51" t="b">
        <v>0</v>
      </c>
      <c r="BL33" s="52"/>
      <c r="BM33" s="50"/>
      <c r="BN33" s="51" t="s">
        <v>89</v>
      </c>
      <c r="BO33" s="52"/>
      <c r="BP33" s="50"/>
      <c r="BQ33" s="51" t="s">
        <v>89</v>
      </c>
      <c r="BR33" s="52"/>
      <c r="BS33" s="50"/>
      <c r="BT33" s="51" t="s">
        <v>89</v>
      </c>
      <c r="BU33" s="52"/>
      <c r="BV33" s="50"/>
      <c r="BW33" s="51" t="s">
        <v>56</v>
      </c>
      <c r="BX33" s="52"/>
      <c r="BY33" s="50"/>
      <c r="BZ33" s="51" t="s">
        <v>91</v>
      </c>
      <c r="CA33" s="52"/>
      <c r="CB33" s="50"/>
      <c r="CC33" s="51" t="s">
        <v>90</v>
      </c>
      <c r="CD33" s="52"/>
      <c r="CE33" s="80"/>
      <c r="CF33" s="81" t="s">
        <v>89</v>
      </c>
      <c r="CG33" s="82"/>
      <c r="CH33" s="80"/>
      <c r="CI33" s="81" t="s">
        <v>56</v>
      </c>
      <c r="CJ33" s="82"/>
      <c r="CK33" s="80"/>
      <c r="CL33" s="81" t="s">
        <v>89</v>
      </c>
      <c r="CM33" s="82"/>
      <c r="CN33" s="80"/>
      <c r="CO33" s="81" t="s">
        <v>92</v>
      </c>
      <c r="CP33" s="82"/>
      <c r="CQ33" s="80"/>
      <c r="CR33" s="81" t="s">
        <v>89</v>
      </c>
      <c r="CS33" s="82"/>
      <c r="CT33" s="80"/>
      <c r="CU33" s="81" t="s">
        <v>89</v>
      </c>
      <c r="CV33" s="82"/>
      <c r="CW33" s="80"/>
      <c r="CX33" s="81" t="s">
        <v>89</v>
      </c>
      <c r="CY33" s="82"/>
      <c r="CZ33" s="80"/>
      <c r="DA33" s="81" t="s">
        <v>94</v>
      </c>
      <c r="DB33" s="82"/>
      <c r="DC33" s="80"/>
      <c r="DD33" s="81" t="s">
        <v>89</v>
      </c>
      <c r="DE33" s="82"/>
      <c r="DF33" s="94"/>
      <c r="DG33" s="95" t="s">
        <v>94</v>
      </c>
      <c r="DH33" s="96"/>
      <c r="DI33" s="94"/>
      <c r="DJ33" s="95" t="s">
        <v>57</v>
      </c>
      <c r="DK33" s="96"/>
      <c r="DL33" s="94"/>
      <c r="DM33" s="95" t="s">
        <v>94</v>
      </c>
      <c r="DN33" s="96"/>
      <c r="DO33" s="107"/>
      <c r="DP33" s="108" t="s">
        <v>56</v>
      </c>
      <c r="DQ33" s="109"/>
      <c r="DR33" s="107"/>
      <c r="DS33" s="108" t="s">
        <v>56</v>
      </c>
      <c r="DT33" s="109"/>
      <c r="DU33" s="107"/>
      <c r="DV33" s="108" t="s">
        <v>94</v>
      </c>
      <c r="DW33" s="109"/>
      <c r="DX33" s="107"/>
      <c r="DY33" s="108" t="s">
        <v>89</v>
      </c>
      <c r="DZ33" s="109"/>
      <c r="EA33" s="107"/>
      <c r="EB33" s="108" t="s">
        <v>89</v>
      </c>
      <c r="EC33" s="109"/>
      <c r="ED33" s="107"/>
      <c r="EE33" s="108" t="s">
        <v>90</v>
      </c>
      <c r="EF33" s="109"/>
      <c r="EG33" s="107"/>
      <c r="EH33" s="108" t="b">
        <v>0</v>
      </c>
      <c r="EI33" s="109"/>
      <c r="EJ33" s="107"/>
      <c r="EK33" s="108" t="s">
        <v>90</v>
      </c>
      <c r="EL33" s="109"/>
      <c r="EM33" s="107"/>
      <c r="EN33" s="108" t="s">
        <v>89</v>
      </c>
      <c r="EO33" s="109"/>
      <c r="EP33" s="107"/>
      <c r="EQ33" s="108" t="s">
        <v>94</v>
      </c>
      <c r="ER33" s="109"/>
      <c r="ES33" s="107"/>
      <c r="ET33" s="108" t="s">
        <v>89</v>
      </c>
      <c r="EU33" s="109"/>
      <c r="EV33" s="107"/>
      <c r="EW33" s="108" t="s">
        <v>89</v>
      </c>
      <c r="EX33" s="109"/>
      <c r="EY33" s="107"/>
      <c r="EZ33" s="108" t="s">
        <v>89</v>
      </c>
      <c r="FA33" s="109"/>
      <c r="FB33" s="6" t="s">
        <v>121</v>
      </c>
      <c r="FC33" s="6" t="s">
        <v>122</v>
      </c>
    </row>
    <row r="34" spans="1:159" s="7" customFormat="1" ht="15.75" customHeight="1" x14ac:dyDescent="0.2">
      <c r="A34" s="5">
        <v>42230.723890543981</v>
      </c>
      <c r="B34" s="64"/>
      <c r="C34" s="65" t="s">
        <v>57</v>
      </c>
      <c r="D34" s="66"/>
      <c r="E34" s="67"/>
      <c r="F34" s="65" t="s">
        <v>56</v>
      </c>
      <c r="G34" s="66"/>
      <c r="H34" s="67"/>
      <c r="I34" s="65" t="s">
        <v>57</v>
      </c>
      <c r="J34" s="66"/>
      <c r="K34" s="67"/>
      <c r="L34" s="65" t="s">
        <v>90</v>
      </c>
      <c r="M34" s="66"/>
      <c r="N34" s="67"/>
      <c r="O34" s="65" t="s">
        <v>89</v>
      </c>
      <c r="P34" s="66"/>
      <c r="Q34" s="67"/>
      <c r="R34" s="65" t="s">
        <v>89</v>
      </c>
      <c r="S34" s="66"/>
      <c r="T34" s="67"/>
      <c r="U34" s="65" t="b">
        <v>0</v>
      </c>
      <c r="V34" s="66"/>
      <c r="W34" s="67"/>
      <c r="X34" s="65" t="s">
        <v>89</v>
      </c>
      <c r="Y34" s="66"/>
      <c r="Z34" s="67"/>
      <c r="AA34" s="65" t="s">
        <v>89</v>
      </c>
      <c r="AB34" s="66"/>
      <c r="AC34" s="36"/>
      <c r="AD34" s="37" t="s">
        <v>56</v>
      </c>
      <c r="AE34" s="38"/>
      <c r="AF34" s="36"/>
      <c r="AG34" s="37" t="s">
        <v>56</v>
      </c>
      <c r="AH34" s="38"/>
      <c r="AI34" s="36"/>
      <c r="AJ34" s="37" t="s">
        <v>90</v>
      </c>
      <c r="AK34" s="38"/>
      <c r="AL34" s="36"/>
      <c r="AM34" s="37" t="s">
        <v>89</v>
      </c>
      <c r="AN34" s="38"/>
      <c r="AO34" s="36"/>
      <c r="AP34" s="37" t="s">
        <v>89</v>
      </c>
      <c r="AQ34" s="38"/>
      <c r="AR34" s="36"/>
      <c r="AS34" s="37" t="s">
        <v>89</v>
      </c>
      <c r="AT34" s="38"/>
      <c r="AU34" s="36"/>
      <c r="AV34" s="37" t="s">
        <v>89</v>
      </c>
      <c r="AW34" s="38"/>
      <c r="AX34" s="36"/>
      <c r="AY34" s="37" t="b">
        <v>0</v>
      </c>
      <c r="AZ34" s="38"/>
      <c r="BA34" s="50"/>
      <c r="BB34" s="51" t="s">
        <v>89</v>
      </c>
      <c r="BC34" s="52"/>
      <c r="BD34" s="50"/>
      <c r="BE34" s="51" t="s">
        <v>89</v>
      </c>
      <c r="BF34" s="52"/>
      <c r="BG34" s="50"/>
      <c r="BH34" s="51" t="b">
        <v>0</v>
      </c>
      <c r="BI34" s="52"/>
      <c r="BJ34" s="50"/>
      <c r="BK34" s="51" t="b">
        <v>0</v>
      </c>
      <c r="BL34" s="52"/>
      <c r="BM34" s="50"/>
      <c r="BN34" s="51" t="s">
        <v>89</v>
      </c>
      <c r="BO34" s="52"/>
      <c r="BP34" s="50"/>
      <c r="BQ34" s="51" t="b">
        <v>0</v>
      </c>
      <c r="BR34" s="52"/>
      <c r="BS34" s="50"/>
      <c r="BT34" s="51" t="s">
        <v>89</v>
      </c>
      <c r="BU34" s="52"/>
      <c r="BV34" s="50"/>
      <c r="BW34" s="51" t="s">
        <v>56</v>
      </c>
      <c r="BX34" s="52"/>
      <c r="BY34" s="50"/>
      <c r="BZ34" s="51" t="s">
        <v>91</v>
      </c>
      <c r="CA34" s="52"/>
      <c r="CB34" s="50"/>
      <c r="CC34" s="51" t="s">
        <v>89</v>
      </c>
      <c r="CD34" s="52"/>
      <c r="CE34" s="80"/>
      <c r="CF34" s="81" t="s">
        <v>89</v>
      </c>
      <c r="CG34" s="82"/>
      <c r="CH34" s="80"/>
      <c r="CI34" s="81" t="s">
        <v>56</v>
      </c>
      <c r="CJ34" s="82"/>
      <c r="CK34" s="80"/>
      <c r="CL34" s="81" t="s">
        <v>90</v>
      </c>
      <c r="CM34" s="82"/>
      <c r="CN34" s="80"/>
      <c r="CO34" s="81" t="s">
        <v>94</v>
      </c>
      <c r="CP34" s="82"/>
      <c r="CQ34" s="80"/>
      <c r="CR34" s="81" t="s">
        <v>89</v>
      </c>
      <c r="CS34" s="82"/>
      <c r="CT34" s="80"/>
      <c r="CU34" s="81" t="s">
        <v>89</v>
      </c>
      <c r="CV34" s="82"/>
      <c r="CW34" s="80"/>
      <c r="CX34" s="81" t="s">
        <v>89</v>
      </c>
      <c r="CY34" s="82"/>
      <c r="CZ34" s="80"/>
      <c r="DA34" s="81" t="s">
        <v>94</v>
      </c>
      <c r="DB34" s="82"/>
      <c r="DC34" s="80"/>
      <c r="DD34" s="81" t="s">
        <v>90</v>
      </c>
      <c r="DE34" s="82"/>
      <c r="DF34" s="94"/>
      <c r="DG34" s="95" t="s">
        <v>94</v>
      </c>
      <c r="DH34" s="96"/>
      <c r="DI34" s="94"/>
      <c r="DJ34" s="95" t="s">
        <v>93</v>
      </c>
      <c r="DK34" s="96"/>
      <c r="DL34" s="94"/>
      <c r="DM34" s="95" t="s">
        <v>94</v>
      </c>
      <c r="DN34" s="96"/>
      <c r="DO34" s="107"/>
      <c r="DP34" s="108" t="s">
        <v>56</v>
      </c>
      <c r="DQ34" s="109"/>
      <c r="DR34" s="107"/>
      <c r="DS34" s="108" t="s">
        <v>56</v>
      </c>
      <c r="DT34" s="109"/>
      <c r="DU34" s="107"/>
      <c r="DV34" s="108" t="s">
        <v>94</v>
      </c>
      <c r="DW34" s="109"/>
      <c r="DX34" s="107"/>
      <c r="DY34" s="108" t="s">
        <v>90</v>
      </c>
      <c r="DZ34" s="109"/>
      <c r="EA34" s="107"/>
      <c r="EB34" s="108" t="b">
        <v>0</v>
      </c>
      <c r="EC34" s="109"/>
      <c r="ED34" s="107"/>
      <c r="EE34" s="108" t="b">
        <v>0</v>
      </c>
      <c r="EF34" s="109"/>
      <c r="EG34" s="107"/>
      <c r="EH34" s="108" t="s">
        <v>89</v>
      </c>
      <c r="EI34" s="109"/>
      <c r="EJ34" s="107"/>
      <c r="EK34" s="108" t="b">
        <v>0</v>
      </c>
      <c r="EL34" s="109"/>
      <c r="EM34" s="107"/>
      <c r="EN34" s="108" t="b">
        <v>0</v>
      </c>
      <c r="EO34" s="109"/>
      <c r="EP34" s="107"/>
      <c r="EQ34" s="108" t="s">
        <v>57</v>
      </c>
      <c r="ER34" s="109"/>
      <c r="ES34" s="107"/>
      <c r="ET34" s="108" t="s">
        <v>90</v>
      </c>
      <c r="EU34" s="109"/>
      <c r="EV34" s="107"/>
      <c r="EW34" s="108" t="b">
        <v>0</v>
      </c>
      <c r="EX34" s="109"/>
      <c r="EY34" s="107"/>
      <c r="EZ34" s="108" t="b">
        <v>0</v>
      </c>
      <c r="FA34" s="109"/>
      <c r="FB34" s="6" t="s">
        <v>123</v>
      </c>
      <c r="FC34" s="6" t="s">
        <v>124</v>
      </c>
    </row>
    <row r="35" spans="1:159" s="7" customFormat="1" ht="15.75" customHeight="1" x14ac:dyDescent="0.2">
      <c r="A35" s="5">
        <v>42230.767283865745</v>
      </c>
      <c r="B35" s="64"/>
      <c r="C35" s="65" t="s">
        <v>57</v>
      </c>
      <c r="D35" s="66"/>
      <c r="E35" s="67"/>
      <c r="F35" s="65" t="s">
        <v>56</v>
      </c>
      <c r="G35" s="66"/>
      <c r="H35" s="67"/>
      <c r="I35" s="65" t="s">
        <v>57</v>
      </c>
      <c r="J35" s="66"/>
      <c r="K35" s="67"/>
      <c r="L35" s="65" t="b">
        <v>0</v>
      </c>
      <c r="M35" s="66"/>
      <c r="N35" s="67"/>
      <c r="O35" s="65" t="b">
        <v>0</v>
      </c>
      <c r="P35" s="66"/>
      <c r="Q35" s="67"/>
      <c r="R35" s="65" t="s">
        <v>89</v>
      </c>
      <c r="S35" s="66"/>
      <c r="T35" s="67"/>
      <c r="U35" s="65" t="s">
        <v>89</v>
      </c>
      <c r="V35" s="66"/>
      <c r="W35" s="67"/>
      <c r="X35" s="65" t="s">
        <v>89</v>
      </c>
      <c r="Y35" s="66"/>
      <c r="Z35" s="67"/>
      <c r="AA35" s="65" t="s">
        <v>89</v>
      </c>
      <c r="AB35" s="66"/>
      <c r="AC35" s="36"/>
      <c r="AD35" s="37" t="s">
        <v>56</v>
      </c>
      <c r="AE35" s="38"/>
      <c r="AF35" s="36"/>
      <c r="AG35" s="37" t="s">
        <v>56</v>
      </c>
      <c r="AH35" s="38"/>
      <c r="AI35" s="36"/>
      <c r="AJ35" s="37" t="s">
        <v>89</v>
      </c>
      <c r="AK35" s="38"/>
      <c r="AL35" s="36"/>
      <c r="AM35" s="37" t="s">
        <v>89</v>
      </c>
      <c r="AN35" s="38"/>
      <c r="AO35" s="36"/>
      <c r="AP35" s="37" t="s">
        <v>89</v>
      </c>
      <c r="AQ35" s="38"/>
      <c r="AR35" s="36"/>
      <c r="AS35" s="37" t="s">
        <v>89</v>
      </c>
      <c r="AT35" s="38"/>
      <c r="AU35" s="36"/>
      <c r="AV35" s="37" t="s">
        <v>89</v>
      </c>
      <c r="AW35" s="38"/>
      <c r="AX35" s="36"/>
      <c r="AY35" s="37" t="s">
        <v>89</v>
      </c>
      <c r="AZ35" s="38"/>
      <c r="BA35" s="50"/>
      <c r="BB35" s="51" t="s">
        <v>89</v>
      </c>
      <c r="BC35" s="52"/>
      <c r="BD35" s="50"/>
      <c r="BE35" s="51" t="s">
        <v>89</v>
      </c>
      <c r="BF35" s="52"/>
      <c r="BG35" s="50"/>
      <c r="BH35" s="51" t="b">
        <v>0</v>
      </c>
      <c r="BI35" s="52"/>
      <c r="BJ35" s="50"/>
      <c r="BK35" s="51" t="b">
        <v>0</v>
      </c>
      <c r="BL35" s="52"/>
      <c r="BM35" s="50"/>
      <c r="BN35" s="51" t="s">
        <v>89</v>
      </c>
      <c r="BO35" s="52"/>
      <c r="BP35" s="50"/>
      <c r="BQ35" s="51" t="s">
        <v>89</v>
      </c>
      <c r="BR35" s="52"/>
      <c r="BS35" s="50"/>
      <c r="BT35" s="51" t="s">
        <v>89</v>
      </c>
      <c r="BU35" s="52"/>
      <c r="BV35" s="50"/>
      <c r="BW35" s="51" t="s">
        <v>56</v>
      </c>
      <c r="BX35" s="52"/>
      <c r="BY35" s="50"/>
      <c r="BZ35" s="51" t="s">
        <v>91</v>
      </c>
      <c r="CA35" s="52"/>
      <c r="CB35" s="50"/>
      <c r="CC35" s="51" t="s">
        <v>89</v>
      </c>
      <c r="CD35" s="52"/>
      <c r="CE35" s="80"/>
      <c r="CF35" s="81" t="b">
        <v>0</v>
      </c>
      <c r="CG35" s="82"/>
      <c r="CH35" s="80"/>
      <c r="CI35" s="81" t="s">
        <v>55</v>
      </c>
      <c r="CJ35" s="82"/>
      <c r="CK35" s="80"/>
      <c r="CL35" s="81" t="s">
        <v>89</v>
      </c>
      <c r="CM35" s="82"/>
      <c r="CN35" s="80"/>
      <c r="CO35" s="81" t="s">
        <v>94</v>
      </c>
      <c r="CP35" s="82"/>
      <c r="CQ35" s="80"/>
      <c r="CR35" s="81" t="s">
        <v>89</v>
      </c>
      <c r="CS35" s="82"/>
      <c r="CT35" s="80"/>
      <c r="CU35" s="81" t="s">
        <v>89</v>
      </c>
      <c r="CV35" s="82"/>
      <c r="CW35" s="80"/>
      <c r="CX35" s="81" t="s">
        <v>89</v>
      </c>
      <c r="CY35" s="82"/>
      <c r="CZ35" s="80"/>
      <c r="DA35" s="81" t="s">
        <v>94</v>
      </c>
      <c r="DB35" s="82"/>
      <c r="DC35" s="80"/>
      <c r="DD35" s="81" t="s">
        <v>89</v>
      </c>
      <c r="DE35" s="82"/>
      <c r="DF35" s="94"/>
      <c r="DG35" s="95" t="s">
        <v>57</v>
      </c>
      <c r="DH35" s="96"/>
      <c r="DI35" s="94"/>
      <c r="DJ35" s="95" t="s">
        <v>57</v>
      </c>
      <c r="DK35" s="96"/>
      <c r="DL35" s="94"/>
      <c r="DM35" s="95" t="s">
        <v>94</v>
      </c>
      <c r="DN35" s="96"/>
      <c r="DO35" s="107"/>
      <c r="DP35" s="108" t="s">
        <v>57</v>
      </c>
      <c r="DQ35" s="109"/>
      <c r="DR35" s="107"/>
      <c r="DS35" s="108" t="s">
        <v>56</v>
      </c>
      <c r="DT35" s="109"/>
      <c r="DU35" s="107"/>
      <c r="DV35" s="108" t="s">
        <v>94</v>
      </c>
      <c r="DW35" s="109"/>
      <c r="DX35" s="107"/>
      <c r="DY35" s="108" t="b">
        <v>0</v>
      </c>
      <c r="DZ35" s="109"/>
      <c r="EA35" s="107"/>
      <c r="EB35" s="108" t="b">
        <v>0</v>
      </c>
      <c r="EC35" s="109"/>
      <c r="ED35" s="107"/>
      <c r="EE35" s="108" t="s">
        <v>89</v>
      </c>
      <c r="EF35" s="109"/>
      <c r="EG35" s="107"/>
      <c r="EH35" s="108" t="s">
        <v>89</v>
      </c>
      <c r="EI35" s="109"/>
      <c r="EJ35" s="107"/>
      <c r="EK35" s="108" t="s">
        <v>89</v>
      </c>
      <c r="EL35" s="109"/>
      <c r="EM35" s="107"/>
      <c r="EN35" s="108" t="s">
        <v>89</v>
      </c>
      <c r="EO35" s="109"/>
      <c r="EP35" s="107"/>
      <c r="EQ35" s="108" t="s">
        <v>57</v>
      </c>
      <c r="ER35" s="109"/>
      <c r="ES35" s="107"/>
      <c r="ET35" s="108" t="s">
        <v>89</v>
      </c>
      <c r="EU35" s="109"/>
      <c r="EV35" s="107"/>
      <c r="EW35" s="108" t="b">
        <v>0</v>
      </c>
      <c r="EX35" s="109"/>
      <c r="EY35" s="107"/>
      <c r="EZ35" s="108" t="b">
        <v>0</v>
      </c>
      <c r="FA35" s="109"/>
      <c r="FB35" s="6" t="s">
        <v>125</v>
      </c>
      <c r="FC35" s="6" t="s">
        <v>126</v>
      </c>
    </row>
    <row r="36" spans="1:159" s="7" customFormat="1" ht="15.75" customHeight="1" x14ac:dyDescent="0.2">
      <c r="A36" s="5">
        <v>42230.865563715277</v>
      </c>
      <c r="B36" s="64"/>
      <c r="C36" s="65" t="s">
        <v>57</v>
      </c>
      <c r="D36" s="66"/>
      <c r="E36" s="67"/>
      <c r="F36" s="65" t="s">
        <v>56</v>
      </c>
      <c r="G36" s="66"/>
      <c r="H36" s="67"/>
      <c r="I36" s="65" t="s">
        <v>57</v>
      </c>
      <c r="J36" s="66"/>
      <c r="K36" s="67"/>
      <c r="L36" s="65" t="s">
        <v>90</v>
      </c>
      <c r="M36" s="66"/>
      <c r="N36" s="67"/>
      <c r="O36" s="65" t="s">
        <v>90</v>
      </c>
      <c r="P36" s="66"/>
      <c r="Q36" s="67"/>
      <c r="R36" s="65" t="s">
        <v>89</v>
      </c>
      <c r="S36" s="66"/>
      <c r="T36" s="67"/>
      <c r="U36" s="65" t="s">
        <v>89</v>
      </c>
      <c r="V36" s="66"/>
      <c r="W36" s="67"/>
      <c r="X36" s="65" t="s">
        <v>89</v>
      </c>
      <c r="Y36" s="66"/>
      <c r="Z36" s="67"/>
      <c r="AA36" s="65" t="s">
        <v>89</v>
      </c>
      <c r="AB36" s="66"/>
      <c r="AC36" s="36"/>
      <c r="AD36" s="37" t="s">
        <v>56</v>
      </c>
      <c r="AE36" s="38"/>
      <c r="AF36" s="36"/>
      <c r="AG36" s="37" t="s">
        <v>56</v>
      </c>
      <c r="AH36" s="38"/>
      <c r="AI36" s="36"/>
      <c r="AJ36" s="37" t="s">
        <v>89</v>
      </c>
      <c r="AK36" s="38"/>
      <c r="AL36" s="36"/>
      <c r="AM36" s="37" t="s">
        <v>89</v>
      </c>
      <c r="AN36" s="38"/>
      <c r="AO36" s="36"/>
      <c r="AP36" s="37" t="s">
        <v>89</v>
      </c>
      <c r="AQ36" s="38"/>
      <c r="AR36" s="36"/>
      <c r="AS36" s="37" t="s">
        <v>89</v>
      </c>
      <c r="AT36" s="38"/>
      <c r="AU36" s="36"/>
      <c r="AV36" s="37" t="s">
        <v>90</v>
      </c>
      <c r="AW36" s="38"/>
      <c r="AX36" s="36"/>
      <c r="AY36" s="37" t="s">
        <v>89</v>
      </c>
      <c r="AZ36" s="38"/>
      <c r="BA36" s="50"/>
      <c r="BB36" s="51" t="s">
        <v>89</v>
      </c>
      <c r="BC36" s="52"/>
      <c r="BD36" s="50"/>
      <c r="BE36" s="51" t="s">
        <v>89</v>
      </c>
      <c r="BF36" s="52"/>
      <c r="BG36" s="50"/>
      <c r="BH36" s="51" t="b">
        <v>0</v>
      </c>
      <c r="BI36" s="52"/>
      <c r="BJ36" s="50"/>
      <c r="BK36" s="51" t="b">
        <v>0</v>
      </c>
      <c r="BL36" s="52"/>
      <c r="BM36" s="50"/>
      <c r="BN36" s="51" t="s">
        <v>89</v>
      </c>
      <c r="BO36" s="52"/>
      <c r="BP36" s="50"/>
      <c r="BQ36" s="51" t="s">
        <v>89</v>
      </c>
      <c r="BR36" s="52"/>
      <c r="BS36" s="50"/>
      <c r="BT36" s="51" t="s">
        <v>89</v>
      </c>
      <c r="BU36" s="52"/>
      <c r="BV36" s="50"/>
      <c r="BW36" s="51" t="s">
        <v>56</v>
      </c>
      <c r="BX36" s="52"/>
      <c r="BY36" s="50"/>
      <c r="BZ36" s="51" t="s">
        <v>91</v>
      </c>
      <c r="CA36" s="52"/>
      <c r="CB36" s="50"/>
      <c r="CC36" s="51" t="s">
        <v>90</v>
      </c>
      <c r="CD36" s="52"/>
      <c r="CE36" s="80"/>
      <c r="CF36" s="81" t="s">
        <v>90</v>
      </c>
      <c r="CG36" s="82"/>
      <c r="CH36" s="80"/>
      <c r="CI36" s="81" t="s">
        <v>56</v>
      </c>
      <c r="CJ36" s="82"/>
      <c r="CK36" s="80"/>
      <c r="CL36" s="81" t="s">
        <v>89</v>
      </c>
      <c r="CM36" s="82"/>
      <c r="CN36" s="80"/>
      <c r="CO36" s="81" t="s">
        <v>92</v>
      </c>
      <c r="CP36" s="82"/>
      <c r="CQ36" s="80"/>
      <c r="CR36" s="81" t="s">
        <v>89</v>
      </c>
      <c r="CS36" s="82"/>
      <c r="CT36" s="80"/>
      <c r="CU36" s="81" t="s">
        <v>89</v>
      </c>
      <c r="CV36" s="82"/>
      <c r="CW36" s="80"/>
      <c r="CX36" s="81" t="s">
        <v>89</v>
      </c>
      <c r="CY36" s="82"/>
      <c r="CZ36" s="80"/>
      <c r="DA36" s="81" t="s">
        <v>94</v>
      </c>
      <c r="DB36" s="82"/>
      <c r="DC36" s="80"/>
      <c r="DD36" s="81" t="s">
        <v>89</v>
      </c>
      <c r="DE36" s="82"/>
      <c r="DF36" s="94"/>
      <c r="DG36" s="95" t="s">
        <v>94</v>
      </c>
      <c r="DH36" s="96"/>
      <c r="DI36" s="94"/>
      <c r="DJ36" s="95" t="s">
        <v>94</v>
      </c>
      <c r="DK36" s="96"/>
      <c r="DL36" s="94"/>
      <c r="DM36" s="95" t="s">
        <v>94</v>
      </c>
      <c r="DN36" s="96"/>
      <c r="DO36" s="107"/>
      <c r="DP36" s="108" t="s">
        <v>56</v>
      </c>
      <c r="DQ36" s="109"/>
      <c r="DR36" s="107"/>
      <c r="DS36" s="108" t="s">
        <v>56</v>
      </c>
      <c r="DT36" s="109"/>
      <c r="DU36" s="107"/>
      <c r="DV36" s="108" t="s">
        <v>94</v>
      </c>
      <c r="DW36" s="109"/>
      <c r="DX36" s="107"/>
      <c r="DY36" s="108" t="s">
        <v>89</v>
      </c>
      <c r="DZ36" s="109"/>
      <c r="EA36" s="107"/>
      <c r="EB36" s="108" t="s">
        <v>89</v>
      </c>
      <c r="EC36" s="109"/>
      <c r="ED36" s="107"/>
      <c r="EE36" s="108" t="s">
        <v>89</v>
      </c>
      <c r="EF36" s="109"/>
      <c r="EG36" s="107"/>
      <c r="EH36" s="108" t="b">
        <v>0</v>
      </c>
      <c r="EI36" s="109"/>
      <c r="EJ36" s="107"/>
      <c r="EK36" s="108" t="b">
        <v>0</v>
      </c>
      <c r="EL36" s="109"/>
      <c r="EM36" s="107"/>
      <c r="EN36" s="108" t="s">
        <v>89</v>
      </c>
      <c r="EO36" s="109"/>
      <c r="EP36" s="107"/>
      <c r="EQ36" s="108" t="s">
        <v>94</v>
      </c>
      <c r="ER36" s="109"/>
      <c r="ES36" s="107"/>
      <c r="ET36" s="108" t="s">
        <v>89</v>
      </c>
      <c r="EU36" s="109"/>
      <c r="EV36" s="107"/>
      <c r="EW36" s="108" t="s">
        <v>89</v>
      </c>
      <c r="EX36" s="109"/>
      <c r="EY36" s="107"/>
      <c r="EZ36" s="108" t="s">
        <v>89</v>
      </c>
      <c r="FA36" s="109"/>
      <c r="FB36" s="6" t="s">
        <v>127</v>
      </c>
      <c r="FC36" s="6" t="s">
        <v>127</v>
      </c>
    </row>
    <row r="37" spans="1:159" s="7" customFormat="1" ht="12.75" x14ac:dyDescent="0.2">
      <c r="A37" s="5">
        <v>42233.377061678242</v>
      </c>
      <c r="B37" s="64"/>
      <c r="C37" s="65" t="s">
        <v>56</v>
      </c>
      <c r="D37" s="66"/>
      <c r="E37" s="67"/>
      <c r="F37" s="65" t="s">
        <v>56</v>
      </c>
      <c r="G37" s="66"/>
      <c r="H37" s="67"/>
      <c r="I37" s="65" t="s">
        <v>56</v>
      </c>
      <c r="J37" s="66"/>
      <c r="K37" s="67"/>
      <c r="L37" s="65" t="s">
        <v>90</v>
      </c>
      <c r="M37" s="66"/>
      <c r="N37" s="67"/>
      <c r="O37" s="65" t="s">
        <v>90</v>
      </c>
      <c r="P37" s="66"/>
      <c r="Q37" s="67"/>
      <c r="R37" s="65" t="s">
        <v>89</v>
      </c>
      <c r="S37" s="66"/>
      <c r="T37" s="67"/>
      <c r="U37" s="65" t="s">
        <v>89</v>
      </c>
      <c r="V37" s="66"/>
      <c r="W37" s="67"/>
      <c r="X37" s="65" t="s">
        <v>89</v>
      </c>
      <c r="Y37" s="66"/>
      <c r="Z37" s="67"/>
      <c r="AA37" s="65" t="s">
        <v>89</v>
      </c>
      <c r="AB37" s="66"/>
      <c r="AC37" s="36"/>
      <c r="AD37" s="37" t="s">
        <v>56</v>
      </c>
      <c r="AE37" s="38"/>
      <c r="AF37" s="36"/>
      <c r="AG37" s="37" t="s">
        <v>56</v>
      </c>
      <c r="AH37" s="38"/>
      <c r="AI37" s="36"/>
      <c r="AJ37" s="37" t="s">
        <v>89</v>
      </c>
      <c r="AK37" s="38"/>
      <c r="AL37" s="36"/>
      <c r="AM37" s="37" t="s">
        <v>89</v>
      </c>
      <c r="AN37" s="38"/>
      <c r="AO37" s="36"/>
      <c r="AP37" s="37" t="s">
        <v>89</v>
      </c>
      <c r="AQ37" s="38"/>
      <c r="AR37" s="36"/>
      <c r="AS37" s="37" t="s">
        <v>89</v>
      </c>
      <c r="AT37" s="38"/>
      <c r="AU37" s="36"/>
      <c r="AV37" s="37" t="s">
        <v>89</v>
      </c>
      <c r="AW37" s="38"/>
      <c r="AX37" s="36"/>
      <c r="AY37" s="37" t="s">
        <v>89</v>
      </c>
      <c r="AZ37" s="38"/>
      <c r="BA37" s="50"/>
      <c r="BB37" s="51" t="s">
        <v>89</v>
      </c>
      <c r="BC37" s="52"/>
      <c r="BD37" s="50"/>
      <c r="BE37" s="51" t="s">
        <v>89</v>
      </c>
      <c r="BF37" s="52"/>
      <c r="BG37" s="50"/>
      <c r="BH37" s="51" t="b">
        <v>0</v>
      </c>
      <c r="BI37" s="52"/>
      <c r="BJ37" s="50"/>
      <c r="BK37" s="51" t="b">
        <v>0</v>
      </c>
      <c r="BL37" s="52"/>
      <c r="BM37" s="50"/>
      <c r="BN37" s="51" t="s">
        <v>89</v>
      </c>
      <c r="BO37" s="52"/>
      <c r="BP37" s="50"/>
      <c r="BQ37" s="51" t="s">
        <v>89</v>
      </c>
      <c r="BR37" s="52"/>
      <c r="BS37" s="50"/>
      <c r="BT37" s="51" t="s">
        <v>89</v>
      </c>
      <c r="BU37" s="52"/>
      <c r="BV37" s="50"/>
      <c r="BW37" s="51" t="s">
        <v>56</v>
      </c>
      <c r="BX37" s="52"/>
      <c r="BY37" s="50"/>
      <c r="BZ37" s="51" t="s">
        <v>91</v>
      </c>
      <c r="CA37" s="52"/>
      <c r="CB37" s="50"/>
      <c r="CC37" s="51" t="s">
        <v>89</v>
      </c>
      <c r="CD37" s="52"/>
      <c r="CE37" s="80"/>
      <c r="CF37" s="81" t="s">
        <v>89</v>
      </c>
      <c r="CG37" s="82"/>
      <c r="CH37" s="80"/>
      <c r="CI37" s="81" t="s">
        <v>56</v>
      </c>
      <c r="CJ37" s="82"/>
      <c r="CK37" s="80"/>
      <c r="CL37" s="81" t="s">
        <v>89</v>
      </c>
      <c r="CM37" s="82"/>
      <c r="CN37" s="80"/>
      <c r="CO37" s="81" t="s">
        <v>93</v>
      </c>
      <c r="CP37" s="82"/>
      <c r="CQ37" s="80"/>
      <c r="CR37" s="81" t="s">
        <v>89</v>
      </c>
      <c r="CS37" s="82"/>
      <c r="CT37" s="80"/>
      <c r="CU37" s="81" t="s">
        <v>89</v>
      </c>
      <c r="CV37" s="82"/>
      <c r="CW37" s="80"/>
      <c r="CX37" s="81" t="s">
        <v>89</v>
      </c>
      <c r="CY37" s="82"/>
      <c r="CZ37" s="80"/>
      <c r="DA37" s="81" t="s">
        <v>94</v>
      </c>
      <c r="DB37" s="82"/>
      <c r="DC37" s="80"/>
      <c r="DD37" s="81" t="s">
        <v>89</v>
      </c>
      <c r="DE37" s="82"/>
      <c r="DF37" s="94"/>
      <c r="DG37" s="95" t="s">
        <v>94</v>
      </c>
      <c r="DH37" s="96"/>
      <c r="DI37" s="94"/>
      <c r="DJ37" s="95" t="s">
        <v>57</v>
      </c>
      <c r="DK37" s="96"/>
      <c r="DL37" s="94"/>
      <c r="DM37" s="95" t="s">
        <v>94</v>
      </c>
      <c r="DN37" s="96"/>
      <c r="DO37" s="107"/>
      <c r="DP37" s="108" t="s">
        <v>56</v>
      </c>
      <c r="DQ37" s="109"/>
      <c r="DR37" s="107"/>
      <c r="DS37" s="108" t="s">
        <v>56</v>
      </c>
      <c r="DT37" s="109"/>
      <c r="DU37" s="107"/>
      <c r="DV37" s="108" t="s">
        <v>94</v>
      </c>
      <c r="DW37" s="109"/>
      <c r="DX37" s="107"/>
      <c r="DY37" s="108" t="s">
        <v>89</v>
      </c>
      <c r="DZ37" s="109"/>
      <c r="EA37" s="107"/>
      <c r="EB37" s="108" t="s">
        <v>90</v>
      </c>
      <c r="EC37" s="109"/>
      <c r="ED37" s="107"/>
      <c r="EE37" s="108" t="s">
        <v>90</v>
      </c>
      <c r="EF37" s="109"/>
      <c r="EG37" s="107"/>
      <c r="EH37" s="108" t="s">
        <v>90</v>
      </c>
      <c r="EI37" s="109"/>
      <c r="EJ37" s="107"/>
      <c r="EK37" s="108" t="s">
        <v>90</v>
      </c>
      <c r="EL37" s="109"/>
      <c r="EM37" s="107"/>
      <c r="EN37" s="108" t="s">
        <v>90</v>
      </c>
      <c r="EO37" s="109"/>
      <c r="EP37" s="107"/>
      <c r="EQ37" s="108" t="s">
        <v>94</v>
      </c>
      <c r="ER37" s="109"/>
      <c r="ES37" s="107"/>
      <c r="ET37" s="108" t="s">
        <v>89</v>
      </c>
      <c r="EU37" s="109"/>
      <c r="EV37" s="107"/>
      <c r="EW37" s="108" t="s">
        <v>89</v>
      </c>
      <c r="EX37" s="109"/>
      <c r="EY37" s="107"/>
      <c r="EZ37" s="108" t="s">
        <v>89</v>
      </c>
      <c r="FA37" s="109"/>
      <c r="FB37" s="6" t="s">
        <v>128</v>
      </c>
      <c r="FC37" s="6" t="s">
        <v>129</v>
      </c>
    </row>
    <row r="38" spans="1:159" ht="15.75" customHeight="1" x14ac:dyDescent="0.2">
      <c r="A38">
        <v>35</v>
      </c>
      <c r="B38" s="68" t="s">
        <v>56</v>
      </c>
      <c r="C38" s="69">
        <v>15</v>
      </c>
      <c r="D38" s="70">
        <f>C38/$C$41</f>
        <v>0.42857142857142855</v>
      </c>
      <c r="E38" s="68" t="s">
        <v>56</v>
      </c>
      <c r="F38" s="69">
        <v>23</v>
      </c>
      <c r="G38" s="70">
        <f>F38/$C$41</f>
        <v>0.65714285714285714</v>
      </c>
      <c r="H38" s="68" t="s">
        <v>56</v>
      </c>
      <c r="I38" s="69">
        <v>16</v>
      </c>
      <c r="J38" s="70">
        <f>I38/$C$41</f>
        <v>0.45714285714285713</v>
      </c>
      <c r="K38" s="68" t="s">
        <v>89</v>
      </c>
      <c r="L38" s="69">
        <v>13</v>
      </c>
      <c r="M38" s="70">
        <f>L38/$C$41</f>
        <v>0.37142857142857144</v>
      </c>
      <c r="N38" s="68" t="s">
        <v>89</v>
      </c>
      <c r="O38" s="69">
        <v>12</v>
      </c>
      <c r="P38" s="70">
        <f>O38/$C$41</f>
        <v>0.34285714285714286</v>
      </c>
      <c r="Q38" s="68" t="s">
        <v>89</v>
      </c>
      <c r="R38" s="69">
        <v>19</v>
      </c>
      <c r="S38" s="70">
        <f>R38/$C$41</f>
        <v>0.54285714285714282</v>
      </c>
      <c r="T38" s="68" t="s">
        <v>89</v>
      </c>
      <c r="U38" s="69">
        <v>21</v>
      </c>
      <c r="V38" s="70">
        <f>U38/$C$41</f>
        <v>0.6</v>
      </c>
      <c r="W38" s="68" t="s">
        <v>89</v>
      </c>
      <c r="X38" s="69">
        <v>21</v>
      </c>
      <c r="Y38" s="70">
        <f>X38/$C$41</f>
        <v>0.6</v>
      </c>
      <c r="Z38" s="68" t="s">
        <v>89</v>
      </c>
      <c r="AA38" s="69">
        <v>20</v>
      </c>
      <c r="AB38" s="70">
        <f>AA38/$C$41</f>
        <v>0.5714285714285714</v>
      </c>
      <c r="AC38" s="39" t="s">
        <v>56</v>
      </c>
      <c r="AD38" s="40">
        <v>27</v>
      </c>
      <c r="AE38" s="41">
        <f>AD38/$C$41</f>
        <v>0.77142857142857146</v>
      </c>
      <c r="AF38" s="39" t="s">
        <v>56</v>
      </c>
      <c r="AG38" s="40">
        <v>25</v>
      </c>
      <c r="AH38" s="41">
        <f>AG38/$C$41</f>
        <v>0.7142857142857143</v>
      </c>
      <c r="AI38" s="39" t="s">
        <v>89</v>
      </c>
      <c r="AJ38" s="40">
        <v>24</v>
      </c>
      <c r="AK38" s="41">
        <f>AJ38/$C$41</f>
        <v>0.68571428571428572</v>
      </c>
      <c r="AL38" s="39" t="s">
        <v>89</v>
      </c>
      <c r="AM38" s="40">
        <v>22</v>
      </c>
      <c r="AN38" s="41">
        <f>AM38/$C$41</f>
        <v>0.62857142857142856</v>
      </c>
      <c r="AO38" s="39" t="s">
        <v>89</v>
      </c>
      <c r="AP38" s="40">
        <v>24</v>
      </c>
      <c r="AQ38" s="41">
        <f>AP38/$C$41</f>
        <v>0.68571428571428572</v>
      </c>
      <c r="AR38" s="39" t="s">
        <v>89</v>
      </c>
      <c r="AS38" s="40">
        <v>23</v>
      </c>
      <c r="AT38" s="41">
        <f>AS38/$C$41</f>
        <v>0.65714285714285714</v>
      </c>
      <c r="AU38" s="39" t="s">
        <v>89</v>
      </c>
      <c r="AV38" s="40">
        <v>16</v>
      </c>
      <c r="AW38" s="41">
        <f>AV38/$C$41</f>
        <v>0.45714285714285713</v>
      </c>
      <c r="AX38" s="39" t="s">
        <v>89</v>
      </c>
      <c r="AY38" s="40">
        <v>23</v>
      </c>
      <c r="AZ38" s="41">
        <f>AY38/$C$41</f>
        <v>0.65714285714285714</v>
      </c>
      <c r="BA38" s="53" t="s">
        <v>89</v>
      </c>
      <c r="BB38" s="54">
        <v>32</v>
      </c>
      <c r="BC38" s="55">
        <f>BB38/$C$41</f>
        <v>0.91428571428571426</v>
      </c>
      <c r="BD38" s="53" t="s">
        <v>89</v>
      </c>
      <c r="BE38" s="54">
        <v>25</v>
      </c>
      <c r="BF38" s="55">
        <f>BE38/$C$41</f>
        <v>0.7142857142857143</v>
      </c>
      <c r="BG38" s="53" t="s">
        <v>89</v>
      </c>
      <c r="BH38" s="54">
        <v>2</v>
      </c>
      <c r="BI38" s="55">
        <f>BH38/$C$41</f>
        <v>5.7142857142857141E-2</v>
      </c>
      <c r="BJ38" s="53" t="s">
        <v>89</v>
      </c>
      <c r="BK38" s="54">
        <v>4</v>
      </c>
      <c r="BL38" s="55">
        <f>BK38/$C$41</f>
        <v>0.11428571428571428</v>
      </c>
      <c r="BM38" s="53" t="s">
        <v>89</v>
      </c>
      <c r="BN38" s="54">
        <v>24</v>
      </c>
      <c r="BO38" s="55">
        <f>BN38/$C$41</f>
        <v>0.68571428571428572</v>
      </c>
      <c r="BP38" s="53" t="s">
        <v>89</v>
      </c>
      <c r="BQ38" s="54">
        <v>12</v>
      </c>
      <c r="BR38" s="55">
        <f>BQ38/$C$41</f>
        <v>0.34285714285714286</v>
      </c>
      <c r="BS38" s="53" t="s">
        <v>89</v>
      </c>
      <c r="BT38" s="54">
        <v>32</v>
      </c>
      <c r="BU38" s="55">
        <f>BT38/$C$41</f>
        <v>0.91428571428571426</v>
      </c>
      <c r="BV38" s="53" t="s">
        <v>56</v>
      </c>
      <c r="BW38" s="54">
        <v>32</v>
      </c>
      <c r="BX38" s="55">
        <f>BW38/$C$41</f>
        <v>0.91428571428571426</v>
      </c>
      <c r="BY38" s="53" t="s">
        <v>91</v>
      </c>
      <c r="BZ38" s="54">
        <v>30</v>
      </c>
      <c r="CA38" s="55">
        <f>BZ38/$C$41</f>
        <v>0.8571428571428571</v>
      </c>
      <c r="CB38" s="53" t="s">
        <v>89</v>
      </c>
      <c r="CC38" s="54">
        <v>12</v>
      </c>
      <c r="CD38" s="55">
        <f>CC38/$C$41</f>
        <v>0.34285714285714286</v>
      </c>
      <c r="CE38" s="83" t="s">
        <v>89</v>
      </c>
      <c r="CF38" s="84">
        <v>26</v>
      </c>
      <c r="CG38" s="85">
        <f>CF38/$C$41</f>
        <v>0.74285714285714288</v>
      </c>
      <c r="CH38" s="83" t="s">
        <v>56</v>
      </c>
      <c r="CI38" s="84">
        <v>27</v>
      </c>
      <c r="CJ38" s="85">
        <f>CI38/$C$41</f>
        <v>0.77142857142857146</v>
      </c>
      <c r="CK38" s="83" t="s">
        <v>89</v>
      </c>
      <c r="CL38" s="84">
        <v>21</v>
      </c>
      <c r="CM38" s="85">
        <f>CL38/$C$41</f>
        <v>0.6</v>
      </c>
      <c r="CN38" s="83" t="s">
        <v>94</v>
      </c>
      <c r="CO38" s="84">
        <v>12</v>
      </c>
      <c r="CP38" s="85">
        <f>CO38/$C$41</f>
        <v>0.34285714285714286</v>
      </c>
      <c r="CQ38" s="83" t="s">
        <v>89</v>
      </c>
      <c r="CR38" s="84">
        <v>27</v>
      </c>
      <c r="CS38" s="85">
        <f>CR38/$C$41</f>
        <v>0.77142857142857146</v>
      </c>
      <c r="CT38" s="83" t="s">
        <v>89</v>
      </c>
      <c r="CU38" s="84">
        <v>27</v>
      </c>
      <c r="CV38" s="85">
        <f>CU38/$C$41</f>
        <v>0.77142857142857146</v>
      </c>
      <c r="CW38" s="83" t="s">
        <v>89</v>
      </c>
      <c r="CX38" s="84">
        <v>23</v>
      </c>
      <c r="CY38" s="85">
        <f>CX38/$C$41</f>
        <v>0.65714285714285714</v>
      </c>
      <c r="CZ38" s="83" t="s">
        <v>94</v>
      </c>
      <c r="DA38" s="84">
        <v>22</v>
      </c>
      <c r="DB38" s="85">
        <f>DA38/$C$41</f>
        <v>0.62857142857142856</v>
      </c>
      <c r="DC38" s="83" t="s">
        <v>89</v>
      </c>
      <c r="DD38" s="84">
        <v>21</v>
      </c>
      <c r="DE38" s="85">
        <f>DD38/$C$41</f>
        <v>0.6</v>
      </c>
      <c r="DF38" s="97" t="s">
        <v>94</v>
      </c>
      <c r="DG38" s="98">
        <v>12</v>
      </c>
      <c r="DH38" s="99">
        <f>DG38/$C$41</f>
        <v>0.34285714285714286</v>
      </c>
      <c r="DI38" s="97" t="s">
        <v>94</v>
      </c>
      <c r="DJ38" s="98">
        <v>6</v>
      </c>
      <c r="DK38" s="99">
        <f>DJ38/$C$41</f>
        <v>0.17142857142857143</v>
      </c>
      <c r="DL38" s="97" t="s">
        <v>94</v>
      </c>
      <c r="DM38" s="98">
        <v>25</v>
      </c>
      <c r="DN38" s="99">
        <f>DM38/$C$41</f>
        <v>0.7142857142857143</v>
      </c>
      <c r="DO38" s="110" t="s">
        <v>56</v>
      </c>
      <c r="DP38" s="111">
        <v>17</v>
      </c>
      <c r="DQ38" s="112">
        <f>DP38/$C$41</f>
        <v>0.48571428571428571</v>
      </c>
      <c r="DR38" s="110" t="s">
        <v>56</v>
      </c>
      <c r="DS38" s="111">
        <v>27</v>
      </c>
      <c r="DT38" s="112">
        <f>DS38/$C$41</f>
        <v>0.77142857142857146</v>
      </c>
      <c r="DU38" s="110" t="s">
        <v>94</v>
      </c>
      <c r="DV38" s="111">
        <v>28</v>
      </c>
      <c r="DW38" s="112">
        <f>DV38/$C$41</f>
        <v>0.8</v>
      </c>
      <c r="DX38" s="110" t="s">
        <v>89</v>
      </c>
      <c r="DY38" s="111">
        <v>12</v>
      </c>
      <c r="DZ38" s="112">
        <f>DY38/$C$41</f>
        <v>0.34285714285714286</v>
      </c>
      <c r="EA38" s="110" t="s">
        <v>89</v>
      </c>
      <c r="EB38" s="111">
        <v>12</v>
      </c>
      <c r="EC38" s="112">
        <f>EB38/$C$41</f>
        <v>0.34285714285714286</v>
      </c>
      <c r="ED38" s="110" t="s">
        <v>89</v>
      </c>
      <c r="EE38" s="111">
        <v>10</v>
      </c>
      <c r="EF38" s="112">
        <f>EE38/$C$41</f>
        <v>0.2857142857142857</v>
      </c>
      <c r="EG38" s="110" t="s">
        <v>89</v>
      </c>
      <c r="EH38" s="111">
        <v>13</v>
      </c>
      <c r="EI38" s="112">
        <f>EH38/$C$41</f>
        <v>0.37142857142857144</v>
      </c>
      <c r="EJ38" s="110" t="s">
        <v>89</v>
      </c>
      <c r="EK38" s="111">
        <v>8</v>
      </c>
      <c r="EL38" s="112">
        <f>EK38/$C$41</f>
        <v>0.22857142857142856</v>
      </c>
      <c r="EM38" s="110" t="s">
        <v>89</v>
      </c>
      <c r="EN38" s="111">
        <v>16</v>
      </c>
      <c r="EO38" s="112">
        <f>EN38/$C$41</f>
        <v>0.45714285714285713</v>
      </c>
      <c r="EP38" s="110" t="s">
        <v>94</v>
      </c>
      <c r="EQ38" s="111">
        <v>25</v>
      </c>
      <c r="ER38" s="112">
        <f>EQ38/$C$41</f>
        <v>0.7142857142857143</v>
      </c>
      <c r="ES38" s="110" t="s">
        <v>89</v>
      </c>
      <c r="ET38" s="111">
        <v>30</v>
      </c>
      <c r="EU38" s="112">
        <f>ET38/$C$41</f>
        <v>0.8571428571428571</v>
      </c>
      <c r="EV38" s="110" t="s">
        <v>89</v>
      </c>
      <c r="EW38" s="111">
        <v>21</v>
      </c>
      <c r="EX38" s="112">
        <f>EW38/$C$41</f>
        <v>0.6</v>
      </c>
      <c r="EY38" s="110" t="s">
        <v>89</v>
      </c>
      <c r="EZ38" s="111">
        <v>18</v>
      </c>
      <c r="FA38" s="112">
        <f>EZ38/$C$41</f>
        <v>0.51428571428571423</v>
      </c>
    </row>
    <row r="39" spans="1:159" ht="15.75" customHeight="1" x14ac:dyDescent="0.2">
      <c r="B39" s="68" t="s">
        <v>57</v>
      </c>
      <c r="C39" s="69">
        <v>19</v>
      </c>
      <c r="D39" s="70">
        <f t="shared" ref="D39:D40" si="0">C39/$C$41</f>
        <v>0.54285714285714282</v>
      </c>
      <c r="E39" s="68" t="s">
        <v>57</v>
      </c>
      <c r="F39" s="69">
        <v>10</v>
      </c>
      <c r="G39" s="70">
        <f t="shared" ref="G39:G40" si="1">F39/$C$41</f>
        <v>0.2857142857142857</v>
      </c>
      <c r="H39" s="68" t="s">
        <v>57</v>
      </c>
      <c r="I39" s="69">
        <v>18</v>
      </c>
      <c r="J39" s="70">
        <f t="shared" ref="J39:J40" si="2">I39/$C$41</f>
        <v>0.51428571428571423</v>
      </c>
      <c r="K39" s="68" t="s">
        <v>90</v>
      </c>
      <c r="L39" s="69">
        <v>17</v>
      </c>
      <c r="M39" s="70">
        <f t="shared" ref="M39:M40" si="3">L39/$C$41</f>
        <v>0.48571428571428571</v>
      </c>
      <c r="N39" s="68" t="s">
        <v>90</v>
      </c>
      <c r="O39" s="69">
        <v>12</v>
      </c>
      <c r="P39" s="70">
        <f t="shared" ref="P39:P40" si="4">O39/$C$41</f>
        <v>0.34285714285714286</v>
      </c>
      <c r="Q39" s="68" t="s">
        <v>90</v>
      </c>
      <c r="R39" s="69">
        <v>12</v>
      </c>
      <c r="S39" s="70">
        <f t="shared" ref="S39:S40" si="5">R39/$C$41</f>
        <v>0.34285714285714286</v>
      </c>
      <c r="T39" s="68" t="s">
        <v>90</v>
      </c>
      <c r="U39" s="69">
        <v>12</v>
      </c>
      <c r="V39" s="70">
        <f t="shared" ref="V39:V40" si="6">U39/$C$41</f>
        <v>0.34285714285714286</v>
      </c>
      <c r="W39" s="68" t="s">
        <v>90</v>
      </c>
      <c r="X39" s="69">
        <v>11</v>
      </c>
      <c r="Y39" s="70">
        <f t="shared" ref="Y39:Y40" si="7">X39/$C$41</f>
        <v>0.31428571428571428</v>
      </c>
      <c r="Z39" s="68" t="s">
        <v>90</v>
      </c>
      <c r="AA39" s="69">
        <v>9</v>
      </c>
      <c r="AB39" s="70">
        <f t="shared" ref="AB39:AB40" si="8">AA39/$C$41</f>
        <v>0.25714285714285712</v>
      </c>
      <c r="AC39" s="39" t="s">
        <v>57</v>
      </c>
      <c r="AD39" s="40">
        <v>7</v>
      </c>
      <c r="AE39" s="41">
        <f t="shared" ref="AE39:AE40" si="9">AD39/$C$41</f>
        <v>0.2</v>
      </c>
      <c r="AF39" s="39" t="s">
        <v>57</v>
      </c>
      <c r="AG39" s="40">
        <v>9</v>
      </c>
      <c r="AH39" s="41">
        <f t="shared" ref="AH39:AH40" si="10">AG39/$C$41</f>
        <v>0.25714285714285712</v>
      </c>
      <c r="AI39" s="39" t="s">
        <v>90</v>
      </c>
      <c r="AJ39" s="40">
        <v>8</v>
      </c>
      <c r="AK39" s="41">
        <f t="shared" ref="AK39:AK40" si="11">AJ39/$C$41</f>
        <v>0.22857142857142856</v>
      </c>
      <c r="AL39" s="39" t="s">
        <v>90</v>
      </c>
      <c r="AM39" s="40">
        <v>9</v>
      </c>
      <c r="AN39" s="41">
        <f t="shared" ref="AN39:AN40" si="12">AM39/$C$41</f>
        <v>0.25714285714285712</v>
      </c>
      <c r="AO39" s="39" t="s">
        <v>90</v>
      </c>
      <c r="AP39" s="40">
        <v>8</v>
      </c>
      <c r="AQ39" s="41">
        <f t="shared" ref="AQ39:AQ40" si="13">AP39/$C$41</f>
        <v>0.22857142857142856</v>
      </c>
      <c r="AR39" s="39" t="s">
        <v>90</v>
      </c>
      <c r="AS39" s="40">
        <v>10</v>
      </c>
      <c r="AT39" s="41">
        <f t="shared" ref="AT39:AT40" si="14">AS39/$C$41</f>
        <v>0.2857142857142857</v>
      </c>
      <c r="AU39" s="39" t="s">
        <v>90</v>
      </c>
      <c r="AV39" s="40">
        <v>16</v>
      </c>
      <c r="AW39" s="41">
        <f t="shared" ref="AW39:AW40" si="15">AV39/$C$41</f>
        <v>0.45714285714285713</v>
      </c>
      <c r="AX39" s="39" t="s">
        <v>90</v>
      </c>
      <c r="AY39" s="40">
        <v>7</v>
      </c>
      <c r="AZ39" s="41">
        <f t="shared" ref="AZ39:AZ40" si="16">AY39/$C$41</f>
        <v>0.2</v>
      </c>
      <c r="BA39" s="53" t="s">
        <v>90</v>
      </c>
      <c r="BB39" s="54">
        <v>2</v>
      </c>
      <c r="BC39" s="55">
        <f t="shared" ref="BC39:BC40" si="17">BB39/$C$41</f>
        <v>5.7142857142857141E-2</v>
      </c>
      <c r="BD39" s="53" t="s">
        <v>90</v>
      </c>
      <c r="BE39" s="54">
        <v>5</v>
      </c>
      <c r="BF39" s="55">
        <f t="shared" ref="BF39:BF40" si="18">BE39/$C$41</f>
        <v>0.14285714285714285</v>
      </c>
      <c r="BG39" s="53" t="s">
        <v>90</v>
      </c>
      <c r="BH39" s="54">
        <v>6</v>
      </c>
      <c r="BI39" s="55">
        <f t="shared" ref="BI39:BI40" si="19">BH39/$C$41</f>
        <v>0.17142857142857143</v>
      </c>
      <c r="BJ39" s="53" t="s">
        <v>90</v>
      </c>
      <c r="BK39" s="54">
        <v>10</v>
      </c>
      <c r="BL39" s="55">
        <f t="shared" ref="BL39:BL40" si="20">BK39/$C$41</f>
        <v>0.2857142857142857</v>
      </c>
      <c r="BM39" s="53" t="s">
        <v>90</v>
      </c>
      <c r="BN39" s="54">
        <v>9</v>
      </c>
      <c r="BO39" s="55">
        <f t="shared" ref="BO39:BO40" si="21">BN39/$C$41</f>
        <v>0.25714285714285712</v>
      </c>
      <c r="BP39" s="53" t="s">
        <v>90</v>
      </c>
      <c r="BQ39" s="54">
        <v>16</v>
      </c>
      <c r="BR39" s="55">
        <f t="shared" ref="BR39:BR40" si="22">BQ39/$C$41</f>
        <v>0.45714285714285713</v>
      </c>
      <c r="BS39" s="53" t="s">
        <v>90</v>
      </c>
      <c r="BT39" s="54">
        <v>3</v>
      </c>
      <c r="BU39" s="55">
        <f t="shared" ref="BU39:BU40" si="23">BT39/$C$41</f>
        <v>8.5714285714285715E-2</v>
      </c>
      <c r="BV39" s="53" t="s">
        <v>57</v>
      </c>
      <c r="BW39" s="54">
        <v>3</v>
      </c>
      <c r="BX39" s="55">
        <f t="shared" ref="BX39:BX40" si="24">BW39/$C$41</f>
        <v>8.5714285714285715E-2</v>
      </c>
      <c r="BY39" s="53" t="s">
        <v>57</v>
      </c>
      <c r="BZ39" s="54">
        <v>5</v>
      </c>
      <c r="CA39" s="55">
        <f t="shared" ref="CA39:CA40" si="25">BZ39/$C$41</f>
        <v>0.14285714285714285</v>
      </c>
      <c r="CB39" s="53" t="s">
        <v>90</v>
      </c>
      <c r="CC39" s="54">
        <v>15</v>
      </c>
      <c r="CD39" s="55">
        <f t="shared" ref="CD39:CD40" si="26">CC39/$C$41</f>
        <v>0.42857142857142855</v>
      </c>
      <c r="CE39" s="83" t="s">
        <v>90</v>
      </c>
      <c r="CF39" s="84">
        <v>4</v>
      </c>
      <c r="CG39" s="85">
        <f t="shared" ref="CG39:CG40" si="27">CF39/$C$41</f>
        <v>0.11428571428571428</v>
      </c>
      <c r="CH39" s="83" t="s">
        <v>57</v>
      </c>
      <c r="CI39" s="84">
        <v>7</v>
      </c>
      <c r="CJ39" s="85">
        <f t="shared" ref="CJ39:CJ40" si="28">CI39/$C$41</f>
        <v>0.2</v>
      </c>
      <c r="CK39" s="83" t="s">
        <v>90</v>
      </c>
      <c r="CL39" s="84">
        <v>10</v>
      </c>
      <c r="CM39" s="85">
        <f t="shared" ref="CM39:CM40" si="29">CL39/$C$41</f>
        <v>0.2857142857142857</v>
      </c>
      <c r="CN39" s="83" t="s">
        <v>92</v>
      </c>
      <c r="CO39" s="84">
        <v>18</v>
      </c>
      <c r="CP39" s="85">
        <f t="shared" ref="CP39:CP40" si="30">CO39/$C$41</f>
        <v>0.51428571428571423</v>
      </c>
      <c r="CQ39" s="83" t="s">
        <v>90</v>
      </c>
      <c r="CR39" s="84">
        <v>5</v>
      </c>
      <c r="CS39" s="85">
        <f t="shared" ref="CS39:CS40" si="31">CR39/$C$41</f>
        <v>0.14285714285714285</v>
      </c>
      <c r="CT39" s="83" t="s">
        <v>90</v>
      </c>
      <c r="CU39" s="84">
        <v>6</v>
      </c>
      <c r="CV39" s="85">
        <f t="shared" ref="CV39:CV40" si="32">CU39/$C$41</f>
        <v>0.17142857142857143</v>
      </c>
      <c r="CW39" s="83" t="s">
        <v>90</v>
      </c>
      <c r="CX39" s="84">
        <v>10</v>
      </c>
      <c r="CY39" s="85">
        <f t="shared" ref="CY39:CY40" si="33">CX39/$C$41</f>
        <v>0.2857142857142857</v>
      </c>
      <c r="CZ39" s="83" t="s">
        <v>92</v>
      </c>
      <c r="DA39" s="84">
        <v>11</v>
      </c>
      <c r="DB39" s="85">
        <f t="shared" ref="DB39:DB40" si="34">DA39/$C$41</f>
        <v>0.31428571428571428</v>
      </c>
      <c r="DC39" s="83" t="s">
        <v>90</v>
      </c>
      <c r="DD39" s="84">
        <v>9</v>
      </c>
      <c r="DE39" s="85">
        <f t="shared" ref="DE39:DE40" si="35">DD39/$C$41</f>
        <v>0.25714285714285712</v>
      </c>
      <c r="DF39" s="97" t="s">
        <v>57</v>
      </c>
      <c r="DG39" s="98">
        <v>15</v>
      </c>
      <c r="DH39" s="99">
        <f t="shared" ref="DH39:DH40" si="36">DG39/$C$41</f>
        <v>0.42857142857142855</v>
      </c>
      <c r="DI39" s="97" t="s">
        <v>57</v>
      </c>
      <c r="DJ39" s="98">
        <v>21</v>
      </c>
      <c r="DK39" s="99">
        <f t="shared" ref="DK39:DK40" si="37">DJ39/$C$41</f>
        <v>0.6</v>
      </c>
      <c r="DL39" s="97" t="s">
        <v>57</v>
      </c>
      <c r="DM39" s="98">
        <v>8</v>
      </c>
      <c r="DN39" s="99">
        <f t="shared" ref="DN39:DN40" si="38">DM39/$C$41</f>
        <v>0.22857142857142856</v>
      </c>
      <c r="DO39" s="110" t="s">
        <v>57</v>
      </c>
      <c r="DP39" s="111">
        <v>16</v>
      </c>
      <c r="DQ39" s="112">
        <f t="shared" ref="DQ39:DQ40" si="39">DP39/$C$41</f>
        <v>0.45714285714285713</v>
      </c>
      <c r="DR39" s="110" t="s">
        <v>57</v>
      </c>
      <c r="DS39" s="111">
        <v>4</v>
      </c>
      <c r="DT39" s="112">
        <f t="shared" ref="DT39:DT40" si="40">DS39/$C$41</f>
        <v>0.11428571428571428</v>
      </c>
      <c r="DU39" s="110" t="s">
        <v>57</v>
      </c>
      <c r="DV39" s="111">
        <v>6</v>
      </c>
      <c r="DW39" s="112">
        <f t="shared" ref="DW39:DW40" si="41">DV39/$C$41</f>
        <v>0.17142857142857143</v>
      </c>
      <c r="DX39" s="110" t="s">
        <v>90</v>
      </c>
      <c r="DY39" s="111">
        <v>12</v>
      </c>
      <c r="DZ39" s="112">
        <f t="shared" ref="DZ39:DZ40" si="42">DY39/$C$41</f>
        <v>0.34285714285714286</v>
      </c>
      <c r="EA39" s="110" t="s">
        <v>90</v>
      </c>
      <c r="EB39" s="111">
        <v>14</v>
      </c>
      <c r="EC39" s="112">
        <f t="shared" ref="EC39:EC40" si="43">EB39/$C$41</f>
        <v>0.4</v>
      </c>
      <c r="ED39" s="110" t="s">
        <v>90</v>
      </c>
      <c r="EE39" s="111">
        <v>17</v>
      </c>
      <c r="EF39" s="112">
        <f t="shared" ref="EF39:EF40" si="44">EE39/$C$41</f>
        <v>0.48571428571428571</v>
      </c>
      <c r="EG39" s="110" t="s">
        <v>90</v>
      </c>
      <c r="EH39" s="111">
        <v>15</v>
      </c>
      <c r="EI39" s="112">
        <f t="shared" ref="EI39:EI40" si="45">EH39/$C$41</f>
        <v>0.42857142857142855</v>
      </c>
      <c r="EJ39" s="110" t="s">
        <v>90</v>
      </c>
      <c r="EK39" s="111">
        <v>18</v>
      </c>
      <c r="EL39" s="112">
        <f t="shared" ref="EL39:EL40" si="46">EK39/$C$41</f>
        <v>0.51428571428571423</v>
      </c>
      <c r="EM39" s="110" t="s">
        <v>90</v>
      </c>
      <c r="EN39" s="111">
        <v>16</v>
      </c>
      <c r="EO39" s="112">
        <f t="shared" ref="EO39:EO40" si="47">EN39/$C$41</f>
        <v>0.45714285714285713</v>
      </c>
      <c r="EP39" s="110" t="s">
        <v>57</v>
      </c>
      <c r="EQ39" s="111">
        <v>8</v>
      </c>
      <c r="ER39" s="112">
        <f t="shared" ref="ER39:ER40" si="48">EQ39/$C$41</f>
        <v>0.22857142857142856</v>
      </c>
      <c r="ES39" s="110" t="s">
        <v>90</v>
      </c>
      <c r="ET39" s="111">
        <v>5</v>
      </c>
      <c r="EU39" s="112">
        <f t="shared" ref="EU39:EU40" si="49">ET39/$C$41</f>
        <v>0.14285714285714285</v>
      </c>
      <c r="EV39" s="110" t="s">
        <v>90</v>
      </c>
      <c r="EW39" s="111">
        <v>9</v>
      </c>
      <c r="EX39" s="112">
        <f t="shared" ref="EX39:EX40" si="50">EW39/$C$41</f>
        <v>0.25714285714285712</v>
      </c>
      <c r="EY39" s="110" t="s">
        <v>90</v>
      </c>
      <c r="EZ39" s="111">
        <v>12</v>
      </c>
      <c r="FA39" s="112">
        <f t="shared" ref="FA39:FA40" si="51">EZ39/$C$41</f>
        <v>0.34285714285714286</v>
      </c>
    </row>
    <row r="40" spans="1:159" ht="15.75" customHeight="1" x14ac:dyDescent="0.2">
      <c r="B40" s="68" t="s">
        <v>55</v>
      </c>
      <c r="C40" s="69">
        <v>1</v>
      </c>
      <c r="D40" s="70">
        <f t="shared" si="0"/>
        <v>2.8571428571428571E-2</v>
      </c>
      <c r="E40" s="68" t="s">
        <v>55</v>
      </c>
      <c r="F40" s="69">
        <v>2</v>
      </c>
      <c r="G40" s="70">
        <f t="shared" si="1"/>
        <v>5.7142857142857141E-2</v>
      </c>
      <c r="H40" s="68" t="s">
        <v>55</v>
      </c>
      <c r="I40" s="69">
        <v>1</v>
      </c>
      <c r="J40" s="70">
        <f t="shared" si="2"/>
        <v>2.8571428571428571E-2</v>
      </c>
      <c r="K40" s="71" t="s">
        <v>139</v>
      </c>
      <c r="L40" s="69">
        <v>5</v>
      </c>
      <c r="M40" s="70">
        <f t="shared" si="3"/>
        <v>0.14285714285714285</v>
      </c>
      <c r="N40" s="71" t="s">
        <v>139</v>
      </c>
      <c r="O40" s="69">
        <v>11</v>
      </c>
      <c r="P40" s="70">
        <f t="shared" si="4"/>
        <v>0.31428571428571428</v>
      </c>
      <c r="Q40" s="71" t="s">
        <v>139</v>
      </c>
      <c r="R40" s="69">
        <v>4</v>
      </c>
      <c r="S40" s="70">
        <f t="shared" si="5"/>
        <v>0.11428571428571428</v>
      </c>
      <c r="T40" s="71" t="s">
        <v>139</v>
      </c>
      <c r="U40" s="69">
        <v>2</v>
      </c>
      <c r="V40" s="70">
        <f t="shared" si="6"/>
        <v>5.7142857142857141E-2</v>
      </c>
      <c r="W40" s="71" t="s">
        <v>139</v>
      </c>
      <c r="X40" s="69">
        <v>3</v>
      </c>
      <c r="Y40" s="70">
        <f t="shared" si="7"/>
        <v>8.5714285714285715E-2</v>
      </c>
      <c r="Z40" s="71" t="s">
        <v>139</v>
      </c>
      <c r="AA40" s="69">
        <v>6</v>
      </c>
      <c r="AB40" s="70">
        <f t="shared" si="8"/>
        <v>0.17142857142857143</v>
      </c>
      <c r="AC40" s="39" t="s">
        <v>55</v>
      </c>
      <c r="AD40" s="40">
        <v>1</v>
      </c>
      <c r="AE40" s="41">
        <f t="shared" si="9"/>
        <v>2.8571428571428571E-2</v>
      </c>
      <c r="AF40" s="39" t="s">
        <v>55</v>
      </c>
      <c r="AG40" s="40">
        <v>1</v>
      </c>
      <c r="AH40" s="41">
        <f t="shared" si="10"/>
        <v>2.8571428571428571E-2</v>
      </c>
      <c r="AI40" s="42" t="s">
        <v>139</v>
      </c>
      <c r="AJ40" s="40">
        <v>3</v>
      </c>
      <c r="AK40" s="41">
        <f t="shared" si="11"/>
        <v>8.5714285714285715E-2</v>
      </c>
      <c r="AL40" s="42" t="s">
        <v>139</v>
      </c>
      <c r="AM40" s="40">
        <v>4</v>
      </c>
      <c r="AN40" s="41">
        <f t="shared" si="12"/>
        <v>0.11428571428571428</v>
      </c>
      <c r="AO40" s="42" t="s">
        <v>139</v>
      </c>
      <c r="AP40" s="40">
        <v>3</v>
      </c>
      <c r="AQ40" s="41">
        <f t="shared" si="13"/>
        <v>8.5714285714285715E-2</v>
      </c>
      <c r="AR40" s="42" t="s">
        <v>139</v>
      </c>
      <c r="AS40" s="40">
        <v>2</v>
      </c>
      <c r="AT40" s="41">
        <f t="shared" si="14"/>
        <v>5.7142857142857141E-2</v>
      </c>
      <c r="AU40" s="42" t="s">
        <v>139</v>
      </c>
      <c r="AV40" s="40">
        <v>3</v>
      </c>
      <c r="AW40" s="41">
        <f t="shared" si="15"/>
        <v>8.5714285714285715E-2</v>
      </c>
      <c r="AX40" s="42" t="s">
        <v>139</v>
      </c>
      <c r="AY40" s="40">
        <v>5</v>
      </c>
      <c r="AZ40" s="41">
        <f t="shared" si="16"/>
        <v>0.14285714285714285</v>
      </c>
      <c r="BA40" s="56" t="s">
        <v>139</v>
      </c>
      <c r="BB40" s="54">
        <v>1</v>
      </c>
      <c r="BC40" s="55">
        <f t="shared" si="17"/>
        <v>2.8571428571428571E-2</v>
      </c>
      <c r="BD40" s="56" t="s">
        <v>139</v>
      </c>
      <c r="BE40" s="54">
        <v>5</v>
      </c>
      <c r="BF40" s="55">
        <f t="shared" si="18"/>
        <v>0.14285714285714285</v>
      </c>
      <c r="BG40" s="56" t="s">
        <v>139</v>
      </c>
      <c r="BH40" s="54">
        <v>27</v>
      </c>
      <c r="BI40" s="55">
        <f t="shared" si="19"/>
        <v>0.77142857142857146</v>
      </c>
      <c r="BJ40" s="56" t="s">
        <v>139</v>
      </c>
      <c r="BK40" s="54">
        <v>21</v>
      </c>
      <c r="BL40" s="55">
        <f t="shared" si="20"/>
        <v>0.6</v>
      </c>
      <c r="BM40" s="56" t="s">
        <v>139</v>
      </c>
      <c r="BN40" s="54">
        <v>2</v>
      </c>
      <c r="BO40" s="55">
        <f t="shared" si="21"/>
        <v>5.7142857142857141E-2</v>
      </c>
      <c r="BP40" s="56" t="s">
        <v>139</v>
      </c>
      <c r="BQ40" s="54">
        <v>7</v>
      </c>
      <c r="BR40" s="55">
        <f t="shared" si="22"/>
        <v>0.2</v>
      </c>
      <c r="BS40" s="56" t="s">
        <v>139</v>
      </c>
      <c r="BT40" s="54">
        <v>0</v>
      </c>
      <c r="BU40" s="55">
        <f t="shared" si="23"/>
        <v>0</v>
      </c>
      <c r="BV40" s="53" t="s">
        <v>55</v>
      </c>
      <c r="BW40" s="54">
        <v>0</v>
      </c>
      <c r="BX40" s="55">
        <f t="shared" si="24"/>
        <v>0</v>
      </c>
      <c r="BY40" s="53" t="s">
        <v>140</v>
      </c>
      <c r="BZ40" s="54">
        <v>0</v>
      </c>
      <c r="CA40" s="55">
        <f t="shared" si="25"/>
        <v>0</v>
      </c>
      <c r="CB40" s="56" t="s">
        <v>139</v>
      </c>
      <c r="CC40" s="54">
        <v>8</v>
      </c>
      <c r="CD40" s="55">
        <f t="shared" si="26"/>
        <v>0.22857142857142856</v>
      </c>
      <c r="CE40" s="86" t="s">
        <v>139</v>
      </c>
      <c r="CF40" s="84">
        <v>5</v>
      </c>
      <c r="CG40" s="85">
        <f t="shared" si="27"/>
        <v>0.14285714285714285</v>
      </c>
      <c r="CH40" s="83" t="s">
        <v>55</v>
      </c>
      <c r="CI40" s="84">
        <v>1</v>
      </c>
      <c r="CJ40" s="85">
        <f t="shared" si="28"/>
        <v>2.8571428571428571E-2</v>
      </c>
      <c r="CK40" s="86" t="s">
        <v>139</v>
      </c>
      <c r="CL40" s="84">
        <v>4</v>
      </c>
      <c r="CM40" s="85">
        <f t="shared" si="29"/>
        <v>0.11428571428571428</v>
      </c>
      <c r="CN40" s="83" t="s">
        <v>93</v>
      </c>
      <c r="CO40" s="84">
        <v>5</v>
      </c>
      <c r="CP40" s="85">
        <f t="shared" si="30"/>
        <v>0.14285714285714285</v>
      </c>
      <c r="CQ40" s="86" t="s">
        <v>139</v>
      </c>
      <c r="CR40" s="84">
        <v>3</v>
      </c>
      <c r="CS40" s="85">
        <f t="shared" si="31"/>
        <v>8.5714285714285715E-2</v>
      </c>
      <c r="CT40" s="86" t="s">
        <v>139</v>
      </c>
      <c r="CU40" s="84">
        <v>2</v>
      </c>
      <c r="CV40" s="85">
        <f t="shared" si="32"/>
        <v>5.7142857142857141E-2</v>
      </c>
      <c r="CW40" s="86" t="s">
        <v>139</v>
      </c>
      <c r="CX40" s="84">
        <v>2</v>
      </c>
      <c r="CY40" s="85">
        <f t="shared" si="33"/>
        <v>5.7142857142857141E-2</v>
      </c>
      <c r="CZ40" s="83" t="s">
        <v>93</v>
      </c>
      <c r="DA40" s="84">
        <v>2</v>
      </c>
      <c r="DB40" s="85">
        <f t="shared" si="34"/>
        <v>5.7142857142857141E-2</v>
      </c>
      <c r="DC40" s="86" t="s">
        <v>139</v>
      </c>
      <c r="DD40" s="84">
        <v>5</v>
      </c>
      <c r="DE40" s="85">
        <f t="shared" si="35"/>
        <v>0.14285714285714285</v>
      </c>
      <c r="DF40" s="97" t="s">
        <v>93</v>
      </c>
      <c r="DG40" s="98">
        <v>8</v>
      </c>
      <c r="DH40" s="99">
        <f t="shared" si="36"/>
        <v>0.22857142857142856</v>
      </c>
      <c r="DI40" s="97" t="s">
        <v>93</v>
      </c>
      <c r="DJ40" s="98">
        <v>8</v>
      </c>
      <c r="DK40" s="99">
        <f t="shared" si="37"/>
        <v>0.22857142857142856</v>
      </c>
      <c r="DL40" s="97" t="s">
        <v>93</v>
      </c>
      <c r="DM40" s="98">
        <v>2</v>
      </c>
      <c r="DN40" s="99">
        <f t="shared" si="38"/>
        <v>5.7142857142857141E-2</v>
      </c>
      <c r="DO40" s="110" t="s">
        <v>55</v>
      </c>
      <c r="DP40" s="111">
        <v>2</v>
      </c>
      <c r="DQ40" s="112">
        <f t="shared" si="39"/>
        <v>5.7142857142857141E-2</v>
      </c>
      <c r="DR40" s="110" t="s">
        <v>55</v>
      </c>
      <c r="DS40" s="111">
        <v>4</v>
      </c>
      <c r="DT40" s="112">
        <f t="shared" si="40"/>
        <v>0.11428571428571428</v>
      </c>
      <c r="DU40" s="110" t="s">
        <v>93</v>
      </c>
      <c r="DV40" s="111">
        <v>1</v>
      </c>
      <c r="DW40" s="112">
        <f t="shared" si="41"/>
        <v>2.8571428571428571E-2</v>
      </c>
      <c r="DX40" s="113" t="s">
        <v>139</v>
      </c>
      <c r="DY40" s="111">
        <v>11</v>
      </c>
      <c r="DZ40" s="112">
        <f t="shared" si="42"/>
        <v>0.31428571428571428</v>
      </c>
      <c r="EA40" s="113" t="s">
        <v>139</v>
      </c>
      <c r="EB40" s="111">
        <v>9</v>
      </c>
      <c r="EC40" s="112">
        <f t="shared" si="43"/>
        <v>0.25714285714285712</v>
      </c>
      <c r="ED40" s="113" t="s">
        <v>139</v>
      </c>
      <c r="EE40" s="111">
        <v>8</v>
      </c>
      <c r="EF40" s="112">
        <f t="shared" si="44"/>
        <v>0.22857142857142856</v>
      </c>
      <c r="EG40" s="113" t="s">
        <v>139</v>
      </c>
      <c r="EH40" s="111">
        <v>7</v>
      </c>
      <c r="EI40" s="112">
        <f t="shared" si="45"/>
        <v>0.2</v>
      </c>
      <c r="EJ40" s="113" t="s">
        <v>139</v>
      </c>
      <c r="EK40" s="111">
        <v>9</v>
      </c>
      <c r="EL40" s="112">
        <f t="shared" si="46"/>
        <v>0.25714285714285712</v>
      </c>
      <c r="EM40" s="113" t="s">
        <v>139</v>
      </c>
      <c r="EN40" s="111">
        <v>3</v>
      </c>
      <c r="EO40" s="112">
        <f t="shared" si="47"/>
        <v>8.5714285714285715E-2</v>
      </c>
      <c r="EP40" s="110" t="s">
        <v>93</v>
      </c>
      <c r="EQ40" s="111">
        <v>2</v>
      </c>
      <c r="ER40" s="112">
        <f t="shared" si="48"/>
        <v>5.7142857142857141E-2</v>
      </c>
      <c r="ES40" s="113" t="s">
        <v>139</v>
      </c>
      <c r="ET40" s="111">
        <v>0</v>
      </c>
      <c r="EU40" s="112">
        <f t="shared" si="49"/>
        <v>0</v>
      </c>
      <c r="EV40" s="113" t="s">
        <v>139</v>
      </c>
      <c r="EW40" s="111">
        <v>5</v>
      </c>
      <c r="EX40" s="112">
        <f t="shared" si="50"/>
        <v>0.14285714285714285</v>
      </c>
      <c r="EY40" s="113" t="s">
        <v>139</v>
      </c>
      <c r="EZ40" s="111">
        <v>5</v>
      </c>
      <c r="FA40" s="112">
        <f t="shared" si="51"/>
        <v>0.14285714285714285</v>
      </c>
    </row>
    <row r="41" spans="1:159" ht="15.75" customHeight="1" thickBot="1" x14ac:dyDescent="0.25">
      <c r="A41" s="4" t="s">
        <v>131</v>
      </c>
      <c r="B41" s="72"/>
      <c r="C41" s="73">
        <v>35</v>
      </c>
      <c r="D41" s="74">
        <f>SUM(D38:D40)</f>
        <v>0.99999999999999989</v>
      </c>
      <c r="E41" s="75"/>
      <c r="F41" s="73">
        <v>35</v>
      </c>
      <c r="G41" s="74">
        <f>SUM(G38:G40)</f>
        <v>1</v>
      </c>
      <c r="H41" s="75"/>
      <c r="I41" s="73">
        <v>35</v>
      </c>
      <c r="J41" s="74">
        <f>SUM(J38:J40)</f>
        <v>0.99999999999999989</v>
      </c>
      <c r="K41" s="75"/>
      <c r="L41" s="73">
        <v>35</v>
      </c>
      <c r="M41" s="74">
        <f>SUM(M38:M40)</f>
        <v>1</v>
      </c>
      <c r="N41" s="75"/>
      <c r="O41" s="73">
        <v>35</v>
      </c>
      <c r="P41" s="74">
        <f>SUM(P38:P40)</f>
        <v>1</v>
      </c>
      <c r="Q41" s="75"/>
      <c r="R41" s="73">
        <v>35</v>
      </c>
      <c r="S41" s="74">
        <f>SUM(S38:S40)</f>
        <v>1</v>
      </c>
      <c r="T41" s="75"/>
      <c r="U41" s="73">
        <v>35</v>
      </c>
      <c r="V41" s="74">
        <f>SUM(V38:V40)</f>
        <v>1</v>
      </c>
      <c r="W41" s="75"/>
      <c r="X41" s="73">
        <v>35</v>
      </c>
      <c r="Y41" s="74">
        <f>SUM(Y38:Y40)</f>
        <v>1</v>
      </c>
      <c r="Z41" s="75"/>
      <c r="AA41" s="73">
        <v>35</v>
      </c>
      <c r="AB41" s="74">
        <f>SUM(AB38:AB40)</f>
        <v>1</v>
      </c>
      <c r="AC41" s="43"/>
      <c r="AD41" s="44">
        <v>35</v>
      </c>
      <c r="AE41" s="45">
        <f>SUM(AE38:AE40)</f>
        <v>1</v>
      </c>
      <c r="AF41" s="43"/>
      <c r="AG41" s="44">
        <v>35</v>
      </c>
      <c r="AH41" s="45">
        <f>SUM(AH38:AH40)</f>
        <v>1</v>
      </c>
      <c r="AI41" s="43"/>
      <c r="AJ41" s="44">
        <v>35</v>
      </c>
      <c r="AK41" s="45">
        <f>SUM(AK38:AK40)</f>
        <v>1</v>
      </c>
      <c r="AL41" s="43"/>
      <c r="AM41" s="44">
        <v>35</v>
      </c>
      <c r="AN41" s="45">
        <f>SUM(AN38:AN40)</f>
        <v>1</v>
      </c>
      <c r="AO41" s="43"/>
      <c r="AP41" s="44">
        <v>35</v>
      </c>
      <c r="AQ41" s="45">
        <f>SUM(AQ38:AQ40)</f>
        <v>1</v>
      </c>
      <c r="AR41" s="43"/>
      <c r="AS41" s="44">
        <v>35</v>
      </c>
      <c r="AT41" s="45">
        <f>SUM(AT38:AT40)</f>
        <v>1</v>
      </c>
      <c r="AU41" s="43"/>
      <c r="AV41" s="44">
        <v>35</v>
      </c>
      <c r="AW41" s="45">
        <f>SUM(AW38:AW40)</f>
        <v>1</v>
      </c>
      <c r="AX41" s="43"/>
      <c r="AY41" s="44">
        <v>35</v>
      </c>
      <c r="AZ41" s="45">
        <f>SUM(AZ38:AZ40)</f>
        <v>1</v>
      </c>
      <c r="BA41" s="57"/>
      <c r="BB41" s="58">
        <v>35</v>
      </c>
      <c r="BC41" s="59">
        <f>SUM(BC38:BC40)</f>
        <v>1</v>
      </c>
      <c r="BD41" s="57"/>
      <c r="BE41" s="58">
        <v>35</v>
      </c>
      <c r="BF41" s="59">
        <f>SUM(BF38:BF40)</f>
        <v>1</v>
      </c>
      <c r="BG41" s="57"/>
      <c r="BH41" s="58">
        <v>35</v>
      </c>
      <c r="BI41" s="59">
        <f>SUM(BI38:BI40)</f>
        <v>1</v>
      </c>
      <c r="BJ41" s="57"/>
      <c r="BK41" s="58">
        <v>35</v>
      </c>
      <c r="BL41" s="59">
        <f>SUM(BL38:BL40)</f>
        <v>1</v>
      </c>
      <c r="BM41" s="57"/>
      <c r="BN41" s="58">
        <v>35</v>
      </c>
      <c r="BO41" s="59">
        <f>SUM(BO38:BO40)</f>
        <v>1</v>
      </c>
      <c r="BP41" s="57"/>
      <c r="BQ41" s="58">
        <v>35</v>
      </c>
      <c r="BR41" s="59">
        <f>SUM(BR38:BR40)</f>
        <v>1</v>
      </c>
      <c r="BS41" s="57"/>
      <c r="BT41" s="58">
        <v>35</v>
      </c>
      <c r="BU41" s="59">
        <f>SUM(BU38:BU40)</f>
        <v>1</v>
      </c>
      <c r="BV41" s="57"/>
      <c r="BW41" s="58">
        <v>35</v>
      </c>
      <c r="BX41" s="59">
        <f>SUM(BX38:BX40)</f>
        <v>1</v>
      </c>
      <c r="BY41" s="57"/>
      <c r="BZ41" s="58">
        <v>35</v>
      </c>
      <c r="CA41" s="59">
        <f>SUM(CA38:CA40)</f>
        <v>1</v>
      </c>
      <c r="CB41" s="57"/>
      <c r="CC41" s="58">
        <v>35</v>
      </c>
      <c r="CD41" s="59">
        <f>SUM(CD38:CD40)</f>
        <v>0.99999999999999989</v>
      </c>
      <c r="CE41" s="87"/>
      <c r="CF41" s="88">
        <v>35</v>
      </c>
      <c r="CG41" s="89">
        <f>SUM(CG38:CG40)</f>
        <v>1</v>
      </c>
      <c r="CH41" s="87"/>
      <c r="CI41" s="88">
        <v>35</v>
      </c>
      <c r="CJ41" s="89">
        <f>SUM(CJ38:CJ40)</f>
        <v>1</v>
      </c>
      <c r="CK41" s="87"/>
      <c r="CL41" s="88">
        <v>35</v>
      </c>
      <c r="CM41" s="89">
        <f>SUM(CM38:CM40)</f>
        <v>1</v>
      </c>
      <c r="CN41" s="87"/>
      <c r="CO41" s="88">
        <v>35</v>
      </c>
      <c r="CP41" s="89">
        <f>SUM(CP38:CP40)</f>
        <v>1</v>
      </c>
      <c r="CQ41" s="87"/>
      <c r="CR41" s="88">
        <v>35</v>
      </c>
      <c r="CS41" s="89">
        <f>SUM(CS38:CS40)</f>
        <v>1</v>
      </c>
      <c r="CT41" s="87"/>
      <c r="CU41" s="88">
        <v>35</v>
      </c>
      <c r="CV41" s="89">
        <f>SUM(CV38:CV40)</f>
        <v>1</v>
      </c>
      <c r="CW41" s="87"/>
      <c r="CX41" s="88">
        <v>35</v>
      </c>
      <c r="CY41" s="89">
        <f>SUM(CY38:CY40)</f>
        <v>1</v>
      </c>
      <c r="CZ41" s="87"/>
      <c r="DA41" s="88">
        <v>35</v>
      </c>
      <c r="DB41" s="89">
        <f>SUM(DB38:DB40)</f>
        <v>1</v>
      </c>
      <c r="DC41" s="87"/>
      <c r="DD41" s="88">
        <v>35</v>
      </c>
      <c r="DE41" s="89">
        <f>SUM(DE38:DE40)</f>
        <v>1</v>
      </c>
      <c r="DF41" s="100"/>
      <c r="DG41" s="101">
        <v>35</v>
      </c>
      <c r="DH41" s="102">
        <f>SUM(DH38:DH40)</f>
        <v>0.99999999999999989</v>
      </c>
      <c r="DI41" s="100"/>
      <c r="DJ41" s="101">
        <v>35</v>
      </c>
      <c r="DK41" s="102">
        <f>SUM(DK38:DK40)</f>
        <v>0.99999999999999989</v>
      </c>
      <c r="DL41" s="100"/>
      <c r="DM41" s="101">
        <v>35</v>
      </c>
      <c r="DN41" s="102">
        <f>SUM(DN38:DN40)</f>
        <v>1</v>
      </c>
      <c r="DO41" s="114"/>
      <c r="DP41" s="115">
        <v>35</v>
      </c>
      <c r="DQ41" s="116">
        <f>SUM(DQ38:DQ40)</f>
        <v>1</v>
      </c>
      <c r="DR41" s="114"/>
      <c r="DS41" s="115">
        <v>35</v>
      </c>
      <c r="DT41" s="116">
        <f>SUM(DT38:DT40)</f>
        <v>1</v>
      </c>
      <c r="DU41" s="114"/>
      <c r="DV41" s="115">
        <v>35</v>
      </c>
      <c r="DW41" s="116">
        <f>SUM(DW38:DW40)</f>
        <v>1</v>
      </c>
      <c r="DX41" s="114"/>
      <c r="DY41" s="115">
        <v>35</v>
      </c>
      <c r="DZ41" s="116">
        <f>SUM(DZ38:DZ40)</f>
        <v>1</v>
      </c>
      <c r="EA41" s="114"/>
      <c r="EB41" s="115">
        <v>35</v>
      </c>
      <c r="EC41" s="116">
        <f>SUM(EC38:EC40)</f>
        <v>1</v>
      </c>
      <c r="ED41" s="114"/>
      <c r="EE41" s="115">
        <v>35</v>
      </c>
      <c r="EF41" s="116">
        <f>SUM(EF38:EF40)</f>
        <v>0.99999999999999989</v>
      </c>
      <c r="EG41" s="114"/>
      <c r="EH41" s="115">
        <v>35</v>
      </c>
      <c r="EI41" s="116">
        <f>SUM(EI38:EI40)</f>
        <v>1</v>
      </c>
      <c r="EJ41" s="114"/>
      <c r="EK41" s="115">
        <v>35</v>
      </c>
      <c r="EL41" s="116">
        <f>SUM(EL38:EL40)</f>
        <v>0.99999999999999989</v>
      </c>
      <c r="EM41" s="114"/>
      <c r="EN41" s="115">
        <v>35</v>
      </c>
      <c r="EO41" s="116">
        <f>SUM(EO38:EO40)</f>
        <v>1</v>
      </c>
      <c r="EP41" s="114"/>
      <c r="EQ41" s="115">
        <v>35</v>
      </c>
      <c r="ER41" s="116">
        <f>SUM(ER38:ER40)</f>
        <v>1</v>
      </c>
      <c r="ES41" s="114"/>
      <c r="ET41" s="115">
        <v>35</v>
      </c>
      <c r="EU41" s="116">
        <f>SUM(EU38:EU40)</f>
        <v>1</v>
      </c>
      <c r="EV41" s="114"/>
      <c r="EW41" s="115">
        <v>35</v>
      </c>
      <c r="EX41" s="116">
        <f>SUM(EX38:EX40)</f>
        <v>1</v>
      </c>
      <c r="EY41" s="114"/>
      <c r="EZ41" s="115">
        <v>35</v>
      </c>
      <c r="FA41" s="116">
        <f>SUM(FA38:FA40)</f>
        <v>1</v>
      </c>
    </row>
    <row r="42" spans="1:159" ht="15.75" customHeight="1" x14ac:dyDescent="0.2">
      <c r="A42" s="22" t="s">
        <v>149</v>
      </c>
      <c r="B42" s="76"/>
      <c r="C42" s="76">
        <f>C38*3</f>
        <v>45</v>
      </c>
      <c r="D42" s="76"/>
      <c r="E42" s="76"/>
      <c r="F42" s="76">
        <f>F38*3</f>
        <v>69</v>
      </c>
      <c r="G42" s="76"/>
      <c r="H42" s="76"/>
      <c r="I42" s="76">
        <f>I38*3</f>
        <v>48</v>
      </c>
      <c r="J42" s="76"/>
      <c r="K42" s="76"/>
      <c r="L42" s="76">
        <f>L38*3</f>
        <v>39</v>
      </c>
      <c r="M42" s="76"/>
      <c r="N42" s="76"/>
      <c r="O42" s="76">
        <f>O38*3</f>
        <v>36</v>
      </c>
      <c r="P42" s="76"/>
      <c r="Q42" s="76"/>
      <c r="R42" s="76">
        <f>R38*3</f>
        <v>57</v>
      </c>
      <c r="S42" s="76"/>
      <c r="T42" s="76"/>
      <c r="U42" s="76">
        <f>U38*3</f>
        <v>63</v>
      </c>
      <c r="V42" s="76"/>
      <c r="W42" s="76"/>
      <c r="X42" s="76">
        <f>X38*3</f>
        <v>63</v>
      </c>
      <c r="Y42" s="76"/>
      <c r="Z42" s="76"/>
      <c r="AA42" s="76">
        <f>AA38*3</f>
        <v>60</v>
      </c>
      <c r="AB42" s="76"/>
      <c r="AC42" s="46"/>
      <c r="AD42" s="46">
        <f>AD38*3</f>
        <v>81</v>
      </c>
      <c r="AE42" s="46"/>
      <c r="AF42" s="46"/>
      <c r="AG42" s="46">
        <f>AG38*3</f>
        <v>75</v>
      </c>
      <c r="AH42" s="46"/>
      <c r="AI42" s="46"/>
      <c r="AJ42" s="46">
        <f>AJ38*3</f>
        <v>72</v>
      </c>
      <c r="AK42" s="46"/>
      <c r="AL42" s="46"/>
      <c r="AM42" s="46">
        <f>AM38*3</f>
        <v>66</v>
      </c>
      <c r="AN42" s="46"/>
      <c r="AO42" s="46"/>
      <c r="AP42" s="46">
        <f>AP38*3</f>
        <v>72</v>
      </c>
      <c r="AQ42" s="46"/>
      <c r="AR42" s="46"/>
      <c r="AS42" s="46">
        <f>AS38*3</f>
        <v>69</v>
      </c>
      <c r="AT42" s="46"/>
      <c r="AU42" s="46"/>
      <c r="AV42" s="46">
        <f>AV38*3</f>
        <v>48</v>
      </c>
      <c r="AW42" s="46"/>
      <c r="AX42" s="46"/>
      <c r="AY42" s="46">
        <f>AY38*3</f>
        <v>69</v>
      </c>
      <c r="AZ42" s="46"/>
      <c r="BA42" s="60"/>
      <c r="BB42" s="60">
        <f>BB38*3</f>
        <v>96</v>
      </c>
      <c r="BC42" s="60"/>
      <c r="BD42" s="60"/>
      <c r="BE42" s="60">
        <f>BE38*3</f>
        <v>75</v>
      </c>
      <c r="BF42" s="60"/>
      <c r="BG42" s="60"/>
      <c r="BH42" s="60">
        <f>BH38*3</f>
        <v>6</v>
      </c>
      <c r="BI42" s="60"/>
      <c r="BJ42" s="60"/>
      <c r="BK42" s="60">
        <f>BK38*3</f>
        <v>12</v>
      </c>
      <c r="BL42" s="60"/>
      <c r="BM42" s="60"/>
      <c r="BN42" s="60">
        <f>BN38*3</f>
        <v>72</v>
      </c>
      <c r="BO42" s="60"/>
      <c r="BP42" s="60"/>
      <c r="BQ42" s="60">
        <f>BQ38*3</f>
        <v>36</v>
      </c>
      <c r="BR42" s="60"/>
      <c r="BS42" s="60"/>
      <c r="BT42" s="60">
        <f>BT38*3</f>
        <v>96</v>
      </c>
      <c r="BU42" s="60"/>
      <c r="BV42" s="60"/>
      <c r="BW42" s="60">
        <f>BW38*3</f>
        <v>96</v>
      </c>
      <c r="BX42" s="60"/>
      <c r="BY42" s="60"/>
      <c r="BZ42" s="60">
        <f>BZ38*3</f>
        <v>90</v>
      </c>
      <c r="CA42" s="60"/>
      <c r="CB42" s="60"/>
      <c r="CC42" s="60">
        <f>CC38*3</f>
        <v>36</v>
      </c>
      <c r="CD42" s="60"/>
      <c r="CE42" s="90"/>
      <c r="CF42" s="90">
        <f>CF38*3</f>
        <v>78</v>
      </c>
      <c r="CG42" s="90"/>
      <c r="CH42" s="90"/>
      <c r="CI42" s="90">
        <f>CI38*3</f>
        <v>81</v>
      </c>
      <c r="CJ42" s="90"/>
      <c r="CK42" s="90"/>
      <c r="CL42" s="90">
        <f>CL38*3</f>
        <v>63</v>
      </c>
      <c r="CM42" s="90"/>
      <c r="CN42" s="90"/>
      <c r="CO42" s="90">
        <f>CO38*3</f>
        <v>36</v>
      </c>
      <c r="CP42" s="90"/>
      <c r="CQ42" s="90"/>
      <c r="CR42" s="90">
        <f>CR38*3</f>
        <v>81</v>
      </c>
      <c r="CS42" s="90"/>
      <c r="CT42" s="90"/>
      <c r="CU42" s="90">
        <f>CU38*3</f>
        <v>81</v>
      </c>
      <c r="CV42" s="90"/>
      <c r="CW42" s="90"/>
      <c r="CX42" s="90">
        <f>CX38*3</f>
        <v>69</v>
      </c>
      <c r="CY42" s="90"/>
      <c r="CZ42" s="90"/>
      <c r="DA42" s="90">
        <f>DA38*3</f>
        <v>66</v>
      </c>
      <c r="DB42" s="90"/>
      <c r="DC42" s="90"/>
      <c r="DD42" s="90">
        <f>DD38*3</f>
        <v>63</v>
      </c>
      <c r="DE42" s="90"/>
      <c r="DF42" s="103"/>
      <c r="DG42" s="103">
        <f>DG38*3</f>
        <v>36</v>
      </c>
      <c r="DH42" s="103"/>
      <c r="DI42" s="103"/>
      <c r="DJ42" s="103">
        <f>DJ38*3</f>
        <v>18</v>
      </c>
      <c r="DK42" s="103"/>
      <c r="DL42" s="103"/>
      <c r="DM42" s="103">
        <f>DM38*3</f>
        <v>75</v>
      </c>
      <c r="DN42" s="103"/>
      <c r="DO42" s="117"/>
      <c r="DP42" s="117">
        <f>DP38*3</f>
        <v>51</v>
      </c>
      <c r="DQ42" s="117"/>
      <c r="DR42" s="117"/>
      <c r="DS42" s="117">
        <f>DS38*3</f>
        <v>81</v>
      </c>
      <c r="DT42" s="117"/>
      <c r="DU42" s="117"/>
      <c r="DV42" s="117">
        <f>DV38*3</f>
        <v>84</v>
      </c>
      <c r="DW42" s="117"/>
      <c r="DX42" s="117"/>
      <c r="DY42" s="117">
        <f>DY38*3</f>
        <v>36</v>
      </c>
      <c r="DZ42" s="117"/>
      <c r="EA42" s="117"/>
      <c r="EB42" s="117">
        <f>EB38*3</f>
        <v>36</v>
      </c>
      <c r="EC42" s="117"/>
      <c r="ED42" s="117"/>
      <c r="EE42" s="117">
        <f>EE38*3</f>
        <v>30</v>
      </c>
      <c r="EF42" s="117"/>
      <c r="EG42" s="117"/>
      <c r="EH42" s="117">
        <f>EH38*3</f>
        <v>39</v>
      </c>
      <c r="EI42" s="117"/>
      <c r="EJ42" s="117"/>
      <c r="EK42" s="117">
        <f>EK38*3</f>
        <v>24</v>
      </c>
      <c r="EL42" s="117"/>
      <c r="EM42" s="117"/>
      <c r="EN42" s="117">
        <f>EN38*3</f>
        <v>48</v>
      </c>
      <c r="EO42" s="117"/>
      <c r="EP42" s="117"/>
      <c r="EQ42" s="117">
        <f>EQ38*3</f>
        <v>75</v>
      </c>
      <c r="ER42" s="117"/>
      <c r="ES42" s="117"/>
      <c r="ET42" s="117">
        <f>ET38*3</f>
        <v>90</v>
      </c>
      <c r="EU42" s="117"/>
      <c r="EV42" s="117"/>
      <c r="EW42" s="117">
        <f>EW38*3</f>
        <v>63</v>
      </c>
      <c r="EX42" s="117"/>
      <c r="EY42" s="117"/>
      <c r="EZ42" s="117">
        <f>EZ38*3</f>
        <v>54</v>
      </c>
      <c r="FA42" s="118"/>
    </row>
    <row r="43" spans="1:159" ht="15.75" customHeight="1" x14ac:dyDescent="0.2">
      <c r="A43" s="11" t="s">
        <v>150</v>
      </c>
      <c r="B43" s="69"/>
      <c r="C43" s="69">
        <f>C39*2</f>
        <v>38</v>
      </c>
      <c r="D43" s="69"/>
      <c r="E43" s="69"/>
      <c r="F43" s="69">
        <f>F39*2</f>
        <v>20</v>
      </c>
      <c r="G43" s="69"/>
      <c r="H43" s="69"/>
      <c r="I43" s="69">
        <f>I39*2</f>
        <v>36</v>
      </c>
      <c r="J43" s="69"/>
      <c r="K43" s="69"/>
      <c r="L43" s="69">
        <f>L39*2</f>
        <v>34</v>
      </c>
      <c r="M43" s="69"/>
      <c r="N43" s="69"/>
      <c r="O43" s="69">
        <f>O39*2</f>
        <v>24</v>
      </c>
      <c r="P43" s="69"/>
      <c r="Q43" s="69"/>
      <c r="R43" s="69">
        <f>R39*2</f>
        <v>24</v>
      </c>
      <c r="S43" s="69"/>
      <c r="T43" s="69"/>
      <c r="U43" s="69">
        <f>U39*2</f>
        <v>24</v>
      </c>
      <c r="V43" s="69"/>
      <c r="W43" s="69"/>
      <c r="X43" s="69">
        <f>X39*2</f>
        <v>22</v>
      </c>
      <c r="Y43" s="69"/>
      <c r="Z43" s="69"/>
      <c r="AA43" s="69">
        <f>AA39*2</f>
        <v>18</v>
      </c>
      <c r="AB43" s="69"/>
      <c r="AC43" s="40"/>
      <c r="AD43" s="40">
        <f>AD39*2</f>
        <v>14</v>
      </c>
      <c r="AE43" s="40"/>
      <c r="AF43" s="40"/>
      <c r="AG43" s="40">
        <f>AG39*2</f>
        <v>18</v>
      </c>
      <c r="AH43" s="40"/>
      <c r="AI43" s="40"/>
      <c r="AJ43" s="40">
        <f>AJ39*2</f>
        <v>16</v>
      </c>
      <c r="AK43" s="40"/>
      <c r="AL43" s="40"/>
      <c r="AM43" s="40">
        <f>AM39*2</f>
        <v>18</v>
      </c>
      <c r="AN43" s="40"/>
      <c r="AO43" s="40"/>
      <c r="AP43" s="40">
        <f>AP39*2</f>
        <v>16</v>
      </c>
      <c r="AQ43" s="40"/>
      <c r="AR43" s="40"/>
      <c r="AS43" s="40">
        <f>AS39*2</f>
        <v>20</v>
      </c>
      <c r="AT43" s="40"/>
      <c r="AU43" s="40"/>
      <c r="AV43" s="40">
        <f>AV39*2</f>
        <v>32</v>
      </c>
      <c r="AW43" s="40"/>
      <c r="AX43" s="40"/>
      <c r="AY43" s="40">
        <f>AY39*2</f>
        <v>14</v>
      </c>
      <c r="AZ43" s="40"/>
      <c r="BA43" s="54"/>
      <c r="BB43" s="54">
        <f>BB39*2</f>
        <v>4</v>
      </c>
      <c r="BC43" s="54"/>
      <c r="BD43" s="54"/>
      <c r="BE43" s="54">
        <f>BE39*2</f>
        <v>10</v>
      </c>
      <c r="BF43" s="54"/>
      <c r="BG43" s="54"/>
      <c r="BH43" s="54">
        <f>BH39*2</f>
        <v>12</v>
      </c>
      <c r="BI43" s="54"/>
      <c r="BJ43" s="54"/>
      <c r="BK43" s="54">
        <f>BK39*2</f>
        <v>20</v>
      </c>
      <c r="BL43" s="54"/>
      <c r="BM43" s="54"/>
      <c r="BN43" s="54">
        <f>BN39*2</f>
        <v>18</v>
      </c>
      <c r="BO43" s="54"/>
      <c r="BP43" s="54"/>
      <c r="BQ43" s="54">
        <f>BQ39*2</f>
        <v>32</v>
      </c>
      <c r="BR43" s="54"/>
      <c r="BS43" s="54"/>
      <c r="BT43" s="54">
        <f>BT39*2</f>
        <v>6</v>
      </c>
      <c r="BU43" s="54"/>
      <c r="BV43" s="54"/>
      <c r="BW43" s="54">
        <f>BW39*2</f>
        <v>6</v>
      </c>
      <c r="BX43" s="54"/>
      <c r="BY43" s="54"/>
      <c r="BZ43" s="54">
        <f>BZ39*2</f>
        <v>10</v>
      </c>
      <c r="CA43" s="54"/>
      <c r="CB43" s="54"/>
      <c r="CC43" s="54">
        <f>CC39*2</f>
        <v>30</v>
      </c>
      <c r="CD43" s="54"/>
      <c r="CE43" s="84"/>
      <c r="CF43" s="84">
        <f>CF39*2</f>
        <v>8</v>
      </c>
      <c r="CG43" s="84"/>
      <c r="CH43" s="84"/>
      <c r="CI43" s="84">
        <f>CI39*2</f>
        <v>14</v>
      </c>
      <c r="CJ43" s="84"/>
      <c r="CK43" s="84"/>
      <c r="CL43" s="84">
        <f>CL39*2</f>
        <v>20</v>
      </c>
      <c r="CM43" s="84"/>
      <c r="CN43" s="84"/>
      <c r="CO43" s="84">
        <f>CO39*2</f>
        <v>36</v>
      </c>
      <c r="CP43" s="84"/>
      <c r="CQ43" s="84"/>
      <c r="CR43" s="84">
        <f>CR39*2</f>
        <v>10</v>
      </c>
      <c r="CS43" s="84"/>
      <c r="CT43" s="84"/>
      <c r="CU43" s="84">
        <f>CU39*2</f>
        <v>12</v>
      </c>
      <c r="CV43" s="84"/>
      <c r="CW43" s="84"/>
      <c r="CX43" s="84">
        <f>CX39*2</f>
        <v>20</v>
      </c>
      <c r="CY43" s="84"/>
      <c r="CZ43" s="84"/>
      <c r="DA43" s="84">
        <f>DA39*2</f>
        <v>22</v>
      </c>
      <c r="DB43" s="84"/>
      <c r="DC43" s="84"/>
      <c r="DD43" s="84">
        <f>DD39*2</f>
        <v>18</v>
      </c>
      <c r="DE43" s="84"/>
      <c r="DF43" s="98"/>
      <c r="DG43" s="98">
        <f>DG39*2</f>
        <v>30</v>
      </c>
      <c r="DH43" s="98"/>
      <c r="DI43" s="98"/>
      <c r="DJ43" s="98">
        <f>DJ39*2</f>
        <v>42</v>
      </c>
      <c r="DK43" s="98"/>
      <c r="DL43" s="98"/>
      <c r="DM43" s="98">
        <f>DM39*2</f>
        <v>16</v>
      </c>
      <c r="DN43" s="98"/>
      <c r="DO43" s="111"/>
      <c r="DP43" s="111">
        <f>DP39*2</f>
        <v>32</v>
      </c>
      <c r="DQ43" s="111"/>
      <c r="DR43" s="111"/>
      <c r="DS43" s="111">
        <f>DS39*2</f>
        <v>8</v>
      </c>
      <c r="DT43" s="111"/>
      <c r="DU43" s="111"/>
      <c r="DV43" s="111">
        <f>DV39*2</f>
        <v>12</v>
      </c>
      <c r="DW43" s="111"/>
      <c r="DX43" s="111"/>
      <c r="DY43" s="111">
        <f>DY39*2</f>
        <v>24</v>
      </c>
      <c r="DZ43" s="111"/>
      <c r="EA43" s="111"/>
      <c r="EB43" s="111">
        <f>EB39*2</f>
        <v>28</v>
      </c>
      <c r="EC43" s="111"/>
      <c r="ED43" s="111"/>
      <c r="EE43" s="111">
        <f>EE39*2</f>
        <v>34</v>
      </c>
      <c r="EF43" s="111"/>
      <c r="EG43" s="111"/>
      <c r="EH43" s="111">
        <f>EH39*2</f>
        <v>30</v>
      </c>
      <c r="EI43" s="111"/>
      <c r="EJ43" s="111"/>
      <c r="EK43" s="111">
        <f>EK39*2</f>
        <v>36</v>
      </c>
      <c r="EL43" s="111"/>
      <c r="EM43" s="111"/>
      <c r="EN43" s="111">
        <f>EN39*2</f>
        <v>32</v>
      </c>
      <c r="EO43" s="111"/>
      <c r="EP43" s="111"/>
      <c r="EQ43" s="111">
        <f>EQ39*2</f>
        <v>16</v>
      </c>
      <c r="ER43" s="111"/>
      <c r="ES43" s="111"/>
      <c r="ET43" s="111">
        <f>ET39*2</f>
        <v>10</v>
      </c>
      <c r="EU43" s="111"/>
      <c r="EV43" s="111"/>
      <c r="EW43" s="111">
        <f>EW39*2</f>
        <v>18</v>
      </c>
      <c r="EX43" s="111"/>
      <c r="EY43" s="111"/>
      <c r="EZ43" s="111">
        <f>EZ39*2</f>
        <v>24</v>
      </c>
      <c r="FA43" s="119"/>
    </row>
    <row r="44" spans="1:159" ht="15.75" customHeight="1" thickBot="1" x14ac:dyDescent="0.25">
      <c r="A44" s="13" t="s">
        <v>151</v>
      </c>
      <c r="B44" s="73"/>
      <c r="C44" s="73">
        <f>C40*1</f>
        <v>1</v>
      </c>
      <c r="D44" s="73"/>
      <c r="E44" s="73"/>
      <c r="F44" s="73">
        <f>F40*1</f>
        <v>2</v>
      </c>
      <c r="G44" s="73"/>
      <c r="H44" s="73"/>
      <c r="I44" s="73">
        <f>I40*1</f>
        <v>1</v>
      </c>
      <c r="J44" s="73"/>
      <c r="K44" s="73"/>
      <c r="L44" s="73">
        <f>L40*1</f>
        <v>5</v>
      </c>
      <c r="M44" s="73"/>
      <c r="N44" s="73"/>
      <c r="O44" s="73">
        <f>O40*1</f>
        <v>11</v>
      </c>
      <c r="P44" s="73"/>
      <c r="Q44" s="73"/>
      <c r="R44" s="73">
        <f>R40*1</f>
        <v>4</v>
      </c>
      <c r="S44" s="73"/>
      <c r="T44" s="73"/>
      <c r="U44" s="73">
        <f>U40*1</f>
        <v>2</v>
      </c>
      <c r="V44" s="73"/>
      <c r="W44" s="73"/>
      <c r="X44" s="73">
        <f>X40*1</f>
        <v>3</v>
      </c>
      <c r="Y44" s="73"/>
      <c r="Z44" s="73"/>
      <c r="AA44" s="73">
        <f>AA40*1</f>
        <v>6</v>
      </c>
      <c r="AB44" s="73"/>
      <c r="AC44" s="44"/>
      <c r="AD44" s="44">
        <f>AD40*1</f>
        <v>1</v>
      </c>
      <c r="AE44" s="44"/>
      <c r="AF44" s="44"/>
      <c r="AG44" s="44">
        <f>AG40*1</f>
        <v>1</v>
      </c>
      <c r="AH44" s="44"/>
      <c r="AI44" s="44"/>
      <c r="AJ44" s="44">
        <f>AJ40*1</f>
        <v>3</v>
      </c>
      <c r="AK44" s="44"/>
      <c r="AL44" s="44"/>
      <c r="AM44" s="44">
        <f>AM40*1</f>
        <v>4</v>
      </c>
      <c r="AN44" s="44"/>
      <c r="AO44" s="44"/>
      <c r="AP44" s="44">
        <f>AP40*1</f>
        <v>3</v>
      </c>
      <c r="AQ44" s="44"/>
      <c r="AR44" s="44"/>
      <c r="AS44" s="44">
        <f>AS40*1</f>
        <v>2</v>
      </c>
      <c r="AT44" s="44"/>
      <c r="AU44" s="44"/>
      <c r="AV44" s="44">
        <f>AV40*1</f>
        <v>3</v>
      </c>
      <c r="AW44" s="44"/>
      <c r="AX44" s="44"/>
      <c r="AY44" s="44">
        <f>AY40*1</f>
        <v>5</v>
      </c>
      <c r="AZ44" s="44"/>
      <c r="BA44" s="58"/>
      <c r="BB44" s="58">
        <f>BB40*1</f>
        <v>1</v>
      </c>
      <c r="BC44" s="58"/>
      <c r="BD44" s="58"/>
      <c r="BE44" s="58">
        <f>BE40*1</f>
        <v>5</v>
      </c>
      <c r="BF44" s="58"/>
      <c r="BG44" s="58"/>
      <c r="BH44" s="58">
        <f>BH40*1</f>
        <v>27</v>
      </c>
      <c r="BI44" s="58"/>
      <c r="BJ44" s="58"/>
      <c r="BK44" s="58">
        <f>BK40*1</f>
        <v>21</v>
      </c>
      <c r="BL44" s="58"/>
      <c r="BM44" s="58"/>
      <c r="BN44" s="58">
        <f>BN40*1</f>
        <v>2</v>
      </c>
      <c r="BO44" s="58"/>
      <c r="BP44" s="58"/>
      <c r="BQ44" s="58">
        <f>BQ40*1</f>
        <v>7</v>
      </c>
      <c r="BR44" s="58"/>
      <c r="BS44" s="58"/>
      <c r="BT44" s="58">
        <f>BT40*1</f>
        <v>0</v>
      </c>
      <c r="BU44" s="58"/>
      <c r="BV44" s="58"/>
      <c r="BW44" s="58">
        <f>BW40*1</f>
        <v>0</v>
      </c>
      <c r="BX44" s="58"/>
      <c r="BY44" s="58"/>
      <c r="BZ44" s="58">
        <f>BZ40*1</f>
        <v>0</v>
      </c>
      <c r="CA44" s="58"/>
      <c r="CB44" s="58"/>
      <c r="CC44" s="58">
        <f>CC40*1</f>
        <v>8</v>
      </c>
      <c r="CD44" s="58"/>
      <c r="CE44" s="88"/>
      <c r="CF44" s="88">
        <f>CF40*1</f>
        <v>5</v>
      </c>
      <c r="CG44" s="88"/>
      <c r="CH44" s="88"/>
      <c r="CI44" s="88">
        <f>CI40*1</f>
        <v>1</v>
      </c>
      <c r="CJ44" s="88"/>
      <c r="CK44" s="88"/>
      <c r="CL44" s="88">
        <f>CL40*1</f>
        <v>4</v>
      </c>
      <c r="CM44" s="88"/>
      <c r="CN44" s="88"/>
      <c r="CO44" s="88">
        <f>CO40*1</f>
        <v>5</v>
      </c>
      <c r="CP44" s="88"/>
      <c r="CQ44" s="88"/>
      <c r="CR44" s="88">
        <f>CR40*1</f>
        <v>3</v>
      </c>
      <c r="CS44" s="88"/>
      <c r="CT44" s="88"/>
      <c r="CU44" s="88">
        <f>CU40*1</f>
        <v>2</v>
      </c>
      <c r="CV44" s="88"/>
      <c r="CW44" s="88"/>
      <c r="CX44" s="88">
        <f>CX40*1</f>
        <v>2</v>
      </c>
      <c r="CY44" s="88"/>
      <c r="CZ44" s="88"/>
      <c r="DA44" s="88">
        <f>DA40*1</f>
        <v>2</v>
      </c>
      <c r="DB44" s="88"/>
      <c r="DC44" s="88"/>
      <c r="DD44" s="88">
        <f>DD40*1</f>
        <v>5</v>
      </c>
      <c r="DE44" s="88"/>
      <c r="DF44" s="101"/>
      <c r="DG44" s="101">
        <f>DG40*1</f>
        <v>8</v>
      </c>
      <c r="DH44" s="101"/>
      <c r="DI44" s="101"/>
      <c r="DJ44" s="101">
        <f>DJ40*1</f>
        <v>8</v>
      </c>
      <c r="DK44" s="101"/>
      <c r="DL44" s="101"/>
      <c r="DM44" s="101">
        <f>DM40*1</f>
        <v>2</v>
      </c>
      <c r="DN44" s="101"/>
      <c r="DO44" s="115"/>
      <c r="DP44" s="115">
        <f>DP40*1</f>
        <v>2</v>
      </c>
      <c r="DQ44" s="115"/>
      <c r="DR44" s="115"/>
      <c r="DS44" s="115">
        <f>DS40*1</f>
        <v>4</v>
      </c>
      <c r="DT44" s="115"/>
      <c r="DU44" s="115"/>
      <c r="DV44" s="115">
        <f>DV40*1</f>
        <v>1</v>
      </c>
      <c r="DW44" s="115"/>
      <c r="DX44" s="115"/>
      <c r="DY44" s="115">
        <f>DY40*1</f>
        <v>11</v>
      </c>
      <c r="DZ44" s="115"/>
      <c r="EA44" s="115"/>
      <c r="EB44" s="115">
        <f>EB40*1</f>
        <v>9</v>
      </c>
      <c r="EC44" s="115"/>
      <c r="ED44" s="115"/>
      <c r="EE44" s="115">
        <f>EE40*1</f>
        <v>8</v>
      </c>
      <c r="EF44" s="115"/>
      <c r="EG44" s="115"/>
      <c r="EH44" s="115">
        <f>EH40*1</f>
        <v>7</v>
      </c>
      <c r="EI44" s="115"/>
      <c r="EJ44" s="115"/>
      <c r="EK44" s="115">
        <f>EK40*1</f>
        <v>9</v>
      </c>
      <c r="EL44" s="115"/>
      <c r="EM44" s="115"/>
      <c r="EN44" s="115">
        <f>EN40*1</f>
        <v>3</v>
      </c>
      <c r="EO44" s="115"/>
      <c r="EP44" s="115"/>
      <c r="EQ44" s="115">
        <f>EQ40*1</f>
        <v>2</v>
      </c>
      <c r="ER44" s="115"/>
      <c r="ES44" s="115"/>
      <c r="ET44" s="115">
        <f>ET40*1</f>
        <v>0</v>
      </c>
      <c r="EU44" s="115"/>
      <c r="EV44" s="115"/>
      <c r="EW44" s="115">
        <f>EW40*1</f>
        <v>5</v>
      </c>
      <c r="EX44" s="115"/>
      <c r="EY44" s="115"/>
      <c r="EZ44" s="115">
        <f>EZ40*1</f>
        <v>5</v>
      </c>
      <c r="FA44" s="120"/>
    </row>
    <row r="45" spans="1:159" ht="15.75" customHeight="1" x14ac:dyDescent="0.2">
      <c r="A45" s="22" t="s">
        <v>145</v>
      </c>
      <c r="B45" s="76"/>
      <c r="C45" s="76">
        <f>3*35</f>
        <v>105</v>
      </c>
      <c r="D45" s="76"/>
      <c r="E45" s="76"/>
      <c r="F45" s="76">
        <f>3*35</f>
        <v>105</v>
      </c>
      <c r="G45" s="76"/>
      <c r="H45" s="76"/>
      <c r="I45" s="76">
        <f>3*35</f>
        <v>105</v>
      </c>
      <c r="J45" s="76"/>
      <c r="K45" s="76"/>
      <c r="L45" s="76">
        <f>3*35</f>
        <v>105</v>
      </c>
      <c r="M45" s="76"/>
      <c r="N45" s="76"/>
      <c r="O45" s="76">
        <f>3*35</f>
        <v>105</v>
      </c>
      <c r="P45" s="76"/>
      <c r="Q45" s="76"/>
      <c r="R45" s="76">
        <f>3*35</f>
        <v>105</v>
      </c>
      <c r="S45" s="76"/>
      <c r="T45" s="76"/>
      <c r="U45" s="76">
        <f>3*35</f>
        <v>105</v>
      </c>
      <c r="V45" s="76"/>
      <c r="W45" s="76"/>
      <c r="X45" s="76">
        <f>3*35</f>
        <v>105</v>
      </c>
      <c r="Y45" s="76"/>
      <c r="Z45" s="76"/>
      <c r="AA45" s="76">
        <f>3*35</f>
        <v>105</v>
      </c>
      <c r="AB45" s="76"/>
      <c r="AC45" s="46"/>
      <c r="AD45" s="46">
        <f>3*35</f>
        <v>105</v>
      </c>
      <c r="AE45" s="46"/>
      <c r="AF45" s="46"/>
      <c r="AG45" s="46">
        <f>3*35</f>
        <v>105</v>
      </c>
      <c r="AH45" s="46"/>
      <c r="AI45" s="46"/>
      <c r="AJ45" s="46">
        <f>3*35</f>
        <v>105</v>
      </c>
      <c r="AK45" s="46"/>
      <c r="AL45" s="46"/>
      <c r="AM45" s="46">
        <f>3*35</f>
        <v>105</v>
      </c>
      <c r="AN45" s="46"/>
      <c r="AO45" s="46"/>
      <c r="AP45" s="46">
        <f>3*35</f>
        <v>105</v>
      </c>
      <c r="AQ45" s="46"/>
      <c r="AR45" s="46"/>
      <c r="AS45" s="46">
        <f>3*35</f>
        <v>105</v>
      </c>
      <c r="AT45" s="46"/>
      <c r="AU45" s="46"/>
      <c r="AV45" s="46">
        <f>3*35</f>
        <v>105</v>
      </c>
      <c r="AW45" s="46"/>
      <c r="AX45" s="46"/>
      <c r="AY45" s="46">
        <f>3*35</f>
        <v>105</v>
      </c>
      <c r="AZ45" s="46"/>
      <c r="BA45" s="60"/>
      <c r="BB45" s="60">
        <f>3*35</f>
        <v>105</v>
      </c>
      <c r="BC45" s="60"/>
      <c r="BD45" s="60"/>
      <c r="BE45" s="60">
        <f>3*35</f>
        <v>105</v>
      </c>
      <c r="BF45" s="60"/>
      <c r="BG45" s="60"/>
      <c r="BH45" s="124">
        <v>105</v>
      </c>
      <c r="BI45" s="60"/>
      <c r="BJ45" s="60"/>
      <c r="BK45" s="60">
        <f>3*35</f>
        <v>105</v>
      </c>
      <c r="BL45" s="60"/>
      <c r="BM45" s="60"/>
      <c r="BN45" s="60">
        <f>3*35</f>
        <v>105</v>
      </c>
      <c r="BO45" s="60"/>
      <c r="BP45" s="60"/>
      <c r="BQ45" s="60">
        <f>3*35</f>
        <v>105</v>
      </c>
      <c r="BR45" s="60"/>
      <c r="BS45" s="60"/>
      <c r="BT45" s="60">
        <f>3*35</f>
        <v>105</v>
      </c>
      <c r="BU45" s="60"/>
      <c r="BV45" s="60"/>
      <c r="BW45" s="60">
        <f>3*35</f>
        <v>105</v>
      </c>
      <c r="BX45" s="60"/>
      <c r="BY45" s="60"/>
      <c r="BZ45" s="60">
        <f>3*35</f>
        <v>105</v>
      </c>
      <c r="CA45" s="60"/>
      <c r="CB45" s="60"/>
      <c r="CC45" s="60">
        <f>3*35</f>
        <v>105</v>
      </c>
      <c r="CD45" s="60"/>
      <c r="CE45" s="90"/>
      <c r="CF45" s="90">
        <f>3*35</f>
        <v>105</v>
      </c>
      <c r="CG45" s="90"/>
      <c r="CH45" s="90"/>
      <c r="CI45" s="90">
        <f>3*35</f>
        <v>105</v>
      </c>
      <c r="CJ45" s="90"/>
      <c r="CK45" s="90"/>
      <c r="CL45" s="90">
        <f>3*35</f>
        <v>105</v>
      </c>
      <c r="CM45" s="90"/>
      <c r="CN45" s="90"/>
      <c r="CO45" s="90">
        <f>3*35</f>
        <v>105</v>
      </c>
      <c r="CP45" s="90"/>
      <c r="CQ45" s="90"/>
      <c r="CR45" s="90">
        <f>3*35</f>
        <v>105</v>
      </c>
      <c r="CS45" s="90"/>
      <c r="CT45" s="90"/>
      <c r="CU45" s="90">
        <f>3*35</f>
        <v>105</v>
      </c>
      <c r="CV45" s="90"/>
      <c r="CW45" s="90"/>
      <c r="CX45" s="90">
        <f>3*35</f>
        <v>105</v>
      </c>
      <c r="CY45" s="90"/>
      <c r="CZ45" s="90"/>
      <c r="DA45" s="90">
        <f>3*35</f>
        <v>105</v>
      </c>
      <c r="DB45" s="90"/>
      <c r="DC45" s="90"/>
      <c r="DD45" s="90">
        <f>3*35</f>
        <v>105</v>
      </c>
      <c r="DE45" s="90"/>
      <c r="DF45" s="103"/>
      <c r="DG45" s="103">
        <f>3*35</f>
        <v>105</v>
      </c>
      <c r="DH45" s="103"/>
      <c r="DI45" s="103"/>
      <c r="DJ45" s="103">
        <f>3*35</f>
        <v>105</v>
      </c>
      <c r="DK45" s="103"/>
      <c r="DL45" s="103"/>
      <c r="DM45" s="103">
        <f>3*35</f>
        <v>105</v>
      </c>
      <c r="DN45" s="103"/>
      <c r="DO45" s="117"/>
      <c r="DP45" s="117">
        <f>3*35</f>
        <v>105</v>
      </c>
      <c r="DQ45" s="117"/>
      <c r="DR45" s="117"/>
      <c r="DS45" s="117">
        <f>3*35</f>
        <v>105</v>
      </c>
      <c r="DT45" s="117"/>
      <c r="DU45" s="117"/>
      <c r="DV45" s="117">
        <f>3*35</f>
        <v>105</v>
      </c>
      <c r="DW45" s="117"/>
      <c r="DX45" s="117"/>
      <c r="DY45" s="117">
        <f>3*35</f>
        <v>105</v>
      </c>
      <c r="DZ45" s="117"/>
      <c r="EA45" s="117"/>
      <c r="EB45" s="117">
        <f>3*35</f>
        <v>105</v>
      </c>
      <c r="EC45" s="117"/>
      <c r="ED45" s="117"/>
      <c r="EE45" s="117">
        <f>3*35</f>
        <v>105</v>
      </c>
      <c r="EF45" s="117"/>
      <c r="EG45" s="117"/>
      <c r="EH45" s="117">
        <f>3*35</f>
        <v>105</v>
      </c>
      <c r="EI45" s="117"/>
      <c r="EJ45" s="117"/>
      <c r="EK45" s="117">
        <f>3*35</f>
        <v>105</v>
      </c>
      <c r="EL45" s="117"/>
      <c r="EM45" s="117"/>
      <c r="EN45" s="117">
        <f>3*35</f>
        <v>105</v>
      </c>
      <c r="EO45" s="117"/>
      <c r="EP45" s="117"/>
      <c r="EQ45" s="117">
        <f>3*35</f>
        <v>105</v>
      </c>
      <c r="ER45" s="117"/>
      <c r="ES45" s="117"/>
      <c r="ET45" s="117">
        <f>3*35</f>
        <v>105</v>
      </c>
      <c r="EU45" s="117"/>
      <c r="EV45" s="117"/>
      <c r="EW45" s="117">
        <f>3*35</f>
        <v>105</v>
      </c>
      <c r="EX45" s="117"/>
      <c r="EY45" s="117"/>
      <c r="EZ45" s="117">
        <f>3*35</f>
        <v>105</v>
      </c>
      <c r="FA45" s="118"/>
    </row>
    <row r="46" spans="1:159" ht="15.75" customHeight="1" x14ac:dyDescent="0.2">
      <c r="A46" s="11" t="s">
        <v>146</v>
      </c>
      <c r="B46" s="69"/>
      <c r="C46" s="69">
        <f>2*35</f>
        <v>70</v>
      </c>
      <c r="D46" s="69"/>
      <c r="E46" s="69"/>
      <c r="F46" s="69">
        <f>2*35</f>
        <v>70</v>
      </c>
      <c r="G46" s="69"/>
      <c r="H46" s="69"/>
      <c r="I46" s="69">
        <f>2*35</f>
        <v>70</v>
      </c>
      <c r="J46" s="69"/>
      <c r="K46" s="69"/>
      <c r="L46" s="69">
        <f>2*35</f>
        <v>70</v>
      </c>
      <c r="M46" s="69"/>
      <c r="N46" s="69"/>
      <c r="O46" s="69">
        <f>2*35</f>
        <v>70</v>
      </c>
      <c r="P46" s="69"/>
      <c r="Q46" s="69"/>
      <c r="R46" s="69">
        <f>2*35</f>
        <v>70</v>
      </c>
      <c r="S46" s="69"/>
      <c r="T46" s="69"/>
      <c r="U46" s="69">
        <f>2*35</f>
        <v>70</v>
      </c>
      <c r="V46" s="69"/>
      <c r="W46" s="69"/>
      <c r="X46" s="69">
        <f>2*35</f>
        <v>70</v>
      </c>
      <c r="Y46" s="69"/>
      <c r="Z46" s="69"/>
      <c r="AA46" s="69">
        <f>2*35</f>
        <v>70</v>
      </c>
      <c r="AB46" s="69"/>
      <c r="AC46" s="40"/>
      <c r="AD46" s="40">
        <f>2*35</f>
        <v>70</v>
      </c>
      <c r="AE46" s="40"/>
      <c r="AF46" s="40"/>
      <c r="AG46" s="40">
        <f>2*35</f>
        <v>70</v>
      </c>
      <c r="AH46" s="40"/>
      <c r="AI46" s="40"/>
      <c r="AJ46" s="40">
        <f>2*35</f>
        <v>70</v>
      </c>
      <c r="AK46" s="40"/>
      <c r="AL46" s="40"/>
      <c r="AM46" s="40">
        <f>2*35</f>
        <v>70</v>
      </c>
      <c r="AN46" s="40"/>
      <c r="AO46" s="40"/>
      <c r="AP46" s="40">
        <f>2*35</f>
        <v>70</v>
      </c>
      <c r="AQ46" s="40"/>
      <c r="AR46" s="40"/>
      <c r="AS46" s="40">
        <f>2*35</f>
        <v>70</v>
      </c>
      <c r="AT46" s="40"/>
      <c r="AU46" s="40"/>
      <c r="AV46" s="40">
        <f>2*35</f>
        <v>70</v>
      </c>
      <c r="AW46" s="40"/>
      <c r="AX46" s="40"/>
      <c r="AY46" s="40">
        <f>2*35</f>
        <v>70</v>
      </c>
      <c r="AZ46" s="40"/>
      <c r="BA46" s="54"/>
      <c r="BB46" s="54">
        <f>2*35</f>
        <v>70</v>
      </c>
      <c r="BC46" s="54"/>
      <c r="BD46" s="54"/>
      <c r="BE46" s="54">
        <f>2*35</f>
        <v>70</v>
      </c>
      <c r="BF46" s="54"/>
      <c r="BG46" s="54"/>
      <c r="BH46" s="54">
        <f>2*35</f>
        <v>70</v>
      </c>
      <c r="BI46" s="54"/>
      <c r="BJ46" s="54"/>
      <c r="BK46" s="54">
        <f>2*35</f>
        <v>70</v>
      </c>
      <c r="BL46" s="54"/>
      <c r="BM46" s="54"/>
      <c r="BN46" s="54">
        <f>2*35</f>
        <v>70</v>
      </c>
      <c r="BO46" s="54"/>
      <c r="BP46" s="54"/>
      <c r="BQ46" s="54">
        <f>2*35</f>
        <v>70</v>
      </c>
      <c r="BR46" s="54"/>
      <c r="BS46" s="54"/>
      <c r="BT46" s="54">
        <f>2*35</f>
        <v>70</v>
      </c>
      <c r="BU46" s="54"/>
      <c r="BV46" s="54"/>
      <c r="BW46" s="54">
        <f>2*35</f>
        <v>70</v>
      </c>
      <c r="BX46" s="54"/>
      <c r="BY46" s="54"/>
      <c r="BZ46" s="54">
        <f>2*35</f>
        <v>70</v>
      </c>
      <c r="CA46" s="54"/>
      <c r="CB46" s="54"/>
      <c r="CC46" s="54">
        <f>2*35</f>
        <v>70</v>
      </c>
      <c r="CD46" s="54"/>
      <c r="CE46" s="84"/>
      <c r="CF46" s="84">
        <f>2*35</f>
        <v>70</v>
      </c>
      <c r="CG46" s="84"/>
      <c r="CH46" s="84"/>
      <c r="CI46" s="84">
        <f>2*35</f>
        <v>70</v>
      </c>
      <c r="CJ46" s="84"/>
      <c r="CK46" s="84"/>
      <c r="CL46" s="84">
        <f>2*35</f>
        <v>70</v>
      </c>
      <c r="CM46" s="84"/>
      <c r="CN46" s="84"/>
      <c r="CO46" s="84">
        <f>2*35</f>
        <v>70</v>
      </c>
      <c r="CP46" s="84"/>
      <c r="CQ46" s="84"/>
      <c r="CR46" s="84">
        <f>2*35</f>
        <v>70</v>
      </c>
      <c r="CS46" s="84"/>
      <c r="CT46" s="84"/>
      <c r="CU46" s="84">
        <f>2*35</f>
        <v>70</v>
      </c>
      <c r="CV46" s="84"/>
      <c r="CW46" s="84"/>
      <c r="CX46" s="84">
        <f>2*35</f>
        <v>70</v>
      </c>
      <c r="CY46" s="84"/>
      <c r="CZ46" s="84"/>
      <c r="DA46" s="84">
        <f>2*35</f>
        <v>70</v>
      </c>
      <c r="DB46" s="84"/>
      <c r="DC46" s="84"/>
      <c r="DD46" s="84">
        <f>2*35</f>
        <v>70</v>
      </c>
      <c r="DE46" s="84"/>
      <c r="DF46" s="98"/>
      <c r="DG46" s="98">
        <f>2*35</f>
        <v>70</v>
      </c>
      <c r="DH46" s="98"/>
      <c r="DI46" s="98"/>
      <c r="DJ46" s="98">
        <f>2*35</f>
        <v>70</v>
      </c>
      <c r="DK46" s="98"/>
      <c r="DL46" s="98"/>
      <c r="DM46" s="98">
        <f>2*35</f>
        <v>70</v>
      </c>
      <c r="DN46" s="98"/>
      <c r="DO46" s="111"/>
      <c r="DP46" s="111">
        <f>2*35</f>
        <v>70</v>
      </c>
      <c r="DQ46" s="111"/>
      <c r="DR46" s="111"/>
      <c r="DS46" s="111">
        <f>2*35</f>
        <v>70</v>
      </c>
      <c r="DT46" s="111"/>
      <c r="DU46" s="111"/>
      <c r="DV46" s="111">
        <f>2*35</f>
        <v>70</v>
      </c>
      <c r="DW46" s="111"/>
      <c r="DX46" s="111"/>
      <c r="DY46" s="111">
        <f>2*35</f>
        <v>70</v>
      </c>
      <c r="DZ46" s="111"/>
      <c r="EA46" s="111"/>
      <c r="EB46" s="111">
        <f>2*35</f>
        <v>70</v>
      </c>
      <c r="EC46" s="111"/>
      <c r="ED46" s="111"/>
      <c r="EE46" s="111">
        <f>2*35</f>
        <v>70</v>
      </c>
      <c r="EF46" s="111"/>
      <c r="EG46" s="111"/>
      <c r="EH46" s="111">
        <f>2*35</f>
        <v>70</v>
      </c>
      <c r="EI46" s="111"/>
      <c r="EJ46" s="111"/>
      <c r="EK46" s="111">
        <f>2*35</f>
        <v>70</v>
      </c>
      <c r="EL46" s="111"/>
      <c r="EM46" s="111"/>
      <c r="EN46" s="111">
        <f>2*35</f>
        <v>70</v>
      </c>
      <c r="EO46" s="111"/>
      <c r="EP46" s="111"/>
      <c r="EQ46" s="111">
        <f>2*35</f>
        <v>70</v>
      </c>
      <c r="ER46" s="111"/>
      <c r="ES46" s="111"/>
      <c r="ET46" s="111">
        <f>2*35</f>
        <v>70</v>
      </c>
      <c r="EU46" s="111"/>
      <c r="EV46" s="111"/>
      <c r="EW46" s="111">
        <f>2*35</f>
        <v>70</v>
      </c>
      <c r="EX46" s="111"/>
      <c r="EY46" s="111"/>
      <c r="EZ46" s="111">
        <f>2*35</f>
        <v>70</v>
      </c>
      <c r="FA46" s="119"/>
    </row>
    <row r="47" spans="1:159" ht="15.75" customHeight="1" thickBot="1" x14ac:dyDescent="0.25">
      <c r="A47" s="13" t="s">
        <v>147</v>
      </c>
      <c r="B47" s="73"/>
      <c r="C47" s="73">
        <f>1*35</f>
        <v>35</v>
      </c>
      <c r="D47" s="73"/>
      <c r="E47" s="73"/>
      <c r="F47" s="73">
        <f>1*35</f>
        <v>35</v>
      </c>
      <c r="G47" s="73"/>
      <c r="H47" s="73"/>
      <c r="I47" s="73">
        <f>1*35</f>
        <v>35</v>
      </c>
      <c r="J47" s="73"/>
      <c r="K47" s="73"/>
      <c r="L47" s="73">
        <f>1*35</f>
        <v>35</v>
      </c>
      <c r="M47" s="73"/>
      <c r="N47" s="73"/>
      <c r="O47" s="73">
        <f>1*35</f>
        <v>35</v>
      </c>
      <c r="P47" s="73"/>
      <c r="Q47" s="73"/>
      <c r="R47" s="73">
        <f>1*35</f>
        <v>35</v>
      </c>
      <c r="S47" s="73"/>
      <c r="T47" s="73"/>
      <c r="U47" s="73">
        <f>1*35</f>
        <v>35</v>
      </c>
      <c r="V47" s="73"/>
      <c r="W47" s="73"/>
      <c r="X47" s="73">
        <f>1*35</f>
        <v>35</v>
      </c>
      <c r="Y47" s="73"/>
      <c r="Z47" s="73"/>
      <c r="AA47" s="73">
        <f>1*35</f>
        <v>35</v>
      </c>
      <c r="AB47" s="73"/>
      <c r="AC47" s="44"/>
      <c r="AD47" s="44">
        <f>1*35</f>
        <v>35</v>
      </c>
      <c r="AE47" s="44"/>
      <c r="AF47" s="44"/>
      <c r="AG47" s="44">
        <f>1*35</f>
        <v>35</v>
      </c>
      <c r="AH47" s="44"/>
      <c r="AI47" s="44"/>
      <c r="AJ47" s="44">
        <f>1*35</f>
        <v>35</v>
      </c>
      <c r="AK47" s="44"/>
      <c r="AL47" s="44"/>
      <c r="AM47" s="44">
        <f>1*35</f>
        <v>35</v>
      </c>
      <c r="AN47" s="44"/>
      <c r="AO47" s="44"/>
      <c r="AP47" s="44">
        <f>1*35</f>
        <v>35</v>
      </c>
      <c r="AQ47" s="44"/>
      <c r="AR47" s="44"/>
      <c r="AS47" s="44">
        <f>1*35</f>
        <v>35</v>
      </c>
      <c r="AT47" s="44"/>
      <c r="AU47" s="44"/>
      <c r="AV47" s="44">
        <f>1*35</f>
        <v>35</v>
      </c>
      <c r="AW47" s="44"/>
      <c r="AX47" s="44"/>
      <c r="AY47" s="44">
        <f>1*35</f>
        <v>35</v>
      </c>
      <c r="AZ47" s="44"/>
      <c r="BA47" s="58"/>
      <c r="BB47" s="58">
        <f>1*35</f>
        <v>35</v>
      </c>
      <c r="BC47" s="58"/>
      <c r="BD47" s="58"/>
      <c r="BE47" s="58">
        <f>1*35</f>
        <v>35</v>
      </c>
      <c r="BF47" s="58"/>
      <c r="BG47" s="58"/>
      <c r="BH47" s="58">
        <v>35</v>
      </c>
      <c r="BI47" s="58"/>
      <c r="BJ47" s="58"/>
      <c r="BK47" s="58">
        <f>1*35</f>
        <v>35</v>
      </c>
      <c r="BL47" s="58"/>
      <c r="BM47" s="58"/>
      <c r="BN47" s="58">
        <f>1*35</f>
        <v>35</v>
      </c>
      <c r="BO47" s="58"/>
      <c r="BP47" s="58"/>
      <c r="BQ47" s="58">
        <f>1*35</f>
        <v>35</v>
      </c>
      <c r="BR47" s="58"/>
      <c r="BS47" s="58"/>
      <c r="BT47" s="58">
        <f>1*35</f>
        <v>35</v>
      </c>
      <c r="BU47" s="58"/>
      <c r="BV47" s="58"/>
      <c r="BW47" s="58">
        <f>1*35</f>
        <v>35</v>
      </c>
      <c r="BX47" s="58"/>
      <c r="BY47" s="58"/>
      <c r="BZ47" s="58">
        <f>1*35</f>
        <v>35</v>
      </c>
      <c r="CA47" s="58"/>
      <c r="CB47" s="58"/>
      <c r="CC47" s="58">
        <f>1*35</f>
        <v>35</v>
      </c>
      <c r="CD47" s="58"/>
      <c r="CE47" s="88"/>
      <c r="CF47" s="88">
        <f>1*35</f>
        <v>35</v>
      </c>
      <c r="CG47" s="88"/>
      <c r="CH47" s="88"/>
      <c r="CI47" s="88">
        <f>1*35</f>
        <v>35</v>
      </c>
      <c r="CJ47" s="88"/>
      <c r="CK47" s="88"/>
      <c r="CL47" s="88">
        <f>1*35</f>
        <v>35</v>
      </c>
      <c r="CM47" s="88"/>
      <c r="CN47" s="88"/>
      <c r="CO47" s="88">
        <f>1*35</f>
        <v>35</v>
      </c>
      <c r="CP47" s="88"/>
      <c r="CQ47" s="88"/>
      <c r="CR47" s="88">
        <f>1*35</f>
        <v>35</v>
      </c>
      <c r="CS47" s="88"/>
      <c r="CT47" s="88"/>
      <c r="CU47" s="88">
        <f>1*35</f>
        <v>35</v>
      </c>
      <c r="CV47" s="88"/>
      <c r="CW47" s="88"/>
      <c r="CX47" s="88">
        <f>1*35</f>
        <v>35</v>
      </c>
      <c r="CY47" s="88"/>
      <c r="CZ47" s="88"/>
      <c r="DA47" s="88">
        <f>1*35</f>
        <v>35</v>
      </c>
      <c r="DB47" s="88"/>
      <c r="DC47" s="88"/>
      <c r="DD47" s="88">
        <f>1*35</f>
        <v>35</v>
      </c>
      <c r="DE47" s="88"/>
      <c r="DF47" s="101"/>
      <c r="DG47" s="101">
        <f>1*35</f>
        <v>35</v>
      </c>
      <c r="DH47" s="101"/>
      <c r="DI47" s="101"/>
      <c r="DJ47" s="101">
        <f>1*35</f>
        <v>35</v>
      </c>
      <c r="DK47" s="101"/>
      <c r="DL47" s="101"/>
      <c r="DM47" s="101">
        <f>1*35</f>
        <v>35</v>
      </c>
      <c r="DN47" s="101"/>
      <c r="DO47" s="115"/>
      <c r="DP47" s="115">
        <f>1*35</f>
        <v>35</v>
      </c>
      <c r="DQ47" s="115"/>
      <c r="DR47" s="115"/>
      <c r="DS47" s="115">
        <f>1*35</f>
        <v>35</v>
      </c>
      <c r="DT47" s="115"/>
      <c r="DU47" s="115"/>
      <c r="DV47" s="115">
        <f>1*35</f>
        <v>35</v>
      </c>
      <c r="DW47" s="115"/>
      <c r="DX47" s="115"/>
      <c r="DY47" s="115">
        <f>1*35</f>
        <v>35</v>
      </c>
      <c r="DZ47" s="115"/>
      <c r="EA47" s="115"/>
      <c r="EB47" s="115">
        <f>1*35</f>
        <v>35</v>
      </c>
      <c r="EC47" s="115"/>
      <c r="ED47" s="115"/>
      <c r="EE47" s="115">
        <f>1*35</f>
        <v>35</v>
      </c>
      <c r="EF47" s="115"/>
      <c r="EG47" s="115"/>
      <c r="EH47" s="115">
        <f>1*35</f>
        <v>35</v>
      </c>
      <c r="EI47" s="115"/>
      <c r="EJ47" s="115"/>
      <c r="EK47" s="115">
        <f>1*35</f>
        <v>35</v>
      </c>
      <c r="EL47" s="115"/>
      <c r="EM47" s="115"/>
      <c r="EN47" s="115">
        <f>1*35</f>
        <v>35</v>
      </c>
      <c r="EO47" s="115"/>
      <c r="EP47" s="115"/>
      <c r="EQ47" s="115">
        <f>1*35</f>
        <v>35</v>
      </c>
      <c r="ER47" s="115"/>
      <c r="ES47" s="115"/>
      <c r="ET47" s="115">
        <f>1*35</f>
        <v>35</v>
      </c>
      <c r="EU47" s="115"/>
      <c r="EV47" s="115"/>
      <c r="EW47" s="115">
        <f>1*35</f>
        <v>35</v>
      </c>
      <c r="EX47" s="115"/>
      <c r="EY47" s="115"/>
      <c r="EZ47" s="115">
        <f>1*35</f>
        <v>35</v>
      </c>
      <c r="FA47" s="120"/>
    </row>
    <row r="48" spans="1:159" ht="15.75" customHeight="1" x14ac:dyDescent="0.2">
      <c r="A48" s="30"/>
      <c r="B48" s="76"/>
      <c r="C48" s="77">
        <f>C42/C45</f>
        <v>0.42857142857142855</v>
      </c>
      <c r="D48" s="76"/>
      <c r="E48" s="76"/>
      <c r="F48" s="77">
        <f>F42/F45</f>
        <v>0.65714285714285714</v>
      </c>
      <c r="G48" s="76"/>
      <c r="H48" s="76"/>
      <c r="I48" s="77">
        <f>I42/I45</f>
        <v>0.45714285714285713</v>
      </c>
      <c r="J48" s="76"/>
      <c r="K48" s="76"/>
      <c r="L48" s="77">
        <f>L42/L45</f>
        <v>0.37142857142857144</v>
      </c>
      <c r="M48" s="76"/>
      <c r="N48" s="76"/>
      <c r="O48" s="77">
        <f>O42/O45</f>
        <v>0.34285714285714286</v>
      </c>
      <c r="P48" s="76"/>
      <c r="Q48" s="76"/>
      <c r="R48" s="77">
        <f>R42/R45</f>
        <v>0.54285714285714282</v>
      </c>
      <c r="S48" s="76"/>
      <c r="T48" s="76"/>
      <c r="U48" s="77">
        <f>U42/U45</f>
        <v>0.6</v>
      </c>
      <c r="V48" s="76"/>
      <c r="W48" s="76"/>
      <c r="X48" s="77">
        <f>X42/X45</f>
        <v>0.6</v>
      </c>
      <c r="Y48" s="76"/>
      <c r="Z48" s="76"/>
      <c r="AA48" s="77">
        <f>AA42/AA45</f>
        <v>0.5714285714285714</v>
      </c>
      <c r="AB48" s="76"/>
      <c r="AC48" s="46"/>
      <c r="AD48" s="47">
        <f>AD42/AD45</f>
        <v>0.77142857142857146</v>
      </c>
      <c r="AE48" s="46"/>
      <c r="AF48" s="46"/>
      <c r="AG48" s="47">
        <f>AG42/AG45</f>
        <v>0.7142857142857143</v>
      </c>
      <c r="AH48" s="46"/>
      <c r="AI48" s="46"/>
      <c r="AJ48" s="47">
        <f>AJ42/AJ45</f>
        <v>0.68571428571428572</v>
      </c>
      <c r="AK48" s="46"/>
      <c r="AL48" s="46"/>
      <c r="AM48" s="47">
        <f>AM42/AM45</f>
        <v>0.62857142857142856</v>
      </c>
      <c r="AN48" s="46"/>
      <c r="AO48" s="46"/>
      <c r="AP48" s="47">
        <f>AP42/AP45</f>
        <v>0.68571428571428572</v>
      </c>
      <c r="AQ48" s="46"/>
      <c r="AR48" s="46"/>
      <c r="AS48" s="47">
        <f>AS42/AS45</f>
        <v>0.65714285714285714</v>
      </c>
      <c r="AT48" s="46"/>
      <c r="AU48" s="46"/>
      <c r="AV48" s="47">
        <f>AV42/AV45</f>
        <v>0.45714285714285713</v>
      </c>
      <c r="AW48" s="46"/>
      <c r="AX48" s="46"/>
      <c r="AY48" s="47">
        <f>AY42/AY45</f>
        <v>0.65714285714285714</v>
      </c>
      <c r="AZ48" s="46"/>
      <c r="BA48" s="60"/>
      <c r="BB48" s="61">
        <f>BB42/BB45</f>
        <v>0.91428571428571426</v>
      </c>
      <c r="BC48" s="60"/>
      <c r="BD48" s="60"/>
      <c r="BE48" s="61">
        <f>BE42/BE45</f>
        <v>0.7142857142857143</v>
      </c>
      <c r="BF48" s="60"/>
      <c r="BG48" s="60"/>
      <c r="BH48" s="61">
        <f>BH42/BH45</f>
        <v>5.7142857142857141E-2</v>
      </c>
      <c r="BI48" s="60"/>
      <c r="BJ48" s="60"/>
      <c r="BK48" s="61">
        <f>BK42/BK45</f>
        <v>0.11428571428571428</v>
      </c>
      <c r="BL48" s="60"/>
      <c r="BM48" s="60"/>
      <c r="BN48" s="61">
        <f>BN42/BN45</f>
        <v>0.68571428571428572</v>
      </c>
      <c r="BO48" s="60"/>
      <c r="BP48" s="60"/>
      <c r="BQ48" s="61">
        <f>BQ42/BQ45</f>
        <v>0.34285714285714286</v>
      </c>
      <c r="BR48" s="60"/>
      <c r="BS48" s="60"/>
      <c r="BT48" s="61">
        <f>BT42/BT45</f>
        <v>0.91428571428571426</v>
      </c>
      <c r="BU48" s="60"/>
      <c r="BV48" s="60"/>
      <c r="BW48" s="61">
        <f>BW42/BW45</f>
        <v>0.91428571428571426</v>
      </c>
      <c r="BX48" s="60"/>
      <c r="BY48" s="60"/>
      <c r="BZ48" s="61">
        <f>BZ42/BZ45</f>
        <v>0.8571428571428571</v>
      </c>
      <c r="CA48" s="60"/>
      <c r="CB48" s="60"/>
      <c r="CC48" s="61">
        <f>CC42/CC45</f>
        <v>0.34285714285714286</v>
      </c>
      <c r="CD48" s="60"/>
      <c r="CE48" s="90"/>
      <c r="CF48" s="91">
        <f>CF42/CF45</f>
        <v>0.74285714285714288</v>
      </c>
      <c r="CG48" s="90"/>
      <c r="CH48" s="90"/>
      <c r="CI48" s="91">
        <f>CI42/CI45</f>
        <v>0.77142857142857146</v>
      </c>
      <c r="CJ48" s="90"/>
      <c r="CK48" s="90"/>
      <c r="CL48" s="91">
        <f>CL42/CL45</f>
        <v>0.6</v>
      </c>
      <c r="CM48" s="90"/>
      <c r="CN48" s="90"/>
      <c r="CO48" s="91">
        <f>CO42/CO45</f>
        <v>0.34285714285714286</v>
      </c>
      <c r="CP48" s="90"/>
      <c r="CQ48" s="90"/>
      <c r="CR48" s="91">
        <f>CR42/CR45</f>
        <v>0.77142857142857146</v>
      </c>
      <c r="CS48" s="90"/>
      <c r="CT48" s="90"/>
      <c r="CU48" s="91">
        <f>CU42/CU45</f>
        <v>0.77142857142857146</v>
      </c>
      <c r="CV48" s="90"/>
      <c r="CW48" s="90"/>
      <c r="CX48" s="91">
        <f>CX42/CX45</f>
        <v>0.65714285714285714</v>
      </c>
      <c r="CY48" s="90"/>
      <c r="CZ48" s="90"/>
      <c r="DA48" s="91">
        <f>DA42/DA45</f>
        <v>0.62857142857142856</v>
      </c>
      <c r="DB48" s="90"/>
      <c r="DC48" s="90"/>
      <c r="DD48" s="91">
        <f>DD42/DD45</f>
        <v>0.6</v>
      </c>
      <c r="DE48" s="90"/>
      <c r="DF48" s="103"/>
      <c r="DG48" s="104">
        <f>DG42/DG45</f>
        <v>0.34285714285714286</v>
      </c>
      <c r="DH48" s="103"/>
      <c r="DI48" s="103"/>
      <c r="DJ48" s="104">
        <f>DJ42/DJ45</f>
        <v>0.17142857142857143</v>
      </c>
      <c r="DK48" s="103"/>
      <c r="DL48" s="103"/>
      <c r="DM48" s="104">
        <f>DM42/DM45</f>
        <v>0.7142857142857143</v>
      </c>
      <c r="DN48" s="103"/>
      <c r="DO48" s="117"/>
      <c r="DP48" s="121">
        <f>DP42/DP45</f>
        <v>0.48571428571428571</v>
      </c>
      <c r="DQ48" s="117"/>
      <c r="DR48" s="117"/>
      <c r="DS48" s="121">
        <f>DS42/DS45</f>
        <v>0.77142857142857146</v>
      </c>
      <c r="DT48" s="117"/>
      <c r="DU48" s="117"/>
      <c r="DV48" s="121">
        <f>DV42/DV45</f>
        <v>0.8</v>
      </c>
      <c r="DW48" s="117"/>
      <c r="DX48" s="117"/>
      <c r="DY48" s="121">
        <f>DY42/DY45</f>
        <v>0.34285714285714286</v>
      </c>
      <c r="DZ48" s="117"/>
      <c r="EA48" s="117"/>
      <c r="EB48" s="121">
        <f>EB42/EB45</f>
        <v>0.34285714285714286</v>
      </c>
      <c r="EC48" s="117"/>
      <c r="ED48" s="117"/>
      <c r="EE48" s="121">
        <f>EE42/EE45</f>
        <v>0.2857142857142857</v>
      </c>
      <c r="EF48" s="117"/>
      <c r="EG48" s="117"/>
      <c r="EH48" s="121">
        <f>EH42/EH45</f>
        <v>0.37142857142857144</v>
      </c>
      <c r="EI48" s="117"/>
      <c r="EJ48" s="117"/>
      <c r="EK48" s="121">
        <f>EK42/EK45</f>
        <v>0.22857142857142856</v>
      </c>
      <c r="EL48" s="117"/>
      <c r="EM48" s="117"/>
      <c r="EN48" s="121">
        <f>EN42/EN45</f>
        <v>0.45714285714285713</v>
      </c>
      <c r="EO48" s="117"/>
      <c r="EP48" s="117"/>
      <c r="EQ48" s="121">
        <f>EQ42/EQ45</f>
        <v>0.7142857142857143</v>
      </c>
      <c r="ER48" s="117"/>
      <c r="ES48" s="117"/>
      <c r="ET48" s="121">
        <f>ET42/ET45</f>
        <v>0.8571428571428571</v>
      </c>
      <c r="EU48" s="117"/>
      <c r="EV48" s="117"/>
      <c r="EW48" s="121">
        <f>EW42/EW45</f>
        <v>0.6</v>
      </c>
      <c r="EX48" s="117"/>
      <c r="EY48" s="117"/>
      <c r="EZ48" s="121">
        <f>EZ42/EZ45</f>
        <v>0.51428571428571423</v>
      </c>
      <c r="FA48" s="118"/>
    </row>
    <row r="49" spans="1:157" ht="15.75" customHeight="1" x14ac:dyDescent="0.2">
      <c r="A49" s="33"/>
      <c r="B49" s="69"/>
      <c r="C49" s="78">
        <f>C43/C46</f>
        <v>0.54285714285714282</v>
      </c>
      <c r="D49" s="69"/>
      <c r="E49" s="69"/>
      <c r="F49" s="78">
        <f>F43/F46</f>
        <v>0.2857142857142857</v>
      </c>
      <c r="G49" s="69"/>
      <c r="H49" s="69"/>
      <c r="I49" s="78">
        <f>I43/I46</f>
        <v>0.51428571428571423</v>
      </c>
      <c r="J49" s="69"/>
      <c r="K49" s="69"/>
      <c r="L49" s="78">
        <f>L43/L46</f>
        <v>0.48571428571428571</v>
      </c>
      <c r="M49" s="69"/>
      <c r="N49" s="69"/>
      <c r="O49" s="78">
        <f>O43/O46</f>
        <v>0.34285714285714286</v>
      </c>
      <c r="P49" s="69"/>
      <c r="Q49" s="69"/>
      <c r="R49" s="78">
        <f>R43/R46</f>
        <v>0.34285714285714286</v>
      </c>
      <c r="S49" s="69"/>
      <c r="T49" s="69"/>
      <c r="U49" s="78">
        <f>U43/U46</f>
        <v>0.34285714285714286</v>
      </c>
      <c r="V49" s="69"/>
      <c r="W49" s="69"/>
      <c r="X49" s="78">
        <f>X43/X46</f>
        <v>0.31428571428571428</v>
      </c>
      <c r="Y49" s="69"/>
      <c r="Z49" s="69"/>
      <c r="AA49" s="78">
        <f>AA43/AA46</f>
        <v>0.25714285714285712</v>
      </c>
      <c r="AB49" s="69"/>
      <c r="AC49" s="40"/>
      <c r="AD49" s="48">
        <f>AD43/AD46</f>
        <v>0.2</v>
      </c>
      <c r="AE49" s="40"/>
      <c r="AF49" s="40"/>
      <c r="AG49" s="48">
        <f>AG43/AG46</f>
        <v>0.25714285714285712</v>
      </c>
      <c r="AH49" s="40"/>
      <c r="AI49" s="40"/>
      <c r="AJ49" s="48">
        <f>AJ43/AJ46</f>
        <v>0.22857142857142856</v>
      </c>
      <c r="AK49" s="40"/>
      <c r="AL49" s="40"/>
      <c r="AM49" s="48">
        <f>AM43/AM46</f>
        <v>0.25714285714285712</v>
      </c>
      <c r="AN49" s="40"/>
      <c r="AO49" s="40"/>
      <c r="AP49" s="48">
        <f>AP43/AP46</f>
        <v>0.22857142857142856</v>
      </c>
      <c r="AQ49" s="40"/>
      <c r="AR49" s="40"/>
      <c r="AS49" s="48">
        <f>AS43/AS46</f>
        <v>0.2857142857142857</v>
      </c>
      <c r="AT49" s="40"/>
      <c r="AU49" s="40"/>
      <c r="AV49" s="48">
        <f>AV43/AV46</f>
        <v>0.45714285714285713</v>
      </c>
      <c r="AW49" s="40"/>
      <c r="AX49" s="40"/>
      <c r="AY49" s="48">
        <f>AY43/AY46</f>
        <v>0.2</v>
      </c>
      <c r="AZ49" s="40"/>
      <c r="BA49" s="54"/>
      <c r="BB49" s="62">
        <f>BB43/BB46</f>
        <v>5.7142857142857141E-2</v>
      </c>
      <c r="BC49" s="54"/>
      <c r="BD49" s="54"/>
      <c r="BE49" s="62">
        <f>BE43/BE46</f>
        <v>0.14285714285714285</v>
      </c>
      <c r="BF49" s="54"/>
      <c r="BG49" s="54"/>
      <c r="BH49" s="62">
        <f>BH43/BH46</f>
        <v>0.17142857142857143</v>
      </c>
      <c r="BI49" s="54"/>
      <c r="BJ49" s="54"/>
      <c r="BK49" s="62">
        <f>BK43/BK46</f>
        <v>0.2857142857142857</v>
      </c>
      <c r="BL49" s="54"/>
      <c r="BM49" s="54"/>
      <c r="BN49" s="62">
        <f>BN43/BN46</f>
        <v>0.25714285714285712</v>
      </c>
      <c r="BO49" s="54"/>
      <c r="BP49" s="54"/>
      <c r="BQ49" s="62">
        <f>BQ43/BQ46</f>
        <v>0.45714285714285713</v>
      </c>
      <c r="BR49" s="54"/>
      <c r="BS49" s="54"/>
      <c r="BT49" s="62">
        <f>BT43/BT46</f>
        <v>8.5714285714285715E-2</v>
      </c>
      <c r="BU49" s="54"/>
      <c r="BV49" s="54"/>
      <c r="BW49" s="62">
        <f>BW43/BW46</f>
        <v>8.5714285714285715E-2</v>
      </c>
      <c r="BX49" s="54"/>
      <c r="BY49" s="54"/>
      <c r="BZ49" s="62">
        <f>BZ43/BZ46</f>
        <v>0.14285714285714285</v>
      </c>
      <c r="CA49" s="54"/>
      <c r="CB49" s="54"/>
      <c r="CC49" s="62">
        <f>CC43/CC46</f>
        <v>0.42857142857142855</v>
      </c>
      <c r="CD49" s="54"/>
      <c r="CE49" s="84"/>
      <c r="CF49" s="92">
        <f>CF43/CF46</f>
        <v>0.11428571428571428</v>
      </c>
      <c r="CG49" s="84"/>
      <c r="CH49" s="84"/>
      <c r="CI49" s="92">
        <f>CI43/CI46</f>
        <v>0.2</v>
      </c>
      <c r="CJ49" s="84"/>
      <c r="CK49" s="84"/>
      <c r="CL49" s="92">
        <f>CL43/CL46</f>
        <v>0.2857142857142857</v>
      </c>
      <c r="CM49" s="84"/>
      <c r="CN49" s="84"/>
      <c r="CO49" s="92">
        <f>CO43/CO46</f>
        <v>0.51428571428571423</v>
      </c>
      <c r="CP49" s="84"/>
      <c r="CQ49" s="84"/>
      <c r="CR49" s="92">
        <f>CR43/CR46</f>
        <v>0.14285714285714285</v>
      </c>
      <c r="CS49" s="84"/>
      <c r="CT49" s="84"/>
      <c r="CU49" s="92">
        <f>CU43/CU46</f>
        <v>0.17142857142857143</v>
      </c>
      <c r="CV49" s="84"/>
      <c r="CW49" s="84"/>
      <c r="CX49" s="92">
        <f>CX43/CX46</f>
        <v>0.2857142857142857</v>
      </c>
      <c r="CY49" s="84"/>
      <c r="CZ49" s="84"/>
      <c r="DA49" s="92">
        <f>DA43/DA46</f>
        <v>0.31428571428571428</v>
      </c>
      <c r="DB49" s="84"/>
      <c r="DC49" s="84"/>
      <c r="DD49" s="92">
        <f>DD43/DD46</f>
        <v>0.25714285714285712</v>
      </c>
      <c r="DE49" s="84"/>
      <c r="DF49" s="98"/>
      <c r="DG49" s="105">
        <f>DG43/DG46</f>
        <v>0.42857142857142855</v>
      </c>
      <c r="DH49" s="98"/>
      <c r="DI49" s="98"/>
      <c r="DJ49" s="105">
        <f>DJ43/DJ46</f>
        <v>0.6</v>
      </c>
      <c r="DK49" s="98"/>
      <c r="DL49" s="98"/>
      <c r="DM49" s="105">
        <f>DM43/DM46</f>
        <v>0.22857142857142856</v>
      </c>
      <c r="DN49" s="98"/>
      <c r="DO49" s="111"/>
      <c r="DP49" s="122">
        <f>DP43/DP46</f>
        <v>0.45714285714285713</v>
      </c>
      <c r="DQ49" s="111"/>
      <c r="DR49" s="111"/>
      <c r="DS49" s="122">
        <f>DS43/DS46</f>
        <v>0.11428571428571428</v>
      </c>
      <c r="DT49" s="111"/>
      <c r="DU49" s="111"/>
      <c r="DV49" s="122">
        <f>DV43/DV46</f>
        <v>0.17142857142857143</v>
      </c>
      <c r="DW49" s="111"/>
      <c r="DX49" s="111"/>
      <c r="DY49" s="122">
        <f>DY43/DY46</f>
        <v>0.34285714285714286</v>
      </c>
      <c r="DZ49" s="111"/>
      <c r="EA49" s="111"/>
      <c r="EB49" s="122">
        <f>EB43/EB46</f>
        <v>0.4</v>
      </c>
      <c r="EC49" s="111"/>
      <c r="ED49" s="111"/>
      <c r="EE49" s="122">
        <f>EE43/EE46</f>
        <v>0.48571428571428571</v>
      </c>
      <c r="EF49" s="111"/>
      <c r="EG49" s="111"/>
      <c r="EH49" s="122">
        <f>EH43/EH46</f>
        <v>0.42857142857142855</v>
      </c>
      <c r="EI49" s="111"/>
      <c r="EJ49" s="111"/>
      <c r="EK49" s="122">
        <f>EK43/EK46</f>
        <v>0.51428571428571423</v>
      </c>
      <c r="EL49" s="111"/>
      <c r="EM49" s="111"/>
      <c r="EN49" s="122">
        <f>EN43/EN46</f>
        <v>0.45714285714285713</v>
      </c>
      <c r="EO49" s="111"/>
      <c r="EP49" s="111"/>
      <c r="EQ49" s="122">
        <f>EQ43/EQ46</f>
        <v>0.22857142857142856</v>
      </c>
      <c r="ER49" s="111"/>
      <c r="ES49" s="111"/>
      <c r="ET49" s="122">
        <f>ET43/ET46</f>
        <v>0.14285714285714285</v>
      </c>
      <c r="EU49" s="111"/>
      <c r="EV49" s="111"/>
      <c r="EW49" s="122">
        <f>EW43/EW46</f>
        <v>0.25714285714285712</v>
      </c>
      <c r="EX49" s="111"/>
      <c r="EY49" s="111"/>
      <c r="EZ49" s="122">
        <f>EZ43/EZ46</f>
        <v>0.34285714285714286</v>
      </c>
      <c r="FA49" s="119"/>
    </row>
    <row r="50" spans="1:157" ht="15.75" customHeight="1" thickBot="1" x14ac:dyDescent="0.25">
      <c r="A50" s="15"/>
      <c r="B50" s="73"/>
      <c r="C50" s="79">
        <f>C44/C47</f>
        <v>2.8571428571428571E-2</v>
      </c>
      <c r="D50" s="73"/>
      <c r="E50" s="73"/>
      <c r="F50" s="79">
        <f>F44/F47</f>
        <v>5.7142857142857141E-2</v>
      </c>
      <c r="G50" s="73"/>
      <c r="H50" s="73"/>
      <c r="I50" s="79">
        <f>I44/I47</f>
        <v>2.8571428571428571E-2</v>
      </c>
      <c r="J50" s="73"/>
      <c r="K50" s="73"/>
      <c r="L50" s="79">
        <f>L44/L47</f>
        <v>0.14285714285714285</v>
      </c>
      <c r="M50" s="73"/>
      <c r="N50" s="73"/>
      <c r="O50" s="79">
        <f>O44/O47</f>
        <v>0.31428571428571428</v>
      </c>
      <c r="P50" s="73"/>
      <c r="Q50" s="73"/>
      <c r="R50" s="79">
        <f>R44/R47</f>
        <v>0.11428571428571428</v>
      </c>
      <c r="S50" s="73"/>
      <c r="T50" s="73"/>
      <c r="U50" s="79">
        <f>U44/U47</f>
        <v>5.7142857142857141E-2</v>
      </c>
      <c r="V50" s="73"/>
      <c r="W50" s="73"/>
      <c r="X50" s="79">
        <f>X44/X47</f>
        <v>8.5714285714285715E-2</v>
      </c>
      <c r="Y50" s="73"/>
      <c r="Z50" s="73"/>
      <c r="AA50" s="79">
        <f>AA44/AA47</f>
        <v>0.17142857142857143</v>
      </c>
      <c r="AB50" s="73"/>
      <c r="AC50" s="44"/>
      <c r="AD50" s="49">
        <f>AD44/AD47</f>
        <v>2.8571428571428571E-2</v>
      </c>
      <c r="AE50" s="44"/>
      <c r="AF50" s="44"/>
      <c r="AG50" s="49">
        <f>AG44/AG47</f>
        <v>2.8571428571428571E-2</v>
      </c>
      <c r="AH50" s="44"/>
      <c r="AI50" s="44"/>
      <c r="AJ50" s="49">
        <f>AJ44/AJ47</f>
        <v>8.5714285714285715E-2</v>
      </c>
      <c r="AK50" s="44"/>
      <c r="AL50" s="44"/>
      <c r="AM50" s="49">
        <f>AM44/AM47</f>
        <v>0.11428571428571428</v>
      </c>
      <c r="AN50" s="44"/>
      <c r="AO50" s="44"/>
      <c r="AP50" s="49">
        <f>AP44/AP47</f>
        <v>8.5714285714285715E-2</v>
      </c>
      <c r="AQ50" s="44"/>
      <c r="AR50" s="44"/>
      <c r="AS50" s="49">
        <f>AS44/AS47</f>
        <v>5.7142857142857141E-2</v>
      </c>
      <c r="AT50" s="44"/>
      <c r="AU50" s="44"/>
      <c r="AV50" s="49">
        <f>AV44/AV47</f>
        <v>8.5714285714285715E-2</v>
      </c>
      <c r="AW50" s="44"/>
      <c r="AX50" s="44"/>
      <c r="AY50" s="49">
        <f>AY44/AY47</f>
        <v>0.14285714285714285</v>
      </c>
      <c r="AZ50" s="44"/>
      <c r="BA50" s="58"/>
      <c r="BB50" s="63">
        <f>BB44/BB47</f>
        <v>2.8571428571428571E-2</v>
      </c>
      <c r="BC50" s="58"/>
      <c r="BD50" s="58"/>
      <c r="BE50" s="63">
        <f>BE44/BE47</f>
        <v>0.14285714285714285</v>
      </c>
      <c r="BF50" s="58"/>
      <c r="BG50" s="58"/>
      <c r="BH50" s="63">
        <f>BH44/BH47</f>
        <v>0.77142857142857146</v>
      </c>
      <c r="BI50" s="58"/>
      <c r="BJ50" s="58"/>
      <c r="BK50" s="63">
        <f>BK44/BK47</f>
        <v>0.6</v>
      </c>
      <c r="BL50" s="58"/>
      <c r="BM50" s="58"/>
      <c r="BN50" s="63">
        <f>BN44/BN47</f>
        <v>5.7142857142857141E-2</v>
      </c>
      <c r="BO50" s="58"/>
      <c r="BP50" s="58"/>
      <c r="BQ50" s="63">
        <f>BQ44/BQ47</f>
        <v>0.2</v>
      </c>
      <c r="BR50" s="58"/>
      <c r="BS50" s="58"/>
      <c r="BT50" s="63">
        <f>BT44/BT47</f>
        <v>0</v>
      </c>
      <c r="BU50" s="58"/>
      <c r="BV50" s="58"/>
      <c r="BW50" s="63">
        <f>BW44/BW47</f>
        <v>0</v>
      </c>
      <c r="BX50" s="58"/>
      <c r="BY50" s="58"/>
      <c r="BZ50" s="63">
        <f>BZ44/BZ47</f>
        <v>0</v>
      </c>
      <c r="CA50" s="58"/>
      <c r="CB50" s="58"/>
      <c r="CC50" s="63">
        <f>CC44/CC47</f>
        <v>0.22857142857142856</v>
      </c>
      <c r="CD50" s="58"/>
      <c r="CE50" s="88"/>
      <c r="CF50" s="93">
        <f>CF44/CF47</f>
        <v>0.14285714285714285</v>
      </c>
      <c r="CG50" s="88"/>
      <c r="CH50" s="88"/>
      <c r="CI50" s="93">
        <f>CI44/CI47</f>
        <v>2.8571428571428571E-2</v>
      </c>
      <c r="CJ50" s="88"/>
      <c r="CK50" s="88"/>
      <c r="CL50" s="93">
        <f>CL44/CL47</f>
        <v>0.11428571428571428</v>
      </c>
      <c r="CM50" s="88"/>
      <c r="CN50" s="88"/>
      <c r="CO50" s="93">
        <f>CO44/CO47</f>
        <v>0.14285714285714285</v>
      </c>
      <c r="CP50" s="88"/>
      <c r="CQ50" s="88"/>
      <c r="CR50" s="93">
        <f>CR44/CR47</f>
        <v>8.5714285714285715E-2</v>
      </c>
      <c r="CS50" s="88"/>
      <c r="CT50" s="88"/>
      <c r="CU50" s="93">
        <f>CU44/CU47</f>
        <v>5.7142857142857141E-2</v>
      </c>
      <c r="CV50" s="88"/>
      <c r="CW50" s="88"/>
      <c r="CX50" s="93">
        <f>CX44/CX47</f>
        <v>5.7142857142857141E-2</v>
      </c>
      <c r="CY50" s="88"/>
      <c r="CZ50" s="88"/>
      <c r="DA50" s="93">
        <f>DA44/DA47</f>
        <v>5.7142857142857141E-2</v>
      </c>
      <c r="DB50" s="88"/>
      <c r="DC50" s="88"/>
      <c r="DD50" s="93">
        <f>DD44/DD47</f>
        <v>0.14285714285714285</v>
      </c>
      <c r="DE50" s="88"/>
      <c r="DF50" s="101"/>
      <c r="DG50" s="106">
        <f>DG44/DG47</f>
        <v>0.22857142857142856</v>
      </c>
      <c r="DH50" s="101"/>
      <c r="DI50" s="101"/>
      <c r="DJ50" s="106">
        <f>DJ44/DJ47</f>
        <v>0.22857142857142856</v>
      </c>
      <c r="DK50" s="101"/>
      <c r="DL50" s="101"/>
      <c r="DM50" s="106">
        <f>DM44/DM47</f>
        <v>5.7142857142857141E-2</v>
      </c>
      <c r="DN50" s="101"/>
      <c r="DO50" s="115"/>
      <c r="DP50" s="123">
        <f>DP44/DP47</f>
        <v>5.7142857142857141E-2</v>
      </c>
      <c r="DQ50" s="115"/>
      <c r="DR50" s="115"/>
      <c r="DS50" s="123">
        <f>DS44/DS47</f>
        <v>0.11428571428571428</v>
      </c>
      <c r="DT50" s="115"/>
      <c r="DU50" s="115"/>
      <c r="DV50" s="123">
        <f>DV44/DV47</f>
        <v>2.8571428571428571E-2</v>
      </c>
      <c r="DW50" s="115"/>
      <c r="DX50" s="115"/>
      <c r="DY50" s="123">
        <f>DY44/DY47</f>
        <v>0.31428571428571428</v>
      </c>
      <c r="DZ50" s="115"/>
      <c r="EA50" s="115"/>
      <c r="EB50" s="123">
        <f>EB44/EB47</f>
        <v>0.25714285714285712</v>
      </c>
      <c r="EC50" s="115"/>
      <c r="ED50" s="115"/>
      <c r="EE50" s="123">
        <f>EE44/EE47</f>
        <v>0.22857142857142856</v>
      </c>
      <c r="EF50" s="115"/>
      <c r="EG50" s="115"/>
      <c r="EH50" s="123">
        <f>EH44/EH47</f>
        <v>0.2</v>
      </c>
      <c r="EI50" s="115"/>
      <c r="EJ50" s="115"/>
      <c r="EK50" s="123">
        <f>EK44/EK47</f>
        <v>0.25714285714285712</v>
      </c>
      <c r="EL50" s="115"/>
      <c r="EM50" s="115"/>
      <c r="EN50" s="123">
        <f>EN44/EN47</f>
        <v>8.5714285714285715E-2</v>
      </c>
      <c r="EO50" s="115"/>
      <c r="EP50" s="115"/>
      <c r="EQ50" s="123">
        <f>EQ44/EQ47</f>
        <v>5.7142857142857141E-2</v>
      </c>
      <c r="ER50" s="115"/>
      <c r="ES50" s="115"/>
      <c r="ET50" s="123">
        <f>ET44/ET47</f>
        <v>0</v>
      </c>
      <c r="EU50" s="115"/>
      <c r="EV50" s="115"/>
      <c r="EW50" s="123">
        <f>EW44/EW47</f>
        <v>0.14285714285714285</v>
      </c>
      <c r="EX50" s="115"/>
      <c r="EY50" s="115"/>
      <c r="EZ50" s="123">
        <f>EZ44/EZ47</f>
        <v>0.14285714285714285</v>
      </c>
      <c r="FA50" s="120"/>
    </row>
    <row r="51" spans="1:157" ht="15.75" customHeight="1" x14ac:dyDescent="0.2">
      <c r="B51" s="227">
        <f>SUM(C45:AA45)</f>
        <v>945</v>
      </c>
      <c r="C51" s="227"/>
      <c r="D51" s="227"/>
      <c r="E51" s="227"/>
      <c r="F51" s="227"/>
      <c r="G51" s="227"/>
      <c r="H51" s="227"/>
      <c r="I51" s="227"/>
      <c r="J51" s="227"/>
      <c r="K51" s="227"/>
      <c r="L51" s="227"/>
      <c r="M51" s="227"/>
      <c r="N51" s="227"/>
      <c r="O51" s="227"/>
      <c r="P51" s="227"/>
      <c r="Q51" s="227"/>
      <c r="R51" s="227"/>
      <c r="S51" s="227"/>
      <c r="T51" s="227"/>
      <c r="U51" s="227"/>
      <c r="V51" s="227"/>
      <c r="W51" s="227"/>
      <c r="X51" s="227"/>
      <c r="Y51" s="227"/>
      <c r="Z51" s="227"/>
      <c r="AA51" s="227"/>
      <c r="AB51" s="227"/>
      <c r="AC51" s="213">
        <f>SUM(AD45:AZ45)</f>
        <v>840</v>
      </c>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182">
        <f>SUM(BB45:CD45)</f>
        <v>1050</v>
      </c>
      <c r="BB51" s="182"/>
      <c r="BC51" s="182"/>
      <c r="BD51" s="182"/>
      <c r="BE51" s="182"/>
      <c r="BF51" s="182"/>
      <c r="BG51" s="182"/>
      <c r="BH51" s="182"/>
      <c r="BI51" s="182"/>
      <c r="BJ51" s="182"/>
      <c r="BK51" s="182"/>
      <c r="BL51" s="182"/>
      <c r="BM51" s="182"/>
      <c r="BN51" s="182"/>
      <c r="BO51" s="182"/>
      <c r="BP51" s="182"/>
      <c r="BQ51" s="182"/>
      <c r="BR51" s="182"/>
      <c r="BS51" s="182"/>
      <c r="BT51" s="182"/>
      <c r="BU51" s="182"/>
      <c r="BV51" s="182"/>
      <c r="BW51" s="182"/>
      <c r="BX51" s="182"/>
      <c r="BY51" s="182"/>
      <c r="BZ51" s="182"/>
      <c r="CA51" s="182"/>
      <c r="CB51" s="182"/>
      <c r="CC51" s="182"/>
      <c r="CD51" s="182"/>
      <c r="CE51" s="189">
        <f>SUM(CF45:DE45)</f>
        <v>945</v>
      </c>
      <c r="CF51" s="189"/>
      <c r="CG51" s="189"/>
      <c r="CH51" s="189"/>
      <c r="CI51" s="189"/>
      <c r="CJ51" s="189"/>
      <c r="CK51" s="189"/>
      <c r="CL51" s="189"/>
      <c r="CM51" s="189"/>
      <c r="CN51" s="189"/>
      <c r="CO51" s="189"/>
      <c r="CP51" s="189"/>
      <c r="CQ51" s="189"/>
      <c r="CR51" s="189"/>
      <c r="CS51" s="189"/>
      <c r="CT51" s="189"/>
      <c r="CU51" s="189"/>
      <c r="CV51" s="189"/>
      <c r="CW51" s="189"/>
      <c r="CX51" s="189"/>
      <c r="CY51" s="189"/>
      <c r="CZ51" s="189"/>
      <c r="DA51" s="189"/>
      <c r="DB51" s="189"/>
      <c r="DC51" s="189"/>
      <c r="DD51" s="189"/>
      <c r="DE51" s="189"/>
      <c r="DF51" s="188">
        <f>SUM(DG45:DM45)</f>
        <v>315</v>
      </c>
      <c r="DG51" s="188"/>
      <c r="DH51" s="188"/>
      <c r="DI51" s="188"/>
      <c r="DJ51" s="188"/>
      <c r="DK51" s="188"/>
      <c r="DL51" s="188"/>
      <c r="DM51" s="188"/>
      <c r="DN51" s="188"/>
      <c r="DO51" s="199">
        <f>SUM(DP45:EZ45)</f>
        <v>1365</v>
      </c>
      <c r="DP51" s="199"/>
      <c r="DQ51" s="199"/>
      <c r="DR51" s="199"/>
      <c r="DS51" s="199"/>
      <c r="DT51" s="199"/>
      <c r="DU51" s="199"/>
      <c r="DV51" s="199"/>
      <c r="DW51" s="199"/>
      <c r="DX51" s="199"/>
      <c r="DY51" s="199"/>
      <c r="DZ51" s="199"/>
      <c r="EA51" s="199"/>
      <c r="EB51" s="199"/>
      <c r="EC51" s="199"/>
      <c r="ED51" s="199"/>
      <c r="EE51" s="199"/>
      <c r="EF51" s="199"/>
      <c r="EG51" s="199"/>
      <c r="EH51" s="199"/>
      <c r="EI51" s="199"/>
      <c r="EJ51" s="199"/>
      <c r="EK51" s="199"/>
      <c r="EL51" s="199"/>
      <c r="EM51" s="199"/>
      <c r="EN51" s="199"/>
      <c r="EO51" s="199"/>
      <c r="EP51" s="199"/>
      <c r="EQ51" s="199"/>
      <c r="ER51" s="199"/>
      <c r="ES51" s="199"/>
      <c r="ET51" s="199"/>
      <c r="EU51" s="199"/>
      <c r="EV51" s="199"/>
      <c r="EW51" s="199"/>
      <c r="EX51" s="199"/>
      <c r="EY51" s="199"/>
      <c r="EZ51" s="199"/>
      <c r="FA51" s="199"/>
    </row>
    <row r="52" spans="1:157" ht="15.75" customHeight="1" x14ac:dyDescent="0.2">
      <c r="B52" s="214">
        <f>SUM(C46:AB46)</f>
        <v>630</v>
      </c>
      <c r="C52" s="214"/>
      <c r="D52" s="214"/>
      <c r="E52" s="214"/>
      <c r="F52" s="214"/>
      <c r="G52" s="214"/>
      <c r="H52" s="214"/>
      <c r="I52" s="214"/>
      <c r="J52" s="214"/>
      <c r="K52" s="214"/>
      <c r="L52" s="214"/>
      <c r="M52" s="214"/>
      <c r="N52" s="214"/>
      <c r="O52" s="214"/>
      <c r="P52" s="214"/>
      <c r="Q52" s="214"/>
      <c r="R52" s="214"/>
      <c r="S52" s="214"/>
      <c r="T52" s="214"/>
      <c r="U52" s="214"/>
      <c r="V52" s="214"/>
      <c r="W52" s="214"/>
      <c r="X52" s="214"/>
      <c r="Y52" s="214"/>
      <c r="Z52" s="214"/>
      <c r="AA52" s="214"/>
      <c r="AB52" s="214"/>
      <c r="AC52" s="200">
        <f>SUM(AD46:AZ46)</f>
        <v>560</v>
      </c>
      <c r="AD52" s="200"/>
      <c r="AE52" s="200"/>
      <c r="AF52" s="200"/>
      <c r="AG52" s="200"/>
      <c r="AH52" s="200"/>
      <c r="AI52" s="200"/>
      <c r="AJ52" s="200"/>
      <c r="AK52" s="200"/>
      <c r="AL52" s="200"/>
      <c r="AM52" s="200"/>
      <c r="AN52" s="200"/>
      <c r="AO52" s="200"/>
      <c r="AP52" s="200"/>
      <c r="AQ52" s="200"/>
      <c r="AR52" s="200"/>
      <c r="AS52" s="200"/>
      <c r="AT52" s="200"/>
      <c r="AU52" s="200"/>
      <c r="AV52" s="200"/>
      <c r="AW52" s="200"/>
      <c r="AX52" s="200"/>
      <c r="AY52" s="200"/>
      <c r="AZ52" s="200"/>
      <c r="BA52" s="182">
        <f t="shared" ref="BA52:BA53" si="52">SUM(BB46:CD46)</f>
        <v>700</v>
      </c>
      <c r="BB52" s="182"/>
      <c r="BC52" s="182"/>
      <c r="BD52" s="182"/>
      <c r="BE52" s="182"/>
      <c r="BF52" s="182"/>
      <c r="BG52" s="182"/>
      <c r="BH52" s="182"/>
      <c r="BI52" s="182"/>
      <c r="BJ52" s="182"/>
      <c r="BK52" s="182"/>
      <c r="BL52" s="182"/>
      <c r="BM52" s="182"/>
      <c r="BN52" s="182"/>
      <c r="BO52" s="182"/>
      <c r="BP52" s="182"/>
      <c r="BQ52" s="182"/>
      <c r="BR52" s="182"/>
      <c r="BS52" s="182"/>
      <c r="BT52" s="182"/>
      <c r="BU52" s="182"/>
      <c r="BV52" s="182"/>
      <c r="BW52" s="182"/>
      <c r="BX52" s="182"/>
      <c r="BY52" s="182"/>
      <c r="BZ52" s="182"/>
      <c r="CA52" s="182"/>
      <c r="CB52" s="182"/>
      <c r="CC52" s="182"/>
      <c r="CD52" s="182"/>
      <c r="CE52" s="189">
        <f t="shared" ref="CE52:CE53" si="53">SUM(CF46:DE46)</f>
        <v>630</v>
      </c>
      <c r="CF52" s="189"/>
      <c r="CG52" s="189"/>
      <c r="CH52" s="189"/>
      <c r="CI52" s="189"/>
      <c r="CJ52" s="189"/>
      <c r="CK52" s="189"/>
      <c r="CL52" s="189"/>
      <c r="CM52" s="189"/>
      <c r="CN52" s="189"/>
      <c r="CO52" s="189"/>
      <c r="CP52" s="189"/>
      <c r="CQ52" s="189"/>
      <c r="CR52" s="189"/>
      <c r="CS52" s="189"/>
      <c r="CT52" s="189"/>
      <c r="CU52" s="189"/>
      <c r="CV52" s="189"/>
      <c r="CW52" s="189"/>
      <c r="CX52" s="189"/>
      <c r="CY52" s="189"/>
      <c r="CZ52" s="189"/>
      <c r="DA52" s="189"/>
      <c r="DB52" s="189"/>
      <c r="DC52" s="189"/>
      <c r="DD52" s="189"/>
      <c r="DE52" s="189"/>
      <c r="DF52" s="188">
        <f t="shared" ref="DF52:DF53" si="54">SUM(DG46:DM46)</f>
        <v>210</v>
      </c>
      <c r="DG52" s="188"/>
      <c r="DH52" s="188"/>
      <c r="DI52" s="188"/>
      <c r="DJ52" s="188"/>
      <c r="DK52" s="188"/>
      <c r="DL52" s="188"/>
      <c r="DM52" s="188"/>
      <c r="DN52" s="188"/>
      <c r="DO52" s="199">
        <f t="shared" ref="DO52:DO53" si="55">SUM(DP46:EZ46)</f>
        <v>910</v>
      </c>
      <c r="DP52" s="199"/>
      <c r="DQ52" s="199"/>
      <c r="DR52" s="199"/>
      <c r="DS52" s="199"/>
      <c r="DT52" s="199"/>
      <c r="DU52" s="199"/>
      <c r="DV52" s="199"/>
      <c r="DW52" s="199"/>
      <c r="DX52" s="199"/>
      <c r="DY52" s="199"/>
      <c r="DZ52" s="199"/>
      <c r="EA52" s="199"/>
      <c r="EB52" s="199"/>
      <c r="EC52" s="199"/>
      <c r="ED52" s="199"/>
      <c r="EE52" s="199"/>
      <c r="EF52" s="199"/>
      <c r="EG52" s="199"/>
      <c r="EH52" s="199"/>
      <c r="EI52" s="199"/>
      <c r="EJ52" s="199"/>
      <c r="EK52" s="199"/>
      <c r="EL52" s="199"/>
      <c r="EM52" s="199"/>
      <c r="EN52" s="199"/>
      <c r="EO52" s="199"/>
      <c r="EP52" s="199"/>
      <c r="EQ52" s="199"/>
      <c r="ER52" s="199"/>
      <c r="ES52" s="199"/>
      <c r="ET52" s="199"/>
      <c r="EU52" s="199"/>
      <c r="EV52" s="199"/>
      <c r="EW52" s="199"/>
      <c r="EX52" s="199"/>
      <c r="EY52" s="199"/>
      <c r="EZ52" s="199"/>
      <c r="FA52" s="199"/>
    </row>
    <row r="53" spans="1:157" ht="15.75" customHeight="1" x14ac:dyDescent="0.2">
      <c r="B53" s="214">
        <f>SUM(C47:AB47)</f>
        <v>315</v>
      </c>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00">
        <f>SUM(AD47:AY47)</f>
        <v>280</v>
      </c>
      <c r="AD53" s="200"/>
      <c r="AE53" s="200"/>
      <c r="AF53" s="200"/>
      <c r="AG53" s="200"/>
      <c r="AH53" s="200"/>
      <c r="AI53" s="200"/>
      <c r="AJ53" s="200"/>
      <c r="AK53" s="200"/>
      <c r="AL53" s="200"/>
      <c r="AM53" s="200"/>
      <c r="AN53" s="200"/>
      <c r="AO53" s="200"/>
      <c r="AP53" s="200"/>
      <c r="AQ53" s="200"/>
      <c r="AR53" s="200"/>
      <c r="AS53" s="200"/>
      <c r="AT53" s="200"/>
      <c r="AU53" s="200"/>
      <c r="AV53" s="200"/>
      <c r="AW53" s="200"/>
      <c r="AX53" s="200"/>
      <c r="AY53" s="200"/>
      <c r="AZ53" s="200"/>
      <c r="BA53" s="182">
        <f t="shared" si="52"/>
        <v>350</v>
      </c>
      <c r="BB53" s="182"/>
      <c r="BC53" s="182"/>
      <c r="BD53" s="182"/>
      <c r="BE53" s="182"/>
      <c r="BF53" s="182"/>
      <c r="BG53" s="182"/>
      <c r="BH53" s="182"/>
      <c r="BI53" s="182"/>
      <c r="BJ53" s="182"/>
      <c r="BK53" s="182"/>
      <c r="BL53" s="182"/>
      <c r="BM53" s="182"/>
      <c r="BN53" s="182"/>
      <c r="BO53" s="182"/>
      <c r="BP53" s="182"/>
      <c r="BQ53" s="182"/>
      <c r="BR53" s="182"/>
      <c r="BS53" s="182"/>
      <c r="BT53" s="182"/>
      <c r="BU53" s="182"/>
      <c r="BV53" s="182"/>
      <c r="BW53" s="182"/>
      <c r="BX53" s="182"/>
      <c r="BY53" s="182"/>
      <c r="BZ53" s="182"/>
      <c r="CA53" s="182"/>
      <c r="CB53" s="182"/>
      <c r="CC53" s="182"/>
      <c r="CD53" s="182"/>
      <c r="CE53" s="189">
        <f t="shared" si="53"/>
        <v>315</v>
      </c>
      <c r="CF53" s="189"/>
      <c r="CG53" s="189"/>
      <c r="CH53" s="189"/>
      <c r="CI53" s="189"/>
      <c r="CJ53" s="189"/>
      <c r="CK53" s="189"/>
      <c r="CL53" s="189"/>
      <c r="CM53" s="189"/>
      <c r="CN53" s="189"/>
      <c r="CO53" s="189"/>
      <c r="CP53" s="189"/>
      <c r="CQ53" s="189"/>
      <c r="CR53" s="189"/>
      <c r="CS53" s="189"/>
      <c r="CT53" s="189"/>
      <c r="CU53" s="189"/>
      <c r="CV53" s="189"/>
      <c r="CW53" s="189"/>
      <c r="CX53" s="189"/>
      <c r="CY53" s="189"/>
      <c r="CZ53" s="189"/>
      <c r="DA53" s="189"/>
      <c r="DB53" s="189"/>
      <c r="DC53" s="189"/>
      <c r="DD53" s="189"/>
      <c r="DE53" s="189"/>
      <c r="DF53" s="188">
        <f t="shared" si="54"/>
        <v>105</v>
      </c>
      <c r="DG53" s="188"/>
      <c r="DH53" s="188"/>
      <c r="DI53" s="188"/>
      <c r="DJ53" s="188"/>
      <c r="DK53" s="188"/>
      <c r="DL53" s="188"/>
      <c r="DM53" s="188"/>
      <c r="DN53" s="188"/>
      <c r="DO53" s="199">
        <f t="shared" si="55"/>
        <v>455</v>
      </c>
      <c r="DP53" s="199"/>
      <c r="DQ53" s="199"/>
      <c r="DR53" s="199"/>
      <c r="DS53" s="199"/>
      <c r="DT53" s="199"/>
      <c r="DU53" s="199"/>
      <c r="DV53" s="199"/>
      <c r="DW53" s="199"/>
      <c r="DX53" s="199"/>
      <c r="DY53" s="199"/>
      <c r="DZ53" s="199"/>
      <c r="EA53" s="199"/>
      <c r="EB53" s="199"/>
      <c r="EC53" s="199"/>
      <c r="ED53" s="199"/>
      <c r="EE53" s="199"/>
      <c r="EF53" s="199"/>
      <c r="EG53" s="199"/>
      <c r="EH53" s="199"/>
      <c r="EI53" s="199"/>
      <c r="EJ53" s="199"/>
      <c r="EK53" s="199"/>
      <c r="EL53" s="199"/>
      <c r="EM53" s="199"/>
      <c r="EN53" s="199"/>
      <c r="EO53" s="199"/>
      <c r="EP53" s="199"/>
      <c r="EQ53" s="199"/>
      <c r="ER53" s="199"/>
      <c r="ES53" s="199"/>
      <c r="ET53" s="199"/>
      <c r="EU53" s="199"/>
      <c r="EV53" s="199"/>
      <c r="EW53" s="199"/>
      <c r="EX53" s="199"/>
      <c r="EY53" s="199"/>
      <c r="EZ53" s="199"/>
      <c r="FA53" s="199"/>
    </row>
    <row r="54" spans="1:157" ht="15.75" customHeight="1" x14ac:dyDescent="0.2">
      <c r="B54" s="214">
        <f>SUM(C42:AB42)</f>
        <v>480</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00">
        <f>SUM(AC42:AZ42)</f>
        <v>552</v>
      </c>
      <c r="AD54" s="200"/>
      <c r="AE54" s="200"/>
      <c r="AF54" s="200"/>
      <c r="AG54" s="200"/>
      <c r="AH54" s="200"/>
      <c r="AI54" s="200"/>
      <c r="AJ54" s="200"/>
      <c r="AK54" s="200"/>
      <c r="AL54" s="200"/>
      <c r="AM54" s="200"/>
      <c r="AN54" s="200"/>
      <c r="AO54" s="200"/>
      <c r="AP54" s="200"/>
      <c r="AQ54" s="200"/>
      <c r="AR54" s="200"/>
      <c r="AS54" s="200"/>
      <c r="AT54" s="200"/>
      <c r="AU54" s="200"/>
      <c r="AV54" s="200"/>
      <c r="AW54" s="200"/>
      <c r="AX54" s="200"/>
      <c r="AY54" s="200"/>
      <c r="AZ54" s="200"/>
      <c r="BA54" s="182">
        <f>SUM(BB42:CD42)</f>
        <v>615</v>
      </c>
      <c r="BB54" s="182"/>
      <c r="BC54" s="182"/>
      <c r="BD54" s="182"/>
      <c r="BE54" s="182"/>
      <c r="BF54" s="182"/>
      <c r="BG54" s="182"/>
      <c r="BH54" s="182"/>
      <c r="BI54" s="182"/>
      <c r="BJ54" s="182"/>
      <c r="BK54" s="182"/>
      <c r="BL54" s="182"/>
      <c r="BM54" s="182"/>
      <c r="BN54" s="182"/>
      <c r="BO54" s="182"/>
      <c r="BP54" s="182"/>
      <c r="BQ54" s="182"/>
      <c r="BR54" s="182"/>
      <c r="BS54" s="182"/>
      <c r="BT54" s="182"/>
      <c r="BU54" s="182"/>
      <c r="BV54" s="182"/>
      <c r="BW54" s="182"/>
      <c r="BX54" s="182"/>
      <c r="BY54" s="182"/>
      <c r="BZ54" s="182"/>
      <c r="CA54" s="182"/>
      <c r="CB54" s="182"/>
      <c r="CC54" s="182"/>
      <c r="CD54" s="182"/>
      <c r="CE54" s="189">
        <f>SUM(CF42:DE42)</f>
        <v>618</v>
      </c>
      <c r="CF54" s="189"/>
      <c r="CG54" s="189"/>
      <c r="CH54" s="189"/>
      <c r="CI54" s="189"/>
      <c r="CJ54" s="189"/>
      <c r="CK54" s="189"/>
      <c r="CL54" s="189"/>
      <c r="CM54" s="189"/>
      <c r="CN54" s="189"/>
      <c r="CO54" s="189"/>
      <c r="CP54" s="189"/>
      <c r="CQ54" s="189"/>
      <c r="CR54" s="189"/>
      <c r="CS54" s="189"/>
      <c r="CT54" s="189"/>
      <c r="CU54" s="189"/>
      <c r="CV54" s="189"/>
      <c r="CW54" s="189"/>
      <c r="CX54" s="189"/>
      <c r="CY54" s="189"/>
      <c r="CZ54" s="189"/>
      <c r="DA54" s="189"/>
      <c r="DB54" s="189"/>
      <c r="DC54" s="189"/>
      <c r="DD54" s="189"/>
      <c r="DE54" s="189"/>
      <c r="DF54" s="188">
        <f>SUM(DG42:DM42)</f>
        <v>129</v>
      </c>
      <c r="DG54" s="188"/>
      <c r="DH54" s="188"/>
      <c r="DI54" s="188"/>
      <c r="DJ54" s="188"/>
      <c r="DK54" s="188"/>
      <c r="DL54" s="188"/>
      <c r="DM54" s="188"/>
      <c r="DN54" s="188"/>
      <c r="DO54" s="199">
        <f>SUM(DP42:EZ42)</f>
        <v>711</v>
      </c>
      <c r="DP54" s="199"/>
      <c r="DQ54" s="199"/>
      <c r="DR54" s="199"/>
      <c r="DS54" s="199"/>
      <c r="DT54" s="199"/>
      <c r="DU54" s="199"/>
      <c r="DV54" s="199"/>
      <c r="DW54" s="199"/>
      <c r="DX54" s="199"/>
      <c r="DY54" s="199"/>
      <c r="DZ54" s="199"/>
      <c r="EA54" s="199"/>
      <c r="EB54" s="199"/>
      <c r="EC54" s="199"/>
      <c r="ED54" s="199"/>
      <c r="EE54" s="199"/>
      <c r="EF54" s="199"/>
      <c r="EG54" s="199"/>
      <c r="EH54" s="199"/>
      <c r="EI54" s="199"/>
      <c r="EJ54" s="199"/>
      <c r="EK54" s="199"/>
      <c r="EL54" s="199"/>
      <c r="EM54" s="199"/>
      <c r="EN54" s="199"/>
      <c r="EO54" s="199"/>
      <c r="EP54" s="199"/>
      <c r="EQ54" s="199"/>
      <c r="ER54" s="199"/>
      <c r="ES54" s="199"/>
      <c r="ET54" s="199"/>
      <c r="EU54" s="199"/>
      <c r="EV54" s="199"/>
      <c r="EW54" s="199"/>
      <c r="EX54" s="199"/>
      <c r="EY54" s="199"/>
      <c r="EZ54" s="199"/>
      <c r="FA54" s="199"/>
    </row>
    <row r="55" spans="1:157" ht="15.75" customHeight="1" x14ac:dyDescent="0.2">
      <c r="B55" s="214">
        <f>SUM(C43:AB43)</f>
        <v>240</v>
      </c>
      <c r="C55" s="214"/>
      <c r="D55" s="214"/>
      <c r="E55" s="214"/>
      <c r="F55" s="214"/>
      <c r="G55" s="214"/>
      <c r="H55" s="214"/>
      <c r="I55" s="214"/>
      <c r="J55" s="214"/>
      <c r="K55" s="214"/>
      <c r="L55" s="214"/>
      <c r="M55" s="214"/>
      <c r="N55" s="214"/>
      <c r="O55" s="214"/>
      <c r="P55" s="214"/>
      <c r="Q55" s="214"/>
      <c r="R55" s="214"/>
      <c r="S55" s="214"/>
      <c r="T55" s="214"/>
      <c r="U55" s="214"/>
      <c r="V55" s="214"/>
      <c r="W55" s="214"/>
      <c r="X55" s="214"/>
      <c r="Y55" s="214"/>
      <c r="Z55" s="214"/>
      <c r="AA55" s="214"/>
      <c r="AB55" s="214"/>
      <c r="AC55" s="200">
        <f t="shared" ref="AC55:AC56" si="56">SUM(AC43:AZ43)</f>
        <v>148</v>
      </c>
      <c r="AD55" s="200"/>
      <c r="AE55" s="200"/>
      <c r="AF55" s="200"/>
      <c r="AG55" s="200"/>
      <c r="AH55" s="200"/>
      <c r="AI55" s="200"/>
      <c r="AJ55" s="200"/>
      <c r="AK55" s="200"/>
      <c r="AL55" s="200"/>
      <c r="AM55" s="200"/>
      <c r="AN55" s="200"/>
      <c r="AO55" s="200"/>
      <c r="AP55" s="200"/>
      <c r="AQ55" s="200"/>
      <c r="AR55" s="200"/>
      <c r="AS55" s="200"/>
      <c r="AT55" s="200"/>
      <c r="AU55" s="200"/>
      <c r="AV55" s="200"/>
      <c r="AW55" s="200"/>
      <c r="AX55" s="200"/>
      <c r="AY55" s="200"/>
      <c r="AZ55" s="200"/>
      <c r="BA55" s="182">
        <f t="shared" ref="BA55:BA56" si="57">SUM(BB43:CD43)</f>
        <v>148</v>
      </c>
      <c r="BB55" s="182"/>
      <c r="BC55" s="182"/>
      <c r="BD55" s="182"/>
      <c r="BE55" s="182"/>
      <c r="BF55" s="182"/>
      <c r="BG55" s="182"/>
      <c r="BH55" s="182"/>
      <c r="BI55" s="182"/>
      <c r="BJ55" s="182"/>
      <c r="BK55" s="182"/>
      <c r="BL55" s="182"/>
      <c r="BM55" s="182"/>
      <c r="BN55" s="182"/>
      <c r="BO55" s="182"/>
      <c r="BP55" s="182"/>
      <c r="BQ55" s="182"/>
      <c r="BR55" s="182"/>
      <c r="BS55" s="182"/>
      <c r="BT55" s="182"/>
      <c r="BU55" s="182"/>
      <c r="BV55" s="182"/>
      <c r="BW55" s="182"/>
      <c r="BX55" s="182"/>
      <c r="BY55" s="182"/>
      <c r="BZ55" s="182"/>
      <c r="CA55" s="182"/>
      <c r="CB55" s="182"/>
      <c r="CC55" s="182"/>
      <c r="CD55" s="182"/>
      <c r="CE55" s="189">
        <f t="shared" ref="CE55:CE56" si="58">SUM(CF43:DE43)</f>
        <v>160</v>
      </c>
      <c r="CF55" s="189"/>
      <c r="CG55" s="189"/>
      <c r="CH55" s="189"/>
      <c r="CI55" s="189"/>
      <c r="CJ55" s="189"/>
      <c r="CK55" s="189"/>
      <c r="CL55" s="189"/>
      <c r="CM55" s="189"/>
      <c r="CN55" s="189"/>
      <c r="CO55" s="189"/>
      <c r="CP55" s="189"/>
      <c r="CQ55" s="189"/>
      <c r="CR55" s="189"/>
      <c r="CS55" s="189"/>
      <c r="CT55" s="189"/>
      <c r="CU55" s="189"/>
      <c r="CV55" s="189"/>
      <c r="CW55" s="189"/>
      <c r="CX55" s="189"/>
      <c r="CY55" s="189"/>
      <c r="CZ55" s="189"/>
      <c r="DA55" s="189"/>
      <c r="DB55" s="189"/>
      <c r="DC55" s="189"/>
      <c r="DD55" s="189"/>
      <c r="DE55" s="189"/>
      <c r="DF55" s="188">
        <f t="shared" ref="DF55:DF56" si="59">SUM(DG43:DM43)</f>
        <v>88</v>
      </c>
      <c r="DG55" s="188"/>
      <c r="DH55" s="188"/>
      <c r="DI55" s="188"/>
      <c r="DJ55" s="188"/>
      <c r="DK55" s="188"/>
      <c r="DL55" s="188"/>
      <c r="DM55" s="188"/>
      <c r="DN55" s="188"/>
      <c r="DO55" s="199">
        <f t="shared" ref="DO55:DO56" si="60">SUM(DP43:EZ43)</f>
        <v>304</v>
      </c>
      <c r="DP55" s="199"/>
      <c r="DQ55" s="199"/>
      <c r="DR55" s="199"/>
      <c r="DS55" s="199"/>
      <c r="DT55" s="199"/>
      <c r="DU55" s="199"/>
      <c r="DV55" s="199"/>
      <c r="DW55" s="199"/>
      <c r="DX55" s="199"/>
      <c r="DY55" s="199"/>
      <c r="DZ55" s="199"/>
      <c r="EA55" s="199"/>
      <c r="EB55" s="199"/>
      <c r="EC55" s="199"/>
      <c r="ED55" s="199"/>
      <c r="EE55" s="199"/>
      <c r="EF55" s="199"/>
      <c r="EG55" s="199"/>
      <c r="EH55" s="199"/>
      <c r="EI55" s="199"/>
      <c r="EJ55" s="199"/>
      <c r="EK55" s="199"/>
      <c r="EL55" s="199"/>
      <c r="EM55" s="199"/>
      <c r="EN55" s="199"/>
      <c r="EO55" s="199"/>
      <c r="EP55" s="199"/>
      <c r="EQ55" s="199"/>
      <c r="ER55" s="199"/>
      <c r="ES55" s="199"/>
      <c r="ET55" s="199"/>
      <c r="EU55" s="199"/>
      <c r="EV55" s="199"/>
      <c r="EW55" s="199"/>
      <c r="EX55" s="199"/>
      <c r="EY55" s="199"/>
      <c r="EZ55" s="199"/>
      <c r="FA55" s="199"/>
    </row>
    <row r="56" spans="1:157" ht="15.75" customHeight="1" thickBot="1" x14ac:dyDescent="0.25">
      <c r="B56" s="214">
        <f>SUM(C44:AB44)</f>
        <v>35</v>
      </c>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00">
        <f t="shared" si="56"/>
        <v>22</v>
      </c>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182">
        <f t="shared" si="57"/>
        <v>71</v>
      </c>
      <c r="BB56" s="182"/>
      <c r="BC56" s="182"/>
      <c r="BD56" s="182"/>
      <c r="BE56" s="182"/>
      <c r="BF56" s="182"/>
      <c r="BG56" s="182"/>
      <c r="BH56" s="182"/>
      <c r="BI56" s="182"/>
      <c r="BJ56" s="182"/>
      <c r="BK56" s="182"/>
      <c r="BL56" s="182"/>
      <c r="BM56" s="182"/>
      <c r="BN56" s="182"/>
      <c r="BO56" s="182"/>
      <c r="BP56" s="182"/>
      <c r="BQ56" s="182"/>
      <c r="BR56" s="182"/>
      <c r="BS56" s="182"/>
      <c r="BT56" s="182"/>
      <c r="BU56" s="182"/>
      <c r="BV56" s="182"/>
      <c r="BW56" s="182"/>
      <c r="BX56" s="182"/>
      <c r="BY56" s="182"/>
      <c r="BZ56" s="182"/>
      <c r="CA56" s="182"/>
      <c r="CB56" s="182"/>
      <c r="CC56" s="182"/>
      <c r="CD56" s="182"/>
      <c r="CE56" s="189">
        <f t="shared" si="58"/>
        <v>29</v>
      </c>
      <c r="CF56" s="189"/>
      <c r="CG56" s="189"/>
      <c r="CH56" s="189"/>
      <c r="CI56" s="189"/>
      <c r="CJ56" s="189"/>
      <c r="CK56" s="189"/>
      <c r="CL56" s="189"/>
      <c r="CM56" s="189"/>
      <c r="CN56" s="189"/>
      <c r="CO56" s="189"/>
      <c r="CP56" s="189"/>
      <c r="CQ56" s="189"/>
      <c r="CR56" s="189"/>
      <c r="CS56" s="189"/>
      <c r="CT56" s="189"/>
      <c r="CU56" s="189"/>
      <c r="CV56" s="189"/>
      <c r="CW56" s="189"/>
      <c r="CX56" s="189"/>
      <c r="CY56" s="189"/>
      <c r="CZ56" s="189"/>
      <c r="DA56" s="189"/>
      <c r="DB56" s="189"/>
      <c r="DC56" s="189"/>
      <c r="DD56" s="189"/>
      <c r="DE56" s="189"/>
      <c r="DF56" s="188">
        <f t="shared" si="59"/>
        <v>18</v>
      </c>
      <c r="DG56" s="188"/>
      <c r="DH56" s="188"/>
      <c r="DI56" s="188"/>
      <c r="DJ56" s="188"/>
      <c r="DK56" s="188"/>
      <c r="DL56" s="188"/>
      <c r="DM56" s="188"/>
      <c r="DN56" s="188"/>
      <c r="DO56" s="199">
        <f t="shared" si="60"/>
        <v>66</v>
      </c>
      <c r="DP56" s="199"/>
      <c r="DQ56" s="199"/>
      <c r="DR56" s="199"/>
      <c r="DS56" s="199"/>
      <c r="DT56" s="199"/>
      <c r="DU56" s="199"/>
      <c r="DV56" s="199"/>
      <c r="DW56" s="199"/>
      <c r="DX56" s="199"/>
      <c r="DY56" s="199"/>
      <c r="DZ56" s="199"/>
      <c r="EA56" s="199"/>
      <c r="EB56" s="199"/>
      <c r="EC56" s="199"/>
      <c r="ED56" s="199"/>
      <c r="EE56" s="199"/>
      <c r="EF56" s="199"/>
      <c r="EG56" s="199"/>
      <c r="EH56" s="199"/>
      <c r="EI56" s="199"/>
      <c r="EJ56" s="199"/>
      <c r="EK56" s="199"/>
      <c r="EL56" s="199"/>
      <c r="EM56" s="199"/>
      <c r="EN56" s="199"/>
      <c r="EO56" s="199"/>
      <c r="EP56" s="199"/>
      <c r="EQ56" s="199"/>
      <c r="ER56" s="199"/>
      <c r="ES56" s="199"/>
      <c r="ET56" s="199"/>
      <c r="EU56" s="199"/>
      <c r="EV56" s="199"/>
      <c r="EW56" s="199"/>
      <c r="EX56" s="199"/>
      <c r="EY56" s="199"/>
      <c r="EZ56" s="199"/>
      <c r="FA56" s="199"/>
    </row>
    <row r="57" spans="1:157" ht="15.75" customHeight="1" x14ac:dyDescent="0.2">
      <c r="B57" s="215">
        <f>B54/B51</f>
        <v>0.50793650793650791</v>
      </c>
      <c r="C57" s="216"/>
      <c r="D57" s="216"/>
      <c r="E57" s="216"/>
      <c r="F57" s="216"/>
      <c r="G57" s="216"/>
      <c r="H57" s="216"/>
      <c r="I57" s="216"/>
      <c r="J57" s="216"/>
      <c r="K57" s="216"/>
      <c r="L57" s="216"/>
      <c r="M57" s="216"/>
      <c r="N57" s="216"/>
      <c r="O57" s="216"/>
      <c r="P57" s="216"/>
      <c r="Q57" s="216"/>
      <c r="R57" s="216"/>
      <c r="S57" s="216"/>
      <c r="T57" s="216"/>
      <c r="U57" s="216"/>
      <c r="V57" s="216"/>
      <c r="W57" s="216"/>
      <c r="X57" s="216"/>
      <c r="Y57" s="216"/>
      <c r="Z57" s="216"/>
      <c r="AA57" s="216"/>
      <c r="AB57" s="216"/>
      <c r="AC57" s="201">
        <f>AC54/AC51</f>
        <v>0.65714285714285714</v>
      </c>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01"/>
      <c r="AZ57" s="201"/>
      <c r="BA57" s="183">
        <f>BA54/BA51</f>
        <v>0.58571428571428574</v>
      </c>
      <c r="BB57" s="183"/>
      <c r="BC57" s="183"/>
      <c r="BD57" s="183"/>
      <c r="BE57" s="183"/>
      <c r="BF57" s="183"/>
      <c r="BG57" s="183"/>
      <c r="BH57" s="183"/>
      <c r="BI57" s="183"/>
      <c r="BJ57" s="183"/>
      <c r="BK57" s="183"/>
      <c r="BL57" s="183"/>
      <c r="BM57" s="183"/>
      <c r="BN57" s="183"/>
      <c r="BO57" s="183"/>
      <c r="BP57" s="183"/>
      <c r="BQ57" s="183"/>
      <c r="BR57" s="183"/>
      <c r="BS57" s="183"/>
      <c r="BT57" s="183"/>
      <c r="BU57" s="183"/>
      <c r="BV57" s="183"/>
      <c r="BW57" s="183"/>
      <c r="BX57" s="183"/>
      <c r="BY57" s="183"/>
      <c r="BZ57" s="183"/>
      <c r="CA57" s="183"/>
      <c r="CB57" s="183"/>
      <c r="CC57" s="183"/>
      <c r="CD57" s="183"/>
      <c r="CE57" s="184">
        <f>CE54/CE51</f>
        <v>0.65396825396825398</v>
      </c>
      <c r="CF57" s="184"/>
      <c r="CG57" s="184"/>
      <c r="CH57" s="184"/>
      <c r="CI57" s="184"/>
      <c r="CJ57" s="184"/>
      <c r="CK57" s="184"/>
      <c r="CL57" s="184"/>
      <c r="CM57" s="184"/>
      <c r="CN57" s="184"/>
      <c r="CO57" s="184"/>
      <c r="CP57" s="184"/>
      <c r="CQ57" s="184"/>
      <c r="CR57" s="184"/>
      <c r="CS57" s="184"/>
      <c r="CT57" s="184"/>
      <c r="CU57" s="184"/>
      <c r="CV57" s="184"/>
      <c r="CW57" s="184"/>
      <c r="CX57" s="184"/>
      <c r="CY57" s="184"/>
      <c r="CZ57" s="184"/>
      <c r="DA57" s="184"/>
      <c r="DB57" s="184"/>
      <c r="DC57" s="184"/>
      <c r="DD57" s="184"/>
      <c r="DE57" s="184"/>
      <c r="DF57" s="185">
        <f>DF54/DF51</f>
        <v>0.40952380952380951</v>
      </c>
      <c r="DG57" s="185"/>
      <c r="DH57" s="185"/>
      <c r="DI57" s="185"/>
      <c r="DJ57" s="185"/>
      <c r="DK57" s="185"/>
      <c r="DL57" s="185"/>
      <c r="DM57" s="185"/>
      <c r="DN57" s="185"/>
      <c r="DO57" s="186">
        <f>DO54/DO51</f>
        <v>0.52087912087912092</v>
      </c>
      <c r="DP57" s="186"/>
      <c r="DQ57" s="186"/>
      <c r="DR57" s="186"/>
      <c r="DS57" s="186"/>
      <c r="DT57" s="186"/>
      <c r="DU57" s="186"/>
      <c r="DV57" s="186"/>
      <c r="DW57" s="186"/>
      <c r="DX57" s="186"/>
      <c r="DY57" s="186"/>
      <c r="DZ57" s="186"/>
      <c r="EA57" s="186"/>
      <c r="EB57" s="186"/>
      <c r="EC57" s="186"/>
      <c r="ED57" s="186"/>
      <c r="EE57" s="186"/>
      <c r="EF57" s="186"/>
      <c r="EG57" s="186"/>
      <c r="EH57" s="186"/>
      <c r="EI57" s="186"/>
      <c r="EJ57" s="186"/>
      <c r="EK57" s="186"/>
      <c r="EL57" s="186"/>
      <c r="EM57" s="186"/>
      <c r="EN57" s="186"/>
      <c r="EO57" s="186"/>
      <c r="EP57" s="186"/>
      <c r="EQ57" s="186"/>
      <c r="ER57" s="186"/>
      <c r="ES57" s="186"/>
      <c r="ET57" s="186"/>
      <c r="EU57" s="186"/>
      <c r="EV57" s="186"/>
      <c r="EW57" s="186"/>
      <c r="EX57" s="186"/>
      <c r="EY57" s="186"/>
      <c r="EZ57" s="186"/>
      <c r="FA57" s="187"/>
    </row>
    <row r="58" spans="1:157" ht="15.75" customHeight="1" x14ac:dyDescent="0.2">
      <c r="B58" s="217">
        <f t="shared" ref="B58:B59" si="61">B55/B52</f>
        <v>0.38095238095238093</v>
      </c>
      <c r="C58" s="218"/>
      <c r="D58" s="218"/>
      <c r="E58" s="218"/>
      <c r="F58" s="218"/>
      <c r="G58" s="218"/>
      <c r="H58" s="218"/>
      <c r="I58" s="218"/>
      <c r="J58" s="218"/>
      <c r="K58" s="218"/>
      <c r="L58" s="218"/>
      <c r="M58" s="218"/>
      <c r="N58" s="218"/>
      <c r="O58" s="218"/>
      <c r="P58" s="218"/>
      <c r="Q58" s="218"/>
      <c r="R58" s="218"/>
      <c r="S58" s="218"/>
      <c r="T58" s="218"/>
      <c r="U58" s="218"/>
      <c r="V58" s="218"/>
      <c r="W58" s="218"/>
      <c r="X58" s="218"/>
      <c r="Y58" s="218"/>
      <c r="Z58" s="218"/>
      <c r="AA58" s="218"/>
      <c r="AB58" s="218"/>
      <c r="AC58" s="202">
        <f t="shared" ref="AC58:AC59" si="62">AC55/AC52</f>
        <v>0.26428571428571429</v>
      </c>
      <c r="AD58" s="202"/>
      <c r="AE58" s="202"/>
      <c r="AF58" s="202"/>
      <c r="AG58" s="202"/>
      <c r="AH58" s="202"/>
      <c r="AI58" s="202"/>
      <c r="AJ58" s="202"/>
      <c r="AK58" s="202"/>
      <c r="AL58" s="202"/>
      <c r="AM58" s="202"/>
      <c r="AN58" s="202"/>
      <c r="AO58" s="202"/>
      <c r="AP58" s="202"/>
      <c r="AQ58" s="202"/>
      <c r="AR58" s="202"/>
      <c r="AS58" s="202"/>
      <c r="AT58" s="202"/>
      <c r="AU58" s="202"/>
      <c r="AV58" s="202"/>
      <c r="AW58" s="202"/>
      <c r="AX58" s="202"/>
      <c r="AY58" s="202"/>
      <c r="AZ58" s="202"/>
      <c r="BA58" s="172">
        <f t="shared" ref="BA58:BA59" si="63">BA55/BA52</f>
        <v>0.21142857142857144</v>
      </c>
      <c r="BB58" s="172"/>
      <c r="BC58" s="172"/>
      <c r="BD58" s="172"/>
      <c r="BE58" s="172"/>
      <c r="BF58" s="172"/>
      <c r="BG58" s="172"/>
      <c r="BH58" s="172"/>
      <c r="BI58" s="172"/>
      <c r="BJ58" s="172"/>
      <c r="BK58" s="172"/>
      <c r="BL58" s="172"/>
      <c r="BM58" s="172"/>
      <c r="BN58" s="172"/>
      <c r="BO58" s="172"/>
      <c r="BP58" s="172"/>
      <c r="BQ58" s="172"/>
      <c r="BR58" s="172"/>
      <c r="BS58" s="172"/>
      <c r="BT58" s="172"/>
      <c r="BU58" s="172"/>
      <c r="BV58" s="172"/>
      <c r="BW58" s="172"/>
      <c r="BX58" s="172"/>
      <c r="BY58" s="172"/>
      <c r="BZ58" s="172"/>
      <c r="CA58" s="172"/>
      <c r="CB58" s="172"/>
      <c r="CC58" s="172"/>
      <c r="CD58" s="172"/>
      <c r="CE58" s="173">
        <f t="shared" ref="CE58:CE59" si="64">CE55/CE52</f>
        <v>0.25396825396825395</v>
      </c>
      <c r="CF58" s="173"/>
      <c r="CG58" s="173"/>
      <c r="CH58" s="173"/>
      <c r="CI58" s="173"/>
      <c r="CJ58" s="173"/>
      <c r="CK58" s="173"/>
      <c r="CL58" s="173"/>
      <c r="CM58" s="173"/>
      <c r="CN58" s="173"/>
      <c r="CO58" s="173"/>
      <c r="CP58" s="173"/>
      <c r="CQ58" s="173"/>
      <c r="CR58" s="173"/>
      <c r="CS58" s="173"/>
      <c r="CT58" s="173"/>
      <c r="CU58" s="173"/>
      <c r="CV58" s="173"/>
      <c r="CW58" s="173"/>
      <c r="CX58" s="173"/>
      <c r="CY58" s="173"/>
      <c r="CZ58" s="173"/>
      <c r="DA58" s="173"/>
      <c r="DB58" s="173"/>
      <c r="DC58" s="173"/>
      <c r="DD58" s="173"/>
      <c r="DE58" s="173"/>
      <c r="DF58" s="174">
        <f t="shared" ref="DF58:DF59" si="65">DF55/DF52</f>
        <v>0.41904761904761906</v>
      </c>
      <c r="DG58" s="174"/>
      <c r="DH58" s="174"/>
      <c r="DI58" s="174"/>
      <c r="DJ58" s="174"/>
      <c r="DK58" s="174"/>
      <c r="DL58" s="174"/>
      <c r="DM58" s="174"/>
      <c r="DN58" s="174"/>
      <c r="DO58" s="175">
        <f t="shared" ref="DO58:DO59" si="66">DO55/DO52</f>
        <v>0.33406593406593404</v>
      </c>
      <c r="DP58" s="175"/>
      <c r="DQ58" s="175"/>
      <c r="DR58" s="175"/>
      <c r="DS58" s="175"/>
      <c r="DT58" s="175"/>
      <c r="DU58" s="175"/>
      <c r="DV58" s="175"/>
      <c r="DW58" s="175"/>
      <c r="DX58" s="175"/>
      <c r="DY58" s="175"/>
      <c r="DZ58" s="175"/>
      <c r="EA58" s="175"/>
      <c r="EB58" s="175"/>
      <c r="EC58" s="175"/>
      <c r="ED58" s="175"/>
      <c r="EE58" s="175"/>
      <c r="EF58" s="175"/>
      <c r="EG58" s="175"/>
      <c r="EH58" s="175"/>
      <c r="EI58" s="175"/>
      <c r="EJ58" s="175"/>
      <c r="EK58" s="175"/>
      <c r="EL58" s="175"/>
      <c r="EM58" s="175"/>
      <c r="EN58" s="175"/>
      <c r="EO58" s="175"/>
      <c r="EP58" s="175"/>
      <c r="EQ58" s="175"/>
      <c r="ER58" s="175"/>
      <c r="ES58" s="175"/>
      <c r="ET58" s="175"/>
      <c r="EU58" s="175"/>
      <c r="EV58" s="175"/>
      <c r="EW58" s="175"/>
      <c r="EX58" s="175"/>
      <c r="EY58" s="175"/>
      <c r="EZ58" s="175"/>
      <c r="FA58" s="176"/>
    </row>
    <row r="59" spans="1:157" ht="15.75" customHeight="1" thickBot="1" x14ac:dyDescent="0.25">
      <c r="B59" s="222">
        <f t="shared" si="61"/>
        <v>0.1111111111111111</v>
      </c>
      <c r="C59" s="223"/>
      <c r="D59" s="223"/>
      <c r="E59" s="223"/>
      <c r="F59" s="223"/>
      <c r="G59" s="223"/>
      <c r="H59" s="223"/>
      <c r="I59" s="223"/>
      <c r="J59" s="223"/>
      <c r="K59" s="223"/>
      <c r="L59" s="223"/>
      <c r="M59" s="223"/>
      <c r="N59" s="223"/>
      <c r="O59" s="223"/>
      <c r="P59" s="223"/>
      <c r="Q59" s="223"/>
      <c r="R59" s="223"/>
      <c r="S59" s="223"/>
      <c r="T59" s="223"/>
      <c r="U59" s="223"/>
      <c r="V59" s="223"/>
      <c r="W59" s="223"/>
      <c r="X59" s="223"/>
      <c r="Y59" s="223"/>
      <c r="Z59" s="223"/>
      <c r="AA59" s="223"/>
      <c r="AB59" s="223"/>
      <c r="AC59" s="190">
        <f t="shared" si="62"/>
        <v>7.857142857142857E-2</v>
      </c>
      <c r="AD59" s="190"/>
      <c r="AE59" s="190"/>
      <c r="AF59" s="190"/>
      <c r="AG59" s="190"/>
      <c r="AH59" s="190"/>
      <c r="AI59" s="190"/>
      <c r="AJ59" s="190"/>
      <c r="AK59" s="190"/>
      <c r="AL59" s="190"/>
      <c r="AM59" s="190"/>
      <c r="AN59" s="190"/>
      <c r="AO59" s="190"/>
      <c r="AP59" s="190"/>
      <c r="AQ59" s="190"/>
      <c r="AR59" s="190"/>
      <c r="AS59" s="190"/>
      <c r="AT59" s="190"/>
      <c r="AU59" s="190"/>
      <c r="AV59" s="190"/>
      <c r="AW59" s="190"/>
      <c r="AX59" s="190"/>
      <c r="AY59" s="190"/>
      <c r="AZ59" s="190"/>
      <c r="BA59" s="177">
        <f t="shared" si="63"/>
        <v>0.20285714285714285</v>
      </c>
      <c r="BB59" s="177"/>
      <c r="BC59" s="177"/>
      <c r="BD59" s="177"/>
      <c r="BE59" s="177"/>
      <c r="BF59" s="177"/>
      <c r="BG59" s="177"/>
      <c r="BH59" s="177"/>
      <c r="BI59" s="177"/>
      <c r="BJ59" s="177"/>
      <c r="BK59" s="177"/>
      <c r="BL59" s="177"/>
      <c r="BM59" s="177"/>
      <c r="BN59" s="177"/>
      <c r="BO59" s="177"/>
      <c r="BP59" s="177"/>
      <c r="BQ59" s="177"/>
      <c r="BR59" s="177"/>
      <c r="BS59" s="177"/>
      <c r="BT59" s="177"/>
      <c r="BU59" s="177"/>
      <c r="BV59" s="177"/>
      <c r="BW59" s="177"/>
      <c r="BX59" s="177"/>
      <c r="BY59" s="177"/>
      <c r="BZ59" s="177"/>
      <c r="CA59" s="177"/>
      <c r="CB59" s="177"/>
      <c r="CC59" s="177"/>
      <c r="CD59" s="177"/>
      <c r="CE59" s="178">
        <f t="shared" si="64"/>
        <v>9.2063492063492069E-2</v>
      </c>
      <c r="CF59" s="178"/>
      <c r="CG59" s="178"/>
      <c r="CH59" s="178"/>
      <c r="CI59" s="178"/>
      <c r="CJ59" s="178"/>
      <c r="CK59" s="178"/>
      <c r="CL59" s="178"/>
      <c r="CM59" s="178"/>
      <c r="CN59" s="178"/>
      <c r="CO59" s="178"/>
      <c r="CP59" s="178"/>
      <c r="CQ59" s="178"/>
      <c r="CR59" s="178"/>
      <c r="CS59" s="178"/>
      <c r="CT59" s="178"/>
      <c r="CU59" s="178"/>
      <c r="CV59" s="178"/>
      <c r="CW59" s="178"/>
      <c r="CX59" s="178"/>
      <c r="CY59" s="178"/>
      <c r="CZ59" s="178"/>
      <c r="DA59" s="178"/>
      <c r="DB59" s="178"/>
      <c r="DC59" s="178"/>
      <c r="DD59" s="178"/>
      <c r="DE59" s="178"/>
      <c r="DF59" s="179">
        <f t="shared" si="65"/>
        <v>0.17142857142857143</v>
      </c>
      <c r="DG59" s="179"/>
      <c r="DH59" s="179"/>
      <c r="DI59" s="179"/>
      <c r="DJ59" s="179"/>
      <c r="DK59" s="179"/>
      <c r="DL59" s="179"/>
      <c r="DM59" s="179"/>
      <c r="DN59" s="179"/>
      <c r="DO59" s="180">
        <f t="shared" si="66"/>
        <v>0.14505494505494507</v>
      </c>
      <c r="DP59" s="180"/>
      <c r="DQ59" s="180"/>
      <c r="DR59" s="180"/>
      <c r="DS59" s="180"/>
      <c r="DT59" s="180"/>
      <c r="DU59" s="180"/>
      <c r="DV59" s="180"/>
      <c r="DW59" s="180"/>
      <c r="DX59" s="180"/>
      <c r="DY59" s="180"/>
      <c r="DZ59" s="180"/>
      <c r="EA59" s="180"/>
      <c r="EB59" s="180"/>
      <c r="EC59" s="180"/>
      <c r="ED59" s="180"/>
      <c r="EE59" s="180"/>
      <c r="EF59" s="180"/>
      <c r="EG59" s="180"/>
      <c r="EH59" s="180"/>
      <c r="EI59" s="180"/>
      <c r="EJ59" s="180"/>
      <c r="EK59" s="180"/>
      <c r="EL59" s="180"/>
      <c r="EM59" s="180"/>
      <c r="EN59" s="180"/>
      <c r="EO59" s="180"/>
      <c r="EP59" s="180"/>
      <c r="EQ59" s="180"/>
      <c r="ER59" s="180"/>
      <c r="ES59" s="180"/>
      <c r="ET59" s="180"/>
      <c r="EU59" s="180"/>
      <c r="EV59" s="180"/>
      <c r="EW59" s="180"/>
      <c r="EX59" s="180"/>
      <c r="EY59" s="180"/>
      <c r="EZ59" s="180"/>
      <c r="FA59" s="181"/>
    </row>
  </sheetData>
  <mergeCells count="112">
    <mergeCell ref="EP2:ER2"/>
    <mergeCell ref="ES2:EU2"/>
    <mergeCell ref="EV2:EX2"/>
    <mergeCell ref="EY2:FA2"/>
    <mergeCell ref="DX2:DZ2"/>
    <mergeCell ref="EA2:EC2"/>
    <mergeCell ref="ED2:EF2"/>
    <mergeCell ref="EG2:EI2"/>
    <mergeCell ref="EJ2:EL2"/>
    <mergeCell ref="EM2:EO2"/>
    <mergeCell ref="CH2:CJ2"/>
    <mergeCell ref="DU2:DW2"/>
    <mergeCell ref="CN2:CP2"/>
    <mergeCell ref="CQ2:CS2"/>
    <mergeCell ref="CT2:CV2"/>
    <mergeCell ref="CW2:CY2"/>
    <mergeCell ref="CZ2:DB2"/>
    <mergeCell ref="DC2:DE2"/>
    <mergeCell ref="DF2:DH2"/>
    <mergeCell ref="DI2:DK2"/>
    <mergeCell ref="DL2:DN2"/>
    <mergeCell ref="DO2:DQ2"/>
    <mergeCell ref="DR2:DT2"/>
    <mergeCell ref="BG2:BI2"/>
    <mergeCell ref="BJ2:BL2"/>
    <mergeCell ref="BM2:BO2"/>
    <mergeCell ref="BP2:BR2"/>
    <mergeCell ref="BS2:BU2"/>
    <mergeCell ref="BV2:BX2"/>
    <mergeCell ref="BY2:CA2"/>
    <mergeCell ref="CB2:CD2"/>
    <mergeCell ref="CE2:CG2"/>
    <mergeCell ref="B59:AB59"/>
    <mergeCell ref="Q2:S2"/>
    <mergeCell ref="B51:AB51"/>
    <mergeCell ref="B52:AB52"/>
    <mergeCell ref="B53:AB53"/>
    <mergeCell ref="B54:AB54"/>
    <mergeCell ref="B2:D2"/>
    <mergeCell ref="E2:G2"/>
    <mergeCell ref="H2:J2"/>
    <mergeCell ref="K2:M2"/>
    <mergeCell ref="N2:P2"/>
    <mergeCell ref="T2:V2"/>
    <mergeCell ref="W2:Y2"/>
    <mergeCell ref="Z2:AB2"/>
    <mergeCell ref="B1:AB1"/>
    <mergeCell ref="AC1:AZ1"/>
    <mergeCell ref="AC51:AZ51"/>
    <mergeCell ref="AC52:AZ52"/>
    <mergeCell ref="AC53:AZ53"/>
    <mergeCell ref="B55:AB55"/>
    <mergeCell ref="B56:AB56"/>
    <mergeCell ref="B57:AB57"/>
    <mergeCell ref="B58:AB58"/>
    <mergeCell ref="AC2:AE2"/>
    <mergeCell ref="AF2:AH2"/>
    <mergeCell ref="AI2:AK2"/>
    <mergeCell ref="AL2:AN2"/>
    <mergeCell ref="AO2:AQ2"/>
    <mergeCell ref="AR2:AT2"/>
    <mergeCell ref="AU2:AW2"/>
    <mergeCell ref="AX2:AZ2"/>
    <mergeCell ref="AC59:AZ59"/>
    <mergeCell ref="BA1:CD1"/>
    <mergeCell ref="CE1:DE1"/>
    <mergeCell ref="DF1:DN1"/>
    <mergeCell ref="DO1:FA1"/>
    <mergeCell ref="DO51:FA51"/>
    <mergeCell ref="DO52:FA52"/>
    <mergeCell ref="DO53:FA53"/>
    <mergeCell ref="DO54:FA54"/>
    <mergeCell ref="DO55:FA55"/>
    <mergeCell ref="DO56:FA56"/>
    <mergeCell ref="DF51:DN51"/>
    <mergeCell ref="DF52:DN52"/>
    <mergeCell ref="DF53:DN53"/>
    <mergeCell ref="DF54:DN54"/>
    <mergeCell ref="DF55:DN55"/>
    <mergeCell ref="AC54:AZ54"/>
    <mergeCell ref="AC55:AZ55"/>
    <mergeCell ref="AC56:AZ56"/>
    <mergeCell ref="AC57:AZ57"/>
    <mergeCell ref="AC58:AZ58"/>
    <mergeCell ref="BA2:BC2"/>
    <mergeCell ref="CK2:CM2"/>
    <mergeCell ref="BD2:BF2"/>
    <mergeCell ref="BA51:CD51"/>
    <mergeCell ref="BA52:CD52"/>
    <mergeCell ref="BA53:CD53"/>
    <mergeCell ref="BA54:CD54"/>
    <mergeCell ref="BA55:CD55"/>
    <mergeCell ref="DF56:DN56"/>
    <mergeCell ref="CE51:DE51"/>
    <mergeCell ref="CE52:DE52"/>
    <mergeCell ref="CE53:DE53"/>
    <mergeCell ref="CE54:DE54"/>
    <mergeCell ref="CE55:DE55"/>
    <mergeCell ref="CE56:DE56"/>
    <mergeCell ref="BA58:CD58"/>
    <mergeCell ref="CE58:DE58"/>
    <mergeCell ref="DF58:DN58"/>
    <mergeCell ref="DO58:FA58"/>
    <mergeCell ref="BA59:CD59"/>
    <mergeCell ref="CE59:DE59"/>
    <mergeCell ref="DF59:DN59"/>
    <mergeCell ref="DO59:FA59"/>
    <mergeCell ref="BA56:CD56"/>
    <mergeCell ref="BA57:CD57"/>
    <mergeCell ref="CE57:DE57"/>
    <mergeCell ref="DF57:DN57"/>
    <mergeCell ref="DO57:FA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BD763-2EA6-4884-A618-02533AE69D51}">
  <dimension ref="B2:D8"/>
  <sheetViews>
    <sheetView workbookViewId="0">
      <selection activeCell="E45" sqref="E45"/>
    </sheetView>
  </sheetViews>
  <sheetFormatPr baseColWidth="10" defaultRowHeight="12.75" x14ac:dyDescent="0.2"/>
  <sheetData>
    <row r="2" spans="2:4" x14ac:dyDescent="0.2">
      <c r="B2" t="s">
        <v>189</v>
      </c>
      <c r="D2" t="s">
        <v>195</v>
      </c>
    </row>
    <row r="3" spans="2:4" x14ac:dyDescent="0.2">
      <c r="B3" t="s">
        <v>190</v>
      </c>
      <c r="D3" t="s">
        <v>196</v>
      </c>
    </row>
    <row r="4" spans="2:4" x14ac:dyDescent="0.2">
      <c r="B4" t="s">
        <v>191</v>
      </c>
      <c r="D4" t="s">
        <v>197</v>
      </c>
    </row>
    <row r="5" spans="2:4" x14ac:dyDescent="0.2">
      <c r="B5" t="s">
        <v>192</v>
      </c>
      <c r="D5" t="s">
        <v>201</v>
      </c>
    </row>
    <row r="6" spans="2:4" x14ac:dyDescent="0.2">
      <c r="B6" t="s">
        <v>193</v>
      </c>
      <c r="D6" t="s">
        <v>198</v>
      </c>
    </row>
    <row r="7" spans="2:4" x14ac:dyDescent="0.2">
      <c r="D7" t="s">
        <v>199</v>
      </c>
    </row>
    <row r="8" spans="2:4" x14ac:dyDescent="0.2">
      <c r="D8" t="s">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53"/>
  <sheetViews>
    <sheetView topLeftCell="B1" zoomScale="55" zoomScaleNormal="55" workbookViewId="0">
      <pane ySplit="1" topLeftCell="A26" activePane="bottomLeft" state="frozen"/>
      <selection pane="bottomLeft" activeCell="B1" sqref="B1:BA1"/>
    </sheetView>
  </sheetViews>
  <sheetFormatPr baseColWidth="10" defaultColWidth="14.42578125" defaultRowHeight="15.75" customHeight="1" x14ac:dyDescent="0.2"/>
  <cols>
    <col min="1" max="55" width="21.5703125" customWidth="1"/>
  </cols>
  <sheetData>
    <row r="1" spans="1:60" s="1" customFormat="1" ht="88.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c r="Y1" s="1" t="s">
        <v>24</v>
      </c>
      <c r="Z1" s="2"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F1" s="3" t="s">
        <v>130</v>
      </c>
    </row>
    <row r="2" spans="1:60" s="7" customFormat="1" ht="15.75" customHeight="1" x14ac:dyDescent="0.2">
      <c r="A2" s="5">
        <v>42227.677364722222</v>
      </c>
      <c r="B2" s="6" t="s">
        <v>55</v>
      </c>
      <c r="C2" s="6" t="s">
        <v>56</v>
      </c>
      <c r="D2" s="6" t="s">
        <v>56</v>
      </c>
      <c r="E2" s="6" t="s">
        <v>90</v>
      </c>
      <c r="F2" s="6" t="s">
        <v>90</v>
      </c>
      <c r="G2" s="6" t="s">
        <v>89</v>
      </c>
      <c r="H2" s="6" t="s">
        <v>89</v>
      </c>
      <c r="I2" s="6" t="s">
        <v>89</v>
      </c>
      <c r="J2" s="6" t="s">
        <v>90</v>
      </c>
      <c r="K2" s="6" t="s">
        <v>56</v>
      </c>
      <c r="L2" s="6" t="s">
        <v>56</v>
      </c>
      <c r="M2" s="6" t="s">
        <v>89</v>
      </c>
      <c r="N2" s="6" t="s">
        <v>90</v>
      </c>
      <c r="O2" s="6" t="s">
        <v>90</v>
      </c>
      <c r="P2" s="6" t="s">
        <v>90</v>
      </c>
      <c r="Q2" s="6" t="s">
        <v>90</v>
      </c>
      <c r="R2" s="6" t="s">
        <v>89</v>
      </c>
      <c r="S2" s="6" t="s">
        <v>89</v>
      </c>
      <c r="T2" s="6" t="s">
        <v>89</v>
      </c>
      <c r="U2" s="6" t="s">
        <v>90</v>
      </c>
      <c r="V2" s="6" t="s">
        <v>90</v>
      </c>
      <c r="W2" s="6" t="s">
        <v>89</v>
      </c>
      <c r="X2" s="6" t="s">
        <v>90</v>
      </c>
      <c r="Y2" s="6" t="s">
        <v>89</v>
      </c>
      <c r="Z2" s="6" t="s">
        <v>56</v>
      </c>
      <c r="AA2" s="6" t="s">
        <v>91</v>
      </c>
      <c r="AB2" s="6" t="s">
        <v>90</v>
      </c>
      <c r="AC2" s="6" t="s">
        <v>89</v>
      </c>
      <c r="AD2" s="6" t="s">
        <v>56</v>
      </c>
      <c r="AE2" s="6" t="s">
        <v>90</v>
      </c>
      <c r="AF2" s="6" t="s">
        <v>94</v>
      </c>
      <c r="AG2" s="6" t="s">
        <v>89</v>
      </c>
      <c r="AH2" s="6" t="s">
        <v>89</v>
      </c>
      <c r="AI2" s="6" t="b">
        <v>0</v>
      </c>
      <c r="AJ2" s="6" t="s">
        <v>94</v>
      </c>
      <c r="AK2" s="6" t="s">
        <v>90</v>
      </c>
      <c r="AL2" s="6" t="s">
        <v>57</v>
      </c>
      <c r="AM2" s="6" t="s">
        <v>57</v>
      </c>
      <c r="AN2" s="6" t="s">
        <v>57</v>
      </c>
      <c r="AO2" s="6" t="s">
        <v>55</v>
      </c>
      <c r="AP2" s="6" t="s">
        <v>56</v>
      </c>
      <c r="AQ2" s="6" t="s">
        <v>57</v>
      </c>
      <c r="AR2" s="6" t="b">
        <v>0</v>
      </c>
      <c r="AS2" s="6" t="b">
        <v>0</v>
      </c>
      <c r="AT2" s="6" t="b">
        <v>0</v>
      </c>
      <c r="AU2" s="6" t="s">
        <v>90</v>
      </c>
      <c r="AV2" s="6" t="b">
        <v>0</v>
      </c>
      <c r="AW2" s="6" t="s">
        <v>90</v>
      </c>
      <c r="AX2" s="6" t="s">
        <v>94</v>
      </c>
      <c r="AY2" s="6" t="s">
        <v>89</v>
      </c>
      <c r="AZ2" s="6" t="s">
        <v>90</v>
      </c>
      <c r="BA2" s="6" t="s">
        <v>90</v>
      </c>
      <c r="BB2" s="6" t="s">
        <v>58</v>
      </c>
      <c r="BC2" s="6" t="s">
        <v>59</v>
      </c>
      <c r="BF2" s="6" t="s">
        <v>56</v>
      </c>
      <c r="BG2" s="7">
        <v>3</v>
      </c>
      <c r="BH2" s="8" t="s">
        <v>89</v>
      </c>
    </row>
    <row r="3" spans="1:60" s="7" customFormat="1" ht="15.75" customHeight="1" x14ac:dyDescent="0.2">
      <c r="A3" s="5">
        <v>42227.680330914351</v>
      </c>
      <c r="B3" s="6" t="s">
        <v>57</v>
      </c>
      <c r="C3" s="6" t="s">
        <v>55</v>
      </c>
      <c r="D3" s="6" t="s">
        <v>57</v>
      </c>
      <c r="E3" s="6" t="s">
        <v>90</v>
      </c>
      <c r="F3" s="6" t="b">
        <v>0</v>
      </c>
      <c r="G3" s="6" t="s">
        <v>90</v>
      </c>
      <c r="H3" s="6" t="s">
        <v>90</v>
      </c>
      <c r="I3" s="6" t="s">
        <v>90</v>
      </c>
      <c r="J3" s="6" t="b">
        <v>0</v>
      </c>
      <c r="K3" s="6" t="s">
        <v>57</v>
      </c>
      <c r="L3" s="6" t="s">
        <v>57</v>
      </c>
      <c r="M3" s="6" t="b">
        <v>0</v>
      </c>
      <c r="N3" s="6" t="s">
        <v>90</v>
      </c>
      <c r="O3" s="6" t="s">
        <v>90</v>
      </c>
      <c r="P3" s="6" t="s">
        <v>90</v>
      </c>
      <c r="Q3" s="6" t="s">
        <v>90</v>
      </c>
      <c r="R3" s="6" t="s">
        <v>90</v>
      </c>
      <c r="S3" s="6" t="s">
        <v>89</v>
      </c>
      <c r="T3" s="6" t="s">
        <v>90</v>
      </c>
      <c r="U3" s="6" t="b">
        <v>0</v>
      </c>
      <c r="V3" s="6" t="s">
        <v>90</v>
      </c>
      <c r="W3" s="6" t="s">
        <v>90</v>
      </c>
      <c r="X3" s="6" t="s">
        <v>89</v>
      </c>
      <c r="Y3" s="6" t="s">
        <v>89</v>
      </c>
      <c r="Z3" s="6" t="s">
        <v>56</v>
      </c>
      <c r="AA3" s="6" t="s">
        <v>91</v>
      </c>
      <c r="AB3" s="6" t="s">
        <v>90</v>
      </c>
      <c r="AC3" s="6" t="s">
        <v>89</v>
      </c>
      <c r="AD3" s="6" t="s">
        <v>56</v>
      </c>
      <c r="AE3" s="6" t="s">
        <v>89</v>
      </c>
      <c r="AF3" s="6" t="s">
        <v>94</v>
      </c>
      <c r="AG3" s="6" t="s">
        <v>89</v>
      </c>
      <c r="AH3" s="6" t="s">
        <v>89</v>
      </c>
      <c r="AI3" s="6" t="s">
        <v>90</v>
      </c>
      <c r="AJ3" s="6" t="s">
        <v>92</v>
      </c>
      <c r="AK3" s="6" t="s">
        <v>90</v>
      </c>
      <c r="AL3" s="6" t="s">
        <v>57</v>
      </c>
      <c r="AM3" s="6" t="s">
        <v>57</v>
      </c>
      <c r="AN3" s="6" t="s">
        <v>57</v>
      </c>
      <c r="AO3" s="6" t="s">
        <v>57</v>
      </c>
      <c r="AP3" s="6" t="s">
        <v>55</v>
      </c>
      <c r="AQ3" s="6" t="s">
        <v>94</v>
      </c>
      <c r="AR3" s="6" t="s">
        <v>90</v>
      </c>
      <c r="AS3" s="6" t="s">
        <v>89</v>
      </c>
      <c r="AT3" s="6" t="s">
        <v>90</v>
      </c>
      <c r="AU3" s="6" t="s">
        <v>90</v>
      </c>
      <c r="AV3" s="6" t="s">
        <v>89</v>
      </c>
      <c r="AW3" s="6" t="s">
        <v>89</v>
      </c>
      <c r="AX3" s="6" t="s">
        <v>57</v>
      </c>
      <c r="AY3" s="6" t="s">
        <v>89</v>
      </c>
      <c r="AZ3" s="6" t="s">
        <v>89</v>
      </c>
      <c r="BA3" s="6" t="s">
        <v>90</v>
      </c>
      <c r="BB3" s="6" t="s">
        <v>60</v>
      </c>
      <c r="BC3" s="6" t="s">
        <v>61</v>
      </c>
      <c r="BF3" s="6" t="s">
        <v>57</v>
      </c>
      <c r="BG3" s="7">
        <v>2</v>
      </c>
      <c r="BH3" s="8" t="s">
        <v>57</v>
      </c>
    </row>
    <row r="4" spans="1:60" s="7" customFormat="1" ht="15.75" customHeight="1" x14ac:dyDescent="0.2">
      <c r="A4" s="5">
        <v>42227.682199675924</v>
      </c>
      <c r="B4" s="6" t="s">
        <v>56</v>
      </c>
      <c r="C4" s="6" t="s">
        <v>56</v>
      </c>
      <c r="D4" s="6" t="s">
        <v>57</v>
      </c>
      <c r="E4" s="6" t="s">
        <v>89</v>
      </c>
      <c r="F4" s="6" t="s">
        <v>90</v>
      </c>
      <c r="G4" s="6" t="s">
        <v>90</v>
      </c>
      <c r="H4" s="6" t="s">
        <v>89</v>
      </c>
      <c r="I4" s="6" t="s">
        <v>90</v>
      </c>
      <c r="J4" s="6" t="s">
        <v>90</v>
      </c>
      <c r="K4" s="6" t="s">
        <v>56</v>
      </c>
      <c r="L4" s="6" t="s">
        <v>56</v>
      </c>
      <c r="M4" s="6" t="s">
        <v>90</v>
      </c>
      <c r="N4" s="6" t="s">
        <v>89</v>
      </c>
      <c r="O4" s="6" t="s">
        <v>89</v>
      </c>
      <c r="P4" s="6" t="s">
        <v>90</v>
      </c>
      <c r="Q4" s="6" t="s">
        <v>90</v>
      </c>
      <c r="R4" s="6" t="s">
        <v>90</v>
      </c>
      <c r="S4" s="6" t="s">
        <v>89</v>
      </c>
      <c r="T4" s="6" t="s">
        <v>89</v>
      </c>
      <c r="U4" s="6" t="s">
        <v>90</v>
      </c>
      <c r="V4" s="6" t="s">
        <v>90</v>
      </c>
      <c r="W4" s="6" t="s">
        <v>90</v>
      </c>
      <c r="X4" s="6" t="b">
        <v>0</v>
      </c>
      <c r="Y4" s="6" t="s">
        <v>89</v>
      </c>
      <c r="Z4" s="6" t="s">
        <v>57</v>
      </c>
      <c r="AA4" s="6" t="s">
        <v>90</v>
      </c>
      <c r="AB4" s="6" t="s">
        <v>90</v>
      </c>
      <c r="AC4" s="6" t="s">
        <v>89</v>
      </c>
      <c r="AD4" s="6" t="s">
        <v>57</v>
      </c>
      <c r="AE4" s="6" t="s">
        <v>90</v>
      </c>
      <c r="AF4" s="6" t="s">
        <v>92</v>
      </c>
      <c r="AG4" s="6" t="b">
        <v>0</v>
      </c>
      <c r="AH4" s="6" t="s">
        <v>90</v>
      </c>
      <c r="AI4" s="6" t="s">
        <v>89</v>
      </c>
      <c r="AJ4" s="6" t="s">
        <v>94</v>
      </c>
      <c r="AK4" s="6" t="s">
        <v>89</v>
      </c>
      <c r="AL4" s="6" t="s">
        <v>57</v>
      </c>
      <c r="AM4" s="6" t="s">
        <v>57</v>
      </c>
      <c r="AN4" s="6" t="s">
        <v>94</v>
      </c>
      <c r="AO4" s="6" t="s">
        <v>57</v>
      </c>
      <c r="AP4" s="6" t="s">
        <v>55</v>
      </c>
      <c r="AQ4" s="6" t="s">
        <v>94</v>
      </c>
      <c r="AR4" s="6" t="b">
        <v>0</v>
      </c>
      <c r="AS4" s="6" t="b">
        <v>0</v>
      </c>
      <c r="AT4" s="6" t="s">
        <v>90</v>
      </c>
      <c r="AU4" s="6" t="s">
        <v>90</v>
      </c>
      <c r="AV4" s="6" t="b">
        <v>0</v>
      </c>
      <c r="AW4" s="6" t="b">
        <v>0</v>
      </c>
      <c r="AX4" s="6" t="s">
        <v>93</v>
      </c>
      <c r="AY4" s="6" t="s">
        <v>90</v>
      </c>
      <c r="AZ4" s="6" t="b">
        <v>0</v>
      </c>
      <c r="BA4" s="6" t="b">
        <v>0</v>
      </c>
      <c r="BB4" s="6" t="s">
        <v>62</v>
      </c>
      <c r="BC4" s="6" t="s">
        <v>63</v>
      </c>
      <c r="BF4" s="6" t="s">
        <v>55</v>
      </c>
      <c r="BG4" s="7">
        <v>1</v>
      </c>
      <c r="BH4" s="8" t="s">
        <v>132</v>
      </c>
    </row>
    <row r="5" spans="1:60" s="7" customFormat="1" ht="15.75" customHeight="1" x14ac:dyDescent="0.2">
      <c r="A5" s="5">
        <v>42227.682447627318</v>
      </c>
      <c r="B5" s="6" t="s">
        <v>56</v>
      </c>
      <c r="C5" s="6" t="s">
        <v>56</v>
      </c>
      <c r="D5" s="6" t="s">
        <v>56</v>
      </c>
      <c r="E5" s="6" t="s">
        <v>90</v>
      </c>
      <c r="F5" s="6" t="s">
        <v>90</v>
      </c>
      <c r="G5" s="6" t="s">
        <v>90</v>
      </c>
      <c r="H5" s="6" t="s">
        <v>90</v>
      </c>
      <c r="I5" s="6" t="s">
        <v>89</v>
      </c>
      <c r="J5" s="6" t="b">
        <v>0</v>
      </c>
      <c r="K5" s="6" t="s">
        <v>56</v>
      </c>
      <c r="L5" s="6" t="s">
        <v>57</v>
      </c>
      <c r="M5" s="6" t="s">
        <v>90</v>
      </c>
      <c r="N5" s="6" t="b">
        <v>0</v>
      </c>
      <c r="O5" s="6" t="s">
        <v>90</v>
      </c>
      <c r="P5" s="6" t="b">
        <v>0</v>
      </c>
      <c r="Q5" s="6" t="s">
        <v>90</v>
      </c>
      <c r="R5" s="6" t="s">
        <v>90</v>
      </c>
      <c r="S5" s="6" t="s">
        <v>89</v>
      </c>
      <c r="T5" s="6" t="s">
        <v>89</v>
      </c>
      <c r="U5" s="6" t="s">
        <v>89</v>
      </c>
      <c r="V5" s="6" t="s">
        <v>89</v>
      </c>
      <c r="W5" s="6" t="s">
        <v>89</v>
      </c>
      <c r="X5" s="6" t="s">
        <v>90</v>
      </c>
      <c r="Y5" s="6" t="s">
        <v>89</v>
      </c>
      <c r="Z5" s="6" t="s">
        <v>56</v>
      </c>
      <c r="AA5" s="6" t="s">
        <v>91</v>
      </c>
      <c r="AB5" s="6" t="s">
        <v>89</v>
      </c>
      <c r="AC5" s="6" t="s">
        <v>89</v>
      </c>
      <c r="AD5" s="6" t="s">
        <v>56</v>
      </c>
      <c r="AE5" s="6" t="s">
        <v>90</v>
      </c>
      <c r="AF5" s="6" t="s">
        <v>92</v>
      </c>
      <c r="AG5" s="6" t="s">
        <v>89</v>
      </c>
      <c r="AH5" s="6" t="s">
        <v>89</v>
      </c>
      <c r="AI5" s="6" t="s">
        <v>90</v>
      </c>
      <c r="AJ5" s="6" t="s">
        <v>92</v>
      </c>
      <c r="AK5" s="6" t="s">
        <v>89</v>
      </c>
      <c r="AL5" s="6" t="s">
        <v>93</v>
      </c>
      <c r="AM5" s="6" t="s">
        <v>57</v>
      </c>
      <c r="AN5" s="6" t="s">
        <v>94</v>
      </c>
      <c r="AO5" s="6" t="s">
        <v>57</v>
      </c>
      <c r="AP5" s="6" t="s">
        <v>57</v>
      </c>
      <c r="AQ5" s="6" t="s">
        <v>94</v>
      </c>
      <c r="AR5" s="6" t="s">
        <v>90</v>
      </c>
      <c r="AS5" s="6" t="s">
        <v>89</v>
      </c>
      <c r="AT5" s="6" t="s">
        <v>89</v>
      </c>
      <c r="AU5" s="6" t="b">
        <v>0</v>
      </c>
      <c r="AV5" s="6" t="s">
        <v>89</v>
      </c>
      <c r="AW5" s="6" t="s">
        <v>90</v>
      </c>
      <c r="AX5" s="6" t="s">
        <v>94</v>
      </c>
      <c r="AY5" s="6" t="s">
        <v>89</v>
      </c>
      <c r="AZ5" s="6" t="s">
        <v>90</v>
      </c>
      <c r="BA5" s="6" t="s">
        <v>90</v>
      </c>
      <c r="BB5" s="6" t="s">
        <v>64</v>
      </c>
      <c r="BC5" s="6" t="s">
        <v>65</v>
      </c>
    </row>
    <row r="6" spans="1:60" s="7" customFormat="1" ht="15.75" customHeight="1" x14ac:dyDescent="0.2">
      <c r="A6" s="5">
        <v>42227.685066111109</v>
      </c>
      <c r="B6" s="6" t="s">
        <v>56</v>
      </c>
      <c r="C6" s="6" t="s">
        <v>56</v>
      </c>
      <c r="D6" s="6" t="s">
        <v>56</v>
      </c>
      <c r="E6" s="6" t="s">
        <v>89</v>
      </c>
      <c r="F6" s="6" t="s">
        <v>89</v>
      </c>
      <c r="G6" s="6" t="s">
        <v>89</v>
      </c>
      <c r="H6" s="6" t="s">
        <v>89</v>
      </c>
      <c r="I6" s="6" t="s">
        <v>89</v>
      </c>
      <c r="J6" s="6" t="s">
        <v>90</v>
      </c>
      <c r="K6" s="6" t="s">
        <v>57</v>
      </c>
      <c r="L6" s="6" t="s">
        <v>56</v>
      </c>
      <c r="M6" s="6" t="s">
        <v>89</v>
      </c>
      <c r="N6" s="6" t="s">
        <v>89</v>
      </c>
      <c r="O6" s="6" t="s">
        <v>89</v>
      </c>
      <c r="P6" s="6" t="s">
        <v>89</v>
      </c>
      <c r="Q6" s="6" t="s">
        <v>89</v>
      </c>
      <c r="R6" s="6" t="s">
        <v>90</v>
      </c>
      <c r="S6" s="6" t="s">
        <v>89</v>
      </c>
      <c r="T6" s="6" t="s">
        <v>89</v>
      </c>
      <c r="U6" s="6" t="b">
        <v>0</v>
      </c>
      <c r="V6" s="6" t="b">
        <v>0</v>
      </c>
      <c r="W6" s="6" t="s">
        <v>89</v>
      </c>
      <c r="X6" s="6" t="s">
        <v>89</v>
      </c>
      <c r="Y6" s="6" t="s">
        <v>89</v>
      </c>
      <c r="Z6" s="6" t="s">
        <v>56</v>
      </c>
      <c r="AA6" s="6" t="s">
        <v>91</v>
      </c>
      <c r="AB6" s="6" t="s">
        <v>90</v>
      </c>
      <c r="AC6" s="6" t="s">
        <v>89</v>
      </c>
      <c r="AD6" s="6" t="s">
        <v>56</v>
      </c>
      <c r="AE6" s="6" t="s">
        <v>89</v>
      </c>
      <c r="AF6" s="6" t="s">
        <v>94</v>
      </c>
      <c r="AG6" s="6" t="s">
        <v>89</v>
      </c>
      <c r="AH6" s="6" t="s">
        <v>89</v>
      </c>
      <c r="AI6" s="6" t="s">
        <v>90</v>
      </c>
      <c r="AJ6" s="6" t="s">
        <v>94</v>
      </c>
      <c r="AK6" s="6" t="s">
        <v>90</v>
      </c>
      <c r="AL6" s="6" t="s">
        <v>94</v>
      </c>
      <c r="AM6" s="6" t="s">
        <v>57</v>
      </c>
      <c r="AN6" s="6" t="s">
        <v>94</v>
      </c>
      <c r="AO6" s="6" t="s">
        <v>56</v>
      </c>
      <c r="AP6" s="6" t="s">
        <v>56</v>
      </c>
      <c r="AQ6" s="6" t="s">
        <v>94</v>
      </c>
      <c r="AR6" s="6" t="s">
        <v>89</v>
      </c>
      <c r="AS6" s="6" t="s">
        <v>89</v>
      </c>
      <c r="AT6" s="6" t="s">
        <v>89</v>
      </c>
      <c r="AU6" s="6" t="s">
        <v>90</v>
      </c>
      <c r="AV6" s="6" t="s">
        <v>89</v>
      </c>
      <c r="AW6" s="6" t="s">
        <v>89</v>
      </c>
      <c r="AX6" s="6" t="s">
        <v>94</v>
      </c>
      <c r="AY6" s="6" t="s">
        <v>89</v>
      </c>
      <c r="AZ6" s="6" t="s">
        <v>89</v>
      </c>
      <c r="BA6" s="6" t="s">
        <v>89</v>
      </c>
      <c r="BB6" s="6" t="s">
        <v>66</v>
      </c>
      <c r="BC6" s="6" t="s">
        <v>66</v>
      </c>
    </row>
    <row r="7" spans="1:60" s="7" customFormat="1" ht="15.75" customHeight="1" x14ac:dyDescent="0.2">
      <c r="A7" s="5">
        <v>42227.688637881947</v>
      </c>
      <c r="B7" s="6" t="s">
        <v>56</v>
      </c>
      <c r="C7" s="6" t="s">
        <v>56</v>
      </c>
      <c r="D7" s="6" t="s">
        <v>56</v>
      </c>
      <c r="E7" s="6" t="s">
        <v>89</v>
      </c>
      <c r="F7" s="6" t="s">
        <v>89</v>
      </c>
      <c r="G7" s="6" t="s">
        <v>89</v>
      </c>
      <c r="H7" s="6" t="s">
        <v>89</v>
      </c>
      <c r="I7" s="6" t="s">
        <v>89</v>
      </c>
      <c r="J7" s="6" t="s">
        <v>90</v>
      </c>
      <c r="K7" s="6" t="s">
        <v>56</v>
      </c>
      <c r="L7" s="6" t="s">
        <v>56</v>
      </c>
      <c r="M7" s="6" t="s">
        <v>89</v>
      </c>
      <c r="N7" s="6" t="s">
        <v>89</v>
      </c>
      <c r="O7" s="6" t="s">
        <v>89</v>
      </c>
      <c r="P7" s="6" t="s">
        <v>89</v>
      </c>
      <c r="Q7" s="6" t="s">
        <v>89</v>
      </c>
      <c r="R7" s="6" t="s">
        <v>89</v>
      </c>
      <c r="S7" s="6" t="s">
        <v>89</v>
      </c>
      <c r="T7" s="6" t="s">
        <v>89</v>
      </c>
      <c r="U7" s="6" t="b">
        <v>0</v>
      </c>
      <c r="V7" s="6" t="b">
        <v>0</v>
      </c>
      <c r="W7" s="6" t="s">
        <v>90</v>
      </c>
      <c r="X7" s="6" t="b">
        <v>0</v>
      </c>
      <c r="Y7" s="6" t="s">
        <v>89</v>
      </c>
      <c r="Z7" s="6" t="s">
        <v>56</v>
      </c>
      <c r="AA7" s="6" t="s">
        <v>91</v>
      </c>
      <c r="AB7" s="6" t="b">
        <v>0</v>
      </c>
      <c r="AC7" s="6" t="s">
        <v>89</v>
      </c>
      <c r="AD7" s="6" t="s">
        <v>57</v>
      </c>
      <c r="AE7" s="6" t="s">
        <v>89</v>
      </c>
      <c r="AF7" s="6" t="s">
        <v>93</v>
      </c>
      <c r="AG7" s="6" t="s">
        <v>89</v>
      </c>
      <c r="AH7" s="6" t="s">
        <v>89</v>
      </c>
      <c r="AI7" s="6" t="s">
        <v>90</v>
      </c>
      <c r="AJ7" s="6" t="s">
        <v>94</v>
      </c>
      <c r="AK7" s="6" t="s">
        <v>89</v>
      </c>
      <c r="AL7" s="6" t="s">
        <v>94</v>
      </c>
      <c r="AM7" s="6" t="s">
        <v>57</v>
      </c>
      <c r="AN7" s="6" t="s">
        <v>94</v>
      </c>
      <c r="AO7" s="6" t="s">
        <v>56</v>
      </c>
      <c r="AP7" s="6" t="s">
        <v>56</v>
      </c>
      <c r="AQ7" s="6" t="s">
        <v>94</v>
      </c>
      <c r="AR7" s="6" t="s">
        <v>89</v>
      </c>
      <c r="AS7" s="6" t="s">
        <v>89</v>
      </c>
      <c r="AT7" s="6" t="s">
        <v>90</v>
      </c>
      <c r="AU7" s="6" t="s">
        <v>89</v>
      </c>
      <c r="AV7" s="6" t="s">
        <v>90</v>
      </c>
      <c r="AW7" s="6" t="s">
        <v>89</v>
      </c>
      <c r="AX7" s="6" t="s">
        <v>94</v>
      </c>
      <c r="AY7" s="6" t="s">
        <v>89</v>
      </c>
      <c r="AZ7" s="6" t="s">
        <v>89</v>
      </c>
      <c r="BA7" s="6" t="s">
        <v>89</v>
      </c>
      <c r="BB7" s="6" t="s">
        <v>67</v>
      </c>
      <c r="BC7" s="6" t="s">
        <v>68</v>
      </c>
    </row>
    <row r="8" spans="1:60" s="7" customFormat="1" ht="15.75" customHeight="1" x14ac:dyDescent="0.2">
      <c r="A8" s="5">
        <v>42227.698116678243</v>
      </c>
      <c r="B8" s="6" t="s">
        <v>56</v>
      </c>
      <c r="C8" s="6" t="s">
        <v>57</v>
      </c>
      <c r="D8" s="6" t="s">
        <v>56</v>
      </c>
      <c r="E8" s="6" t="s">
        <v>89</v>
      </c>
      <c r="F8" s="6" t="s">
        <v>89</v>
      </c>
      <c r="G8" s="6" t="s">
        <v>89</v>
      </c>
      <c r="H8" s="6" t="s">
        <v>89</v>
      </c>
      <c r="I8" s="6" t="s">
        <v>90</v>
      </c>
      <c r="J8" s="6" t="b">
        <v>0</v>
      </c>
      <c r="K8" s="6" t="s">
        <v>56</v>
      </c>
      <c r="L8" s="6" t="s">
        <v>56</v>
      </c>
      <c r="M8" s="6" t="s">
        <v>89</v>
      </c>
      <c r="N8" s="6" t="s">
        <v>89</v>
      </c>
      <c r="O8" s="6" t="s">
        <v>89</v>
      </c>
      <c r="P8" s="6" t="s">
        <v>90</v>
      </c>
      <c r="Q8" s="6" t="s">
        <v>89</v>
      </c>
      <c r="R8" s="6" t="s">
        <v>89</v>
      </c>
      <c r="S8" s="6" t="s">
        <v>89</v>
      </c>
      <c r="T8" s="6" t="s">
        <v>89</v>
      </c>
      <c r="U8" s="6" t="b">
        <v>0</v>
      </c>
      <c r="V8" s="6" t="b">
        <v>0</v>
      </c>
      <c r="W8" s="6" t="s">
        <v>89</v>
      </c>
      <c r="X8" s="6" t="s">
        <v>89</v>
      </c>
      <c r="Y8" s="6" t="s">
        <v>89</v>
      </c>
      <c r="Z8" s="6" t="s">
        <v>56</v>
      </c>
      <c r="AA8" s="6" t="s">
        <v>91</v>
      </c>
      <c r="AB8" s="6" t="s">
        <v>89</v>
      </c>
      <c r="AC8" s="6" t="s">
        <v>89</v>
      </c>
      <c r="AD8" s="6" t="s">
        <v>56</v>
      </c>
      <c r="AE8" s="6" t="s">
        <v>89</v>
      </c>
      <c r="AF8" s="6" t="s">
        <v>92</v>
      </c>
      <c r="AG8" s="6" t="s">
        <v>89</v>
      </c>
      <c r="AH8" s="6" t="s">
        <v>89</v>
      </c>
      <c r="AI8" s="6" t="s">
        <v>90</v>
      </c>
      <c r="AJ8" s="6" t="s">
        <v>94</v>
      </c>
      <c r="AK8" s="6" t="s">
        <v>89</v>
      </c>
      <c r="AL8" s="6" t="s">
        <v>94</v>
      </c>
      <c r="AM8" s="6" t="s">
        <v>93</v>
      </c>
      <c r="AN8" s="6" t="s">
        <v>94</v>
      </c>
      <c r="AO8" s="6" t="s">
        <v>56</v>
      </c>
      <c r="AP8" s="6" t="s">
        <v>56</v>
      </c>
      <c r="AQ8" s="6" t="s">
        <v>94</v>
      </c>
      <c r="AR8" s="6" t="s">
        <v>89</v>
      </c>
      <c r="AS8" s="6" t="s">
        <v>89</v>
      </c>
      <c r="AT8" s="6" t="s">
        <v>89</v>
      </c>
      <c r="AU8" s="6" t="s">
        <v>89</v>
      </c>
      <c r="AV8" s="6" t="s">
        <v>90</v>
      </c>
      <c r="AW8" s="6" t="s">
        <v>89</v>
      </c>
      <c r="AX8" s="6" t="s">
        <v>94</v>
      </c>
      <c r="AY8" s="6" t="s">
        <v>89</v>
      </c>
      <c r="AZ8" s="6" t="s">
        <v>89</v>
      </c>
      <c r="BA8" s="6" t="s">
        <v>89</v>
      </c>
      <c r="BB8" s="6" t="s">
        <v>69</v>
      </c>
      <c r="BC8" s="6" t="s">
        <v>70</v>
      </c>
    </row>
    <row r="9" spans="1:60" s="7" customFormat="1" ht="15.75" customHeight="1" x14ac:dyDescent="0.2">
      <c r="A9" s="5">
        <v>42227.700810509261</v>
      </c>
      <c r="B9" s="6" t="s">
        <v>56</v>
      </c>
      <c r="C9" s="6" t="s">
        <v>56</v>
      </c>
      <c r="D9" s="6" t="s">
        <v>56</v>
      </c>
      <c r="E9" s="6" t="s">
        <v>89</v>
      </c>
      <c r="F9" s="6" t="s">
        <v>89</v>
      </c>
      <c r="G9" s="6" t="s">
        <v>89</v>
      </c>
      <c r="H9" s="6" t="s">
        <v>89</v>
      </c>
      <c r="I9" s="6" t="s">
        <v>89</v>
      </c>
      <c r="J9" s="6" t="s">
        <v>90</v>
      </c>
      <c r="K9" s="6" t="s">
        <v>56</v>
      </c>
      <c r="L9" s="6" t="s">
        <v>56</v>
      </c>
      <c r="M9" s="6" t="s">
        <v>89</v>
      </c>
      <c r="N9" s="6" t="s">
        <v>89</v>
      </c>
      <c r="O9" s="6" t="s">
        <v>89</v>
      </c>
      <c r="P9" s="6" t="s">
        <v>89</v>
      </c>
      <c r="Q9" s="6" t="s">
        <v>89</v>
      </c>
      <c r="R9" s="6" t="s">
        <v>89</v>
      </c>
      <c r="S9" s="6" t="s">
        <v>89</v>
      </c>
      <c r="T9" s="6" t="s">
        <v>89</v>
      </c>
      <c r="U9" s="6" t="s">
        <v>90</v>
      </c>
      <c r="V9" s="6" t="s">
        <v>90</v>
      </c>
      <c r="W9" s="6" t="s">
        <v>89</v>
      </c>
      <c r="X9" s="6" t="s">
        <v>90</v>
      </c>
      <c r="Y9" s="6" t="s">
        <v>89</v>
      </c>
      <c r="Z9" s="6" t="s">
        <v>56</v>
      </c>
      <c r="AA9" s="6" t="s">
        <v>91</v>
      </c>
      <c r="AB9" s="6" t="s">
        <v>90</v>
      </c>
      <c r="AC9" s="6" t="s">
        <v>89</v>
      </c>
      <c r="AD9" s="6" t="s">
        <v>56</v>
      </c>
      <c r="AE9" s="6" t="s">
        <v>89</v>
      </c>
      <c r="AF9" s="6" t="s">
        <v>92</v>
      </c>
      <c r="AG9" s="6" t="s">
        <v>89</v>
      </c>
      <c r="AH9" s="6" t="s">
        <v>89</v>
      </c>
      <c r="AI9" s="6" t="s">
        <v>89</v>
      </c>
      <c r="AJ9" s="6" t="s">
        <v>94</v>
      </c>
      <c r="AK9" s="6" t="s">
        <v>89</v>
      </c>
      <c r="AL9" s="6" t="s">
        <v>57</v>
      </c>
      <c r="AM9" s="6" t="s">
        <v>94</v>
      </c>
      <c r="AN9" s="6" t="s">
        <v>94</v>
      </c>
      <c r="AO9" s="6" t="s">
        <v>56</v>
      </c>
      <c r="AP9" s="6" t="s">
        <v>56</v>
      </c>
      <c r="AQ9" s="6" t="s">
        <v>94</v>
      </c>
      <c r="AR9" s="6" t="b">
        <v>0</v>
      </c>
      <c r="AS9" s="6" t="b">
        <v>0</v>
      </c>
      <c r="AT9" s="6" t="s">
        <v>90</v>
      </c>
      <c r="AU9" s="6" t="s">
        <v>90</v>
      </c>
      <c r="AV9" s="6" t="s">
        <v>89</v>
      </c>
      <c r="AW9" s="6" t="s">
        <v>89</v>
      </c>
      <c r="AX9" s="6" t="s">
        <v>94</v>
      </c>
      <c r="AY9" s="6" t="s">
        <v>89</v>
      </c>
      <c r="AZ9" s="6" t="s">
        <v>89</v>
      </c>
      <c r="BA9" s="6" t="s">
        <v>89</v>
      </c>
      <c r="BB9" s="6" t="s">
        <v>71</v>
      </c>
      <c r="BC9" s="6" t="s">
        <v>72</v>
      </c>
    </row>
    <row r="10" spans="1:60" s="7" customFormat="1" ht="15.75" customHeight="1" x14ac:dyDescent="0.2">
      <c r="A10" s="5">
        <v>42227.703196689814</v>
      </c>
      <c r="B10" s="6" t="s">
        <v>56</v>
      </c>
      <c r="C10" s="6" t="s">
        <v>56</v>
      </c>
      <c r="D10" s="6" t="s">
        <v>56</v>
      </c>
      <c r="E10" s="6" t="s">
        <v>89</v>
      </c>
      <c r="F10" s="6" t="s">
        <v>89</v>
      </c>
      <c r="G10" s="6" t="s">
        <v>89</v>
      </c>
      <c r="H10" s="6" t="s">
        <v>89</v>
      </c>
      <c r="I10" s="6" t="s">
        <v>89</v>
      </c>
      <c r="J10" s="6" t="s">
        <v>90</v>
      </c>
      <c r="K10" s="6" t="s">
        <v>56</v>
      </c>
      <c r="L10" s="6" t="s">
        <v>56</v>
      </c>
      <c r="M10" s="6" t="s">
        <v>89</v>
      </c>
      <c r="N10" s="6" t="s">
        <v>89</v>
      </c>
      <c r="O10" s="6" t="s">
        <v>89</v>
      </c>
      <c r="P10" s="6" t="s">
        <v>89</v>
      </c>
      <c r="Q10" s="6" t="s">
        <v>89</v>
      </c>
      <c r="R10" s="6" t="s">
        <v>89</v>
      </c>
      <c r="S10" s="6" t="s">
        <v>89</v>
      </c>
      <c r="T10" s="6" t="s">
        <v>89</v>
      </c>
      <c r="U10" s="6" t="b">
        <v>0</v>
      </c>
      <c r="V10" s="6" t="b">
        <v>0</v>
      </c>
      <c r="W10" s="6" t="s">
        <v>89</v>
      </c>
      <c r="X10" s="6" t="s">
        <v>89</v>
      </c>
      <c r="Y10" s="6" t="s">
        <v>89</v>
      </c>
      <c r="Z10" s="6" t="s">
        <v>56</v>
      </c>
      <c r="AA10" s="6" t="s">
        <v>91</v>
      </c>
      <c r="AB10" s="6" t="b">
        <v>0</v>
      </c>
      <c r="AC10" s="6" t="s">
        <v>89</v>
      </c>
      <c r="AD10" s="6" t="s">
        <v>56</v>
      </c>
      <c r="AE10" s="6" t="s">
        <v>89</v>
      </c>
      <c r="AF10" s="6" t="s">
        <v>94</v>
      </c>
      <c r="AG10" s="6" t="s">
        <v>89</v>
      </c>
      <c r="AH10" s="6" t="s">
        <v>89</v>
      </c>
      <c r="AI10" s="6" t="s">
        <v>90</v>
      </c>
      <c r="AJ10" s="6" t="s">
        <v>94</v>
      </c>
      <c r="AK10" s="6" t="s">
        <v>89</v>
      </c>
      <c r="AL10" s="6" t="s">
        <v>57</v>
      </c>
      <c r="AM10" s="6" t="s">
        <v>57</v>
      </c>
      <c r="AN10" s="6" t="s">
        <v>94</v>
      </c>
      <c r="AO10" s="6" t="s">
        <v>56</v>
      </c>
      <c r="AP10" s="6" t="s">
        <v>56</v>
      </c>
      <c r="AQ10" s="6" t="s">
        <v>94</v>
      </c>
      <c r="AR10" s="6" t="s">
        <v>90</v>
      </c>
      <c r="AS10" s="6" t="s">
        <v>89</v>
      </c>
      <c r="AT10" s="6" t="s">
        <v>89</v>
      </c>
      <c r="AU10" s="6" t="s">
        <v>90</v>
      </c>
      <c r="AV10" s="6" t="s">
        <v>90</v>
      </c>
      <c r="AW10" s="6" t="s">
        <v>89</v>
      </c>
      <c r="AX10" s="6" t="s">
        <v>94</v>
      </c>
      <c r="AY10" s="6" t="s">
        <v>89</v>
      </c>
      <c r="AZ10" s="6" t="s">
        <v>89</v>
      </c>
      <c r="BA10" s="6" t="s">
        <v>89</v>
      </c>
      <c r="BB10" s="6" t="s">
        <v>73</v>
      </c>
      <c r="BC10" s="6" t="s">
        <v>74</v>
      </c>
    </row>
    <row r="11" spans="1:60" s="7" customFormat="1" ht="15.75" customHeight="1" x14ac:dyDescent="0.2">
      <c r="A11" s="5">
        <v>42227.712133587964</v>
      </c>
      <c r="B11" s="6" t="s">
        <v>57</v>
      </c>
      <c r="C11" s="6" t="s">
        <v>57</v>
      </c>
      <c r="D11" s="6" t="s">
        <v>57</v>
      </c>
      <c r="E11" s="6" t="s">
        <v>90</v>
      </c>
      <c r="F11" s="6" t="b">
        <v>0</v>
      </c>
      <c r="G11" s="6" t="s">
        <v>89</v>
      </c>
      <c r="H11" s="6" t="s">
        <v>90</v>
      </c>
      <c r="I11" s="6" t="s">
        <v>89</v>
      </c>
      <c r="J11" s="6" t="b">
        <v>0</v>
      </c>
      <c r="K11" s="6" t="s">
        <v>55</v>
      </c>
      <c r="L11" s="6" t="s">
        <v>57</v>
      </c>
      <c r="M11" s="6" t="b">
        <v>0</v>
      </c>
      <c r="N11" s="6" t="b">
        <v>0</v>
      </c>
      <c r="O11" s="6" t="s">
        <v>90</v>
      </c>
      <c r="P11" s="6" t="s">
        <v>90</v>
      </c>
      <c r="Q11" s="6" t="s">
        <v>90</v>
      </c>
      <c r="R11" s="6" t="s">
        <v>90</v>
      </c>
      <c r="S11" s="6" t="s">
        <v>89</v>
      </c>
      <c r="T11" s="6" t="s">
        <v>89</v>
      </c>
      <c r="U11" s="6" t="b">
        <v>0</v>
      </c>
      <c r="V11" s="6" t="s">
        <v>90</v>
      </c>
      <c r="W11" s="6" t="s">
        <v>89</v>
      </c>
      <c r="X11" s="6" t="s">
        <v>89</v>
      </c>
      <c r="Y11" s="6" t="s">
        <v>89</v>
      </c>
      <c r="Z11" s="6" t="s">
        <v>56</v>
      </c>
      <c r="AA11" s="6" t="s">
        <v>91</v>
      </c>
      <c r="AB11" s="6" t="s">
        <v>90</v>
      </c>
      <c r="AC11" s="6" t="s">
        <v>89</v>
      </c>
      <c r="AD11" s="6" t="s">
        <v>57</v>
      </c>
      <c r="AE11" s="6" t="s">
        <v>90</v>
      </c>
      <c r="AF11" s="6" t="s">
        <v>94</v>
      </c>
      <c r="AG11" s="6" t="s">
        <v>89</v>
      </c>
      <c r="AH11" s="6" t="s">
        <v>90</v>
      </c>
      <c r="AI11" s="6" t="s">
        <v>90</v>
      </c>
      <c r="AJ11" s="6" t="s">
        <v>92</v>
      </c>
      <c r="AK11" s="6" t="s">
        <v>90</v>
      </c>
      <c r="AL11" s="6" t="s">
        <v>57</v>
      </c>
      <c r="AM11" s="6" t="s">
        <v>57</v>
      </c>
      <c r="AN11" s="6" t="s">
        <v>57</v>
      </c>
      <c r="AO11" s="6" t="s">
        <v>57</v>
      </c>
      <c r="AP11" s="6" t="s">
        <v>56</v>
      </c>
      <c r="AQ11" s="6" t="s">
        <v>94</v>
      </c>
      <c r="AR11" s="6" t="s">
        <v>89</v>
      </c>
      <c r="AS11" s="6" t="s">
        <v>90</v>
      </c>
      <c r="AT11" s="6" t="s">
        <v>90</v>
      </c>
      <c r="AU11" s="6" t="s">
        <v>90</v>
      </c>
      <c r="AV11" s="6" t="s">
        <v>90</v>
      </c>
      <c r="AW11" s="6" t="s">
        <v>90</v>
      </c>
      <c r="AX11" s="6" t="s">
        <v>94</v>
      </c>
      <c r="AY11" s="6" t="s">
        <v>89</v>
      </c>
      <c r="AZ11" s="6" t="s">
        <v>90</v>
      </c>
      <c r="BA11" s="6" t="s">
        <v>90</v>
      </c>
      <c r="BB11" s="6" t="s">
        <v>75</v>
      </c>
      <c r="BC11" s="6" t="s">
        <v>76</v>
      </c>
    </row>
    <row r="12" spans="1:60" s="7" customFormat="1" ht="15.75" customHeight="1" x14ac:dyDescent="0.2">
      <c r="A12" s="5">
        <v>42227.72038244213</v>
      </c>
      <c r="B12" s="6" t="s">
        <v>57</v>
      </c>
      <c r="C12" s="6" t="s">
        <v>57</v>
      </c>
      <c r="D12" s="6" t="s">
        <v>56</v>
      </c>
      <c r="E12" s="6" t="s">
        <v>89</v>
      </c>
      <c r="F12" s="6" t="b">
        <v>0</v>
      </c>
      <c r="G12" s="6" t="s">
        <v>90</v>
      </c>
      <c r="H12" s="6" t="s">
        <v>90</v>
      </c>
      <c r="I12" s="6" t="s">
        <v>90</v>
      </c>
      <c r="J12" s="6" t="s">
        <v>89</v>
      </c>
      <c r="K12" s="6" t="s">
        <v>56</v>
      </c>
      <c r="L12" s="6" t="s">
        <v>56</v>
      </c>
      <c r="M12" s="6" t="s">
        <v>89</v>
      </c>
      <c r="N12" s="6" t="s">
        <v>89</v>
      </c>
      <c r="O12" s="6" t="s">
        <v>89</v>
      </c>
      <c r="P12" s="6" t="s">
        <v>89</v>
      </c>
      <c r="Q12" s="6" t="s">
        <v>89</v>
      </c>
      <c r="R12" s="6" t="s">
        <v>89</v>
      </c>
      <c r="S12" s="6" t="s">
        <v>89</v>
      </c>
      <c r="T12" s="6" t="s">
        <v>89</v>
      </c>
      <c r="U12" s="6" t="b">
        <v>0</v>
      </c>
      <c r="V12" s="6" t="b">
        <v>0</v>
      </c>
      <c r="W12" s="6" t="s">
        <v>89</v>
      </c>
      <c r="X12" s="6" t="s">
        <v>90</v>
      </c>
      <c r="Y12" s="6" t="s">
        <v>90</v>
      </c>
      <c r="Z12" s="6" t="s">
        <v>57</v>
      </c>
      <c r="AA12" s="6" t="s">
        <v>91</v>
      </c>
      <c r="AB12" s="6" t="s">
        <v>90</v>
      </c>
      <c r="AC12" s="6" t="s">
        <v>89</v>
      </c>
      <c r="AD12" s="6" t="s">
        <v>56</v>
      </c>
      <c r="AE12" s="6" t="b">
        <v>0</v>
      </c>
      <c r="AF12" s="6" t="s">
        <v>92</v>
      </c>
      <c r="AG12" s="6" t="b">
        <v>0</v>
      </c>
      <c r="AH12" s="6" t="s">
        <v>90</v>
      </c>
      <c r="AI12" s="6" t="s">
        <v>90</v>
      </c>
      <c r="AJ12" s="6" t="s">
        <v>92</v>
      </c>
      <c r="AK12" s="6" t="b">
        <v>0</v>
      </c>
      <c r="AL12" s="6" t="s">
        <v>57</v>
      </c>
      <c r="AM12" s="6" t="s">
        <v>57</v>
      </c>
      <c r="AN12" s="6" t="s">
        <v>94</v>
      </c>
      <c r="AO12" s="6" t="s">
        <v>56</v>
      </c>
      <c r="AP12" s="6" t="s">
        <v>56</v>
      </c>
      <c r="AQ12" s="6" t="s">
        <v>94</v>
      </c>
      <c r="AR12" s="6" t="s">
        <v>90</v>
      </c>
      <c r="AS12" s="6" t="s">
        <v>89</v>
      </c>
      <c r="AT12" s="6" t="s">
        <v>90</v>
      </c>
      <c r="AU12" s="6" t="s">
        <v>90</v>
      </c>
      <c r="AV12" s="6" t="s">
        <v>90</v>
      </c>
      <c r="AW12" s="6" t="s">
        <v>90</v>
      </c>
      <c r="AX12" s="6" t="s">
        <v>57</v>
      </c>
      <c r="AY12" s="6" t="s">
        <v>90</v>
      </c>
      <c r="AZ12" s="6" t="s">
        <v>90</v>
      </c>
      <c r="BA12" s="6" t="s">
        <v>89</v>
      </c>
      <c r="BB12" s="6" t="s">
        <v>77</v>
      </c>
      <c r="BC12" s="6" t="s">
        <v>78</v>
      </c>
    </row>
    <row r="13" spans="1:60" s="7" customFormat="1" ht="15.75" customHeight="1" x14ac:dyDescent="0.2">
      <c r="A13" s="5">
        <v>42227.728487430555</v>
      </c>
      <c r="B13" s="6" t="s">
        <v>56</v>
      </c>
      <c r="C13" s="6" t="s">
        <v>56</v>
      </c>
      <c r="D13" s="6" t="s">
        <v>56</v>
      </c>
      <c r="E13" s="6" t="s">
        <v>90</v>
      </c>
      <c r="F13" s="6" t="s">
        <v>90</v>
      </c>
      <c r="G13" s="6" t="s">
        <v>89</v>
      </c>
      <c r="H13" s="6" t="s">
        <v>90</v>
      </c>
      <c r="I13" s="6" t="s">
        <v>90</v>
      </c>
      <c r="J13" s="6" t="s">
        <v>90</v>
      </c>
      <c r="K13" s="6" t="s">
        <v>56</v>
      </c>
      <c r="L13" s="6" t="s">
        <v>56</v>
      </c>
      <c r="M13" s="6" t="s">
        <v>89</v>
      </c>
      <c r="N13" s="6" t="s">
        <v>90</v>
      </c>
      <c r="O13" s="6" t="s">
        <v>89</v>
      </c>
      <c r="P13" s="6" t="s">
        <v>89</v>
      </c>
      <c r="Q13" s="6" t="s">
        <v>90</v>
      </c>
      <c r="R13" s="6" t="s">
        <v>89</v>
      </c>
      <c r="S13" s="6" t="s">
        <v>89</v>
      </c>
      <c r="T13" s="6" t="s">
        <v>89</v>
      </c>
      <c r="U13" s="6" t="s">
        <v>90</v>
      </c>
      <c r="V13" s="6" t="b">
        <v>0</v>
      </c>
      <c r="W13" s="6" t="s">
        <v>89</v>
      </c>
      <c r="X13" s="6" t="s">
        <v>90</v>
      </c>
      <c r="Y13" s="6" t="s">
        <v>89</v>
      </c>
      <c r="Z13" s="6" t="s">
        <v>56</v>
      </c>
      <c r="AA13" s="6" t="s">
        <v>91</v>
      </c>
      <c r="AB13" s="6" t="s">
        <v>89</v>
      </c>
      <c r="AC13" s="6" t="s">
        <v>89</v>
      </c>
      <c r="AD13" s="6" t="s">
        <v>56</v>
      </c>
      <c r="AE13" s="6" t="s">
        <v>89</v>
      </c>
      <c r="AF13" s="6" t="s">
        <v>92</v>
      </c>
      <c r="AG13" s="6" t="s">
        <v>89</v>
      </c>
      <c r="AH13" s="6" t="s">
        <v>90</v>
      </c>
      <c r="AI13" s="6" t="s">
        <v>90</v>
      </c>
      <c r="AJ13" s="6" t="s">
        <v>94</v>
      </c>
      <c r="AK13" s="6" t="s">
        <v>90</v>
      </c>
      <c r="AL13" s="6" t="s">
        <v>94</v>
      </c>
      <c r="AM13" s="6" t="s">
        <v>57</v>
      </c>
      <c r="AN13" s="6" t="s">
        <v>57</v>
      </c>
      <c r="AO13" s="6" t="s">
        <v>57</v>
      </c>
      <c r="AP13" s="6" t="s">
        <v>56</v>
      </c>
      <c r="AQ13" s="6" t="s">
        <v>94</v>
      </c>
      <c r="AR13" s="6" t="b">
        <v>0</v>
      </c>
      <c r="AS13" s="6" t="s">
        <v>90</v>
      </c>
      <c r="AT13" s="6" t="s">
        <v>90</v>
      </c>
      <c r="AU13" s="6" t="s">
        <v>90</v>
      </c>
      <c r="AV13" s="6" t="s">
        <v>90</v>
      </c>
      <c r="AW13" s="6" t="s">
        <v>89</v>
      </c>
      <c r="AX13" s="6" t="s">
        <v>94</v>
      </c>
      <c r="AY13" s="6" t="s">
        <v>89</v>
      </c>
      <c r="AZ13" s="6" t="s">
        <v>89</v>
      </c>
      <c r="BA13" s="6" t="s">
        <v>89</v>
      </c>
      <c r="BB13" s="6" t="s">
        <v>79</v>
      </c>
      <c r="BC13" s="6" t="s">
        <v>80</v>
      </c>
    </row>
    <row r="14" spans="1:60" s="7" customFormat="1" ht="15.75" customHeight="1" x14ac:dyDescent="0.2">
      <c r="A14" s="5">
        <v>42227.808926215279</v>
      </c>
      <c r="B14" s="6" t="s">
        <v>57</v>
      </c>
      <c r="C14" s="6" t="s">
        <v>56</v>
      </c>
      <c r="D14" s="6" t="s">
        <v>57</v>
      </c>
      <c r="E14" s="6" t="s">
        <v>90</v>
      </c>
      <c r="F14" s="6" t="b">
        <v>0</v>
      </c>
      <c r="G14" s="6" t="s">
        <v>89</v>
      </c>
      <c r="H14" s="6" t="s">
        <v>89</v>
      </c>
      <c r="I14" s="6" t="s">
        <v>89</v>
      </c>
      <c r="J14" s="6" t="b">
        <v>0</v>
      </c>
      <c r="K14" s="6" t="s">
        <v>56</v>
      </c>
      <c r="L14" s="6" t="s">
        <v>56</v>
      </c>
      <c r="M14" s="6" t="s">
        <v>89</v>
      </c>
      <c r="N14" s="6" t="s">
        <v>89</v>
      </c>
      <c r="O14" s="6" t="s">
        <v>89</v>
      </c>
      <c r="P14" s="6" t="s">
        <v>89</v>
      </c>
      <c r="Q14" s="6" t="s">
        <v>90</v>
      </c>
      <c r="R14" s="6" t="s">
        <v>89</v>
      </c>
      <c r="S14" s="6" t="s">
        <v>89</v>
      </c>
      <c r="T14" s="6" t="s">
        <v>89</v>
      </c>
      <c r="U14" s="6" t="b">
        <v>0</v>
      </c>
      <c r="V14" s="6" t="b">
        <v>0</v>
      </c>
      <c r="W14" s="6" t="s">
        <v>89</v>
      </c>
      <c r="X14" s="6" t="s">
        <v>90</v>
      </c>
      <c r="Y14" s="6" t="s">
        <v>89</v>
      </c>
      <c r="Z14" s="6" t="s">
        <v>56</v>
      </c>
      <c r="AA14" s="6" t="s">
        <v>91</v>
      </c>
      <c r="AB14" s="6" t="s">
        <v>90</v>
      </c>
      <c r="AC14" s="6" t="s">
        <v>89</v>
      </c>
      <c r="AD14" s="6" t="s">
        <v>56</v>
      </c>
      <c r="AE14" s="6" t="s">
        <v>89</v>
      </c>
      <c r="AF14" s="6" t="s">
        <v>92</v>
      </c>
      <c r="AG14" s="6" t="s">
        <v>89</v>
      </c>
      <c r="AH14" s="6" t="s">
        <v>89</v>
      </c>
      <c r="AI14" s="6" t="s">
        <v>89</v>
      </c>
      <c r="AJ14" s="6" t="s">
        <v>94</v>
      </c>
      <c r="AK14" s="6" t="s">
        <v>90</v>
      </c>
      <c r="AL14" s="6" t="s">
        <v>94</v>
      </c>
      <c r="AM14" s="6" t="s">
        <v>57</v>
      </c>
      <c r="AN14" s="6" t="s">
        <v>94</v>
      </c>
      <c r="AO14" s="6" t="s">
        <v>56</v>
      </c>
      <c r="AP14" s="6" t="s">
        <v>56</v>
      </c>
      <c r="AQ14" s="6" t="s">
        <v>57</v>
      </c>
      <c r="AR14" s="6" t="s">
        <v>89</v>
      </c>
      <c r="AS14" s="6" t="s">
        <v>90</v>
      </c>
      <c r="AT14" s="6" t="s">
        <v>90</v>
      </c>
      <c r="AU14" s="6" t="b">
        <v>0</v>
      </c>
      <c r="AV14" s="6" t="s">
        <v>89</v>
      </c>
      <c r="AW14" s="6" t="s">
        <v>89</v>
      </c>
      <c r="AX14" s="6" t="s">
        <v>94</v>
      </c>
      <c r="AY14" s="6" t="s">
        <v>89</v>
      </c>
      <c r="AZ14" s="6" t="s">
        <v>89</v>
      </c>
      <c r="BA14" s="6" t="s">
        <v>89</v>
      </c>
      <c r="BB14" s="6" t="s">
        <v>81</v>
      </c>
      <c r="BC14" s="6" t="s">
        <v>82</v>
      </c>
    </row>
    <row r="15" spans="1:60" s="7" customFormat="1" ht="15.75" customHeight="1" x14ac:dyDescent="0.2">
      <c r="A15" s="5">
        <v>42228.324301215282</v>
      </c>
      <c r="B15" s="6" t="s">
        <v>57</v>
      </c>
      <c r="C15" s="6" t="s">
        <v>57</v>
      </c>
      <c r="D15" s="6" t="s">
        <v>57</v>
      </c>
      <c r="E15" s="6" t="s">
        <v>90</v>
      </c>
      <c r="F15" s="6" t="s">
        <v>90</v>
      </c>
      <c r="G15" s="6" t="b">
        <v>0</v>
      </c>
      <c r="H15" s="6" t="s">
        <v>90</v>
      </c>
      <c r="I15" s="6" t="b">
        <v>0</v>
      </c>
      <c r="J15" s="6" t="s">
        <v>89</v>
      </c>
      <c r="K15" s="6" t="s">
        <v>56</v>
      </c>
      <c r="L15" s="6" t="s">
        <v>56</v>
      </c>
      <c r="M15" s="6" t="s">
        <v>89</v>
      </c>
      <c r="N15" s="6" t="s">
        <v>89</v>
      </c>
      <c r="O15" s="6" t="s">
        <v>90</v>
      </c>
      <c r="P15" s="6" t="s">
        <v>89</v>
      </c>
      <c r="Q15" s="6" t="s">
        <v>90</v>
      </c>
      <c r="R15" s="6" t="s">
        <v>89</v>
      </c>
      <c r="S15" s="6" t="s">
        <v>89</v>
      </c>
      <c r="T15" s="6" t="s">
        <v>90</v>
      </c>
      <c r="U15" s="6" t="b">
        <v>0</v>
      </c>
      <c r="V15" s="6" t="s">
        <v>90</v>
      </c>
      <c r="W15" s="6" t="s">
        <v>89</v>
      </c>
      <c r="X15" s="6" t="s">
        <v>90</v>
      </c>
      <c r="Y15" s="6" t="s">
        <v>89</v>
      </c>
      <c r="Z15" s="6" t="s">
        <v>56</v>
      </c>
      <c r="AA15" s="6" t="s">
        <v>91</v>
      </c>
      <c r="AB15" s="6" t="s">
        <v>90</v>
      </c>
      <c r="AC15" s="6" t="s">
        <v>89</v>
      </c>
      <c r="AD15" s="6" t="s">
        <v>56</v>
      </c>
      <c r="AE15" s="6" t="s">
        <v>89</v>
      </c>
      <c r="AF15" s="6" t="s">
        <v>94</v>
      </c>
      <c r="AG15" s="6" t="s">
        <v>89</v>
      </c>
      <c r="AH15" s="6" t="s">
        <v>89</v>
      </c>
      <c r="AI15" s="6" t="s">
        <v>89</v>
      </c>
      <c r="AJ15" s="6" t="s">
        <v>92</v>
      </c>
      <c r="AK15" s="6" t="b">
        <v>0</v>
      </c>
      <c r="AL15" s="6" t="s">
        <v>57</v>
      </c>
      <c r="AM15" s="6" t="s">
        <v>57</v>
      </c>
      <c r="AN15" s="6" t="s">
        <v>94</v>
      </c>
      <c r="AO15" s="6" t="s">
        <v>57</v>
      </c>
      <c r="AP15" s="6" t="s">
        <v>55</v>
      </c>
      <c r="AQ15" s="6" t="s">
        <v>94</v>
      </c>
      <c r="AR15" s="6" t="s">
        <v>90</v>
      </c>
      <c r="AS15" s="6" t="s">
        <v>90</v>
      </c>
      <c r="AT15" s="6" t="s">
        <v>90</v>
      </c>
      <c r="AU15" s="6" t="s">
        <v>90</v>
      </c>
      <c r="AV15" s="6" t="s">
        <v>90</v>
      </c>
      <c r="AW15" s="6" t="s">
        <v>90</v>
      </c>
      <c r="AX15" s="6" t="s">
        <v>94</v>
      </c>
      <c r="AY15" s="6" t="s">
        <v>89</v>
      </c>
      <c r="AZ15" s="6" t="s">
        <v>90</v>
      </c>
      <c r="BA15" s="6" t="b">
        <v>0</v>
      </c>
      <c r="BB15" s="6" t="s">
        <v>83</v>
      </c>
      <c r="BC15" s="6" t="s">
        <v>84</v>
      </c>
    </row>
    <row r="16" spans="1:60" s="7" customFormat="1" ht="15.75" customHeight="1" x14ac:dyDescent="0.2">
      <c r="A16" s="5">
        <v>42228.332047453703</v>
      </c>
      <c r="B16" s="6" t="s">
        <v>56</v>
      </c>
      <c r="C16" s="6" t="s">
        <v>57</v>
      </c>
      <c r="D16" s="6" t="s">
        <v>57</v>
      </c>
      <c r="E16" s="6" t="s">
        <v>89</v>
      </c>
      <c r="F16" s="6" t="s">
        <v>90</v>
      </c>
      <c r="G16" s="6" t="s">
        <v>90</v>
      </c>
      <c r="H16" s="6" t="s">
        <v>90</v>
      </c>
      <c r="I16" s="6" t="s">
        <v>90</v>
      </c>
      <c r="J16" s="6" t="s">
        <v>90</v>
      </c>
      <c r="K16" s="6" t="s">
        <v>57</v>
      </c>
      <c r="L16" s="6" t="s">
        <v>57</v>
      </c>
      <c r="M16" s="6" t="s">
        <v>90</v>
      </c>
      <c r="N16" s="6" t="s">
        <v>90</v>
      </c>
      <c r="O16" s="6" t="s">
        <v>90</v>
      </c>
      <c r="P16" s="6" t="s">
        <v>90</v>
      </c>
      <c r="Q16" s="6" t="s">
        <v>90</v>
      </c>
      <c r="R16" s="6" t="s">
        <v>90</v>
      </c>
      <c r="S16" s="6" t="s">
        <v>90</v>
      </c>
      <c r="T16" s="6" t="s">
        <v>89</v>
      </c>
      <c r="U16" s="6" t="b">
        <v>0</v>
      </c>
      <c r="V16" s="6" t="s">
        <v>90</v>
      </c>
      <c r="W16" s="6" t="s">
        <v>90</v>
      </c>
      <c r="X16" s="6" t="s">
        <v>90</v>
      </c>
      <c r="Y16" s="6" t="s">
        <v>89</v>
      </c>
      <c r="Z16" s="6" t="s">
        <v>56</v>
      </c>
      <c r="AA16" s="6" t="s">
        <v>91</v>
      </c>
      <c r="AB16" s="6" t="s">
        <v>90</v>
      </c>
      <c r="AC16" s="6" t="s">
        <v>90</v>
      </c>
      <c r="AD16" s="6" t="s">
        <v>57</v>
      </c>
      <c r="AE16" s="6" t="s">
        <v>90</v>
      </c>
      <c r="AF16" s="6" t="s">
        <v>92</v>
      </c>
      <c r="AG16" s="6" t="s">
        <v>90</v>
      </c>
      <c r="AH16" s="6" t="s">
        <v>90</v>
      </c>
      <c r="AI16" s="6" t="s">
        <v>89</v>
      </c>
      <c r="AJ16" s="6" t="s">
        <v>92</v>
      </c>
      <c r="AK16" s="6" t="s">
        <v>90</v>
      </c>
      <c r="AL16" s="6" t="s">
        <v>57</v>
      </c>
      <c r="AM16" s="6" t="s">
        <v>57</v>
      </c>
      <c r="AN16" s="6" t="s">
        <v>57</v>
      </c>
      <c r="AO16" s="6" t="s">
        <v>57</v>
      </c>
      <c r="AP16" s="6" t="s">
        <v>57</v>
      </c>
      <c r="AQ16" s="6" t="s">
        <v>94</v>
      </c>
      <c r="AR16" s="6" t="s">
        <v>90</v>
      </c>
      <c r="AS16" s="6" t="s">
        <v>90</v>
      </c>
      <c r="AT16" s="6" t="s">
        <v>90</v>
      </c>
      <c r="AU16" s="6" t="s">
        <v>90</v>
      </c>
      <c r="AV16" s="6" t="s">
        <v>90</v>
      </c>
      <c r="AW16" s="6" t="s">
        <v>90</v>
      </c>
      <c r="AX16" s="6" t="s">
        <v>57</v>
      </c>
      <c r="AY16" s="6" t="s">
        <v>90</v>
      </c>
      <c r="AZ16" s="6" t="s">
        <v>90</v>
      </c>
      <c r="BA16" s="6" t="s">
        <v>90</v>
      </c>
      <c r="BB16" s="6" t="s">
        <v>85</v>
      </c>
      <c r="BC16" s="6" t="s">
        <v>86</v>
      </c>
    </row>
    <row r="17" spans="1:55" s="7" customFormat="1" ht="15.75" customHeight="1" x14ac:dyDescent="0.2">
      <c r="A17" s="5">
        <v>42228.338586435188</v>
      </c>
      <c r="B17" s="6" t="s">
        <v>57</v>
      </c>
      <c r="C17" s="6" t="s">
        <v>56</v>
      </c>
      <c r="D17" s="6" t="s">
        <v>57</v>
      </c>
      <c r="E17" s="6" t="s">
        <v>89</v>
      </c>
      <c r="F17" s="6" t="s">
        <v>89</v>
      </c>
      <c r="G17" s="6" t="s">
        <v>90</v>
      </c>
      <c r="H17" s="6" t="s">
        <v>89</v>
      </c>
      <c r="I17" s="6" t="s">
        <v>89</v>
      </c>
      <c r="J17" s="6" t="s">
        <v>89</v>
      </c>
      <c r="K17" s="6" t="s">
        <v>56</v>
      </c>
      <c r="L17" s="6" t="s">
        <v>57</v>
      </c>
      <c r="M17" s="6" t="s">
        <v>89</v>
      </c>
      <c r="N17" s="6" t="s">
        <v>90</v>
      </c>
      <c r="O17" s="6" t="s">
        <v>90</v>
      </c>
      <c r="P17" s="6" t="s">
        <v>89</v>
      </c>
      <c r="Q17" s="6" t="s">
        <v>89</v>
      </c>
      <c r="R17" s="6" t="s">
        <v>89</v>
      </c>
      <c r="S17" s="6" t="s">
        <v>89</v>
      </c>
      <c r="T17" s="6" t="s">
        <v>90</v>
      </c>
      <c r="U17" s="6" t="s">
        <v>89</v>
      </c>
      <c r="V17" s="6" t="s">
        <v>90</v>
      </c>
      <c r="W17" s="6" t="s">
        <v>90</v>
      </c>
      <c r="X17" s="6" t="s">
        <v>89</v>
      </c>
      <c r="Y17" s="6" t="s">
        <v>89</v>
      </c>
      <c r="Z17" s="6" t="s">
        <v>56</v>
      </c>
      <c r="AA17" s="6" t="s">
        <v>91</v>
      </c>
      <c r="AB17" s="6" t="s">
        <v>90</v>
      </c>
      <c r="AC17" s="6" t="s">
        <v>89</v>
      </c>
      <c r="AD17" s="6" t="s">
        <v>57</v>
      </c>
      <c r="AE17" s="6" t="s">
        <v>90</v>
      </c>
      <c r="AF17" s="6" t="s">
        <v>92</v>
      </c>
      <c r="AG17" s="6" t="s">
        <v>89</v>
      </c>
      <c r="AH17" s="6" t="s">
        <v>89</v>
      </c>
      <c r="AI17" s="6" t="s">
        <v>90</v>
      </c>
      <c r="AJ17" s="6" t="s">
        <v>92</v>
      </c>
      <c r="AK17" s="6" t="s">
        <v>90</v>
      </c>
      <c r="AL17" s="6" t="s">
        <v>57</v>
      </c>
      <c r="AM17" s="6" t="s">
        <v>57</v>
      </c>
      <c r="AN17" s="6" t="s">
        <v>94</v>
      </c>
      <c r="AO17" s="6" t="s">
        <v>57</v>
      </c>
      <c r="AP17" s="6" t="s">
        <v>56</v>
      </c>
      <c r="AQ17" s="6" t="s">
        <v>94</v>
      </c>
      <c r="AR17" s="6" t="s">
        <v>90</v>
      </c>
      <c r="AS17" s="6" t="s">
        <v>90</v>
      </c>
      <c r="AT17" s="6" t="s">
        <v>90</v>
      </c>
      <c r="AU17" s="6" t="s">
        <v>90</v>
      </c>
      <c r="AV17" s="6" t="s">
        <v>90</v>
      </c>
      <c r="AW17" s="6" t="s">
        <v>90</v>
      </c>
      <c r="AX17" s="6" t="s">
        <v>94</v>
      </c>
      <c r="AY17" s="6" t="s">
        <v>89</v>
      </c>
      <c r="AZ17" s="6" t="s">
        <v>89</v>
      </c>
      <c r="BA17" s="6" t="s">
        <v>90</v>
      </c>
      <c r="BB17" s="6" t="s">
        <v>87</v>
      </c>
      <c r="BC17" s="6" t="s">
        <v>88</v>
      </c>
    </row>
    <row r="18" spans="1:55" s="7" customFormat="1" ht="15.75" customHeight="1" x14ac:dyDescent="0.2">
      <c r="A18" s="5">
        <v>42228.438679189814</v>
      </c>
      <c r="B18" s="6" t="s">
        <v>56</v>
      </c>
      <c r="C18" s="6" t="s">
        <v>56</v>
      </c>
      <c r="D18" s="6" t="s">
        <v>56</v>
      </c>
      <c r="E18" s="6" t="s">
        <v>89</v>
      </c>
      <c r="F18" s="6" t="b">
        <v>0</v>
      </c>
      <c r="G18" s="6" t="s">
        <v>90</v>
      </c>
      <c r="H18" s="6" t="s">
        <v>90</v>
      </c>
      <c r="I18" s="6" t="s">
        <v>90</v>
      </c>
      <c r="J18" s="6" t="s">
        <v>89</v>
      </c>
      <c r="K18" s="6" t="s">
        <v>56</v>
      </c>
      <c r="L18" s="6" t="s">
        <v>56</v>
      </c>
      <c r="M18" s="6" t="s">
        <v>89</v>
      </c>
      <c r="N18" s="6" t="s">
        <v>89</v>
      </c>
      <c r="O18" s="6" t="s">
        <v>89</v>
      </c>
      <c r="P18" s="6" t="s">
        <v>89</v>
      </c>
      <c r="Q18" s="6" t="b">
        <v>0</v>
      </c>
      <c r="R18" s="6" t="b">
        <v>0</v>
      </c>
      <c r="S18" s="6" t="s">
        <v>89</v>
      </c>
      <c r="T18" s="6" t="s">
        <v>90</v>
      </c>
      <c r="U18" s="6" t="b">
        <v>0</v>
      </c>
      <c r="V18" s="6" t="s">
        <v>89</v>
      </c>
      <c r="W18" s="6" t="s">
        <v>90</v>
      </c>
      <c r="X18" s="6" t="s">
        <v>90</v>
      </c>
      <c r="Y18" s="6" t="s">
        <v>90</v>
      </c>
      <c r="Z18" s="6" t="s">
        <v>57</v>
      </c>
      <c r="AA18" s="6" t="s">
        <v>90</v>
      </c>
      <c r="AB18" s="6" t="b">
        <v>0</v>
      </c>
      <c r="AC18" s="6" t="b">
        <v>0</v>
      </c>
      <c r="AD18" s="6" t="s">
        <v>56</v>
      </c>
      <c r="AE18" s="6" t="b">
        <v>0</v>
      </c>
      <c r="AF18" s="6" t="s">
        <v>94</v>
      </c>
      <c r="AG18" s="6" t="s">
        <v>89</v>
      </c>
      <c r="AH18" s="6" t="s">
        <v>89</v>
      </c>
      <c r="AI18" s="6" t="s">
        <v>89</v>
      </c>
      <c r="AJ18" s="6" t="s">
        <v>92</v>
      </c>
      <c r="AK18" s="6" t="b">
        <v>0</v>
      </c>
      <c r="AL18" s="6" t="s">
        <v>93</v>
      </c>
      <c r="AM18" s="6" t="s">
        <v>93</v>
      </c>
      <c r="AN18" s="6" t="s">
        <v>57</v>
      </c>
      <c r="AO18" s="6" t="s">
        <v>56</v>
      </c>
      <c r="AP18" s="6" t="s">
        <v>56</v>
      </c>
      <c r="AQ18" s="6" t="s">
        <v>93</v>
      </c>
      <c r="AR18" s="6" t="s">
        <v>90</v>
      </c>
      <c r="AS18" s="6" t="s">
        <v>90</v>
      </c>
      <c r="AT18" s="6" t="s">
        <v>90</v>
      </c>
      <c r="AU18" s="6" t="s">
        <v>89</v>
      </c>
      <c r="AV18" s="6" t="s">
        <v>90</v>
      </c>
      <c r="AW18" s="6" t="s">
        <v>90</v>
      </c>
      <c r="AX18" s="6" t="s">
        <v>57</v>
      </c>
      <c r="AY18" s="6" t="s">
        <v>89</v>
      </c>
      <c r="AZ18" s="6" t="s">
        <v>89</v>
      </c>
      <c r="BA18" s="6" t="s">
        <v>90</v>
      </c>
      <c r="BB18" s="6" t="s">
        <v>95</v>
      </c>
      <c r="BC18" s="6" t="s">
        <v>96</v>
      </c>
    </row>
    <row r="19" spans="1:55" s="7" customFormat="1" ht="15.75" customHeight="1" x14ac:dyDescent="0.2">
      <c r="A19" s="5">
        <v>42228.495457546298</v>
      </c>
      <c r="B19" s="6" t="s">
        <v>57</v>
      </c>
      <c r="C19" s="6" t="s">
        <v>56</v>
      </c>
      <c r="D19" s="6" t="s">
        <v>57</v>
      </c>
      <c r="E19" s="6" t="s">
        <v>90</v>
      </c>
      <c r="F19" s="6" t="s">
        <v>89</v>
      </c>
      <c r="G19" s="6" t="s">
        <v>89</v>
      </c>
      <c r="H19" s="6" t="s">
        <v>89</v>
      </c>
      <c r="I19" s="6" t="s">
        <v>89</v>
      </c>
      <c r="J19" s="6" t="s">
        <v>89</v>
      </c>
      <c r="K19" s="6" t="s">
        <v>56</v>
      </c>
      <c r="L19" s="6" t="s">
        <v>56</v>
      </c>
      <c r="M19" s="6" t="s">
        <v>89</v>
      </c>
      <c r="N19" s="6" t="s">
        <v>89</v>
      </c>
      <c r="O19" s="6" t="s">
        <v>89</v>
      </c>
      <c r="P19" s="6" t="s">
        <v>89</v>
      </c>
      <c r="Q19" s="6" t="s">
        <v>90</v>
      </c>
      <c r="R19" s="6" t="s">
        <v>89</v>
      </c>
      <c r="S19" s="6" t="s">
        <v>89</v>
      </c>
      <c r="T19" s="6" t="s">
        <v>89</v>
      </c>
      <c r="U19" s="6" t="b">
        <v>0</v>
      </c>
      <c r="V19" s="6" t="b">
        <v>0</v>
      </c>
      <c r="W19" s="6" t="s">
        <v>89</v>
      </c>
      <c r="X19" s="6" t="b">
        <v>0</v>
      </c>
      <c r="Y19" s="6" t="s">
        <v>89</v>
      </c>
      <c r="Z19" s="6" t="s">
        <v>56</v>
      </c>
      <c r="AA19" s="6" t="s">
        <v>91</v>
      </c>
      <c r="AB19" s="6" t="s">
        <v>89</v>
      </c>
      <c r="AC19" s="6" t="s">
        <v>89</v>
      </c>
      <c r="AD19" s="6" t="s">
        <v>57</v>
      </c>
      <c r="AE19" s="6" t="s">
        <v>89</v>
      </c>
      <c r="AF19" s="6" t="s">
        <v>93</v>
      </c>
      <c r="AG19" s="6" t="b">
        <v>0</v>
      </c>
      <c r="AH19" s="6" t="s">
        <v>89</v>
      </c>
      <c r="AI19" s="6" t="s">
        <v>89</v>
      </c>
      <c r="AJ19" s="6" t="s">
        <v>94</v>
      </c>
      <c r="AK19" s="6" t="b">
        <v>0</v>
      </c>
      <c r="AL19" s="6" t="s">
        <v>93</v>
      </c>
      <c r="AM19" s="6" t="s">
        <v>57</v>
      </c>
      <c r="AN19" s="6" t="s">
        <v>57</v>
      </c>
      <c r="AO19" s="6" t="s">
        <v>57</v>
      </c>
      <c r="AP19" s="6" t="s">
        <v>56</v>
      </c>
      <c r="AQ19" s="6" t="s">
        <v>94</v>
      </c>
      <c r="AR19" s="6" t="b">
        <v>0</v>
      </c>
      <c r="AS19" s="6" t="s">
        <v>89</v>
      </c>
      <c r="AT19" s="6" t="s">
        <v>89</v>
      </c>
      <c r="AU19" s="6" t="s">
        <v>89</v>
      </c>
      <c r="AV19" s="6" t="s">
        <v>90</v>
      </c>
      <c r="AW19" s="6" t="s">
        <v>90</v>
      </c>
      <c r="AX19" s="6" t="s">
        <v>94</v>
      </c>
      <c r="AY19" s="6" t="s">
        <v>89</v>
      </c>
      <c r="AZ19" s="6" t="s">
        <v>89</v>
      </c>
      <c r="BA19" s="6" t="s">
        <v>89</v>
      </c>
      <c r="BB19" s="6" t="s">
        <v>97</v>
      </c>
      <c r="BC19" s="6" t="s">
        <v>98</v>
      </c>
    </row>
    <row r="20" spans="1:55" s="7" customFormat="1" ht="15.75" customHeight="1" x14ac:dyDescent="0.2">
      <c r="A20" s="5">
        <v>42229.354335763885</v>
      </c>
      <c r="B20" s="6" t="s">
        <v>57</v>
      </c>
      <c r="C20" s="6" t="s">
        <v>57</v>
      </c>
      <c r="D20" s="6" t="s">
        <v>57</v>
      </c>
      <c r="E20" s="6" t="s">
        <v>90</v>
      </c>
      <c r="F20" s="6" t="b">
        <v>0</v>
      </c>
      <c r="G20" s="6" t="b">
        <v>0</v>
      </c>
      <c r="H20" s="6" t="s">
        <v>90</v>
      </c>
      <c r="I20" s="6" t="s">
        <v>90</v>
      </c>
      <c r="J20" s="6" t="s">
        <v>89</v>
      </c>
      <c r="K20" s="6" t="s">
        <v>57</v>
      </c>
      <c r="L20" s="6" t="s">
        <v>57</v>
      </c>
      <c r="M20" s="6" t="s">
        <v>90</v>
      </c>
      <c r="N20" s="6" t="s">
        <v>90</v>
      </c>
      <c r="O20" s="6" t="b">
        <v>0</v>
      </c>
      <c r="P20" s="6" t="s">
        <v>90</v>
      </c>
      <c r="Q20" s="6" t="b">
        <v>0</v>
      </c>
      <c r="R20" s="6" t="b">
        <v>0</v>
      </c>
      <c r="S20" s="6" t="s">
        <v>89</v>
      </c>
      <c r="T20" s="6" t="b">
        <v>0</v>
      </c>
      <c r="U20" s="6" t="s">
        <v>90</v>
      </c>
      <c r="V20" s="6" t="b">
        <v>0</v>
      </c>
      <c r="W20" s="6" t="s">
        <v>90</v>
      </c>
      <c r="X20" s="6" t="s">
        <v>90</v>
      </c>
      <c r="Y20" s="6" t="s">
        <v>89</v>
      </c>
      <c r="Z20" s="6" t="s">
        <v>56</v>
      </c>
      <c r="AA20" s="6" t="s">
        <v>90</v>
      </c>
      <c r="AB20" s="6" t="s">
        <v>90</v>
      </c>
      <c r="AC20" s="6" t="b">
        <v>0</v>
      </c>
      <c r="AD20" s="6" t="s">
        <v>56</v>
      </c>
      <c r="AE20" s="6" t="b">
        <v>0</v>
      </c>
      <c r="AF20" s="6" t="s">
        <v>92</v>
      </c>
      <c r="AG20" s="6" t="s">
        <v>90</v>
      </c>
      <c r="AH20" s="6" t="s">
        <v>89</v>
      </c>
      <c r="AI20" s="6" t="s">
        <v>89</v>
      </c>
      <c r="AJ20" s="6" t="s">
        <v>92</v>
      </c>
      <c r="AK20" s="6" t="s">
        <v>89</v>
      </c>
      <c r="AL20" s="6" t="s">
        <v>57</v>
      </c>
      <c r="AM20" s="6" t="s">
        <v>93</v>
      </c>
      <c r="AN20" s="6" t="s">
        <v>93</v>
      </c>
      <c r="AO20" s="6" t="s">
        <v>56</v>
      </c>
      <c r="AP20" s="6" t="s">
        <v>57</v>
      </c>
      <c r="AQ20" s="6" t="s">
        <v>57</v>
      </c>
      <c r="AR20" s="6" t="s">
        <v>90</v>
      </c>
      <c r="AS20" s="6" t="s">
        <v>90</v>
      </c>
      <c r="AT20" s="6" t="s">
        <v>90</v>
      </c>
      <c r="AU20" s="6" t="s">
        <v>89</v>
      </c>
      <c r="AV20" s="6" t="s">
        <v>90</v>
      </c>
      <c r="AW20" s="6" t="s">
        <v>90</v>
      </c>
      <c r="AX20" s="6" t="s">
        <v>57</v>
      </c>
      <c r="AY20" s="6" t="s">
        <v>90</v>
      </c>
      <c r="AZ20" s="6" t="s">
        <v>90</v>
      </c>
      <c r="BA20" s="6" t="s">
        <v>90</v>
      </c>
      <c r="BB20" s="6" t="s">
        <v>75</v>
      </c>
      <c r="BC20" s="6" t="s">
        <v>99</v>
      </c>
    </row>
    <row r="21" spans="1:55" s="7" customFormat="1" ht="15.75" customHeight="1" x14ac:dyDescent="0.2">
      <c r="A21" s="5">
        <v>42229.441831805554</v>
      </c>
      <c r="B21" s="6" t="s">
        <v>57</v>
      </c>
      <c r="C21" s="6" t="s">
        <v>55</v>
      </c>
      <c r="D21" s="6" t="s">
        <v>57</v>
      </c>
      <c r="E21" s="6" t="b">
        <v>0</v>
      </c>
      <c r="F21" s="6" t="s">
        <v>90</v>
      </c>
      <c r="G21" s="6" t="b">
        <v>0</v>
      </c>
      <c r="H21" s="6" t="b">
        <v>0</v>
      </c>
      <c r="I21" s="6" t="b">
        <v>0</v>
      </c>
      <c r="J21" s="6" t="s">
        <v>89</v>
      </c>
      <c r="K21" s="6" t="s">
        <v>56</v>
      </c>
      <c r="L21" s="6" t="s">
        <v>56</v>
      </c>
      <c r="M21" s="6" t="s">
        <v>89</v>
      </c>
      <c r="N21" s="6" t="s">
        <v>90</v>
      </c>
      <c r="O21" s="6" t="s">
        <v>89</v>
      </c>
      <c r="P21" s="6" t="s">
        <v>90</v>
      </c>
      <c r="Q21" s="6" t="s">
        <v>90</v>
      </c>
      <c r="R21" s="6" t="s">
        <v>89</v>
      </c>
      <c r="S21" s="6" t="s">
        <v>89</v>
      </c>
      <c r="T21" s="6" t="s">
        <v>89</v>
      </c>
      <c r="U21" s="6" t="b">
        <v>0</v>
      </c>
      <c r="V21" s="6" t="s">
        <v>90</v>
      </c>
      <c r="W21" s="6" t="s">
        <v>89</v>
      </c>
      <c r="X21" s="6" t="s">
        <v>90</v>
      </c>
      <c r="Y21" s="6" t="s">
        <v>89</v>
      </c>
      <c r="Z21" s="6" t="s">
        <v>56</v>
      </c>
      <c r="AA21" s="6" t="s">
        <v>91</v>
      </c>
      <c r="AB21" s="6" t="s">
        <v>89</v>
      </c>
      <c r="AC21" s="6" t="s">
        <v>90</v>
      </c>
      <c r="AD21" s="6" t="s">
        <v>56</v>
      </c>
      <c r="AE21" s="6" t="s">
        <v>90</v>
      </c>
      <c r="AF21" s="6" t="s">
        <v>92</v>
      </c>
      <c r="AG21" s="6" t="s">
        <v>90</v>
      </c>
      <c r="AH21" s="6" t="s">
        <v>89</v>
      </c>
      <c r="AI21" s="6" t="s">
        <v>89</v>
      </c>
      <c r="AJ21" s="6" t="s">
        <v>92</v>
      </c>
      <c r="AK21" s="6" t="b">
        <v>0</v>
      </c>
      <c r="AL21" s="6" t="s">
        <v>93</v>
      </c>
      <c r="AM21" s="6" t="s">
        <v>93</v>
      </c>
      <c r="AN21" s="6" t="s">
        <v>93</v>
      </c>
      <c r="AO21" s="6" t="s">
        <v>57</v>
      </c>
      <c r="AP21" s="6" t="s">
        <v>55</v>
      </c>
      <c r="AQ21" s="6" t="s">
        <v>94</v>
      </c>
      <c r="AR21" s="6" t="s">
        <v>90</v>
      </c>
      <c r="AS21" s="6" t="s">
        <v>89</v>
      </c>
      <c r="AT21" s="6" t="b">
        <v>0</v>
      </c>
      <c r="AU21" s="6" t="s">
        <v>89</v>
      </c>
      <c r="AV21" s="6" t="b">
        <v>0</v>
      </c>
      <c r="AW21" s="6" t="s">
        <v>90</v>
      </c>
      <c r="AX21" s="6" t="s">
        <v>94</v>
      </c>
      <c r="AY21" s="6" t="s">
        <v>89</v>
      </c>
      <c r="AZ21" s="6" t="s">
        <v>89</v>
      </c>
      <c r="BA21" s="6" t="s">
        <v>89</v>
      </c>
      <c r="BB21" s="6" t="s">
        <v>100</v>
      </c>
      <c r="BC21" s="6" t="s">
        <v>101</v>
      </c>
    </row>
    <row r="22" spans="1:55" s="7" customFormat="1" ht="15.75" customHeight="1" x14ac:dyDescent="0.2">
      <c r="A22" s="5">
        <v>42229.478714143523</v>
      </c>
      <c r="B22" s="6" t="s">
        <v>57</v>
      </c>
      <c r="C22" s="6" t="s">
        <v>56</v>
      </c>
      <c r="D22" s="6" t="s">
        <v>57</v>
      </c>
      <c r="E22" s="6" t="s">
        <v>90</v>
      </c>
      <c r="F22" s="6" t="s">
        <v>90</v>
      </c>
      <c r="G22" s="6" t="s">
        <v>90</v>
      </c>
      <c r="H22" s="6" t="s">
        <v>90</v>
      </c>
      <c r="I22" s="6" t="s">
        <v>90</v>
      </c>
      <c r="J22" s="6" t="s">
        <v>89</v>
      </c>
      <c r="K22" s="6" t="s">
        <v>56</v>
      </c>
      <c r="L22" s="6" t="s">
        <v>57</v>
      </c>
      <c r="M22" s="6" t="s">
        <v>90</v>
      </c>
      <c r="N22" s="6" t="s">
        <v>90</v>
      </c>
      <c r="O22" s="6" t="s">
        <v>90</v>
      </c>
      <c r="P22" s="6" t="s">
        <v>90</v>
      </c>
      <c r="Q22" s="6" t="s">
        <v>90</v>
      </c>
      <c r="R22" s="6" t="s">
        <v>90</v>
      </c>
      <c r="S22" s="6" t="s">
        <v>89</v>
      </c>
      <c r="T22" s="6" t="b">
        <v>0</v>
      </c>
      <c r="U22" s="6" t="b">
        <v>0</v>
      </c>
      <c r="V22" s="6" t="b">
        <v>0</v>
      </c>
      <c r="W22" s="6" t="s">
        <v>90</v>
      </c>
      <c r="X22" s="6" t="b">
        <v>0</v>
      </c>
      <c r="Y22" s="6" t="s">
        <v>89</v>
      </c>
      <c r="Z22" s="6" t="s">
        <v>56</v>
      </c>
      <c r="AA22" s="6" t="s">
        <v>90</v>
      </c>
      <c r="AB22" s="6" t="b">
        <v>0</v>
      </c>
      <c r="AC22" s="6" t="s">
        <v>89</v>
      </c>
      <c r="AD22" s="6" t="s">
        <v>56</v>
      </c>
      <c r="AE22" s="6" t="s">
        <v>89</v>
      </c>
      <c r="AF22" s="6" t="s">
        <v>92</v>
      </c>
      <c r="AG22" s="6" t="s">
        <v>89</v>
      </c>
      <c r="AH22" s="6" t="s">
        <v>89</v>
      </c>
      <c r="AI22" s="6" t="s">
        <v>89</v>
      </c>
      <c r="AJ22" s="6" t="s">
        <v>93</v>
      </c>
      <c r="AK22" s="6" t="s">
        <v>89</v>
      </c>
      <c r="AL22" s="6" t="s">
        <v>93</v>
      </c>
      <c r="AM22" s="6" t="s">
        <v>57</v>
      </c>
      <c r="AN22" s="6" t="s">
        <v>57</v>
      </c>
      <c r="AO22" s="6" t="s">
        <v>57</v>
      </c>
      <c r="AP22" s="6" t="s">
        <v>56</v>
      </c>
      <c r="AQ22" s="6" t="s">
        <v>94</v>
      </c>
      <c r="AR22" s="6" t="b">
        <v>0</v>
      </c>
      <c r="AS22" s="6" t="b">
        <v>0</v>
      </c>
      <c r="AT22" s="6" t="b">
        <v>0</v>
      </c>
      <c r="AU22" s="6" t="s">
        <v>89</v>
      </c>
      <c r="AV22" s="6" t="b">
        <v>0</v>
      </c>
      <c r="AW22" s="6" t="s">
        <v>90</v>
      </c>
      <c r="AX22" s="6" t="s">
        <v>94</v>
      </c>
      <c r="AY22" s="6" t="s">
        <v>89</v>
      </c>
      <c r="AZ22" s="6" t="b">
        <v>0</v>
      </c>
      <c r="BA22" s="6" t="b">
        <v>0</v>
      </c>
      <c r="BB22" s="6" t="s">
        <v>102</v>
      </c>
      <c r="BC22" s="6" t="s">
        <v>103</v>
      </c>
    </row>
    <row r="23" spans="1:55" s="7" customFormat="1" ht="15.75" customHeight="1" x14ac:dyDescent="0.2">
      <c r="A23" s="5">
        <v>42229.96829153935</v>
      </c>
      <c r="B23" s="6" t="s">
        <v>57</v>
      </c>
      <c r="C23" s="6" t="s">
        <v>57</v>
      </c>
      <c r="D23" s="6" t="s">
        <v>57</v>
      </c>
      <c r="E23" s="6" t="b">
        <v>0</v>
      </c>
      <c r="F23" s="6" t="b">
        <v>0</v>
      </c>
      <c r="G23" s="6" t="b">
        <v>0</v>
      </c>
      <c r="H23" s="6" t="s">
        <v>90</v>
      </c>
      <c r="I23" s="6" t="b">
        <v>0</v>
      </c>
      <c r="J23" s="6" t="s">
        <v>89</v>
      </c>
      <c r="K23" s="6" t="s">
        <v>57</v>
      </c>
      <c r="L23" s="6" t="s">
        <v>57</v>
      </c>
      <c r="M23" s="6" t="b">
        <v>0</v>
      </c>
      <c r="N23" s="6" t="b">
        <v>0</v>
      </c>
      <c r="O23" s="6" t="b">
        <v>0</v>
      </c>
      <c r="P23" s="6" t="b">
        <v>0</v>
      </c>
      <c r="Q23" s="6" t="s">
        <v>90</v>
      </c>
      <c r="R23" s="6" t="b">
        <v>0</v>
      </c>
      <c r="S23" s="6" t="s">
        <v>89</v>
      </c>
      <c r="T23" s="6" t="s">
        <v>89</v>
      </c>
      <c r="U23" s="6" t="b">
        <v>0</v>
      </c>
      <c r="V23" s="6" t="s">
        <v>89</v>
      </c>
      <c r="W23" s="6" t="s">
        <v>89</v>
      </c>
      <c r="X23" s="6" t="s">
        <v>90</v>
      </c>
      <c r="Y23" s="6" t="s">
        <v>89</v>
      </c>
      <c r="Z23" s="6" t="s">
        <v>56</v>
      </c>
      <c r="AA23" s="6" t="s">
        <v>91</v>
      </c>
      <c r="AB23" s="6" t="b">
        <v>0</v>
      </c>
      <c r="AC23" s="6" t="b">
        <v>0</v>
      </c>
      <c r="AD23" s="6" t="s">
        <v>57</v>
      </c>
      <c r="AE23" s="6" t="s">
        <v>89</v>
      </c>
      <c r="AF23" s="6" t="s">
        <v>94</v>
      </c>
      <c r="AG23" s="6" t="s">
        <v>90</v>
      </c>
      <c r="AH23" s="6" t="b">
        <v>0</v>
      </c>
      <c r="AI23" s="6" t="s">
        <v>89</v>
      </c>
      <c r="AJ23" s="6" t="s">
        <v>94</v>
      </c>
      <c r="AK23" s="6" t="s">
        <v>89</v>
      </c>
      <c r="AL23" s="6" t="s">
        <v>57</v>
      </c>
      <c r="AM23" s="6" t="s">
        <v>93</v>
      </c>
      <c r="AN23" s="6" t="s">
        <v>94</v>
      </c>
      <c r="AO23" s="6" t="s">
        <v>57</v>
      </c>
      <c r="AP23" s="6" t="s">
        <v>56</v>
      </c>
      <c r="AQ23" s="6" t="s">
        <v>94</v>
      </c>
      <c r="AR23" s="6" t="s">
        <v>90</v>
      </c>
      <c r="AS23" s="6" t="b">
        <v>0</v>
      </c>
      <c r="AT23" s="6" t="b">
        <v>0</v>
      </c>
      <c r="AU23" s="6" t="s">
        <v>89</v>
      </c>
      <c r="AV23" s="6" t="b">
        <v>0</v>
      </c>
      <c r="AW23" s="6" t="b">
        <v>0</v>
      </c>
      <c r="AX23" s="6" t="s">
        <v>93</v>
      </c>
      <c r="AY23" s="6" t="s">
        <v>89</v>
      </c>
      <c r="AZ23" s="6" t="b">
        <v>0</v>
      </c>
      <c r="BA23" s="6" t="s">
        <v>90</v>
      </c>
      <c r="BB23" s="6" t="s">
        <v>104</v>
      </c>
      <c r="BC23" s="6" t="s">
        <v>105</v>
      </c>
    </row>
    <row r="24" spans="1:55" s="7" customFormat="1" ht="15.75" customHeight="1" x14ac:dyDescent="0.2">
      <c r="A24" s="5">
        <v>42230.356725138889</v>
      </c>
      <c r="B24" s="6" t="s">
        <v>57</v>
      </c>
      <c r="C24" s="6" t="s">
        <v>57</v>
      </c>
      <c r="D24" s="6" t="s">
        <v>57</v>
      </c>
      <c r="E24" s="6" t="s">
        <v>89</v>
      </c>
      <c r="F24" s="6" t="s">
        <v>90</v>
      </c>
      <c r="G24" s="6" t="s">
        <v>90</v>
      </c>
      <c r="H24" s="6" t="s">
        <v>90</v>
      </c>
      <c r="I24" s="6" t="s">
        <v>89</v>
      </c>
      <c r="J24" s="6" t="s">
        <v>89</v>
      </c>
      <c r="K24" s="6" t="s">
        <v>56</v>
      </c>
      <c r="L24" s="6" t="s">
        <v>56</v>
      </c>
      <c r="M24" s="6" t="s">
        <v>89</v>
      </c>
      <c r="N24" s="6" t="s">
        <v>89</v>
      </c>
      <c r="O24" s="6" t="s">
        <v>89</v>
      </c>
      <c r="P24" s="6" t="s">
        <v>89</v>
      </c>
      <c r="Q24" s="6" t="s">
        <v>89</v>
      </c>
      <c r="R24" s="6" t="s">
        <v>89</v>
      </c>
      <c r="S24" s="6" t="s">
        <v>89</v>
      </c>
      <c r="T24" s="6" t="s">
        <v>89</v>
      </c>
      <c r="U24" s="6" t="b">
        <v>0</v>
      </c>
      <c r="V24" s="6" t="b">
        <v>0</v>
      </c>
      <c r="W24" s="6" t="s">
        <v>90</v>
      </c>
      <c r="X24" s="6" t="s">
        <v>90</v>
      </c>
      <c r="Y24" s="6" t="s">
        <v>89</v>
      </c>
      <c r="Z24" s="6" t="s">
        <v>56</v>
      </c>
      <c r="AA24" s="6" t="s">
        <v>91</v>
      </c>
      <c r="AB24" s="6" t="s">
        <v>90</v>
      </c>
      <c r="AC24" s="6" t="s">
        <v>90</v>
      </c>
      <c r="AD24" s="6" t="s">
        <v>56</v>
      </c>
      <c r="AE24" s="6" t="s">
        <v>89</v>
      </c>
      <c r="AF24" s="6" t="s">
        <v>94</v>
      </c>
      <c r="AG24" s="6" t="s">
        <v>89</v>
      </c>
      <c r="AH24" s="6" t="s">
        <v>90</v>
      </c>
      <c r="AI24" s="6" t="s">
        <v>89</v>
      </c>
      <c r="AJ24" s="6" t="s">
        <v>92</v>
      </c>
      <c r="AK24" s="6" t="s">
        <v>89</v>
      </c>
      <c r="AL24" s="6" t="s">
        <v>57</v>
      </c>
      <c r="AM24" s="6" t="s">
        <v>93</v>
      </c>
      <c r="AN24" s="6" t="s">
        <v>94</v>
      </c>
      <c r="AO24" s="6" t="s">
        <v>57</v>
      </c>
      <c r="AP24" s="6" t="s">
        <v>57</v>
      </c>
      <c r="AQ24" s="6" t="s">
        <v>94</v>
      </c>
      <c r="AR24" s="6" t="s">
        <v>89</v>
      </c>
      <c r="AS24" s="6" t="s">
        <v>90</v>
      </c>
      <c r="AT24" s="6" t="s">
        <v>90</v>
      </c>
      <c r="AU24" s="6" t="s">
        <v>89</v>
      </c>
      <c r="AV24" s="6" t="s">
        <v>90</v>
      </c>
      <c r="AW24" s="6" t="s">
        <v>90</v>
      </c>
      <c r="AX24" s="6" t="s">
        <v>57</v>
      </c>
      <c r="AY24" s="6" t="s">
        <v>89</v>
      </c>
      <c r="AZ24" s="6" t="s">
        <v>89</v>
      </c>
      <c r="BA24" s="6" t="s">
        <v>89</v>
      </c>
      <c r="BB24" s="6" t="s">
        <v>106</v>
      </c>
      <c r="BC24" s="6" t="s">
        <v>107</v>
      </c>
    </row>
    <row r="25" spans="1:55" s="7" customFormat="1" ht="15.75" customHeight="1" x14ac:dyDescent="0.2">
      <c r="A25" s="5">
        <v>42230.464417881944</v>
      </c>
      <c r="B25" s="6" t="s">
        <v>56</v>
      </c>
      <c r="C25" s="6" t="s">
        <v>56</v>
      </c>
      <c r="D25" s="6" t="s">
        <v>56</v>
      </c>
      <c r="E25" s="6" t="s">
        <v>89</v>
      </c>
      <c r="F25" s="6" t="s">
        <v>89</v>
      </c>
      <c r="G25" s="6" t="s">
        <v>89</v>
      </c>
      <c r="H25" s="6" t="s">
        <v>89</v>
      </c>
      <c r="I25" s="6" t="s">
        <v>89</v>
      </c>
      <c r="J25" s="6" t="b">
        <v>0</v>
      </c>
      <c r="K25" s="6" t="s">
        <v>56</v>
      </c>
      <c r="L25" s="6" t="s">
        <v>56</v>
      </c>
      <c r="M25" s="6" t="s">
        <v>89</v>
      </c>
      <c r="N25" s="6" t="s">
        <v>89</v>
      </c>
      <c r="O25" s="6" t="s">
        <v>89</v>
      </c>
      <c r="P25" s="6" t="s">
        <v>89</v>
      </c>
      <c r="Q25" s="6" t="s">
        <v>89</v>
      </c>
      <c r="R25" s="6" t="s">
        <v>89</v>
      </c>
      <c r="S25" s="6" t="s">
        <v>89</v>
      </c>
      <c r="T25" s="6" t="s">
        <v>89</v>
      </c>
      <c r="U25" s="6" t="b">
        <v>0</v>
      </c>
      <c r="V25" s="6" t="b">
        <v>0</v>
      </c>
      <c r="W25" s="6" t="s">
        <v>89</v>
      </c>
      <c r="X25" s="6" t="s">
        <v>89</v>
      </c>
      <c r="Y25" s="6" t="s">
        <v>89</v>
      </c>
      <c r="Z25" s="6" t="s">
        <v>56</v>
      </c>
      <c r="AA25" s="6" t="s">
        <v>91</v>
      </c>
      <c r="AB25" s="6" t="b">
        <v>0</v>
      </c>
      <c r="AC25" s="6" t="s">
        <v>89</v>
      </c>
      <c r="AD25" s="6" t="s">
        <v>56</v>
      </c>
      <c r="AE25" s="6" t="s">
        <v>89</v>
      </c>
      <c r="AF25" s="6" t="s">
        <v>92</v>
      </c>
      <c r="AG25" s="6" t="s">
        <v>89</v>
      </c>
      <c r="AH25" s="6" t="s">
        <v>89</v>
      </c>
      <c r="AI25" s="6" t="b">
        <v>0</v>
      </c>
      <c r="AJ25" s="6" t="s">
        <v>94</v>
      </c>
      <c r="AK25" s="6" t="s">
        <v>89</v>
      </c>
      <c r="AL25" s="6" t="s">
        <v>94</v>
      </c>
      <c r="AM25" s="6" t="s">
        <v>94</v>
      </c>
      <c r="AN25" s="6" t="s">
        <v>94</v>
      </c>
      <c r="AO25" s="6" t="s">
        <v>56</v>
      </c>
      <c r="AP25" s="6" t="s">
        <v>56</v>
      </c>
      <c r="AQ25" s="6" t="s">
        <v>94</v>
      </c>
      <c r="AR25" s="6" t="s">
        <v>89</v>
      </c>
      <c r="AS25" s="6" t="s">
        <v>89</v>
      </c>
      <c r="AT25" s="6" t="s">
        <v>89</v>
      </c>
      <c r="AU25" s="6" t="b">
        <v>0</v>
      </c>
      <c r="AV25" s="6" t="s">
        <v>89</v>
      </c>
      <c r="AW25" s="6" t="s">
        <v>89</v>
      </c>
      <c r="AX25" s="6" t="s">
        <v>94</v>
      </c>
      <c r="AY25" s="6" t="s">
        <v>89</v>
      </c>
      <c r="AZ25" s="6" t="s">
        <v>89</v>
      </c>
      <c r="BA25" s="6" t="s">
        <v>89</v>
      </c>
      <c r="BB25" s="6" t="s">
        <v>108</v>
      </c>
      <c r="BC25" s="6" t="s">
        <v>109</v>
      </c>
    </row>
    <row r="26" spans="1:55" s="7" customFormat="1" ht="15.75" customHeight="1" x14ac:dyDescent="0.2">
      <c r="A26" s="5">
        <v>42230.563157164353</v>
      </c>
      <c r="B26" s="6" t="s">
        <v>57</v>
      </c>
      <c r="C26" s="6" t="s">
        <v>56</v>
      </c>
      <c r="D26" s="6" t="s">
        <v>56</v>
      </c>
      <c r="E26" s="6" t="s">
        <v>89</v>
      </c>
      <c r="F26" s="6" t="s">
        <v>90</v>
      </c>
      <c r="G26" s="6" t="s">
        <v>89</v>
      </c>
      <c r="H26" s="6" t="s">
        <v>89</v>
      </c>
      <c r="I26" s="6" t="s">
        <v>89</v>
      </c>
      <c r="J26" s="6" t="s">
        <v>89</v>
      </c>
      <c r="K26" s="6" t="s">
        <v>56</v>
      </c>
      <c r="L26" s="6" t="s">
        <v>56</v>
      </c>
      <c r="M26" s="6" t="s">
        <v>89</v>
      </c>
      <c r="N26" s="6" t="s">
        <v>90</v>
      </c>
      <c r="O26" s="6" t="s">
        <v>89</v>
      </c>
      <c r="P26" s="6" t="s">
        <v>89</v>
      </c>
      <c r="Q26" s="6" t="s">
        <v>89</v>
      </c>
      <c r="R26" s="6" t="s">
        <v>89</v>
      </c>
      <c r="S26" s="6" t="s">
        <v>89</v>
      </c>
      <c r="T26" s="6" t="b">
        <v>0</v>
      </c>
      <c r="U26" s="6" t="b">
        <v>0</v>
      </c>
      <c r="V26" s="6" t="b">
        <v>0</v>
      </c>
      <c r="W26" s="6" t="s">
        <v>89</v>
      </c>
      <c r="X26" s="6" t="s">
        <v>90</v>
      </c>
      <c r="Y26" s="6" t="s">
        <v>89</v>
      </c>
      <c r="Z26" s="6" t="s">
        <v>56</v>
      </c>
      <c r="AA26" s="6" t="s">
        <v>91</v>
      </c>
      <c r="AB26" s="6" t="s">
        <v>89</v>
      </c>
      <c r="AC26" s="6" t="s">
        <v>89</v>
      </c>
      <c r="AD26" s="6" t="s">
        <v>56</v>
      </c>
      <c r="AE26" s="6" t="s">
        <v>89</v>
      </c>
      <c r="AF26" s="6" t="s">
        <v>94</v>
      </c>
      <c r="AG26" s="6" t="s">
        <v>89</v>
      </c>
      <c r="AH26" s="6" t="s">
        <v>89</v>
      </c>
      <c r="AI26" s="6" t="s">
        <v>89</v>
      </c>
      <c r="AJ26" s="6" t="s">
        <v>94</v>
      </c>
      <c r="AK26" s="6" t="s">
        <v>89</v>
      </c>
      <c r="AL26" s="6" t="s">
        <v>57</v>
      </c>
      <c r="AM26" s="6" t="s">
        <v>57</v>
      </c>
      <c r="AN26" s="6" t="s">
        <v>94</v>
      </c>
      <c r="AO26" s="6" t="s">
        <v>56</v>
      </c>
      <c r="AP26" s="6" t="s">
        <v>56</v>
      </c>
      <c r="AQ26" s="6" t="s">
        <v>57</v>
      </c>
      <c r="AR26" s="6" t="s">
        <v>89</v>
      </c>
      <c r="AS26" s="6" t="s">
        <v>90</v>
      </c>
      <c r="AT26" s="6" t="s">
        <v>89</v>
      </c>
      <c r="AU26" s="6" t="s">
        <v>90</v>
      </c>
      <c r="AV26" s="6" t="s">
        <v>90</v>
      </c>
      <c r="AW26" s="6" t="s">
        <v>89</v>
      </c>
      <c r="AX26" s="6" t="s">
        <v>94</v>
      </c>
      <c r="AY26" s="6" t="s">
        <v>89</v>
      </c>
      <c r="AZ26" s="6" t="s">
        <v>89</v>
      </c>
      <c r="BA26" s="6" t="s">
        <v>89</v>
      </c>
      <c r="BB26" s="6" t="s">
        <v>110</v>
      </c>
      <c r="BC26" s="6" t="s">
        <v>110</v>
      </c>
    </row>
    <row r="27" spans="1:55" s="7" customFormat="1" ht="15.75" customHeight="1" x14ac:dyDescent="0.2">
      <c r="A27" s="5">
        <v>42230.569053321757</v>
      </c>
      <c r="B27" s="6" t="s">
        <v>57</v>
      </c>
      <c r="C27" s="6" t="s">
        <v>57</v>
      </c>
      <c r="D27" s="6" t="s">
        <v>56</v>
      </c>
      <c r="E27" s="6" t="b">
        <v>0</v>
      </c>
      <c r="F27" s="6" t="s">
        <v>89</v>
      </c>
      <c r="G27" s="6" t="s">
        <v>89</v>
      </c>
      <c r="H27" s="6" t="s">
        <v>89</v>
      </c>
      <c r="I27" s="6" t="s">
        <v>90</v>
      </c>
      <c r="J27" s="6" t="s">
        <v>89</v>
      </c>
      <c r="K27" s="6" t="s">
        <v>57</v>
      </c>
      <c r="L27" s="6" t="s">
        <v>57</v>
      </c>
      <c r="M27" s="6" t="s">
        <v>90</v>
      </c>
      <c r="N27" s="6" t="s">
        <v>89</v>
      </c>
      <c r="O27" s="6" t="s">
        <v>89</v>
      </c>
      <c r="P27" s="6" t="s">
        <v>89</v>
      </c>
      <c r="Q27" s="6" t="s">
        <v>90</v>
      </c>
      <c r="R27" s="6" t="s">
        <v>89</v>
      </c>
      <c r="S27" s="6" t="s">
        <v>89</v>
      </c>
      <c r="T27" s="6" t="s">
        <v>89</v>
      </c>
      <c r="U27" s="6" t="b">
        <v>0</v>
      </c>
      <c r="V27" s="6" t="b">
        <v>0</v>
      </c>
      <c r="W27" s="6" t="s">
        <v>89</v>
      </c>
      <c r="X27" s="6" t="s">
        <v>90</v>
      </c>
      <c r="Y27" s="6" t="s">
        <v>89</v>
      </c>
      <c r="Z27" s="6" t="s">
        <v>56</v>
      </c>
      <c r="AA27" s="6" t="s">
        <v>91</v>
      </c>
      <c r="AB27" s="6" t="s">
        <v>89</v>
      </c>
      <c r="AC27" s="6" t="s">
        <v>89</v>
      </c>
      <c r="AD27" s="6" t="s">
        <v>56</v>
      </c>
      <c r="AE27" s="6" t="s">
        <v>90</v>
      </c>
      <c r="AF27" s="6" t="s">
        <v>93</v>
      </c>
      <c r="AG27" s="6" t="s">
        <v>89</v>
      </c>
      <c r="AH27" s="6" t="s">
        <v>89</v>
      </c>
      <c r="AI27" s="6" t="s">
        <v>89</v>
      </c>
      <c r="AJ27" s="6" t="s">
        <v>93</v>
      </c>
      <c r="AK27" s="6" t="s">
        <v>89</v>
      </c>
      <c r="AL27" s="6" t="s">
        <v>94</v>
      </c>
      <c r="AM27" s="6" t="s">
        <v>94</v>
      </c>
      <c r="AN27" s="6" t="s">
        <v>94</v>
      </c>
      <c r="AO27" s="6" t="s">
        <v>57</v>
      </c>
      <c r="AP27" s="6" t="s">
        <v>56</v>
      </c>
      <c r="AQ27" s="6" t="s">
        <v>94</v>
      </c>
      <c r="AR27" s="6" t="b">
        <v>0</v>
      </c>
      <c r="AS27" s="6" t="s">
        <v>90</v>
      </c>
      <c r="AT27" s="6" t="s">
        <v>90</v>
      </c>
      <c r="AU27" s="6" t="b">
        <v>0</v>
      </c>
      <c r="AV27" s="6" t="s">
        <v>90</v>
      </c>
      <c r="AW27" s="6" t="s">
        <v>89</v>
      </c>
      <c r="AX27" s="6" t="s">
        <v>94</v>
      </c>
      <c r="AY27" s="6" t="s">
        <v>89</v>
      </c>
      <c r="AZ27" s="6" t="s">
        <v>89</v>
      </c>
      <c r="BA27" s="6" t="s">
        <v>90</v>
      </c>
      <c r="BB27" s="6" t="s">
        <v>111</v>
      </c>
      <c r="BC27" s="6" t="s">
        <v>112</v>
      </c>
    </row>
    <row r="28" spans="1:55" s="7" customFormat="1" ht="15.75" customHeight="1" x14ac:dyDescent="0.2">
      <c r="A28" s="5">
        <v>42230.571405381939</v>
      </c>
      <c r="B28" s="6" t="s">
        <v>57</v>
      </c>
      <c r="C28" s="6" t="s">
        <v>57</v>
      </c>
      <c r="D28" s="6" t="s">
        <v>55</v>
      </c>
      <c r="E28" s="6" t="b">
        <v>0</v>
      </c>
      <c r="F28" s="6" t="b">
        <v>0</v>
      </c>
      <c r="G28" s="6" t="s">
        <v>89</v>
      </c>
      <c r="H28" s="6" t="s">
        <v>89</v>
      </c>
      <c r="I28" s="6" t="s">
        <v>89</v>
      </c>
      <c r="J28" s="6" t="s">
        <v>89</v>
      </c>
      <c r="K28" s="6" t="s">
        <v>56</v>
      </c>
      <c r="L28" s="6" t="s">
        <v>56</v>
      </c>
      <c r="M28" s="6" t="s">
        <v>89</v>
      </c>
      <c r="N28" s="6" t="s">
        <v>89</v>
      </c>
      <c r="O28" s="6" t="s">
        <v>89</v>
      </c>
      <c r="P28" s="6" t="s">
        <v>89</v>
      </c>
      <c r="Q28" s="6" t="s">
        <v>89</v>
      </c>
      <c r="R28" s="6" t="s">
        <v>89</v>
      </c>
      <c r="S28" s="6" t="b">
        <v>0</v>
      </c>
      <c r="T28" s="6" t="b">
        <v>0</v>
      </c>
      <c r="U28" s="6" t="b">
        <v>0</v>
      </c>
      <c r="V28" s="6" t="b">
        <v>0</v>
      </c>
      <c r="W28" s="6" t="b">
        <v>0</v>
      </c>
      <c r="X28" s="6" t="s">
        <v>90</v>
      </c>
      <c r="Y28" s="6" t="s">
        <v>89</v>
      </c>
      <c r="Z28" s="6" t="s">
        <v>56</v>
      </c>
      <c r="AA28" s="6" t="s">
        <v>91</v>
      </c>
      <c r="AB28" s="6" t="s">
        <v>89</v>
      </c>
      <c r="AC28" s="6" t="b">
        <v>0</v>
      </c>
      <c r="AD28" s="6" t="s">
        <v>56</v>
      </c>
      <c r="AE28" s="6" t="b">
        <v>0</v>
      </c>
      <c r="AF28" s="6" t="s">
        <v>92</v>
      </c>
      <c r="AG28" s="6" t="s">
        <v>90</v>
      </c>
      <c r="AH28" s="6" t="s">
        <v>89</v>
      </c>
      <c r="AI28" s="6" t="s">
        <v>89</v>
      </c>
      <c r="AJ28" s="6" t="s">
        <v>94</v>
      </c>
      <c r="AK28" s="6" t="s">
        <v>89</v>
      </c>
      <c r="AL28" s="6" t="s">
        <v>93</v>
      </c>
      <c r="AM28" s="6" t="s">
        <v>93</v>
      </c>
      <c r="AN28" s="6" t="s">
        <v>94</v>
      </c>
      <c r="AO28" s="6" t="s">
        <v>55</v>
      </c>
      <c r="AP28" s="6" t="s">
        <v>56</v>
      </c>
      <c r="AQ28" s="6" t="s">
        <v>57</v>
      </c>
      <c r="AR28" s="6" t="b">
        <v>0</v>
      </c>
      <c r="AS28" s="6" t="s">
        <v>90</v>
      </c>
      <c r="AT28" s="6" t="b">
        <v>0</v>
      </c>
      <c r="AU28" s="6" t="b">
        <v>0</v>
      </c>
      <c r="AV28" s="6" t="s">
        <v>89</v>
      </c>
      <c r="AW28" s="6" t="s">
        <v>89</v>
      </c>
      <c r="AX28" s="6" t="s">
        <v>94</v>
      </c>
      <c r="AY28" s="6" t="s">
        <v>89</v>
      </c>
      <c r="AZ28" s="6" t="s">
        <v>89</v>
      </c>
      <c r="BA28" s="6" t="s">
        <v>89</v>
      </c>
      <c r="BB28" s="6" t="s">
        <v>113</v>
      </c>
      <c r="BC28" s="6" t="s">
        <v>114</v>
      </c>
    </row>
    <row r="29" spans="1:55" s="7" customFormat="1" ht="15.75" customHeight="1" x14ac:dyDescent="0.2">
      <c r="A29" s="5">
        <v>42230.590041041665</v>
      </c>
      <c r="B29" s="6" t="s">
        <v>56</v>
      </c>
      <c r="C29" s="6" t="s">
        <v>56</v>
      </c>
      <c r="D29" s="6" t="s">
        <v>56</v>
      </c>
      <c r="E29" s="6" t="s">
        <v>90</v>
      </c>
      <c r="F29" s="6" t="b">
        <v>0</v>
      </c>
      <c r="G29" s="6" t="s">
        <v>90</v>
      </c>
      <c r="H29" s="6" t="s">
        <v>89</v>
      </c>
      <c r="I29" s="6" t="s">
        <v>89</v>
      </c>
      <c r="J29" s="6" t="s">
        <v>89</v>
      </c>
      <c r="K29" s="6" t="s">
        <v>57</v>
      </c>
      <c r="L29" s="6" t="s">
        <v>55</v>
      </c>
      <c r="M29" s="6" t="s">
        <v>90</v>
      </c>
      <c r="N29" s="6" t="b">
        <v>0</v>
      </c>
      <c r="O29" s="6" t="b">
        <v>0</v>
      </c>
      <c r="P29" s="6" t="s">
        <v>90</v>
      </c>
      <c r="Q29" s="6" t="b">
        <v>0</v>
      </c>
      <c r="R29" s="6" t="b">
        <v>0</v>
      </c>
      <c r="S29" s="6" t="s">
        <v>89</v>
      </c>
      <c r="T29" s="6" t="b">
        <v>0</v>
      </c>
      <c r="U29" s="6" t="s">
        <v>90</v>
      </c>
      <c r="V29" s="6" t="s">
        <v>90</v>
      </c>
      <c r="W29" s="6" t="b">
        <v>0</v>
      </c>
      <c r="X29" s="6" t="b">
        <v>0</v>
      </c>
      <c r="Y29" s="6" t="s">
        <v>90</v>
      </c>
      <c r="Z29" s="6" t="s">
        <v>56</v>
      </c>
      <c r="AA29" s="6" t="s">
        <v>90</v>
      </c>
      <c r="AB29" s="6" t="b">
        <v>0</v>
      </c>
      <c r="AC29" s="6" t="s">
        <v>89</v>
      </c>
      <c r="AD29" s="6" t="s">
        <v>56</v>
      </c>
      <c r="AE29" s="6" t="s">
        <v>89</v>
      </c>
      <c r="AF29" s="6" t="s">
        <v>92</v>
      </c>
      <c r="AG29" s="6" t="s">
        <v>89</v>
      </c>
      <c r="AH29" s="6" t="b">
        <v>0</v>
      </c>
      <c r="AI29" s="6" t="s">
        <v>89</v>
      </c>
      <c r="AJ29" s="6" t="s">
        <v>94</v>
      </c>
      <c r="AK29" s="6" t="s">
        <v>89</v>
      </c>
      <c r="AL29" s="6" t="s">
        <v>93</v>
      </c>
      <c r="AM29" s="6" t="s">
        <v>94</v>
      </c>
      <c r="AN29" s="6" t="s">
        <v>94</v>
      </c>
      <c r="AO29" s="6" t="s">
        <v>57</v>
      </c>
      <c r="AP29" s="6" t="s">
        <v>56</v>
      </c>
      <c r="AQ29" s="6" t="s">
        <v>94</v>
      </c>
      <c r="AR29" s="6" t="b">
        <v>0</v>
      </c>
      <c r="AS29" s="6" t="b">
        <v>0</v>
      </c>
      <c r="AT29" s="6" t="b">
        <v>0</v>
      </c>
      <c r="AU29" s="6" t="s">
        <v>89</v>
      </c>
      <c r="AV29" s="6" t="b">
        <v>0</v>
      </c>
      <c r="AW29" s="6" t="s">
        <v>90</v>
      </c>
      <c r="AX29" s="6" t="s">
        <v>94</v>
      </c>
      <c r="AY29" s="6" t="s">
        <v>89</v>
      </c>
      <c r="AZ29" s="6" t="s">
        <v>90</v>
      </c>
      <c r="BA29" s="6" t="s">
        <v>90</v>
      </c>
      <c r="BB29" s="6" t="s">
        <v>115</v>
      </c>
      <c r="BC29" s="6" t="s">
        <v>116</v>
      </c>
    </row>
    <row r="30" spans="1:55" s="7" customFormat="1" ht="15.75" customHeight="1" x14ac:dyDescent="0.2">
      <c r="A30" s="5">
        <v>42230.61057744213</v>
      </c>
      <c r="B30" s="6" t="s">
        <v>57</v>
      </c>
      <c r="C30" s="6" t="s">
        <v>56</v>
      </c>
      <c r="D30" s="6" t="s">
        <v>56</v>
      </c>
      <c r="E30" s="6" t="s">
        <v>90</v>
      </c>
      <c r="F30" s="6" t="s">
        <v>89</v>
      </c>
      <c r="G30" s="6" t="s">
        <v>90</v>
      </c>
      <c r="H30" s="6" t="s">
        <v>89</v>
      </c>
      <c r="I30" s="6" t="s">
        <v>90</v>
      </c>
      <c r="J30" s="6" t="s">
        <v>89</v>
      </c>
      <c r="K30" s="6" t="s">
        <v>56</v>
      </c>
      <c r="L30" s="6" t="s">
        <v>56</v>
      </c>
      <c r="M30" s="6" t="s">
        <v>89</v>
      </c>
      <c r="N30" s="6" t="s">
        <v>89</v>
      </c>
      <c r="O30" s="6" t="s">
        <v>89</v>
      </c>
      <c r="P30" s="6" t="s">
        <v>89</v>
      </c>
      <c r="Q30" s="6" t="s">
        <v>90</v>
      </c>
      <c r="R30" s="6" t="s">
        <v>89</v>
      </c>
      <c r="S30" s="6" t="s">
        <v>90</v>
      </c>
      <c r="T30" s="6" t="s">
        <v>90</v>
      </c>
      <c r="U30" s="6" t="b">
        <v>0</v>
      </c>
      <c r="V30" s="6" t="s">
        <v>89</v>
      </c>
      <c r="W30" s="6" t="s">
        <v>89</v>
      </c>
      <c r="X30" s="6" t="b">
        <v>0</v>
      </c>
      <c r="Y30" s="6" t="s">
        <v>89</v>
      </c>
      <c r="Z30" s="6" t="s">
        <v>56</v>
      </c>
      <c r="AA30" s="6" t="s">
        <v>91</v>
      </c>
      <c r="AB30" s="6" t="b">
        <v>0</v>
      </c>
      <c r="AC30" s="6" t="s">
        <v>89</v>
      </c>
      <c r="AD30" s="6" t="s">
        <v>56</v>
      </c>
      <c r="AE30" s="6" t="s">
        <v>90</v>
      </c>
      <c r="AF30" s="6" t="s">
        <v>92</v>
      </c>
      <c r="AG30" s="6" t="s">
        <v>89</v>
      </c>
      <c r="AH30" s="6" t="s">
        <v>89</v>
      </c>
      <c r="AI30" s="6" t="s">
        <v>89</v>
      </c>
      <c r="AJ30" s="6" t="s">
        <v>94</v>
      </c>
      <c r="AK30" s="6" t="s">
        <v>89</v>
      </c>
      <c r="AL30" s="6" t="s">
        <v>93</v>
      </c>
      <c r="AM30" s="6" t="s">
        <v>57</v>
      </c>
      <c r="AN30" s="6" t="s">
        <v>94</v>
      </c>
      <c r="AO30" s="6" t="s">
        <v>56</v>
      </c>
      <c r="AP30" s="6" t="s">
        <v>56</v>
      </c>
      <c r="AQ30" s="6" t="s">
        <v>57</v>
      </c>
      <c r="AR30" s="6" t="b">
        <v>0</v>
      </c>
      <c r="AS30" s="6" t="b">
        <v>0</v>
      </c>
      <c r="AT30" s="6" t="b">
        <v>0</v>
      </c>
      <c r="AU30" s="6" t="s">
        <v>89</v>
      </c>
      <c r="AV30" s="6" t="b">
        <v>0</v>
      </c>
      <c r="AW30" s="6" t="s">
        <v>90</v>
      </c>
      <c r="AX30" s="6" t="s">
        <v>94</v>
      </c>
      <c r="AY30" s="6" t="s">
        <v>89</v>
      </c>
      <c r="AZ30" s="6" t="s">
        <v>90</v>
      </c>
      <c r="BA30" s="6" t="s">
        <v>90</v>
      </c>
      <c r="BB30" s="6" t="s">
        <v>117</v>
      </c>
      <c r="BC30" s="6" t="s">
        <v>118</v>
      </c>
    </row>
    <row r="31" spans="1:55" s="7" customFormat="1" ht="15.75" customHeight="1" x14ac:dyDescent="0.2">
      <c r="A31" s="5">
        <v>42230.687089803236</v>
      </c>
      <c r="B31" s="6" t="s">
        <v>56</v>
      </c>
      <c r="C31" s="6" t="s">
        <v>56</v>
      </c>
      <c r="D31" s="6" t="s">
        <v>57</v>
      </c>
      <c r="E31" s="6" t="s">
        <v>90</v>
      </c>
      <c r="F31" s="6" t="s">
        <v>89</v>
      </c>
      <c r="G31" s="6" t="s">
        <v>89</v>
      </c>
      <c r="H31" s="6" t="s">
        <v>89</v>
      </c>
      <c r="I31" s="6" t="s">
        <v>89</v>
      </c>
      <c r="J31" s="6" t="s">
        <v>90</v>
      </c>
      <c r="K31" s="6" t="s">
        <v>56</v>
      </c>
      <c r="L31" s="6" t="s">
        <v>56</v>
      </c>
      <c r="M31" s="6" t="s">
        <v>89</v>
      </c>
      <c r="N31" s="6" t="s">
        <v>89</v>
      </c>
      <c r="O31" s="6" t="s">
        <v>89</v>
      </c>
      <c r="P31" s="6" t="s">
        <v>89</v>
      </c>
      <c r="Q31" s="6" t="s">
        <v>89</v>
      </c>
      <c r="R31" s="6" t="s">
        <v>89</v>
      </c>
      <c r="S31" s="6" t="s">
        <v>89</v>
      </c>
      <c r="T31" s="6" t="s">
        <v>89</v>
      </c>
      <c r="U31" s="6" t="b">
        <v>0</v>
      </c>
      <c r="V31" s="6" t="b">
        <v>0</v>
      </c>
      <c r="W31" s="6" t="s">
        <v>89</v>
      </c>
      <c r="X31" s="6" t="s">
        <v>89</v>
      </c>
      <c r="Y31" s="6" t="s">
        <v>89</v>
      </c>
      <c r="Z31" s="6" t="s">
        <v>56</v>
      </c>
      <c r="AA31" s="6" t="s">
        <v>91</v>
      </c>
      <c r="AB31" s="6" t="s">
        <v>89</v>
      </c>
      <c r="AC31" s="6" t="s">
        <v>89</v>
      </c>
      <c r="AD31" s="6" t="s">
        <v>56</v>
      </c>
      <c r="AE31" s="6" t="s">
        <v>89</v>
      </c>
      <c r="AF31" s="6" t="s">
        <v>93</v>
      </c>
      <c r="AG31" s="6" t="s">
        <v>89</v>
      </c>
      <c r="AH31" s="6" t="s">
        <v>89</v>
      </c>
      <c r="AI31" s="6" t="s">
        <v>89</v>
      </c>
      <c r="AJ31" s="6" t="s">
        <v>94</v>
      </c>
      <c r="AK31" s="6" t="s">
        <v>89</v>
      </c>
      <c r="AL31" s="6" t="s">
        <v>94</v>
      </c>
      <c r="AM31" s="6" t="s">
        <v>94</v>
      </c>
      <c r="AN31" s="6" t="s">
        <v>94</v>
      </c>
      <c r="AO31" s="6" t="s">
        <v>56</v>
      </c>
      <c r="AP31" s="6" t="s">
        <v>56</v>
      </c>
      <c r="AQ31" s="6" t="s">
        <v>94</v>
      </c>
      <c r="AR31" s="6" t="s">
        <v>89</v>
      </c>
      <c r="AS31" s="6" t="s">
        <v>90</v>
      </c>
      <c r="AT31" s="6" t="s">
        <v>89</v>
      </c>
      <c r="AU31" s="6" t="s">
        <v>90</v>
      </c>
      <c r="AV31" s="6" t="s">
        <v>90</v>
      </c>
      <c r="AW31" s="6" t="s">
        <v>89</v>
      </c>
      <c r="AX31" s="6" t="s">
        <v>94</v>
      </c>
      <c r="AY31" s="6" t="s">
        <v>89</v>
      </c>
      <c r="AZ31" s="6" t="s">
        <v>89</v>
      </c>
      <c r="BA31" s="6" t="s">
        <v>89</v>
      </c>
      <c r="BB31" s="6" t="s">
        <v>119</v>
      </c>
      <c r="BC31" s="6" t="s">
        <v>120</v>
      </c>
    </row>
    <row r="32" spans="1:55" s="7" customFormat="1" ht="15.75" customHeight="1" x14ac:dyDescent="0.2">
      <c r="A32" s="5">
        <v>42230.710437106478</v>
      </c>
      <c r="B32" s="6" t="s">
        <v>56</v>
      </c>
      <c r="C32" s="6" t="s">
        <v>56</v>
      </c>
      <c r="D32" s="6" t="s">
        <v>57</v>
      </c>
      <c r="E32" s="6" t="s">
        <v>90</v>
      </c>
      <c r="F32" s="6" t="b">
        <v>0</v>
      </c>
      <c r="G32" s="6" t="s">
        <v>90</v>
      </c>
      <c r="H32" s="6" t="s">
        <v>89</v>
      </c>
      <c r="I32" s="6" t="s">
        <v>89</v>
      </c>
      <c r="J32" s="6" t="s">
        <v>89</v>
      </c>
      <c r="K32" s="6" t="s">
        <v>56</v>
      </c>
      <c r="L32" s="6" t="s">
        <v>56</v>
      </c>
      <c r="M32" s="6" t="s">
        <v>89</v>
      </c>
      <c r="N32" s="6" t="s">
        <v>89</v>
      </c>
      <c r="O32" s="6" t="s">
        <v>89</v>
      </c>
      <c r="P32" s="6" t="s">
        <v>89</v>
      </c>
      <c r="Q32" s="6" t="s">
        <v>89</v>
      </c>
      <c r="R32" s="6" t="s">
        <v>89</v>
      </c>
      <c r="S32" s="6" t="s">
        <v>89</v>
      </c>
      <c r="T32" s="6" t="s">
        <v>89</v>
      </c>
      <c r="U32" s="6" t="b">
        <v>0</v>
      </c>
      <c r="V32" s="6" t="b">
        <v>0</v>
      </c>
      <c r="W32" s="6" t="s">
        <v>89</v>
      </c>
      <c r="X32" s="6" t="s">
        <v>89</v>
      </c>
      <c r="Y32" s="6" t="s">
        <v>89</v>
      </c>
      <c r="Z32" s="6" t="s">
        <v>56</v>
      </c>
      <c r="AA32" s="6" t="s">
        <v>91</v>
      </c>
      <c r="AB32" s="6" t="s">
        <v>90</v>
      </c>
      <c r="AC32" s="6" t="s">
        <v>89</v>
      </c>
      <c r="AD32" s="6" t="s">
        <v>56</v>
      </c>
      <c r="AE32" s="6" t="s">
        <v>89</v>
      </c>
      <c r="AF32" s="6" t="s">
        <v>92</v>
      </c>
      <c r="AG32" s="6" t="s">
        <v>89</v>
      </c>
      <c r="AH32" s="6" t="s">
        <v>89</v>
      </c>
      <c r="AI32" s="6" t="s">
        <v>89</v>
      </c>
      <c r="AJ32" s="6" t="s">
        <v>94</v>
      </c>
      <c r="AK32" s="6" t="s">
        <v>89</v>
      </c>
      <c r="AL32" s="6" t="s">
        <v>94</v>
      </c>
      <c r="AM32" s="6" t="s">
        <v>57</v>
      </c>
      <c r="AN32" s="6" t="s">
        <v>94</v>
      </c>
      <c r="AO32" s="6" t="s">
        <v>56</v>
      </c>
      <c r="AP32" s="6" t="s">
        <v>56</v>
      </c>
      <c r="AQ32" s="6" t="s">
        <v>94</v>
      </c>
      <c r="AR32" s="6" t="s">
        <v>89</v>
      </c>
      <c r="AS32" s="6" t="s">
        <v>89</v>
      </c>
      <c r="AT32" s="6" t="s">
        <v>90</v>
      </c>
      <c r="AU32" s="6" t="b">
        <v>0</v>
      </c>
      <c r="AV32" s="6" t="s">
        <v>90</v>
      </c>
      <c r="AW32" s="6" t="s">
        <v>89</v>
      </c>
      <c r="AX32" s="6" t="s">
        <v>94</v>
      </c>
      <c r="AY32" s="6" t="s">
        <v>89</v>
      </c>
      <c r="AZ32" s="6" t="s">
        <v>89</v>
      </c>
      <c r="BA32" s="6" t="s">
        <v>89</v>
      </c>
      <c r="BB32" s="6" t="s">
        <v>121</v>
      </c>
      <c r="BC32" s="6" t="s">
        <v>122</v>
      </c>
    </row>
    <row r="33" spans="1:55" s="7" customFormat="1" ht="15.75" customHeight="1" x14ac:dyDescent="0.2">
      <c r="A33" s="5">
        <v>42230.723890543981</v>
      </c>
      <c r="B33" s="6" t="s">
        <v>57</v>
      </c>
      <c r="C33" s="6" t="s">
        <v>56</v>
      </c>
      <c r="D33" s="6" t="s">
        <v>57</v>
      </c>
      <c r="E33" s="6" t="s">
        <v>90</v>
      </c>
      <c r="F33" s="6" t="s">
        <v>89</v>
      </c>
      <c r="G33" s="6" t="s">
        <v>89</v>
      </c>
      <c r="H33" s="6" t="b">
        <v>0</v>
      </c>
      <c r="I33" s="6" t="s">
        <v>89</v>
      </c>
      <c r="J33" s="6" t="s">
        <v>89</v>
      </c>
      <c r="K33" s="6" t="s">
        <v>56</v>
      </c>
      <c r="L33" s="6" t="s">
        <v>56</v>
      </c>
      <c r="M33" s="6" t="s">
        <v>90</v>
      </c>
      <c r="N33" s="6" t="s">
        <v>89</v>
      </c>
      <c r="O33" s="6" t="s">
        <v>89</v>
      </c>
      <c r="P33" s="6" t="s">
        <v>89</v>
      </c>
      <c r="Q33" s="6" t="s">
        <v>89</v>
      </c>
      <c r="R33" s="6" t="b">
        <v>0</v>
      </c>
      <c r="S33" s="6" t="s">
        <v>89</v>
      </c>
      <c r="T33" s="6" t="s">
        <v>89</v>
      </c>
      <c r="U33" s="6" t="b">
        <v>0</v>
      </c>
      <c r="V33" s="6" t="b">
        <v>0</v>
      </c>
      <c r="W33" s="6" t="s">
        <v>89</v>
      </c>
      <c r="X33" s="6" t="b">
        <v>0</v>
      </c>
      <c r="Y33" s="6" t="s">
        <v>89</v>
      </c>
      <c r="Z33" s="6" t="s">
        <v>56</v>
      </c>
      <c r="AA33" s="6" t="s">
        <v>91</v>
      </c>
      <c r="AB33" s="6" t="s">
        <v>89</v>
      </c>
      <c r="AC33" s="6" t="s">
        <v>89</v>
      </c>
      <c r="AD33" s="6" t="s">
        <v>56</v>
      </c>
      <c r="AE33" s="6" t="s">
        <v>90</v>
      </c>
      <c r="AF33" s="6" t="s">
        <v>94</v>
      </c>
      <c r="AG33" s="6" t="s">
        <v>89</v>
      </c>
      <c r="AH33" s="6" t="s">
        <v>89</v>
      </c>
      <c r="AI33" s="6" t="s">
        <v>89</v>
      </c>
      <c r="AJ33" s="6" t="s">
        <v>94</v>
      </c>
      <c r="AK33" s="6" t="s">
        <v>90</v>
      </c>
      <c r="AL33" s="6" t="s">
        <v>94</v>
      </c>
      <c r="AM33" s="6" t="s">
        <v>93</v>
      </c>
      <c r="AN33" s="6" t="s">
        <v>94</v>
      </c>
      <c r="AO33" s="6" t="s">
        <v>56</v>
      </c>
      <c r="AP33" s="6" t="s">
        <v>56</v>
      </c>
      <c r="AQ33" s="6" t="s">
        <v>94</v>
      </c>
      <c r="AR33" s="6" t="s">
        <v>90</v>
      </c>
      <c r="AS33" s="6" t="b">
        <v>0</v>
      </c>
      <c r="AT33" s="6" t="b">
        <v>0</v>
      </c>
      <c r="AU33" s="6" t="s">
        <v>89</v>
      </c>
      <c r="AV33" s="6" t="b">
        <v>0</v>
      </c>
      <c r="AW33" s="6" t="b">
        <v>0</v>
      </c>
      <c r="AX33" s="6" t="s">
        <v>57</v>
      </c>
      <c r="AY33" s="6" t="s">
        <v>90</v>
      </c>
      <c r="AZ33" s="6" t="b">
        <v>0</v>
      </c>
      <c r="BA33" s="6" t="b">
        <v>0</v>
      </c>
      <c r="BB33" s="6" t="s">
        <v>123</v>
      </c>
      <c r="BC33" s="6" t="s">
        <v>124</v>
      </c>
    </row>
    <row r="34" spans="1:55" s="7" customFormat="1" ht="15.75" customHeight="1" x14ac:dyDescent="0.2">
      <c r="A34" s="5">
        <v>42230.767283865745</v>
      </c>
      <c r="B34" s="6" t="s">
        <v>57</v>
      </c>
      <c r="C34" s="6" t="s">
        <v>56</v>
      </c>
      <c r="D34" s="6" t="s">
        <v>57</v>
      </c>
      <c r="E34" s="6" t="b">
        <v>0</v>
      </c>
      <c r="F34" s="6" t="b">
        <v>0</v>
      </c>
      <c r="G34" s="6" t="s">
        <v>89</v>
      </c>
      <c r="H34" s="6" t="s">
        <v>89</v>
      </c>
      <c r="I34" s="6" t="s">
        <v>89</v>
      </c>
      <c r="J34" s="6" t="s">
        <v>89</v>
      </c>
      <c r="K34" s="6" t="s">
        <v>56</v>
      </c>
      <c r="L34" s="6" t="s">
        <v>56</v>
      </c>
      <c r="M34" s="6" t="s">
        <v>89</v>
      </c>
      <c r="N34" s="6" t="s">
        <v>89</v>
      </c>
      <c r="O34" s="6" t="s">
        <v>89</v>
      </c>
      <c r="P34" s="6" t="s">
        <v>89</v>
      </c>
      <c r="Q34" s="6" t="s">
        <v>89</v>
      </c>
      <c r="R34" s="6" t="s">
        <v>89</v>
      </c>
      <c r="S34" s="6" t="s">
        <v>89</v>
      </c>
      <c r="T34" s="6" t="s">
        <v>89</v>
      </c>
      <c r="U34" s="6" t="b">
        <v>0</v>
      </c>
      <c r="V34" s="6" t="b">
        <v>0</v>
      </c>
      <c r="W34" s="6" t="s">
        <v>89</v>
      </c>
      <c r="X34" s="6" t="s">
        <v>89</v>
      </c>
      <c r="Y34" s="6" t="s">
        <v>89</v>
      </c>
      <c r="Z34" s="6" t="s">
        <v>56</v>
      </c>
      <c r="AA34" s="6" t="s">
        <v>91</v>
      </c>
      <c r="AB34" s="6" t="s">
        <v>89</v>
      </c>
      <c r="AC34" s="6" t="b">
        <v>0</v>
      </c>
      <c r="AD34" s="6" t="s">
        <v>55</v>
      </c>
      <c r="AE34" s="6" t="s">
        <v>89</v>
      </c>
      <c r="AF34" s="6" t="s">
        <v>94</v>
      </c>
      <c r="AG34" s="6" t="s">
        <v>89</v>
      </c>
      <c r="AH34" s="6" t="s">
        <v>89</v>
      </c>
      <c r="AI34" s="6" t="s">
        <v>89</v>
      </c>
      <c r="AJ34" s="6" t="s">
        <v>94</v>
      </c>
      <c r="AK34" s="6" t="s">
        <v>89</v>
      </c>
      <c r="AL34" s="6" t="s">
        <v>57</v>
      </c>
      <c r="AM34" s="6" t="s">
        <v>57</v>
      </c>
      <c r="AN34" s="6" t="s">
        <v>94</v>
      </c>
      <c r="AO34" s="6" t="s">
        <v>57</v>
      </c>
      <c r="AP34" s="6" t="s">
        <v>56</v>
      </c>
      <c r="AQ34" s="6" t="s">
        <v>94</v>
      </c>
      <c r="AR34" s="6" t="b">
        <v>0</v>
      </c>
      <c r="AS34" s="6" t="b">
        <v>0</v>
      </c>
      <c r="AT34" s="6" t="s">
        <v>89</v>
      </c>
      <c r="AU34" s="6" t="s">
        <v>89</v>
      </c>
      <c r="AV34" s="6" t="s">
        <v>89</v>
      </c>
      <c r="AW34" s="6" t="s">
        <v>89</v>
      </c>
      <c r="AX34" s="6" t="s">
        <v>57</v>
      </c>
      <c r="AY34" s="6" t="s">
        <v>89</v>
      </c>
      <c r="AZ34" s="6" t="b">
        <v>0</v>
      </c>
      <c r="BA34" s="6" t="b">
        <v>0</v>
      </c>
      <c r="BB34" s="6" t="s">
        <v>125</v>
      </c>
      <c r="BC34" s="6" t="s">
        <v>126</v>
      </c>
    </row>
    <row r="35" spans="1:55" s="7" customFormat="1" ht="15.75" customHeight="1" x14ac:dyDescent="0.2">
      <c r="A35" s="5">
        <v>42230.865563715277</v>
      </c>
      <c r="B35" s="6" t="s">
        <v>57</v>
      </c>
      <c r="C35" s="6" t="s">
        <v>56</v>
      </c>
      <c r="D35" s="6" t="s">
        <v>57</v>
      </c>
      <c r="E35" s="6" t="s">
        <v>90</v>
      </c>
      <c r="F35" s="6" t="s">
        <v>90</v>
      </c>
      <c r="G35" s="6" t="s">
        <v>89</v>
      </c>
      <c r="H35" s="6" t="s">
        <v>89</v>
      </c>
      <c r="I35" s="6" t="s">
        <v>89</v>
      </c>
      <c r="J35" s="6" t="s">
        <v>89</v>
      </c>
      <c r="K35" s="6" t="s">
        <v>56</v>
      </c>
      <c r="L35" s="6" t="s">
        <v>56</v>
      </c>
      <c r="M35" s="6" t="s">
        <v>89</v>
      </c>
      <c r="N35" s="6" t="s">
        <v>89</v>
      </c>
      <c r="O35" s="6" t="s">
        <v>89</v>
      </c>
      <c r="P35" s="6" t="s">
        <v>89</v>
      </c>
      <c r="Q35" s="6" t="s">
        <v>90</v>
      </c>
      <c r="R35" s="6" t="s">
        <v>89</v>
      </c>
      <c r="S35" s="6" t="s">
        <v>89</v>
      </c>
      <c r="T35" s="6" t="s">
        <v>89</v>
      </c>
      <c r="U35" s="6" t="b">
        <v>0</v>
      </c>
      <c r="V35" s="6" t="b">
        <v>0</v>
      </c>
      <c r="W35" s="6" t="s">
        <v>89</v>
      </c>
      <c r="X35" s="6" t="s">
        <v>89</v>
      </c>
      <c r="Y35" s="6" t="s">
        <v>89</v>
      </c>
      <c r="Z35" s="6" t="s">
        <v>56</v>
      </c>
      <c r="AA35" s="6" t="s">
        <v>91</v>
      </c>
      <c r="AB35" s="6" t="s">
        <v>90</v>
      </c>
      <c r="AC35" s="6" t="s">
        <v>90</v>
      </c>
      <c r="AD35" s="6" t="s">
        <v>56</v>
      </c>
      <c r="AE35" s="6" t="s">
        <v>89</v>
      </c>
      <c r="AF35" s="6" t="s">
        <v>92</v>
      </c>
      <c r="AG35" s="6" t="s">
        <v>89</v>
      </c>
      <c r="AH35" s="6" t="s">
        <v>89</v>
      </c>
      <c r="AI35" s="6" t="s">
        <v>89</v>
      </c>
      <c r="AJ35" s="6" t="s">
        <v>94</v>
      </c>
      <c r="AK35" s="6" t="s">
        <v>89</v>
      </c>
      <c r="AL35" s="6" t="s">
        <v>94</v>
      </c>
      <c r="AM35" s="6" t="s">
        <v>94</v>
      </c>
      <c r="AN35" s="6" t="s">
        <v>94</v>
      </c>
      <c r="AO35" s="6" t="s">
        <v>56</v>
      </c>
      <c r="AP35" s="6" t="s">
        <v>56</v>
      </c>
      <c r="AQ35" s="6" t="s">
        <v>94</v>
      </c>
      <c r="AR35" s="6" t="s">
        <v>89</v>
      </c>
      <c r="AS35" s="6" t="s">
        <v>89</v>
      </c>
      <c r="AT35" s="6" t="s">
        <v>89</v>
      </c>
      <c r="AU35" s="6" t="b">
        <v>0</v>
      </c>
      <c r="AV35" s="6" t="b">
        <v>0</v>
      </c>
      <c r="AW35" s="6" t="s">
        <v>89</v>
      </c>
      <c r="AX35" s="6" t="s">
        <v>94</v>
      </c>
      <c r="AY35" s="6" t="s">
        <v>89</v>
      </c>
      <c r="AZ35" s="6" t="s">
        <v>89</v>
      </c>
      <c r="BA35" s="6" t="s">
        <v>89</v>
      </c>
      <c r="BB35" s="6" t="s">
        <v>127</v>
      </c>
      <c r="BC35" s="6" t="s">
        <v>127</v>
      </c>
    </row>
    <row r="36" spans="1:55" s="7" customFormat="1" ht="12.75" x14ac:dyDescent="0.2">
      <c r="A36" s="5">
        <v>42233.377061678242</v>
      </c>
      <c r="B36" s="6" t="s">
        <v>56</v>
      </c>
      <c r="C36" s="6" t="s">
        <v>56</v>
      </c>
      <c r="D36" s="6" t="s">
        <v>56</v>
      </c>
      <c r="E36" s="6" t="s">
        <v>90</v>
      </c>
      <c r="F36" s="6" t="s">
        <v>90</v>
      </c>
      <c r="G36" s="6" t="s">
        <v>89</v>
      </c>
      <c r="H36" s="6" t="s">
        <v>89</v>
      </c>
      <c r="I36" s="6" t="s">
        <v>89</v>
      </c>
      <c r="J36" s="6" t="s">
        <v>89</v>
      </c>
      <c r="K36" s="6" t="s">
        <v>56</v>
      </c>
      <c r="L36" s="6" t="s">
        <v>56</v>
      </c>
      <c r="M36" s="6" t="s">
        <v>89</v>
      </c>
      <c r="N36" s="6" t="s">
        <v>89</v>
      </c>
      <c r="O36" s="6" t="s">
        <v>89</v>
      </c>
      <c r="P36" s="6" t="s">
        <v>89</v>
      </c>
      <c r="Q36" s="6" t="s">
        <v>89</v>
      </c>
      <c r="R36" s="6" t="s">
        <v>89</v>
      </c>
      <c r="S36" s="6" t="s">
        <v>89</v>
      </c>
      <c r="T36" s="6" t="s">
        <v>89</v>
      </c>
      <c r="U36" s="6" t="b">
        <v>0</v>
      </c>
      <c r="V36" s="6" t="b">
        <v>0</v>
      </c>
      <c r="W36" s="6" t="s">
        <v>89</v>
      </c>
      <c r="X36" s="6" t="s">
        <v>89</v>
      </c>
      <c r="Y36" s="6" t="s">
        <v>89</v>
      </c>
      <c r="Z36" s="6" t="s">
        <v>56</v>
      </c>
      <c r="AA36" s="6" t="s">
        <v>91</v>
      </c>
      <c r="AB36" s="6" t="s">
        <v>89</v>
      </c>
      <c r="AC36" s="6" t="s">
        <v>89</v>
      </c>
      <c r="AD36" s="6" t="s">
        <v>56</v>
      </c>
      <c r="AE36" s="6" t="s">
        <v>89</v>
      </c>
      <c r="AF36" s="6" t="s">
        <v>93</v>
      </c>
      <c r="AG36" s="6" t="s">
        <v>89</v>
      </c>
      <c r="AH36" s="6" t="s">
        <v>89</v>
      </c>
      <c r="AI36" s="6" t="s">
        <v>89</v>
      </c>
      <c r="AJ36" s="6" t="s">
        <v>94</v>
      </c>
      <c r="AK36" s="6" t="s">
        <v>89</v>
      </c>
      <c r="AL36" s="6" t="s">
        <v>94</v>
      </c>
      <c r="AM36" s="6" t="s">
        <v>57</v>
      </c>
      <c r="AN36" s="6" t="s">
        <v>94</v>
      </c>
      <c r="AO36" s="6" t="s">
        <v>56</v>
      </c>
      <c r="AP36" s="6" t="s">
        <v>56</v>
      </c>
      <c r="AQ36" s="6" t="s">
        <v>94</v>
      </c>
      <c r="AR36" s="6" t="s">
        <v>89</v>
      </c>
      <c r="AS36" s="6" t="s">
        <v>90</v>
      </c>
      <c r="AT36" s="6" t="s">
        <v>90</v>
      </c>
      <c r="AU36" s="6" t="s">
        <v>90</v>
      </c>
      <c r="AV36" s="6" t="s">
        <v>90</v>
      </c>
      <c r="AW36" s="6" t="s">
        <v>90</v>
      </c>
      <c r="AX36" s="6" t="s">
        <v>94</v>
      </c>
      <c r="AY36" s="6" t="s">
        <v>89</v>
      </c>
      <c r="AZ36" s="6" t="s">
        <v>89</v>
      </c>
      <c r="BA36" s="6" t="s">
        <v>89</v>
      </c>
      <c r="BB36" s="6" t="s">
        <v>128</v>
      </c>
      <c r="BC36" s="6" t="s">
        <v>129</v>
      </c>
    </row>
    <row r="37" spans="1:55" ht="15.75" customHeight="1" x14ac:dyDescent="0.2">
      <c r="A37">
        <v>35</v>
      </c>
      <c r="B37">
        <f>COUNTIF(B$2:B$36,"Bueno")</f>
        <v>15</v>
      </c>
      <c r="C37">
        <f>COUNTIF(C$2:C$36,"Bueno")</f>
        <v>23</v>
      </c>
      <c r="D37">
        <f>COUNTIF(D$2:D$36,"Bueno")</f>
        <v>16</v>
      </c>
      <c r="E37">
        <f t="shared" ref="E37:J37" si="0">COUNTIF(E$2:E$36,"Cierto")</f>
        <v>13</v>
      </c>
      <c r="F37">
        <f t="shared" si="0"/>
        <v>12</v>
      </c>
      <c r="G37">
        <f t="shared" si="0"/>
        <v>19</v>
      </c>
      <c r="H37">
        <f t="shared" si="0"/>
        <v>21</v>
      </c>
      <c r="I37">
        <f t="shared" si="0"/>
        <v>21</v>
      </c>
      <c r="J37">
        <f t="shared" si="0"/>
        <v>20</v>
      </c>
      <c r="K37">
        <f>COUNTIF(K$2:K$36,"Bueno")</f>
        <v>27</v>
      </c>
      <c r="L37">
        <f>COUNTIF(L$2:L$36,"Bueno")</f>
        <v>25</v>
      </c>
      <c r="M37">
        <f>COUNTIF(M$2:M$36,"Cierto")</f>
        <v>24</v>
      </c>
      <c r="N37">
        <f t="shared" ref="N37:Y37" si="1">COUNTIF(N$2:N$36,"Cierto")</f>
        <v>22</v>
      </c>
      <c r="O37">
        <f t="shared" si="1"/>
        <v>24</v>
      </c>
      <c r="P37">
        <f t="shared" si="1"/>
        <v>23</v>
      </c>
      <c r="Q37">
        <f t="shared" si="1"/>
        <v>16</v>
      </c>
      <c r="R37">
        <f t="shared" si="1"/>
        <v>23</v>
      </c>
      <c r="S37">
        <f t="shared" si="1"/>
        <v>32</v>
      </c>
      <c r="T37">
        <f t="shared" si="1"/>
        <v>25</v>
      </c>
      <c r="U37">
        <f t="shared" si="1"/>
        <v>2</v>
      </c>
      <c r="V37">
        <f t="shared" si="1"/>
        <v>4</v>
      </c>
      <c r="W37">
        <f t="shared" si="1"/>
        <v>24</v>
      </c>
      <c r="X37">
        <f t="shared" si="1"/>
        <v>12</v>
      </c>
      <c r="Y37">
        <f t="shared" si="1"/>
        <v>32</v>
      </c>
      <c r="Z37">
        <f>COUNTIF(Z$2:Z$36,"Bueno")</f>
        <v>32</v>
      </c>
      <c r="AA37">
        <f>COUNTIF(AA$2:AA$36,"Mucho")</f>
        <v>30</v>
      </c>
      <c r="AB37">
        <f t="shared" ref="AB37:AC37" si="2">COUNTIF(AB$2:AB$36,"Cierto")</f>
        <v>12</v>
      </c>
      <c r="AC37">
        <f t="shared" si="2"/>
        <v>26</v>
      </c>
      <c r="AD37">
        <f>COUNTIF(AD$2:AD$36,"Bueno")</f>
        <v>27</v>
      </c>
      <c r="AE37">
        <f t="shared" ref="AE37:AK37" si="3">COUNTIF(AE$2:AE$36,"Cierto")</f>
        <v>21</v>
      </c>
      <c r="AF37">
        <f>COUNTIF(AF$2:AF$36,"Si")</f>
        <v>12</v>
      </c>
      <c r="AG37">
        <f t="shared" si="3"/>
        <v>27</v>
      </c>
      <c r="AH37">
        <f t="shared" si="3"/>
        <v>27</v>
      </c>
      <c r="AI37">
        <f t="shared" si="3"/>
        <v>23</v>
      </c>
      <c r="AJ37">
        <f>COUNTIF(AJ$2:AJ$36,"Si")</f>
        <v>22</v>
      </c>
      <c r="AK37">
        <f t="shared" si="3"/>
        <v>21</v>
      </c>
      <c r="AL37">
        <f>COUNTIF(AL$2:AL$36,"Si")</f>
        <v>12</v>
      </c>
      <c r="AM37">
        <f>COUNTIF(AM$2:AM$36,"Si")</f>
        <v>6</v>
      </c>
      <c r="AN37">
        <f>COUNTIF(AN$2:AN$36,"Si")</f>
        <v>25</v>
      </c>
      <c r="AO37">
        <f t="shared" ref="AO37:AP37" si="4">COUNTIF(AO$2:AO$36,"Bueno")</f>
        <v>17</v>
      </c>
      <c r="AP37">
        <f t="shared" si="4"/>
        <v>27</v>
      </c>
      <c r="AQ37">
        <f>COUNTIF(AQ$2:AQ$36,"Si")</f>
        <v>28</v>
      </c>
      <c r="AR37">
        <f t="shared" ref="AR37:BA37" si="5">COUNTIF(AR$2:AR$36,"Cierto")</f>
        <v>12</v>
      </c>
      <c r="AS37">
        <f t="shared" si="5"/>
        <v>12</v>
      </c>
      <c r="AT37">
        <f t="shared" si="5"/>
        <v>10</v>
      </c>
      <c r="AU37">
        <f t="shared" si="5"/>
        <v>13</v>
      </c>
      <c r="AV37">
        <f t="shared" si="5"/>
        <v>8</v>
      </c>
      <c r="AW37">
        <f t="shared" si="5"/>
        <v>16</v>
      </c>
      <c r="AX37">
        <f>COUNTIF(AX$2:AX$36,"Si")</f>
        <v>25</v>
      </c>
      <c r="AY37">
        <f t="shared" si="5"/>
        <v>30</v>
      </c>
      <c r="AZ37">
        <f t="shared" si="5"/>
        <v>21</v>
      </c>
      <c r="BA37">
        <f t="shared" si="5"/>
        <v>18</v>
      </c>
    </row>
    <row r="38" spans="1:55" ht="15.75" customHeight="1" x14ac:dyDescent="0.2">
      <c r="B38">
        <f>COUNTIF(B$2:B$36,"Regular")</f>
        <v>19</v>
      </c>
      <c r="C38">
        <f>COUNTIF(C$2:C$36,"Regular")</f>
        <v>10</v>
      </c>
      <c r="D38">
        <f>COUNTIF(D$2:D$36,"Regular")</f>
        <v>18</v>
      </c>
      <c r="E38">
        <f t="shared" ref="E38:J38" si="6">COUNTIF(E$2:E$36,"Indistinto")</f>
        <v>17</v>
      </c>
      <c r="F38">
        <f t="shared" si="6"/>
        <v>12</v>
      </c>
      <c r="G38">
        <f t="shared" si="6"/>
        <v>12</v>
      </c>
      <c r="H38">
        <f t="shared" si="6"/>
        <v>12</v>
      </c>
      <c r="I38">
        <f t="shared" si="6"/>
        <v>11</v>
      </c>
      <c r="J38">
        <f t="shared" si="6"/>
        <v>9</v>
      </c>
      <c r="K38">
        <f>COUNTIF(K$2:K$36,"Regular")</f>
        <v>7</v>
      </c>
      <c r="L38">
        <f>COUNTIF(L$2:L$36,"Regular")</f>
        <v>9</v>
      </c>
      <c r="M38">
        <f>COUNTIF(M$2:M$36,"Indistinto")</f>
        <v>8</v>
      </c>
      <c r="N38">
        <f t="shared" ref="N38:Y38" si="7">COUNTIF(N$2:N$36,"Indistinto")</f>
        <v>9</v>
      </c>
      <c r="O38">
        <f t="shared" si="7"/>
        <v>8</v>
      </c>
      <c r="P38">
        <f t="shared" si="7"/>
        <v>10</v>
      </c>
      <c r="Q38">
        <f t="shared" si="7"/>
        <v>16</v>
      </c>
      <c r="R38">
        <f t="shared" si="7"/>
        <v>7</v>
      </c>
      <c r="S38">
        <f t="shared" si="7"/>
        <v>2</v>
      </c>
      <c r="T38">
        <f t="shared" si="7"/>
        <v>5</v>
      </c>
      <c r="U38">
        <f t="shared" si="7"/>
        <v>6</v>
      </c>
      <c r="V38">
        <f t="shared" si="7"/>
        <v>10</v>
      </c>
      <c r="W38">
        <f t="shared" si="7"/>
        <v>9</v>
      </c>
      <c r="X38">
        <f t="shared" si="7"/>
        <v>16</v>
      </c>
      <c r="Y38">
        <f t="shared" si="7"/>
        <v>3</v>
      </c>
      <c r="Z38">
        <f>COUNTIF(Z$2:Z$36,"Regular")</f>
        <v>3</v>
      </c>
      <c r="AA38">
        <f>COUNTIF(AA$2:AA$36,"Indistinto")</f>
        <v>5</v>
      </c>
      <c r="AB38">
        <f t="shared" ref="AB38:AC38" si="8">COUNTIF(AB$2:AB$36,"Indistinto")</f>
        <v>15</v>
      </c>
      <c r="AC38">
        <f t="shared" si="8"/>
        <v>4</v>
      </c>
      <c r="AD38">
        <f>COUNTIF(AD$2:AD$36,"Regular")</f>
        <v>7</v>
      </c>
      <c r="AE38">
        <f t="shared" ref="AE38:AK38" si="9">COUNTIF(AE$2:AE$36,"Indistinto")</f>
        <v>10</v>
      </c>
      <c r="AF38">
        <f>COUNTIF(AF$2:AF$36,"A veces")</f>
        <v>18</v>
      </c>
      <c r="AG38">
        <f t="shared" si="9"/>
        <v>5</v>
      </c>
      <c r="AH38">
        <f t="shared" si="9"/>
        <v>6</v>
      </c>
      <c r="AI38">
        <f t="shared" si="9"/>
        <v>10</v>
      </c>
      <c r="AJ38">
        <f>COUNTIF(AJ$2:AJ$36,"A veces")</f>
        <v>11</v>
      </c>
      <c r="AK38">
        <f t="shared" si="9"/>
        <v>9</v>
      </c>
      <c r="AL38">
        <f t="shared" ref="AL38:AP38" si="10">COUNTIF(AL$2:AL$36,"Regular")</f>
        <v>15</v>
      </c>
      <c r="AM38">
        <f>COUNTIF(AM$2:AM$36,"Regular")</f>
        <v>21</v>
      </c>
      <c r="AN38">
        <f>COUNTIF(AN$2:AN$36,"Regular")</f>
        <v>8</v>
      </c>
      <c r="AO38">
        <f t="shared" si="10"/>
        <v>16</v>
      </c>
      <c r="AP38">
        <f t="shared" si="10"/>
        <v>4</v>
      </c>
      <c r="AQ38">
        <f>COUNTIF(AQ$2:AQ$36,"Regular")</f>
        <v>6</v>
      </c>
      <c r="AR38">
        <f t="shared" ref="AR38:BA38" si="11">COUNTIF(AR$2:AR$36,"Indistinto")</f>
        <v>12</v>
      </c>
      <c r="AS38">
        <f t="shared" si="11"/>
        <v>14</v>
      </c>
      <c r="AT38">
        <f t="shared" si="11"/>
        <v>17</v>
      </c>
      <c r="AU38">
        <f t="shared" si="11"/>
        <v>15</v>
      </c>
      <c r="AV38">
        <f t="shared" si="11"/>
        <v>18</v>
      </c>
      <c r="AW38">
        <f t="shared" si="11"/>
        <v>16</v>
      </c>
      <c r="AX38">
        <f>COUNTIF(AX$2:AX$36,"Regular")</f>
        <v>8</v>
      </c>
      <c r="AY38">
        <f t="shared" si="11"/>
        <v>5</v>
      </c>
      <c r="AZ38">
        <f t="shared" si="11"/>
        <v>9</v>
      </c>
      <c r="BA38">
        <f t="shared" si="11"/>
        <v>12</v>
      </c>
    </row>
    <row r="39" spans="1:55" ht="15.75" customHeight="1" x14ac:dyDescent="0.2">
      <c r="B39">
        <f>COUNTIF(B$2:B$36,"Malo")</f>
        <v>1</v>
      </c>
      <c r="C39">
        <f>COUNTIF(C$2:C$36,"Malo")</f>
        <v>2</v>
      </c>
      <c r="D39">
        <f>COUNTIF(D$2:D$36,"Malo")</f>
        <v>1</v>
      </c>
      <c r="E39">
        <f t="shared" ref="E39:J39" si="12">COUNTIF(E$2:E$36,"FALSO")</f>
        <v>5</v>
      </c>
      <c r="F39">
        <f t="shared" si="12"/>
        <v>11</v>
      </c>
      <c r="G39">
        <f t="shared" si="12"/>
        <v>4</v>
      </c>
      <c r="H39">
        <f t="shared" si="12"/>
        <v>2</v>
      </c>
      <c r="I39">
        <f t="shared" si="12"/>
        <v>3</v>
      </c>
      <c r="J39">
        <f t="shared" si="12"/>
        <v>6</v>
      </c>
      <c r="K39">
        <f>COUNTIF(K$2:K$36,"Malo")</f>
        <v>1</v>
      </c>
      <c r="L39">
        <f>COUNTIF(L$2:L$36,"Malo")</f>
        <v>1</v>
      </c>
      <c r="M39">
        <f>COUNTIF(M$2:M$36,"FALSO")</f>
        <v>3</v>
      </c>
      <c r="N39">
        <f t="shared" ref="N39:Y39" si="13">COUNTIF(N$2:N$36,"FALSO")</f>
        <v>4</v>
      </c>
      <c r="O39">
        <f t="shared" si="13"/>
        <v>3</v>
      </c>
      <c r="P39">
        <f t="shared" si="13"/>
        <v>2</v>
      </c>
      <c r="Q39">
        <f t="shared" si="13"/>
        <v>3</v>
      </c>
      <c r="R39">
        <f t="shared" si="13"/>
        <v>5</v>
      </c>
      <c r="S39">
        <f t="shared" si="13"/>
        <v>1</v>
      </c>
      <c r="T39">
        <f t="shared" si="13"/>
        <v>5</v>
      </c>
      <c r="U39">
        <f t="shared" si="13"/>
        <v>27</v>
      </c>
      <c r="V39">
        <f t="shared" si="13"/>
        <v>21</v>
      </c>
      <c r="W39">
        <f t="shared" si="13"/>
        <v>2</v>
      </c>
      <c r="X39">
        <f t="shared" si="13"/>
        <v>7</v>
      </c>
      <c r="Y39">
        <f t="shared" si="13"/>
        <v>0</v>
      </c>
      <c r="Z39">
        <f>COUNTIF(Z$2:Z$36,"Malo")</f>
        <v>0</v>
      </c>
      <c r="AA39">
        <f>COUNTIF(AA$2:AA$36,"Malo")</f>
        <v>0</v>
      </c>
      <c r="AB39">
        <f t="shared" ref="AB39:AC39" si="14">COUNTIF(AB$2:AB$36,"FALSO")</f>
        <v>8</v>
      </c>
      <c r="AC39">
        <f t="shared" si="14"/>
        <v>5</v>
      </c>
      <c r="AD39">
        <f>COUNTIF(AD$2:AD$36,"Malo")</f>
        <v>1</v>
      </c>
      <c r="AE39">
        <f t="shared" ref="AE39:AK39" si="15">COUNTIF(AE$2:AE$36,"FALSO")</f>
        <v>4</v>
      </c>
      <c r="AF39">
        <f>COUNTIF(AF$2:AF$36,"No")</f>
        <v>5</v>
      </c>
      <c r="AG39">
        <f t="shared" si="15"/>
        <v>3</v>
      </c>
      <c r="AH39">
        <f t="shared" si="15"/>
        <v>2</v>
      </c>
      <c r="AI39">
        <f t="shared" si="15"/>
        <v>2</v>
      </c>
      <c r="AJ39">
        <f>COUNTIF(AJ$2:AJ$36,"No")</f>
        <v>2</v>
      </c>
      <c r="AK39">
        <f t="shared" si="15"/>
        <v>5</v>
      </c>
      <c r="AL39">
        <f>COUNTIF(AL$2:AL$36,"No")</f>
        <v>8</v>
      </c>
      <c r="AM39">
        <f>COUNTIF(AM$2:AM$36,"No")</f>
        <v>8</v>
      </c>
      <c r="AN39">
        <f>COUNTIF(AN$2:AN$36,"No")</f>
        <v>2</v>
      </c>
      <c r="AO39">
        <f t="shared" ref="AO39:AP39" si="16">COUNTIF(AO$2:AO$36,"Malo")</f>
        <v>2</v>
      </c>
      <c r="AP39">
        <f t="shared" si="16"/>
        <v>4</v>
      </c>
      <c r="AQ39">
        <f>COUNTIF(AQ$2:AQ$36,"No")</f>
        <v>1</v>
      </c>
      <c r="AR39">
        <f t="shared" ref="AR39:BA39" si="17">COUNTIF(AR$2:AR$36,"FALSO")</f>
        <v>11</v>
      </c>
      <c r="AS39">
        <f t="shared" si="17"/>
        <v>9</v>
      </c>
      <c r="AT39">
        <f t="shared" si="17"/>
        <v>8</v>
      </c>
      <c r="AU39">
        <f t="shared" si="17"/>
        <v>7</v>
      </c>
      <c r="AV39">
        <f t="shared" si="17"/>
        <v>9</v>
      </c>
      <c r="AW39">
        <f t="shared" si="17"/>
        <v>3</v>
      </c>
      <c r="AX39">
        <f>COUNTIF(AX$2:AX$36,"No")</f>
        <v>2</v>
      </c>
      <c r="AY39">
        <f t="shared" si="17"/>
        <v>0</v>
      </c>
      <c r="AZ39">
        <f t="shared" si="17"/>
        <v>5</v>
      </c>
      <c r="BA39">
        <f t="shared" si="17"/>
        <v>5</v>
      </c>
    </row>
    <row r="40" spans="1:55" ht="15.75" customHeight="1" x14ac:dyDescent="0.2">
      <c r="A40" s="4" t="s">
        <v>131</v>
      </c>
      <c r="B40">
        <f>SUM(B37:B39)</f>
        <v>35</v>
      </c>
      <c r="C40">
        <f t="shared" ref="C40:I40" si="18">SUM(C37:C39)</f>
        <v>35</v>
      </c>
      <c r="D40">
        <f t="shared" si="18"/>
        <v>35</v>
      </c>
      <c r="E40">
        <f t="shared" si="18"/>
        <v>35</v>
      </c>
      <c r="F40">
        <f t="shared" si="18"/>
        <v>35</v>
      </c>
      <c r="G40">
        <f t="shared" si="18"/>
        <v>35</v>
      </c>
      <c r="H40">
        <f t="shared" si="18"/>
        <v>35</v>
      </c>
      <c r="I40">
        <f t="shared" si="18"/>
        <v>35</v>
      </c>
      <c r="J40">
        <f t="shared" ref="J40" si="19">SUM(J37:J39)</f>
        <v>35</v>
      </c>
      <c r="K40">
        <f t="shared" ref="K40" si="20">SUM(K37:K39)</f>
        <v>35</v>
      </c>
      <c r="L40">
        <f t="shared" ref="L40" si="21">SUM(L37:L39)</f>
        <v>35</v>
      </c>
      <c r="M40">
        <f t="shared" ref="M40" si="22">SUM(M37:M39)</f>
        <v>35</v>
      </c>
      <c r="N40">
        <f t="shared" ref="N40" si="23">SUM(N37:N39)</f>
        <v>35</v>
      </c>
      <c r="O40">
        <f t="shared" ref="O40" si="24">SUM(O37:O39)</f>
        <v>35</v>
      </c>
      <c r="P40">
        <f t="shared" ref="P40" si="25">SUM(P37:P39)</f>
        <v>35</v>
      </c>
      <c r="Q40">
        <f t="shared" ref="Q40" si="26">SUM(Q37:Q39)</f>
        <v>35</v>
      </c>
      <c r="R40">
        <f t="shared" ref="R40" si="27">SUM(R37:R39)</f>
        <v>35</v>
      </c>
      <c r="S40">
        <f t="shared" ref="S40" si="28">SUM(S37:S39)</f>
        <v>35</v>
      </c>
      <c r="T40">
        <f t="shared" ref="T40" si="29">SUM(T37:T39)</f>
        <v>35</v>
      </c>
      <c r="U40">
        <f t="shared" ref="U40" si="30">SUM(U37:U39)</f>
        <v>35</v>
      </c>
      <c r="V40">
        <f t="shared" ref="V40" si="31">SUM(V37:V39)</f>
        <v>35</v>
      </c>
      <c r="W40">
        <f t="shared" ref="W40" si="32">SUM(W37:W39)</f>
        <v>35</v>
      </c>
      <c r="X40">
        <f t="shared" ref="X40" si="33">SUM(X37:X39)</f>
        <v>35</v>
      </c>
      <c r="Y40">
        <f t="shared" ref="Y40" si="34">SUM(Y37:Y39)</f>
        <v>35</v>
      </c>
      <c r="Z40">
        <f t="shared" ref="Z40:AA40" si="35">SUM(Z37:Z39)</f>
        <v>35</v>
      </c>
      <c r="AA40">
        <f t="shared" si="35"/>
        <v>35</v>
      </c>
      <c r="AB40">
        <f t="shared" ref="AB40" si="36">SUM(AB37:AB39)</f>
        <v>35</v>
      </c>
      <c r="AC40">
        <f t="shared" ref="AC40" si="37">SUM(AC37:AC39)</f>
        <v>35</v>
      </c>
      <c r="AD40">
        <f t="shared" ref="AD40" si="38">SUM(AD37:AD39)</f>
        <v>35</v>
      </c>
      <c r="AE40">
        <f t="shared" ref="AE40:AG40" si="39">SUM(AE37:AE39)</f>
        <v>35</v>
      </c>
      <c r="AF40">
        <f t="shared" ref="AF40" si="40">SUM(AF37:AF39)</f>
        <v>35</v>
      </c>
      <c r="AG40">
        <f t="shared" si="39"/>
        <v>35</v>
      </c>
      <c r="AH40">
        <f t="shared" ref="AH40:AJ40" si="41">SUM(AH37:AH39)</f>
        <v>35</v>
      </c>
      <c r="AI40">
        <f t="shared" si="41"/>
        <v>35</v>
      </c>
      <c r="AJ40">
        <f t="shared" si="41"/>
        <v>35</v>
      </c>
      <c r="AK40">
        <f t="shared" ref="AK40" si="42">SUM(AK37:AK39)</f>
        <v>35</v>
      </c>
      <c r="AL40">
        <f t="shared" ref="AL40:AM40" si="43">SUM(AL37:AL39)</f>
        <v>35</v>
      </c>
      <c r="AM40">
        <f t="shared" si="43"/>
        <v>35</v>
      </c>
      <c r="AN40">
        <f t="shared" ref="AN40" si="44">SUM(AN37:AN39)</f>
        <v>35</v>
      </c>
      <c r="AO40">
        <f t="shared" ref="AO40" si="45">SUM(AO37:AO39)</f>
        <v>35</v>
      </c>
      <c r="AP40">
        <f t="shared" ref="AP40" si="46">SUM(AP37:AP39)</f>
        <v>35</v>
      </c>
      <c r="AQ40">
        <f t="shared" ref="AQ40:AW40" si="47">SUM(AQ37:AQ39)</f>
        <v>35</v>
      </c>
      <c r="AR40">
        <f t="shared" si="47"/>
        <v>35</v>
      </c>
      <c r="AS40">
        <f t="shared" si="47"/>
        <v>35</v>
      </c>
      <c r="AT40">
        <f t="shared" si="47"/>
        <v>35</v>
      </c>
      <c r="AU40">
        <f t="shared" si="47"/>
        <v>35</v>
      </c>
      <c r="AV40">
        <f t="shared" si="47"/>
        <v>35</v>
      </c>
      <c r="AW40">
        <f t="shared" si="47"/>
        <v>35</v>
      </c>
      <c r="AX40">
        <f t="shared" ref="AX40" si="48">SUM(AX37:AX39)</f>
        <v>35</v>
      </c>
      <c r="AY40">
        <f t="shared" ref="AY40" si="49">SUM(AY37:AY39)</f>
        <v>35</v>
      </c>
      <c r="AZ40">
        <f t="shared" ref="AZ40" si="50">SUM(AZ37:AZ39)</f>
        <v>35</v>
      </c>
      <c r="BA40">
        <f t="shared" ref="BA40" si="51">SUM(BA37:BA39)</f>
        <v>35</v>
      </c>
    </row>
    <row r="41" spans="1:55" ht="15.75" customHeight="1" x14ac:dyDescent="0.2">
      <c r="A41" s="4" t="s">
        <v>56</v>
      </c>
      <c r="B41">
        <v>3</v>
      </c>
      <c r="C41">
        <v>3</v>
      </c>
      <c r="D41">
        <v>3</v>
      </c>
      <c r="E41">
        <v>3</v>
      </c>
      <c r="F41">
        <v>3</v>
      </c>
      <c r="G41">
        <v>3</v>
      </c>
      <c r="H41">
        <v>3</v>
      </c>
      <c r="I41">
        <v>3</v>
      </c>
      <c r="J41">
        <v>3</v>
      </c>
      <c r="K41">
        <v>3</v>
      </c>
      <c r="L41">
        <v>3</v>
      </c>
      <c r="M41">
        <v>3</v>
      </c>
      <c r="N41">
        <v>3</v>
      </c>
      <c r="O41">
        <v>3</v>
      </c>
      <c r="P41">
        <v>3</v>
      </c>
      <c r="Q41">
        <v>3</v>
      </c>
      <c r="R41">
        <v>3</v>
      </c>
      <c r="S41">
        <v>3</v>
      </c>
      <c r="T41">
        <v>3</v>
      </c>
      <c r="U41">
        <v>3</v>
      </c>
      <c r="V41">
        <v>3</v>
      </c>
      <c r="W41">
        <v>3</v>
      </c>
      <c r="X41">
        <v>3</v>
      </c>
      <c r="Y41">
        <v>3</v>
      </c>
      <c r="Z41">
        <v>3</v>
      </c>
      <c r="AA41">
        <v>3</v>
      </c>
      <c r="AB41">
        <v>3</v>
      </c>
      <c r="AC41">
        <v>3</v>
      </c>
      <c r="AD41">
        <v>3</v>
      </c>
      <c r="AE41">
        <v>3</v>
      </c>
      <c r="AF41">
        <v>3</v>
      </c>
      <c r="AG41">
        <v>3</v>
      </c>
      <c r="AH41">
        <v>3</v>
      </c>
      <c r="AI41">
        <v>3</v>
      </c>
      <c r="AJ41">
        <v>3</v>
      </c>
      <c r="AK41">
        <v>3</v>
      </c>
      <c r="AL41">
        <v>3</v>
      </c>
      <c r="AM41">
        <v>3</v>
      </c>
      <c r="AN41">
        <v>3</v>
      </c>
      <c r="AO41">
        <v>3</v>
      </c>
      <c r="AP41">
        <v>3</v>
      </c>
      <c r="AQ41">
        <v>3</v>
      </c>
      <c r="AR41">
        <v>3</v>
      </c>
      <c r="AS41">
        <v>3</v>
      </c>
      <c r="AT41">
        <v>3</v>
      </c>
      <c r="AU41">
        <v>3</v>
      </c>
      <c r="AV41">
        <v>3</v>
      </c>
      <c r="AW41">
        <v>3</v>
      </c>
      <c r="AX41">
        <v>3</v>
      </c>
      <c r="AY41">
        <v>3</v>
      </c>
      <c r="AZ41">
        <v>3</v>
      </c>
      <c r="BA41">
        <v>3</v>
      </c>
    </row>
    <row r="42" spans="1:55" ht="15.75" customHeight="1" x14ac:dyDescent="0.2">
      <c r="A42" s="4" t="s">
        <v>57</v>
      </c>
      <c r="B42">
        <v>2</v>
      </c>
      <c r="C42">
        <v>2</v>
      </c>
      <c r="D42">
        <v>2</v>
      </c>
      <c r="E42">
        <v>2</v>
      </c>
      <c r="F42">
        <v>2</v>
      </c>
      <c r="G42">
        <v>2</v>
      </c>
      <c r="H42">
        <v>2</v>
      </c>
      <c r="I42">
        <v>2</v>
      </c>
      <c r="J42">
        <v>2</v>
      </c>
      <c r="K42">
        <v>2</v>
      </c>
      <c r="L42">
        <v>2</v>
      </c>
      <c r="M42">
        <v>2</v>
      </c>
      <c r="N42">
        <v>2</v>
      </c>
      <c r="O42">
        <v>2</v>
      </c>
      <c r="P42">
        <v>2</v>
      </c>
      <c r="Q42">
        <v>2</v>
      </c>
      <c r="R42">
        <v>2</v>
      </c>
      <c r="S42">
        <v>2</v>
      </c>
      <c r="T42">
        <v>2</v>
      </c>
      <c r="U42">
        <v>2</v>
      </c>
      <c r="V42">
        <v>2</v>
      </c>
      <c r="W42">
        <v>2</v>
      </c>
      <c r="X42">
        <v>2</v>
      </c>
      <c r="Y42">
        <v>2</v>
      </c>
      <c r="Z42">
        <v>2</v>
      </c>
      <c r="AA42">
        <v>2</v>
      </c>
      <c r="AB42">
        <v>2</v>
      </c>
      <c r="AC42">
        <v>2</v>
      </c>
      <c r="AD42">
        <v>2</v>
      </c>
      <c r="AE42">
        <v>2</v>
      </c>
      <c r="AF42">
        <v>2</v>
      </c>
      <c r="AG42">
        <v>2</v>
      </c>
      <c r="AH42">
        <v>2</v>
      </c>
      <c r="AI42">
        <v>2</v>
      </c>
      <c r="AJ42">
        <v>2</v>
      </c>
      <c r="AK42">
        <v>2</v>
      </c>
      <c r="AL42">
        <v>2</v>
      </c>
      <c r="AM42">
        <v>2</v>
      </c>
      <c r="AN42">
        <v>2</v>
      </c>
      <c r="AO42">
        <v>2</v>
      </c>
      <c r="AP42">
        <v>2</v>
      </c>
      <c r="AQ42">
        <v>2</v>
      </c>
      <c r="AR42">
        <v>2</v>
      </c>
      <c r="AS42">
        <v>2</v>
      </c>
      <c r="AT42">
        <v>2</v>
      </c>
      <c r="AU42">
        <v>2</v>
      </c>
      <c r="AV42">
        <v>2</v>
      </c>
      <c r="AW42">
        <v>2</v>
      </c>
      <c r="AX42">
        <v>2</v>
      </c>
      <c r="AY42">
        <v>2</v>
      </c>
      <c r="AZ42">
        <v>2</v>
      </c>
      <c r="BA42">
        <v>2</v>
      </c>
    </row>
    <row r="43" spans="1:55" ht="15.75" customHeight="1" thickBot="1" x14ac:dyDescent="0.25">
      <c r="A43" s="4" t="s">
        <v>55</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row>
    <row r="44" spans="1:55" ht="15.75" customHeight="1" x14ac:dyDescent="0.2">
      <c r="A44" s="22" t="s">
        <v>149</v>
      </c>
      <c r="B44" s="23">
        <f>B41*B37</f>
        <v>45</v>
      </c>
      <c r="C44" s="23">
        <f t="shared" ref="C44:BA46" si="52">C41*C37</f>
        <v>69</v>
      </c>
      <c r="D44" s="23">
        <f t="shared" si="52"/>
        <v>48</v>
      </c>
      <c r="E44" s="23">
        <f t="shared" si="52"/>
        <v>39</v>
      </c>
      <c r="F44" s="23">
        <f t="shared" si="52"/>
        <v>36</v>
      </c>
      <c r="G44" s="23">
        <f t="shared" si="52"/>
        <v>57</v>
      </c>
      <c r="H44" s="23">
        <f t="shared" si="52"/>
        <v>63</v>
      </c>
      <c r="I44" s="23">
        <f t="shared" si="52"/>
        <v>63</v>
      </c>
      <c r="J44" s="23">
        <f t="shared" si="52"/>
        <v>60</v>
      </c>
      <c r="K44" s="23">
        <f t="shared" si="52"/>
        <v>81</v>
      </c>
      <c r="L44" s="23">
        <f t="shared" si="52"/>
        <v>75</v>
      </c>
      <c r="M44" s="23">
        <f t="shared" si="52"/>
        <v>72</v>
      </c>
      <c r="N44" s="23">
        <f t="shared" si="52"/>
        <v>66</v>
      </c>
      <c r="O44" s="23">
        <f t="shared" si="52"/>
        <v>72</v>
      </c>
      <c r="P44" s="23">
        <f t="shared" si="52"/>
        <v>69</v>
      </c>
      <c r="Q44" s="23">
        <f t="shared" si="52"/>
        <v>48</v>
      </c>
      <c r="R44" s="23">
        <f t="shared" si="52"/>
        <v>69</v>
      </c>
      <c r="S44" s="23">
        <f t="shared" si="52"/>
        <v>96</v>
      </c>
      <c r="T44" s="23">
        <f t="shared" si="52"/>
        <v>75</v>
      </c>
      <c r="U44" s="23">
        <f t="shared" si="52"/>
        <v>6</v>
      </c>
      <c r="V44" s="23">
        <f t="shared" si="52"/>
        <v>12</v>
      </c>
      <c r="W44" s="23">
        <f t="shared" si="52"/>
        <v>72</v>
      </c>
      <c r="X44" s="23">
        <f t="shared" si="52"/>
        <v>36</v>
      </c>
      <c r="Y44" s="23">
        <f t="shared" si="52"/>
        <v>96</v>
      </c>
      <c r="Z44" s="23">
        <f t="shared" si="52"/>
        <v>96</v>
      </c>
      <c r="AA44" s="23">
        <f t="shared" si="52"/>
        <v>90</v>
      </c>
      <c r="AB44" s="23">
        <f t="shared" si="52"/>
        <v>36</v>
      </c>
      <c r="AC44" s="23">
        <f t="shared" si="52"/>
        <v>78</v>
      </c>
      <c r="AD44" s="23">
        <f t="shared" si="52"/>
        <v>81</v>
      </c>
      <c r="AE44" s="23">
        <f t="shared" si="52"/>
        <v>63</v>
      </c>
      <c r="AF44" s="23">
        <f t="shared" si="52"/>
        <v>36</v>
      </c>
      <c r="AG44" s="23">
        <f t="shared" si="52"/>
        <v>81</v>
      </c>
      <c r="AH44" s="23">
        <f t="shared" si="52"/>
        <v>81</v>
      </c>
      <c r="AI44" s="23">
        <f t="shared" si="52"/>
        <v>69</v>
      </c>
      <c r="AJ44" s="23">
        <f t="shared" si="52"/>
        <v>66</v>
      </c>
      <c r="AK44" s="23">
        <f t="shared" si="52"/>
        <v>63</v>
      </c>
      <c r="AL44" s="23">
        <f t="shared" si="52"/>
        <v>36</v>
      </c>
      <c r="AM44" s="23">
        <f t="shared" si="52"/>
        <v>18</v>
      </c>
      <c r="AN44" s="23">
        <f t="shared" si="52"/>
        <v>75</v>
      </c>
      <c r="AO44" s="23">
        <f t="shared" si="52"/>
        <v>51</v>
      </c>
      <c r="AP44" s="23">
        <f t="shared" si="52"/>
        <v>81</v>
      </c>
      <c r="AQ44" s="23">
        <f t="shared" si="52"/>
        <v>84</v>
      </c>
      <c r="AR44" s="23">
        <f t="shared" si="52"/>
        <v>36</v>
      </c>
      <c r="AS44" s="23">
        <f t="shared" si="52"/>
        <v>36</v>
      </c>
      <c r="AT44" s="23">
        <f t="shared" si="52"/>
        <v>30</v>
      </c>
      <c r="AU44" s="23">
        <f t="shared" si="52"/>
        <v>39</v>
      </c>
      <c r="AV44" s="23">
        <f t="shared" si="52"/>
        <v>24</v>
      </c>
      <c r="AW44" s="23">
        <f t="shared" si="52"/>
        <v>48</v>
      </c>
      <c r="AX44" s="23">
        <f t="shared" si="52"/>
        <v>75</v>
      </c>
      <c r="AY44" s="23">
        <f t="shared" si="52"/>
        <v>90</v>
      </c>
      <c r="AZ44" s="23">
        <f t="shared" si="52"/>
        <v>63</v>
      </c>
      <c r="BA44" s="24">
        <f t="shared" si="52"/>
        <v>54</v>
      </c>
    </row>
    <row r="45" spans="1:55" ht="15.75" customHeight="1" x14ac:dyDescent="0.2">
      <c r="A45" s="11" t="s">
        <v>150</v>
      </c>
      <c r="B45">
        <f t="shared" ref="B45:Q46" si="53">B42*B38</f>
        <v>38</v>
      </c>
      <c r="C45">
        <f t="shared" si="53"/>
        <v>20</v>
      </c>
      <c r="D45">
        <f t="shared" si="53"/>
        <v>36</v>
      </c>
      <c r="E45">
        <f t="shared" si="53"/>
        <v>34</v>
      </c>
      <c r="F45">
        <f t="shared" si="53"/>
        <v>24</v>
      </c>
      <c r="G45">
        <f t="shared" si="53"/>
        <v>24</v>
      </c>
      <c r="H45">
        <f t="shared" si="53"/>
        <v>24</v>
      </c>
      <c r="I45">
        <f t="shared" si="53"/>
        <v>22</v>
      </c>
      <c r="J45">
        <f t="shared" si="53"/>
        <v>18</v>
      </c>
      <c r="K45">
        <f t="shared" si="53"/>
        <v>14</v>
      </c>
      <c r="L45">
        <f t="shared" si="53"/>
        <v>18</v>
      </c>
      <c r="M45">
        <f t="shared" si="53"/>
        <v>16</v>
      </c>
      <c r="N45">
        <f t="shared" si="53"/>
        <v>18</v>
      </c>
      <c r="O45">
        <f t="shared" si="53"/>
        <v>16</v>
      </c>
      <c r="P45">
        <f t="shared" si="53"/>
        <v>20</v>
      </c>
      <c r="Q45">
        <f t="shared" si="53"/>
        <v>32</v>
      </c>
      <c r="R45">
        <f t="shared" si="52"/>
        <v>14</v>
      </c>
      <c r="S45">
        <f t="shared" si="52"/>
        <v>4</v>
      </c>
      <c r="T45">
        <f t="shared" si="52"/>
        <v>10</v>
      </c>
      <c r="U45">
        <f t="shared" si="52"/>
        <v>12</v>
      </c>
      <c r="V45">
        <f t="shared" si="52"/>
        <v>20</v>
      </c>
      <c r="W45">
        <f t="shared" si="52"/>
        <v>18</v>
      </c>
      <c r="X45">
        <f t="shared" si="52"/>
        <v>32</v>
      </c>
      <c r="Y45">
        <f t="shared" si="52"/>
        <v>6</v>
      </c>
      <c r="Z45">
        <f t="shared" si="52"/>
        <v>6</v>
      </c>
      <c r="AA45">
        <f t="shared" si="52"/>
        <v>10</v>
      </c>
      <c r="AB45">
        <f t="shared" si="52"/>
        <v>30</v>
      </c>
      <c r="AC45">
        <f t="shared" si="52"/>
        <v>8</v>
      </c>
      <c r="AD45">
        <f t="shared" si="52"/>
        <v>14</v>
      </c>
      <c r="AE45">
        <f t="shared" si="52"/>
        <v>20</v>
      </c>
      <c r="AF45">
        <f t="shared" si="52"/>
        <v>36</v>
      </c>
      <c r="AG45">
        <f t="shared" si="52"/>
        <v>10</v>
      </c>
      <c r="AH45">
        <f t="shared" si="52"/>
        <v>12</v>
      </c>
      <c r="AI45">
        <f t="shared" si="52"/>
        <v>20</v>
      </c>
      <c r="AJ45">
        <f t="shared" si="52"/>
        <v>22</v>
      </c>
      <c r="AK45">
        <f t="shared" si="52"/>
        <v>18</v>
      </c>
      <c r="AL45">
        <f t="shared" si="52"/>
        <v>30</v>
      </c>
      <c r="AM45">
        <f t="shared" si="52"/>
        <v>42</v>
      </c>
      <c r="AN45">
        <f t="shared" si="52"/>
        <v>16</v>
      </c>
      <c r="AO45">
        <f t="shared" si="52"/>
        <v>32</v>
      </c>
      <c r="AP45">
        <f t="shared" si="52"/>
        <v>8</v>
      </c>
      <c r="AQ45">
        <f t="shared" si="52"/>
        <v>12</v>
      </c>
      <c r="AR45">
        <f t="shared" si="52"/>
        <v>24</v>
      </c>
      <c r="AS45">
        <f t="shared" si="52"/>
        <v>28</v>
      </c>
      <c r="AT45">
        <f t="shared" si="52"/>
        <v>34</v>
      </c>
      <c r="AU45">
        <f t="shared" si="52"/>
        <v>30</v>
      </c>
      <c r="AV45">
        <f t="shared" si="52"/>
        <v>36</v>
      </c>
      <c r="AW45">
        <f t="shared" si="52"/>
        <v>32</v>
      </c>
      <c r="AX45">
        <f t="shared" si="52"/>
        <v>16</v>
      </c>
      <c r="AY45">
        <f t="shared" si="52"/>
        <v>10</v>
      </c>
      <c r="AZ45">
        <f t="shared" si="52"/>
        <v>18</v>
      </c>
      <c r="BA45" s="25">
        <f t="shared" si="52"/>
        <v>24</v>
      </c>
    </row>
    <row r="46" spans="1:55" ht="15.75" customHeight="1" thickBot="1" x14ac:dyDescent="0.25">
      <c r="A46" s="13" t="s">
        <v>151</v>
      </c>
      <c r="B46" s="14">
        <f t="shared" si="53"/>
        <v>1</v>
      </c>
      <c r="C46" s="14">
        <f t="shared" si="52"/>
        <v>2</v>
      </c>
      <c r="D46" s="14">
        <f t="shared" si="52"/>
        <v>1</v>
      </c>
      <c r="E46" s="14">
        <f t="shared" si="52"/>
        <v>5</v>
      </c>
      <c r="F46" s="14">
        <f t="shared" si="52"/>
        <v>11</v>
      </c>
      <c r="G46" s="14">
        <f t="shared" si="52"/>
        <v>4</v>
      </c>
      <c r="H46" s="14">
        <f t="shared" si="52"/>
        <v>2</v>
      </c>
      <c r="I46" s="14">
        <f t="shared" si="52"/>
        <v>3</v>
      </c>
      <c r="J46" s="14">
        <f t="shared" si="52"/>
        <v>6</v>
      </c>
      <c r="K46" s="14">
        <f t="shared" si="52"/>
        <v>1</v>
      </c>
      <c r="L46" s="14">
        <f t="shared" si="52"/>
        <v>1</v>
      </c>
      <c r="M46" s="14">
        <f t="shared" si="52"/>
        <v>3</v>
      </c>
      <c r="N46" s="14">
        <f t="shared" si="52"/>
        <v>4</v>
      </c>
      <c r="O46" s="14">
        <f t="shared" si="52"/>
        <v>3</v>
      </c>
      <c r="P46" s="14">
        <f t="shared" si="52"/>
        <v>2</v>
      </c>
      <c r="Q46" s="14">
        <f t="shared" si="52"/>
        <v>3</v>
      </c>
      <c r="R46" s="14">
        <f t="shared" si="52"/>
        <v>5</v>
      </c>
      <c r="S46" s="14">
        <f t="shared" si="52"/>
        <v>1</v>
      </c>
      <c r="T46" s="14">
        <f t="shared" si="52"/>
        <v>5</v>
      </c>
      <c r="U46" s="14">
        <f t="shared" si="52"/>
        <v>27</v>
      </c>
      <c r="V46" s="14">
        <f t="shared" si="52"/>
        <v>21</v>
      </c>
      <c r="W46" s="14">
        <f t="shared" si="52"/>
        <v>2</v>
      </c>
      <c r="X46" s="14">
        <f t="shared" si="52"/>
        <v>7</v>
      </c>
      <c r="Y46" s="14">
        <f t="shared" si="52"/>
        <v>0</v>
      </c>
      <c r="Z46" s="14">
        <f t="shared" si="52"/>
        <v>0</v>
      </c>
      <c r="AA46" s="14">
        <f t="shared" si="52"/>
        <v>0</v>
      </c>
      <c r="AB46" s="14">
        <f t="shared" si="52"/>
        <v>8</v>
      </c>
      <c r="AC46" s="14">
        <f t="shared" si="52"/>
        <v>5</v>
      </c>
      <c r="AD46" s="14">
        <f t="shared" si="52"/>
        <v>1</v>
      </c>
      <c r="AE46" s="14">
        <f t="shared" si="52"/>
        <v>4</v>
      </c>
      <c r="AF46" s="14">
        <f t="shared" si="52"/>
        <v>5</v>
      </c>
      <c r="AG46" s="14">
        <f t="shared" si="52"/>
        <v>3</v>
      </c>
      <c r="AH46" s="14">
        <f t="shared" si="52"/>
        <v>2</v>
      </c>
      <c r="AI46" s="14">
        <f t="shared" si="52"/>
        <v>2</v>
      </c>
      <c r="AJ46" s="14">
        <f t="shared" si="52"/>
        <v>2</v>
      </c>
      <c r="AK46" s="14">
        <f t="shared" si="52"/>
        <v>5</v>
      </c>
      <c r="AL46" s="14">
        <f t="shared" si="52"/>
        <v>8</v>
      </c>
      <c r="AM46" s="14">
        <f t="shared" si="52"/>
        <v>8</v>
      </c>
      <c r="AN46" s="14">
        <f t="shared" si="52"/>
        <v>2</v>
      </c>
      <c r="AO46" s="14">
        <f t="shared" si="52"/>
        <v>2</v>
      </c>
      <c r="AP46" s="14">
        <f t="shared" si="52"/>
        <v>4</v>
      </c>
      <c r="AQ46" s="14">
        <f t="shared" si="52"/>
        <v>1</v>
      </c>
      <c r="AR46" s="14">
        <f t="shared" si="52"/>
        <v>11</v>
      </c>
      <c r="AS46" s="14">
        <f t="shared" si="52"/>
        <v>9</v>
      </c>
      <c r="AT46" s="14">
        <f t="shared" si="52"/>
        <v>8</v>
      </c>
      <c r="AU46" s="14">
        <f t="shared" si="52"/>
        <v>7</v>
      </c>
      <c r="AV46" s="14">
        <f t="shared" si="52"/>
        <v>9</v>
      </c>
      <c r="AW46" s="14">
        <f t="shared" si="52"/>
        <v>3</v>
      </c>
      <c r="AX46" s="14">
        <f t="shared" si="52"/>
        <v>2</v>
      </c>
      <c r="AY46" s="14">
        <f t="shared" si="52"/>
        <v>0</v>
      </c>
      <c r="AZ46" s="14">
        <f t="shared" si="52"/>
        <v>5</v>
      </c>
      <c r="BA46" s="26">
        <f t="shared" si="52"/>
        <v>5</v>
      </c>
    </row>
    <row r="47" spans="1:55" ht="15.75" customHeight="1" x14ac:dyDescent="0.2">
      <c r="A47" s="22" t="s">
        <v>145</v>
      </c>
      <c r="B47" s="23">
        <f>A37*3</f>
        <v>105</v>
      </c>
      <c r="C47" s="23">
        <f t="shared" ref="C47:BA47" si="54">B37*3</f>
        <v>45</v>
      </c>
      <c r="D47" s="23">
        <f t="shared" si="54"/>
        <v>69</v>
      </c>
      <c r="E47" s="23">
        <f t="shared" si="54"/>
        <v>48</v>
      </c>
      <c r="F47" s="23">
        <f t="shared" si="54"/>
        <v>39</v>
      </c>
      <c r="G47" s="23">
        <f t="shared" si="54"/>
        <v>36</v>
      </c>
      <c r="H47" s="23">
        <f t="shared" si="54"/>
        <v>57</v>
      </c>
      <c r="I47" s="23">
        <f t="shared" si="54"/>
        <v>63</v>
      </c>
      <c r="J47" s="23">
        <f t="shared" si="54"/>
        <v>63</v>
      </c>
      <c r="K47" s="23">
        <f t="shared" si="54"/>
        <v>60</v>
      </c>
      <c r="L47" s="23">
        <f t="shared" si="54"/>
        <v>81</v>
      </c>
      <c r="M47" s="23">
        <f t="shared" si="54"/>
        <v>75</v>
      </c>
      <c r="N47" s="23">
        <f t="shared" si="54"/>
        <v>72</v>
      </c>
      <c r="O47" s="23">
        <f t="shared" si="54"/>
        <v>66</v>
      </c>
      <c r="P47" s="23">
        <f t="shared" si="54"/>
        <v>72</v>
      </c>
      <c r="Q47" s="23">
        <f t="shared" si="54"/>
        <v>69</v>
      </c>
      <c r="R47" s="23">
        <f t="shared" si="54"/>
        <v>48</v>
      </c>
      <c r="S47" s="23">
        <f t="shared" si="54"/>
        <v>69</v>
      </c>
      <c r="T47" s="23">
        <f t="shared" si="54"/>
        <v>96</v>
      </c>
      <c r="U47" s="23">
        <f t="shared" si="54"/>
        <v>75</v>
      </c>
      <c r="V47" s="23">
        <f t="shared" si="54"/>
        <v>6</v>
      </c>
      <c r="W47" s="23">
        <f t="shared" si="54"/>
        <v>12</v>
      </c>
      <c r="X47" s="23">
        <f t="shared" si="54"/>
        <v>72</v>
      </c>
      <c r="Y47" s="23">
        <f t="shared" si="54"/>
        <v>36</v>
      </c>
      <c r="Z47" s="23">
        <f t="shared" si="54"/>
        <v>96</v>
      </c>
      <c r="AA47" s="23">
        <f t="shared" si="54"/>
        <v>96</v>
      </c>
      <c r="AB47" s="23">
        <f t="shared" si="54"/>
        <v>90</v>
      </c>
      <c r="AC47" s="23">
        <f t="shared" si="54"/>
        <v>36</v>
      </c>
      <c r="AD47" s="23">
        <f t="shared" si="54"/>
        <v>78</v>
      </c>
      <c r="AE47" s="23">
        <f t="shared" si="54"/>
        <v>81</v>
      </c>
      <c r="AF47" s="23">
        <f t="shared" si="54"/>
        <v>63</v>
      </c>
      <c r="AG47" s="23">
        <f t="shared" si="54"/>
        <v>36</v>
      </c>
      <c r="AH47" s="23">
        <f t="shared" si="54"/>
        <v>81</v>
      </c>
      <c r="AI47" s="23">
        <f t="shared" si="54"/>
        <v>81</v>
      </c>
      <c r="AJ47" s="23">
        <f t="shared" si="54"/>
        <v>69</v>
      </c>
      <c r="AK47" s="23">
        <f t="shared" si="54"/>
        <v>66</v>
      </c>
      <c r="AL47" s="23">
        <f t="shared" si="54"/>
        <v>63</v>
      </c>
      <c r="AM47" s="23">
        <f t="shared" si="54"/>
        <v>36</v>
      </c>
      <c r="AN47" s="23">
        <f t="shared" si="54"/>
        <v>18</v>
      </c>
      <c r="AO47" s="23">
        <f t="shared" si="54"/>
        <v>75</v>
      </c>
      <c r="AP47" s="23">
        <f t="shared" si="54"/>
        <v>51</v>
      </c>
      <c r="AQ47" s="23">
        <f t="shared" si="54"/>
        <v>81</v>
      </c>
      <c r="AR47" s="23">
        <f t="shared" si="54"/>
        <v>84</v>
      </c>
      <c r="AS47" s="23">
        <f t="shared" si="54"/>
        <v>36</v>
      </c>
      <c r="AT47" s="23">
        <f t="shared" si="54"/>
        <v>36</v>
      </c>
      <c r="AU47" s="23">
        <f t="shared" si="54"/>
        <v>30</v>
      </c>
      <c r="AV47" s="23">
        <f t="shared" si="54"/>
        <v>39</v>
      </c>
      <c r="AW47" s="23">
        <f t="shared" si="54"/>
        <v>24</v>
      </c>
      <c r="AX47" s="23">
        <f t="shared" si="54"/>
        <v>48</v>
      </c>
      <c r="AY47" s="23">
        <f t="shared" si="54"/>
        <v>75</v>
      </c>
      <c r="AZ47" s="23">
        <f t="shared" si="54"/>
        <v>90</v>
      </c>
      <c r="BA47" s="24">
        <f t="shared" si="54"/>
        <v>63</v>
      </c>
    </row>
    <row r="48" spans="1:55" ht="15.75" customHeight="1" x14ac:dyDescent="0.2">
      <c r="A48" s="11" t="s">
        <v>146</v>
      </c>
      <c r="B48">
        <f>2*A37</f>
        <v>70</v>
      </c>
      <c r="C48">
        <f t="shared" ref="C48:BA48" si="55">2*B37</f>
        <v>30</v>
      </c>
      <c r="D48">
        <f t="shared" si="55"/>
        <v>46</v>
      </c>
      <c r="E48">
        <f t="shared" si="55"/>
        <v>32</v>
      </c>
      <c r="F48">
        <f t="shared" si="55"/>
        <v>26</v>
      </c>
      <c r="G48">
        <f t="shared" si="55"/>
        <v>24</v>
      </c>
      <c r="H48">
        <f t="shared" si="55"/>
        <v>38</v>
      </c>
      <c r="I48">
        <f t="shared" si="55"/>
        <v>42</v>
      </c>
      <c r="J48">
        <f t="shared" si="55"/>
        <v>42</v>
      </c>
      <c r="K48">
        <f t="shared" si="55"/>
        <v>40</v>
      </c>
      <c r="L48">
        <f t="shared" si="55"/>
        <v>54</v>
      </c>
      <c r="M48">
        <f t="shared" si="55"/>
        <v>50</v>
      </c>
      <c r="N48">
        <f t="shared" si="55"/>
        <v>48</v>
      </c>
      <c r="O48">
        <f t="shared" si="55"/>
        <v>44</v>
      </c>
      <c r="P48">
        <f t="shared" si="55"/>
        <v>48</v>
      </c>
      <c r="Q48">
        <f t="shared" si="55"/>
        <v>46</v>
      </c>
      <c r="R48">
        <f t="shared" si="55"/>
        <v>32</v>
      </c>
      <c r="S48">
        <f t="shared" si="55"/>
        <v>46</v>
      </c>
      <c r="T48">
        <f t="shared" si="55"/>
        <v>64</v>
      </c>
      <c r="U48">
        <f t="shared" si="55"/>
        <v>50</v>
      </c>
      <c r="V48">
        <f t="shared" si="55"/>
        <v>4</v>
      </c>
      <c r="W48">
        <f t="shared" si="55"/>
        <v>8</v>
      </c>
      <c r="X48">
        <f t="shared" si="55"/>
        <v>48</v>
      </c>
      <c r="Y48">
        <f t="shared" si="55"/>
        <v>24</v>
      </c>
      <c r="Z48">
        <f t="shared" si="55"/>
        <v>64</v>
      </c>
      <c r="AA48">
        <f t="shared" si="55"/>
        <v>64</v>
      </c>
      <c r="AB48">
        <f t="shared" si="55"/>
        <v>60</v>
      </c>
      <c r="AC48">
        <f t="shared" si="55"/>
        <v>24</v>
      </c>
      <c r="AD48">
        <f t="shared" si="55"/>
        <v>52</v>
      </c>
      <c r="AE48">
        <f t="shared" si="55"/>
        <v>54</v>
      </c>
      <c r="AF48">
        <f t="shared" si="55"/>
        <v>42</v>
      </c>
      <c r="AG48">
        <f t="shared" si="55"/>
        <v>24</v>
      </c>
      <c r="AH48">
        <f t="shared" si="55"/>
        <v>54</v>
      </c>
      <c r="AI48">
        <f t="shared" si="55"/>
        <v>54</v>
      </c>
      <c r="AJ48">
        <f t="shared" si="55"/>
        <v>46</v>
      </c>
      <c r="AK48">
        <f t="shared" si="55"/>
        <v>44</v>
      </c>
      <c r="AL48">
        <f t="shared" si="55"/>
        <v>42</v>
      </c>
      <c r="AM48">
        <f t="shared" si="55"/>
        <v>24</v>
      </c>
      <c r="AN48">
        <f t="shared" si="55"/>
        <v>12</v>
      </c>
      <c r="AO48">
        <f t="shared" si="55"/>
        <v>50</v>
      </c>
      <c r="AP48">
        <f t="shared" si="55"/>
        <v>34</v>
      </c>
      <c r="AQ48">
        <f t="shared" si="55"/>
        <v>54</v>
      </c>
      <c r="AR48">
        <f t="shared" si="55"/>
        <v>56</v>
      </c>
      <c r="AS48">
        <f t="shared" si="55"/>
        <v>24</v>
      </c>
      <c r="AT48">
        <f t="shared" si="55"/>
        <v>24</v>
      </c>
      <c r="AU48">
        <f t="shared" si="55"/>
        <v>20</v>
      </c>
      <c r="AV48">
        <f t="shared" si="55"/>
        <v>26</v>
      </c>
      <c r="AW48">
        <f t="shared" si="55"/>
        <v>16</v>
      </c>
      <c r="AX48">
        <f t="shared" si="55"/>
        <v>32</v>
      </c>
      <c r="AY48">
        <f t="shared" si="55"/>
        <v>50</v>
      </c>
      <c r="AZ48">
        <f t="shared" si="55"/>
        <v>60</v>
      </c>
      <c r="BA48" s="25">
        <f t="shared" si="55"/>
        <v>42</v>
      </c>
    </row>
    <row r="49" spans="1:53" ht="15.75" customHeight="1" thickBot="1" x14ac:dyDescent="0.25">
      <c r="A49" s="13" t="s">
        <v>147</v>
      </c>
      <c r="B49" s="14">
        <f>A37*1</f>
        <v>35</v>
      </c>
      <c r="C49" s="14">
        <f t="shared" ref="C49:BA49" si="56">B37*1</f>
        <v>15</v>
      </c>
      <c r="D49" s="14">
        <f t="shared" si="56"/>
        <v>23</v>
      </c>
      <c r="E49" s="14">
        <f t="shared" si="56"/>
        <v>16</v>
      </c>
      <c r="F49" s="14">
        <f t="shared" si="56"/>
        <v>13</v>
      </c>
      <c r="G49" s="14">
        <f t="shared" si="56"/>
        <v>12</v>
      </c>
      <c r="H49" s="14">
        <f t="shared" si="56"/>
        <v>19</v>
      </c>
      <c r="I49" s="14">
        <f t="shared" si="56"/>
        <v>21</v>
      </c>
      <c r="J49" s="14">
        <f t="shared" si="56"/>
        <v>21</v>
      </c>
      <c r="K49" s="14">
        <f t="shared" si="56"/>
        <v>20</v>
      </c>
      <c r="L49" s="14">
        <f t="shared" si="56"/>
        <v>27</v>
      </c>
      <c r="M49" s="14">
        <f t="shared" si="56"/>
        <v>25</v>
      </c>
      <c r="N49" s="14">
        <f t="shared" si="56"/>
        <v>24</v>
      </c>
      <c r="O49" s="14">
        <f t="shared" si="56"/>
        <v>22</v>
      </c>
      <c r="P49" s="14">
        <f t="shared" si="56"/>
        <v>24</v>
      </c>
      <c r="Q49" s="14">
        <f t="shared" si="56"/>
        <v>23</v>
      </c>
      <c r="R49" s="14">
        <f t="shared" si="56"/>
        <v>16</v>
      </c>
      <c r="S49" s="14">
        <f t="shared" si="56"/>
        <v>23</v>
      </c>
      <c r="T49" s="14">
        <f t="shared" si="56"/>
        <v>32</v>
      </c>
      <c r="U49" s="14">
        <f t="shared" si="56"/>
        <v>25</v>
      </c>
      <c r="V49" s="14">
        <f t="shared" si="56"/>
        <v>2</v>
      </c>
      <c r="W49" s="14">
        <f t="shared" si="56"/>
        <v>4</v>
      </c>
      <c r="X49" s="14">
        <f t="shared" si="56"/>
        <v>24</v>
      </c>
      <c r="Y49" s="14">
        <f t="shared" si="56"/>
        <v>12</v>
      </c>
      <c r="Z49" s="14">
        <f t="shared" si="56"/>
        <v>32</v>
      </c>
      <c r="AA49" s="14">
        <f t="shared" si="56"/>
        <v>32</v>
      </c>
      <c r="AB49" s="14">
        <f t="shared" si="56"/>
        <v>30</v>
      </c>
      <c r="AC49" s="14">
        <f t="shared" si="56"/>
        <v>12</v>
      </c>
      <c r="AD49" s="14">
        <f t="shared" si="56"/>
        <v>26</v>
      </c>
      <c r="AE49" s="14">
        <f t="shared" si="56"/>
        <v>27</v>
      </c>
      <c r="AF49" s="14">
        <f t="shared" si="56"/>
        <v>21</v>
      </c>
      <c r="AG49" s="14">
        <f t="shared" si="56"/>
        <v>12</v>
      </c>
      <c r="AH49" s="14">
        <f t="shared" si="56"/>
        <v>27</v>
      </c>
      <c r="AI49" s="14">
        <f t="shared" si="56"/>
        <v>27</v>
      </c>
      <c r="AJ49" s="14">
        <f t="shared" si="56"/>
        <v>23</v>
      </c>
      <c r="AK49" s="14">
        <f t="shared" si="56"/>
        <v>22</v>
      </c>
      <c r="AL49" s="14">
        <f t="shared" si="56"/>
        <v>21</v>
      </c>
      <c r="AM49" s="14">
        <f t="shared" si="56"/>
        <v>12</v>
      </c>
      <c r="AN49" s="14">
        <f t="shared" si="56"/>
        <v>6</v>
      </c>
      <c r="AO49" s="14">
        <f t="shared" si="56"/>
        <v>25</v>
      </c>
      <c r="AP49" s="14">
        <f t="shared" si="56"/>
        <v>17</v>
      </c>
      <c r="AQ49" s="14">
        <f t="shared" si="56"/>
        <v>27</v>
      </c>
      <c r="AR49" s="14">
        <f t="shared" si="56"/>
        <v>28</v>
      </c>
      <c r="AS49" s="14">
        <f t="shared" si="56"/>
        <v>12</v>
      </c>
      <c r="AT49" s="14">
        <f t="shared" si="56"/>
        <v>12</v>
      </c>
      <c r="AU49" s="14">
        <f t="shared" si="56"/>
        <v>10</v>
      </c>
      <c r="AV49" s="14">
        <f t="shared" si="56"/>
        <v>13</v>
      </c>
      <c r="AW49" s="14">
        <f t="shared" si="56"/>
        <v>8</v>
      </c>
      <c r="AX49" s="14">
        <f t="shared" si="56"/>
        <v>16</v>
      </c>
      <c r="AY49" s="14">
        <f t="shared" si="56"/>
        <v>25</v>
      </c>
      <c r="AZ49" s="14">
        <f t="shared" si="56"/>
        <v>30</v>
      </c>
      <c r="BA49" s="26">
        <f t="shared" si="56"/>
        <v>21</v>
      </c>
    </row>
    <row r="50" spans="1:53" ht="15.75" customHeight="1" thickBot="1" x14ac:dyDescent="0.25">
      <c r="A50" s="27" t="s">
        <v>148</v>
      </c>
      <c r="B50" s="28">
        <f>SUM(B47:B49)</f>
        <v>210</v>
      </c>
      <c r="C50" s="28">
        <f t="shared" ref="C50:BA50" si="57">SUM(C47:C49)</f>
        <v>90</v>
      </c>
      <c r="D50" s="28">
        <f t="shared" si="57"/>
        <v>138</v>
      </c>
      <c r="E50" s="28">
        <f t="shared" si="57"/>
        <v>96</v>
      </c>
      <c r="F50" s="28">
        <f t="shared" si="57"/>
        <v>78</v>
      </c>
      <c r="G50" s="28">
        <f t="shared" si="57"/>
        <v>72</v>
      </c>
      <c r="H50" s="28">
        <f t="shared" si="57"/>
        <v>114</v>
      </c>
      <c r="I50" s="28">
        <f t="shared" si="57"/>
        <v>126</v>
      </c>
      <c r="J50" s="28">
        <f t="shared" si="57"/>
        <v>126</v>
      </c>
      <c r="K50" s="28">
        <f t="shared" si="57"/>
        <v>120</v>
      </c>
      <c r="L50" s="28">
        <f t="shared" si="57"/>
        <v>162</v>
      </c>
      <c r="M50" s="28">
        <f t="shared" si="57"/>
        <v>150</v>
      </c>
      <c r="N50" s="28">
        <f t="shared" si="57"/>
        <v>144</v>
      </c>
      <c r="O50" s="28">
        <f t="shared" si="57"/>
        <v>132</v>
      </c>
      <c r="P50" s="28">
        <f t="shared" si="57"/>
        <v>144</v>
      </c>
      <c r="Q50" s="28">
        <f t="shared" si="57"/>
        <v>138</v>
      </c>
      <c r="R50" s="28">
        <f t="shared" si="57"/>
        <v>96</v>
      </c>
      <c r="S50" s="28">
        <f t="shared" si="57"/>
        <v>138</v>
      </c>
      <c r="T50" s="28">
        <f t="shared" si="57"/>
        <v>192</v>
      </c>
      <c r="U50" s="28">
        <f t="shared" si="57"/>
        <v>150</v>
      </c>
      <c r="V50" s="28">
        <f t="shared" si="57"/>
        <v>12</v>
      </c>
      <c r="W50" s="28">
        <f t="shared" si="57"/>
        <v>24</v>
      </c>
      <c r="X50" s="28">
        <f t="shared" si="57"/>
        <v>144</v>
      </c>
      <c r="Y50" s="28">
        <f t="shared" si="57"/>
        <v>72</v>
      </c>
      <c r="Z50" s="28">
        <f t="shared" si="57"/>
        <v>192</v>
      </c>
      <c r="AA50" s="28">
        <f t="shared" si="57"/>
        <v>192</v>
      </c>
      <c r="AB50" s="28">
        <f t="shared" si="57"/>
        <v>180</v>
      </c>
      <c r="AC50" s="28">
        <f t="shared" si="57"/>
        <v>72</v>
      </c>
      <c r="AD50" s="28">
        <f t="shared" si="57"/>
        <v>156</v>
      </c>
      <c r="AE50" s="28">
        <f t="shared" si="57"/>
        <v>162</v>
      </c>
      <c r="AF50" s="28">
        <f t="shared" si="57"/>
        <v>126</v>
      </c>
      <c r="AG50" s="28">
        <f t="shared" si="57"/>
        <v>72</v>
      </c>
      <c r="AH50" s="28">
        <f t="shared" si="57"/>
        <v>162</v>
      </c>
      <c r="AI50" s="28">
        <f t="shared" si="57"/>
        <v>162</v>
      </c>
      <c r="AJ50" s="28">
        <f t="shared" si="57"/>
        <v>138</v>
      </c>
      <c r="AK50" s="28">
        <f t="shared" si="57"/>
        <v>132</v>
      </c>
      <c r="AL50" s="28">
        <f t="shared" si="57"/>
        <v>126</v>
      </c>
      <c r="AM50" s="28">
        <f t="shared" si="57"/>
        <v>72</v>
      </c>
      <c r="AN50" s="28">
        <f t="shared" si="57"/>
        <v>36</v>
      </c>
      <c r="AO50" s="28">
        <f t="shared" si="57"/>
        <v>150</v>
      </c>
      <c r="AP50" s="28">
        <f t="shared" si="57"/>
        <v>102</v>
      </c>
      <c r="AQ50" s="28">
        <f t="shared" si="57"/>
        <v>162</v>
      </c>
      <c r="AR50" s="28">
        <f t="shared" si="57"/>
        <v>168</v>
      </c>
      <c r="AS50" s="28">
        <f t="shared" si="57"/>
        <v>72</v>
      </c>
      <c r="AT50" s="28">
        <f t="shared" si="57"/>
        <v>72</v>
      </c>
      <c r="AU50" s="28">
        <f t="shared" si="57"/>
        <v>60</v>
      </c>
      <c r="AV50" s="28">
        <f t="shared" si="57"/>
        <v>78</v>
      </c>
      <c r="AW50" s="28">
        <f t="shared" si="57"/>
        <v>48</v>
      </c>
      <c r="AX50" s="28">
        <f t="shared" si="57"/>
        <v>96</v>
      </c>
      <c r="AY50" s="28">
        <f t="shared" si="57"/>
        <v>150</v>
      </c>
      <c r="AZ50" s="28">
        <f t="shared" si="57"/>
        <v>180</v>
      </c>
      <c r="BA50" s="29">
        <f t="shared" si="57"/>
        <v>126</v>
      </c>
    </row>
    <row r="51" spans="1:53" ht="15.75" customHeight="1" x14ac:dyDescent="0.2">
      <c r="A51" s="30"/>
      <c r="B51" s="31">
        <f>B44/B47</f>
        <v>0.42857142857142855</v>
      </c>
      <c r="C51" s="31">
        <f t="shared" ref="C51:BA51" si="58">C44/C47</f>
        <v>1.5333333333333334</v>
      </c>
      <c r="D51" s="31">
        <f t="shared" si="58"/>
        <v>0.69565217391304346</v>
      </c>
      <c r="E51" s="31">
        <f t="shared" si="58"/>
        <v>0.8125</v>
      </c>
      <c r="F51" s="31">
        <f t="shared" si="58"/>
        <v>0.92307692307692313</v>
      </c>
      <c r="G51" s="31">
        <f t="shared" si="58"/>
        <v>1.5833333333333333</v>
      </c>
      <c r="H51" s="31">
        <f t="shared" si="58"/>
        <v>1.1052631578947369</v>
      </c>
      <c r="I51" s="31">
        <f t="shared" si="58"/>
        <v>1</v>
      </c>
      <c r="J51" s="31">
        <f t="shared" si="58"/>
        <v>0.95238095238095233</v>
      </c>
      <c r="K51" s="31">
        <f t="shared" si="58"/>
        <v>1.35</v>
      </c>
      <c r="L51" s="31">
        <f t="shared" si="58"/>
        <v>0.92592592592592593</v>
      </c>
      <c r="M51" s="31">
        <f t="shared" si="58"/>
        <v>0.96</v>
      </c>
      <c r="N51" s="31">
        <f t="shared" si="58"/>
        <v>0.91666666666666663</v>
      </c>
      <c r="O51" s="31">
        <f t="shared" si="58"/>
        <v>1.0909090909090908</v>
      </c>
      <c r="P51" s="31">
        <f t="shared" si="58"/>
        <v>0.95833333333333337</v>
      </c>
      <c r="Q51" s="31">
        <f t="shared" si="58"/>
        <v>0.69565217391304346</v>
      </c>
      <c r="R51" s="31">
        <f t="shared" si="58"/>
        <v>1.4375</v>
      </c>
      <c r="S51" s="31">
        <f t="shared" si="58"/>
        <v>1.3913043478260869</v>
      </c>
      <c r="T51" s="31">
        <f t="shared" si="58"/>
        <v>0.78125</v>
      </c>
      <c r="U51" s="31">
        <f t="shared" si="58"/>
        <v>0.08</v>
      </c>
      <c r="V51" s="31">
        <f t="shared" si="58"/>
        <v>2</v>
      </c>
      <c r="W51" s="31">
        <f t="shared" si="58"/>
        <v>6</v>
      </c>
      <c r="X51" s="31">
        <f t="shared" si="58"/>
        <v>0.5</v>
      </c>
      <c r="Y51" s="31">
        <f t="shared" si="58"/>
        <v>2.6666666666666665</v>
      </c>
      <c r="Z51" s="31">
        <f t="shared" si="58"/>
        <v>1</v>
      </c>
      <c r="AA51" s="31">
        <f t="shared" si="58"/>
        <v>0.9375</v>
      </c>
      <c r="AB51" s="31">
        <f t="shared" si="58"/>
        <v>0.4</v>
      </c>
      <c r="AC51" s="31">
        <f t="shared" si="58"/>
        <v>2.1666666666666665</v>
      </c>
      <c r="AD51" s="31">
        <f t="shared" si="58"/>
        <v>1.0384615384615385</v>
      </c>
      <c r="AE51" s="31">
        <f t="shared" si="58"/>
        <v>0.77777777777777779</v>
      </c>
      <c r="AF51" s="31">
        <f t="shared" si="58"/>
        <v>0.5714285714285714</v>
      </c>
      <c r="AG51" s="31">
        <f t="shared" si="58"/>
        <v>2.25</v>
      </c>
      <c r="AH51" s="31">
        <f t="shared" si="58"/>
        <v>1</v>
      </c>
      <c r="AI51" s="31">
        <f t="shared" si="58"/>
        <v>0.85185185185185186</v>
      </c>
      <c r="AJ51" s="31">
        <f t="shared" si="58"/>
        <v>0.95652173913043481</v>
      </c>
      <c r="AK51" s="31">
        <f t="shared" si="58"/>
        <v>0.95454545454545459</v>
      </c>
      <c r="AL51" s="31">
        <f t="shared" si="58"/>
        <v>0.5714285714285714</v>
      </c>
      <c r="AM51" s="31">
        <f t="shared" si="58"/>
        <v>0.5</v>
      </c>
      <c r="AN51" s="31">
        <f t="shared" si="58"/>
        <v>4.166666666666667</v>
      </c>
      <c r="AO51" s="31">
        <f t="shared" si="58"/>
        <v>0.68</v>
      </c>
      <c r="AP51" s="31">
        <f t="shared" si="58"/>
        <v>1.588235294117647</v>
      </c>
      <c r="AQ51" s="31">
        <f t="shared" si="58"/>
        <v>1.037037037037037</v>
      </c>
      <c r="AR51" s="31">
        <f t="shared" si="58"/>
        <v>0.42857142857142855</v>
      </c>
      <c r="AS51" s="31">
        <f t="shared" si="58"/>
        <v>1</v>
      </c>
      <c r="AT51" s="31">
        <f t="shared" si="58"/>
        <v>0.83333333333333337</v>
      </c>
      <c r="AU51" s="31">
        <f t="shared" si="58"/>
        <v>1.3</v>
      </c>
      <c r="AV51" s="31">
        <f t="shared" si="58"/>
        <v>0.61538461538461542</v>
      </c>
      <c r="AW51" s="31">
        <f t="shared" si="58"/>
        <v>2</v>
      </c>
      <c r="AX51" s="31">
        <f t="shared" si="58"/>
        <v>1.5625</v>
      </c>
      <c r="AY51" s="31">
        <f t="shared" si="58"/>
        <v>1.2</v>
      </c>
      <c r="AZ51" s="31">
        <f t="shared" si="58"/>
        <v>0.7</v>
      </c>
      <c r="BA51" s="32">
        <f t="shared" si="58"/>
        <v>0.8571428571428571</v>
      </c>
    </row>
    <row r="52" spans="1:53" ht="15.75" customHeight="1" x14ac:dyDescent="0.2">
      <c r="A52" s="33"/>
      <c r="B52" s="16">
        <f>B45/B48</f>
        <v>0.54285714285714282</v>
      </c>
      <c r="C52" s="16">
        <f t="shared" ref="C52:BA52" si="59">C45/C48</f>
        <v>0.66666666666666663</v>
      </c>
      <c r="D52" s="16">
        <f t="shared" si="59"/>
        <v>0.78260869565217395</v>
      </c>
      <c r="E52" s="16">
        <f t="shared" si="59"/>
        <v>1.0625</v>
      </c>
      <c r="F52" s="16">
        <f t="shared" si="59"/>
        <v>0.92307692307692313</v>
      </c>
      <c r="G52" s="16">
        <f t="shared" si="59"/>
        <v>1</v>
      </c>
      <c r="H52" s="16">
        <f t="shared" si="59"/>
        <v>0.63157894736842102</v>
      </c>
      <c r="I52" s="16">
        <f t="shared" si="59"/>
        <v>0.52380952380952384</v>
      </c>
      <c r="J52" s="16">
        <f t="shared" si="59"/>
        <v>0.42857142857142855</v>
      </c>
      <c r="K52" s="16">
        <f t="shared" si="59"/>
        <v>0.35</v>
      </c>
      <c r="L52" s="16">
        <f t="shared" si="59"/>
        <v>0.33333333333333331</v>
      </c>
      <c r="M52" s="16">
        <f t="shared" si="59"/>
        <v>0.32</v>
      </c>
      <c r="N52" s="16">
        <f t="shared" si="59"/>
        <v>0.375</v>
      </c>
      <c r="O52" s="16">
        <f t="shared" si="59"/>
        <v>0.36363636363636365</v>
      </c>
      <c r="P52" s="16">
        <f t="shared" si="59"/>
        <v>0.41666666666666669</v>
      </c>
      <c r="Q52" s="16">
        <f t="shared" si="59"/>
        <v>0.69565217391304346</v>
      </c>
      <c r="R52" s="16">
        <f t="shared" si="59"/>
        <v>0.4375</v>
      </c>
      <c r="S52" s="16">
        <f t="shared" si="59"/>
        <v>8.6956521739130432E-2</v>
      </c>
      <c r="T52" s="16">
        <f t="shared" si="59"/>
        <v>0.15625</v>
      </c>
      <c r="U52" s="16">
        <f t="shared" si="59"/>
        <v>0.24</v>
      </c>
      <c r="V52" s="16">
        <f t="shared" si="59"/>
        <v>5</v>
      </c>
      <c r="W52" s="16">
        <f t="shared" si="59"/>
        <v>2.25</v>
      </c>
      <c r="X52" s="16">
        <f t="shared" si="59"/>
        <v>0.66666666666666663</v>
      </c>
      <c r="Y52" s="16">
        <f t="shared" si="59"/>
        <v>0.25</v>
      </c>
      <c r="Z52" s="16">
        <f t="shared" si="59"/>
        <v>9.375E-2</v>
      </c>
      <c r="AA52" s="16">
        <f t="shared" si="59"/>
        <v>0.15625</v>
      </c>
      <c r="AB52" s="16">
        <f t="shared" si="59"/>
        <v>0.5</v>
      </c>
      <c r="AC52" s="16">
        <f t="shared" si="59"/>
        <v>0.33333333333333331</v>
      </c>
      <c r="AD52" s="16">
        <f t="shared" si="59"/>
        <v>0.26923076923076922</v>
      </c>
      <c r="AE52" s="16">
        <f t="shared" si="59"/>
        <v>0.37037037037037035</v>
      </c>
      <c r="AF52" s="16">
        <f t="shared" si="59"/>
        <v>0.8571428571428571</v>
      </c>
      <c r="AG52" s="16">
        <f t="shared" si="59"/>
        <v>0.41666666666666669</v>
      </c>
      <c r="AH52" s="16">
        <f t="shared" si="59"/>
        <v>0.22222222222222221</v>
      </c>
      <c r="AI52" s="16">
        <f t="shared" si="59"/>
        <v>0.37037037037037035</v>
      </c>
      <c r="AJ52" s="16">
        <f t="shared" si="59"/>
        <v>0.47826086956521741</v>
      </c>
      <c r="AK52" s="16">
        <f t="shared" si="59"/>
        <v>0.40909090909090912</v>
      </c>
      <c r="AL52" s="16">
        <f t="shared" si="59"/>
        <v>0.7142857142857143</v>
      </c>
      <c r="AM52" s="16">
        <f t="shared" si="59"/>
        <v>1.75</v>
      </c>
      <c r="AN52" s="16">
        <f t="shared" si="59"/>
        <v>1.3333333333333333</v>
      </c>
      <c r="AO52" s="16">
        <f t="shared" si="59"/>
        <v>0.64</v>
      </c>
      <c r="AP52" s="16">
        <f t="shared" si="59"/>
        <v>0.23529411764705882</v>
      </c>
      <c r="AQ52" s="16">
        <f t="shared" si="59"/>
        <v>0.22222222222222221</v>
      </c>
      <c r="AR52" s="16">
        <f t="shared" si="59"/>
        <v>0.42857142857142855</v>
      </c>
      <c r="AS52" s="16">
        <f t="shared" si="59"/>
        <v>1.1666666666666667</v>
      </c>
      <c r="AT52" s="16">
        <f t="shared" si="59"/>
        <v>1.4166666666666667</v>
      </c>
      <c r="AU52" s="16">
        <f t="shared" si="59"/>
        <v>1.5</v>
      </c>
      <c r="AV52" s="16">
        <f t="shared" si="59"/>
        <v>1.3846153846153846</v>
      </c>
      <c r="AW52" s="16">
        <f t="shared" si="59"/>
        <v>2</v>
      </c>
      <c r="AX52" s="16">
        <f t="shared" si="59"/>
        <v>0.5</v>
      </c>
      <c r="AY52" s="16">
        <f t="shared" si="59"/>
        <v>0.2</v>
      </c>
      <c r="AZ52" s="16">
        <f t="shared" si="59"/>
        <v>0.3</v>
      </c>
      <c r="BA52" s="12">
        <f t="shared" si="59"/>
        <v>0.5714285714285714</v>
      </c>
    </row>
    <row r="53" spans="1:53" ht="15.75" customHeight="1" thickBot="1" x14ac:dyDescent="0.25">
      <c r="A53" s="15"/>
      <c r="B53" s="34">
        <f>B46/B49</f>
        <v>2.8571428571428571E-2</v>
      </c>
      <c r="C53" s="34">
        <f t="shared" ref="C53:BA53" si="60">C46/C49</f>
        <v>0.13333333333333333</v>
      </c>
      <c r="D53" s="34">
        <f t="shared" si="60"/>
        <v>4.3478260869565216E-2</v>
      </c>
      <c r="E53" s="34">
        <f t="shared" si="60"/>
        <v>0.3125</v>
      </c>
      <c r="F53" s="34">
        <f t="shared" si="60"/>
        <v>0.84615384615384615</v>
      </c>
      <c r="G53" s="34">
        <f t="shared" si="60"/>
        <v>0.33333333333333331</v>
      </c>
      <c r="H53" s="34">
        <f t="shared" si="60"/>
        <v>0.10526315789473684</v>
      </c>
      <c r="I53" s="34">
        <f t="shared" si="60"/>
        <v>0.14285714285714285</v>
      </c>
      <c r="J53" s="34">
        <f t="shared" si="60"/>
        <v>0.2857142857142857</v>
      </c>
      <c r="K53" s="34">
        <f t="shared" si="60"/>
        <v>0.05</v>
      </c>
      <c r="L53" s="34">
        <f t="shared" si="60"/>
        <v>3.7037037037037035E-2</v>
      </c>
      <c r="M53" s="34">
        <f t="shared" si="60"/>
        <v>0.12</v>
      </c>
      <c r="N53" s="34">
        <f t="shared" si="60"/>
        <v>0.16666666666666666</v>
      </c>
      <c r="O53" s="34">
        <f t="shared" si="60"/>
        <v>0.13636363636363635</v>
      </c>
      <c r="P53" s="34">
        <f t="shared" si="60"/>
        <v>8.3333333333333329E-2</v>
      </c>
      <c r="Q53" s="34">
        <f t="shared" si="60"/>
        <v>0.13043478260869565</v>
      </c>
      <c r="R53" s="34">
        <f t="shared" si="60"/>
        <v>0.3125</v>
      </c>
      <c r="S53" s="34">
        <f t="shared" si="60"/>
        <v>4.3478260869565216E-2</v>
      </c>
      <c r="T53" s="34">
        <f t="shared" si="60"/>
        <v>0.15625</v>
      </c>
      <c r="U53" s="34">
        <f t="shared" si="60"/>
        <v>1.08</v>
      </c>
      <c r="V53" s="34">
        <f t="shared" si="60"/>
        <v>10.5</v>
      </c>
      <c r="W53" s="34">
        <f t="shared" si="60"/>
        <v>0.5</v>
      </c>
      <c r="X53" s="34">
        <f t="shared" si="60"/>
        <v>0.29166666666666669</v>
      </c>
      <c r="Y53" s="34">
        <f t="shared" si="60"/>
        <v>0</v>
      </c>
      <c r="Z53" s="34">
        <f t="shared" si="60"/>
        <v>0</v>
      </c>
      <c r="AA53" s="34">
        <f t="shared" si="60"/>
        <v>0</v>
      </c>
      <c r="AB53" s="34">
        <f t="shared" si="60"/>
        <v>0.26666666666666666</v>
      </c>
      <c r="AC53" s="34">
        <f t="shared" si="60"/>
        <v>0.41666666666666669</v>
      </c>
      <c r="AD53" s="34">
        <f t="shared" si="60"/>
        <v>3.8461538461538464E-2</v>
      </c>
      <c r="AE53" s="34">
        <f t="shared" si="60"/>
        <v>0.14814814814814814</v>
      </c>
      <c r="AF53" s="34">
        <f t="shared" si="60"/>
        <v>0.23809523809523808</v>
      </c>
      <c r="AG53" s="34">
        <f t="shared" si="60"/>
        <v>0.25</v>
      </c>
      <c r="AH53" s="34">
        <f t="shared" si="60"/>
        <v>7.407407407407407E-2</v>
      </c>
      <c r="AI53" s="34">
        <f t="shared" si="60"/>
        <v>7.407407407407407E-2</v>
      </c>
      <c r="AJ53" s="34">
        <f t="shared" si="60"/>
        <v>8.6956521739130432E-2</v>
      </c>
      <c r="AK53" s="34">
        <f t="shared" si="60"/>
        <v>0.22727272727272727</v>
      </c>
      <c r="AL53" s="34">
        <f t="shared" si="60"/>
        <v>0.38095238095238093</v>
      </c>
      <c r="AM53" s="34">
        <f t="shared" si="60"/>
        <v>0.66666666666666663</v>
      </c>
      <c r="AN53" s="34">
        <f t="shared" si="60"/>
        <v>0.33333333333333331</v>
      </c>
      <c r="AO53" s="34">
        <f t="shared" si="60"/>
        <v>0.08</v>
      </c>
      <c r="AP53" s="34">
        <f t="shared" si="60"/>
        <v>0.23529411764705882</v>
      </c>
      <c r="AQ53" s="34">
        <f t="shared" si="60"/>
        <v>3.7037037037037035E-2</v>
      </c>
      <c r="AR53" s="34">
        <f t="shared" si="60"/>
        <v>0.39285714285714285</v>
      </c>
      <c r="AS53" s="34">
        <f t="shared" si="60"/>
        <v>0.75</v>
      </c>
      <c r="AT53" s="34">
        <f t="shared" si="60"/>
        <v>0.66666666666666663</v>
      </c>
      <c r="AU53" s="34">
        <f t="shared" si="60"/>
        <v>0.7</v>
      </c>
      <c r="AV53" s="34">
        <f t="shared" si="60"/>
        <v>0.69230769230769229</v>
      </c>
      <c r="AW53" s="34">
        <f t="shared" si="60"/>
        <v>0.375</v>
      </c>
      <c r="AX53" s="34">
        <f t="shared" si="60"/>
        <v>0.125</v>
      </c>
      <c r="AY53" s="34">
        <f t="shared" si="60"/>
        <v>0</v>
      </c>
      <c r="AZ53" s="34">
        <f t="shared" si="60"/>
        <v>0.16666666666666666</v>
      </c>
      <c r="BA53" s="35">
        <f t="shared" si="60"/>
        <v>0.23809523809523808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399"/>
  <sheetViews>
    <sheetView showGridLines="0" zoomScale="85" zoomScaleNormal="85" zoomScaleSheetLayoutView="70" workbookViewId="0">
      <selection activeCell="H16" sqref="H16"/>
    </sheetView>
  </sheetViews>
  <sheetFormatPr baseColWidth="10" defaultRowHeight="12.75" x14ac:dyDescent="0.2"/>
  <cols>
    <col min="1" max="1" width="2" customWidth="1"/>
    <col min="2" max="2" width="56.7109375" customWidth="1"/>
    <col min="3" max="3" width="8.28515625" style="17" customWidth="1"/>
    <col min="4" max="5" width="7.140625" style="19" customWidth="1"/>
  </cols>
  <sheetData>
    <row r="1" spans="2:5" x14ac:dyDescent="0.2">
      <c r="B1" s="9" t="s">
        <v>134</v>
      </c>
    </row>
    <row r="2" spans="2:5" x14ac:dyDescent="0.2">
      <c r="B2" s="248" t="s">
        <v>1</v>
      </c>
      <c r="C2" s="248"/>
      <c r="D2" s="248"/>
      <c r="E2" s="248"/>
    </row>
    <row r="3" spans="2:5" ht="26.25" customHeight="1" x14ac:dyDescent="0.2">
      <c r="B3" s="249"/>
      <c r="C3" s="18" t="s">
        <v>56</v>
      </c>
      <c r="D3" s="20">
        <v>15</v>
      </c>
      <c r="E3" s="21">
        <v>0.42857142857142855</v>
      </c>
    </row>
    <row r="4" spans="2:5" ht="26.25" customHeight="1" x14ac:dyDescent="0.2">
      <c r="B4" s="249"/>
      <c r="C4" s="18" t="s">
        <v>57</v>
      </c>
      <c r="D4" s="20">
        <v>19</v>
      </c>
      <c r="E4" s="21">
        <v>0.54285714285714282</v>
      </c>
    </row>
    <row r="5" spans="2:5" ht="26.25" customHeight="1" x14ac:dyDescent="0.2">
      <c r="B5" s="249"/>
      <c r="C5" s="18" t="s">
        <v>55</v>
      </c>
      <c r="D5" s="20">
        <v>1</v>
      </c>
      <c r="E5" s="21">
        <v>2.8571428571428571E-2</v>
      </c>
    </row>
    <row r="6" spans="2:5" x14ac:dyDescent="0.2">
      <c r="B6" s="1"/>
    </row>
    <row r="7" spans="2:5" ht="25.5" customHeight="1" x14ac:dyDescent="0.2">
      <c r="B7" s="248" t="s">
        <v>2</v>
      </c>
      <c r="C7" s="248"/>
      <c r="D7" s="248"/>
      <c r="E7" s="248"/>
    </row>
    <row r="8" spans="2:5" ht="26.25" customHeight="1" x14ac:dyDescent="0.2">
      <c r="B8" s="249"/>
      <c r="C8" s="18" t="s">
        <v>56</v>
      </c>
      <c r="D8" s="20">
        <v>23</v>
      </c>
      <c r="E8" s="21">
        <v>0.65714285714285714</v>
      </c>
    </row>
    <row r="9" spans="2:5" ht="26.25" customHeight="1" x14ac:dyDescent="0.2">
      <c r="B9" s="249"/>
      <c r="C9" s="18" t="s">
        <v>57</v>
      </c>
      <c r="D9" s="20">
        <v>10</v>
      </c>
      <c r="E9" s="21">
        <v>0.2857142857142857</v>
      </c>
    </row>
    <row r="10" spans="2:5" ht="26.25" customHeight="1" x14ac:dyDescent="0.2">
      <c r="B10" s="249"/>
      <c r="C10" s="18" t="s">
        <v>55</v>
      </c>
      <c r="D10" s="20">
        <v>2</v>
      </c>
      <c r="E10" s="21">
        <v>5.7142857142857141E-2</v>
      </c>
    </row>
    <row r="11" spans="2:5" x14ac:dyDescent="0.2">
      <c r="B11" s="1"/>
    </row>
    <row r="12" spans="2:5" ht="25.5" customHeight="1" x14ac:dyDescent="0.2">
      <c r="B12" s="248" t="s">
        <v>3</v>
      </c>
      <c r="C12" s="248"/>
      <c r="D12" s="248"/>
      <c r="E12" s="248"/>
    </row>
    <row r="13" spans="2:5" ht="26.25" customHeight="1" x14ac:dyDescent="0.2">
      <c r="B13" s="249"/>
      <c r="C13" s="18" t="s">
        <v>56</v>
      </c>
      <c r="D13" s="20">
        <v>16</v>
      </c>
      <c r="E13" s="21">
        <v>0.45714285714285713</v>
      </c>
    </row>
    <row r="14" spans="2:5" ht="26.25" customHeight="1" x14ac:dyDescent="0.2">
      <c r="B14" s="249"/>
      <c r="C14" s="18" t="s">
        <v>57</v>
      </c>
      <c r="D14" s="20">
        <v>18</v>
      </c>
      <c r="E14" s="21">
        <v>0.51428571428571423</v>
      </c>
    </row>
    <row r="15" spans="2:5" ht="26.25" customHeight="1" x14ac:dyDescent="0.2">
      <c r="B15" s="249"/>
      <c r="C15" s="18" t="s">
        <v>55</v>
      </c>
      <c r="D15" s="20">
        <v>1</v>
      </c>
      <c r="E15" s="21">
        <v>2.8571428571428571E-2</v>
      </c>
    </row>
    <row r="16" spans="2:5" x14ac:dyDescent="0.2">
      <c r="B16" s="1"/>
    </row>
    <row r="17" spans="2:5" x14ac:dyDescent="0.2">
      <c r="B17" s="248" t="s">
        <v>4</v>
      </c>
      <c r="C17" s="248"/>
      <c r="D17" s="248"/>
      <c r="E17" s="248"/>
    </row>
    <row r="18" spans="2:5" ht="26.25" customHeight="1" x14ac:dyDescent="0.2">
      <c r="B18" s="249"/>
      <c r="C18" s="18" t="s">
        <v>89</v>
      </c>
      <c r="D18" s="20">
        <v>13</v>
      </c>
      <c r="E18" s="21">
        <v>0.37142857142857144</v>
      </c>
    </row>
    <row r="19" spans="2:5" ht="26.25" customHeight="1" x14ac:dyDescent="0.2">
      <c r="B19" s="249"/>
      <c r="C19" s="18" t="s">
        <v>90</v>
      </c>
      <c r="D19" s="20">
        <v>17</v>
      </c>
      <c r="E19" s="21">
        <v>0.48571428571428571</v>
      </c>
    </row>
    <row r="20" spans="2:5" ht="26.25" customHeight="1" x14ac:dyDescent="0.2">
      <c r="B20" s="249"/>
      <c r="C20" s="18" t="s">
        <v>139</v>
      </c>
      <c r="D20" s="20">
        <v>5</v>
      </c>
      <c r="E20" s="21">
        <v>0.14285714285714285</v>
      </c>
    </row>
    <row r="21" spans="2:5" x14ac:dyDescent="0.2">
      <c r="B21" s="1"/>
    </row>
    <row r="22" spans="2:5" x14ac:dyDescent="0.2">
      <c r="B22" s="248" t="s">
        <v>5</v>
      </c>
      <c r="C22" s="248"/>
      <c r="D22" s="248"/>
      <c r="E22" s="248"/>
    </row>
    <row r="23" spans="2:5" ht="26.25" customHeight="1" x14ac:dyDescent="0.2">
      <c r="B23" s="249"/>
      <c r="C23" s="18" t="s">
        <v>89</v>
      </c>
      <c r="D23" s="20">
        <v>12</v>
      </c>
      <c r="E23" s="21">
        <v>0.34285714285714286</v>
      </c>
    </row>
    <row r="24" spans="2:5" ht="26.25" customHeight="1" x14ac:dyDescent="0.2">
      <c r="B24" s="249"/>
      <c r="C24" s="18" t="s">
        <v>90</v>
      </c>
      <c r="D24" s="20">
        <v>12</v>
      </c>
      <c r="E24" s="21">
        <v>0.34285714285714286</v>
      </c>
    </row>
    <row r="25" spans="2:5" ht="26.25" customHeight="1" x14ac:dyDescent="0.2">
      <c r="B25" s="249"/>
      <c r="C25" s="18" t="s">
        <v>139</v>
      </c>
      <c r="D25" s="20">
        <v>11</v>
      </c>
      <c r="E25" s="21">
        <v>0.31428571428571428</v>
      </c>
    </row>
    <row r="26" spans="2:5" x14ac:dyDescent="0.2">
      <c r="B26" s="1"/>
    </row>
    <row r="27" spans="2:5" x14ac:dyDescent="0.2">
      <c r="B27" s="248" t="s">
        <v>6</v>
      </c>
      <c r="C27" s="248"/>
      <c r="D27" s="248"/>
      <c r="E27" s="248"/>
    </row>
    <row r="28" spans="2:5" ht="26.25" customHeight="1" x14ac:dyDescent="0.2">
      <c r="B28" s="249"/>
      <c r="C28" s="18" t="s">
        <v>89</v>
      </c>
      <c r="D28" s="20">
        <v>19</v>
      </c>
      <c r="E28" s="21">
        <v>0.54285714285714282</v>
      </c>
    </row>
    <row r="29" spans="2:5" ht="26.25" customHeight="1" x14ac:dyDescent="0.2">
      <c r="B29" s="249"/>
      <c r="C29" s="18" t="s">
        <v>90</v>
      </c>
      <c r="D29" s="20">
        <v>12</v>
      </c>
      <c r="E29" s="21">
        <v>0.34285714285714286</v>
      </c>
    </row>
    <row r="30" spans="2:5" ht="26.25" customHeight="1" x14ac:dyDescent="0.2">
      <c r="B30" s="249"/>
      <c r="C30" s="18" t="s">
        <v>139</v>
      </c>
      <c r="D30" s="20">
        <v>4</v>
      </c>
      <c r="E30" s="21">
        <v>0.11428571428571428</v>
      </c>
    </row>
    <row r="31" spans="2:5" x14ac:dyDescent="0.2">
      <c r="B31" s="1"/>
    </row>
    <row r="32" spans="2:5" x14ac:dyDescent="0.2">
      <c r="B32" s="248" t="s">
        <v>7</v>
      </c>
      <c r="C32" s="248"/>
      <c r="D32" s="248"/>
      <c r="E32" s="248"/>
    </row>
    <row r="33" spans="2:5" ht="26.25" customHeight="1" x14ac:dyDescent="0.2">
      <c r="B33" s="249"/>
      <c r="C33" s="18" t="s">
        <v>89</v>
      </c>
      <c r="D33" s="20">
        <v>21</v>
      </c>
      <c r="E33" s="21">
        <v>0.6</v>
      </c>
    </row>
    <row r="34" spans="2:5" ht="26.25" customHeight="1" x14ac:dyDescent="0.2">
      <c r="B34" s="249"/>
      <c r="C34" s="18" t="s">
        <v>90</v>
      </c>
      <c r="D34" s="20">
        <v>12</v>
      </c>
      <c r="E34" s="21">
        <v>0.34285714285714286</v>
      </c>
    </row>
    <row r="35" spans="2:5" ht="26.25" customHeight="1" x14ac:dyDescent="0.2">
      <c r="B35" s="249"/>
      <c r="C35" s="18" t="s">
        <v>139</v>
      </c>
      <c r="D35" s="20">
        <v>2</v>
      </c>
      <c r="E35" s="21">
        <v>5.7142857142857141E-2</v>
      </c>
    </row>
    <row r="36" spans="2:5" x14ac:dyDescent="0.2">
      <c r="B36" s="1"/>
    </row>
    <row r="37" spans="2:5" x14ac:dyDescent="0.2">
      <c r="B37" s="248" t="s">
        <v>8</v>
      </c>
      <c r="C37" s="248"/>
      <c r="D37" s="248"/>
      <c r="E37" s="248"/>
    </row>
    <row r="38" spans="2:5" ht="26.25" customHeight="1" x14ac:dyDescent="0.2">
      <c r="B38" s="249"/>
      <c r="C38" s="18" t="s">
        <v>89</v>
      </c>
      <c r="D38" s="20">
        <v>21</v>
      </c>
      <c r="E38" s="21">
        <v>0.6</v>
      </c>
    </row>
    <row r="39" spans="2:5" ht="26.25" customHeight="1" x14ac:dyDescent="0.2">
      <c r="B39" s="249"/>
      <c r="C39" s="18" t="s">
        <v>90</v>
      </c>
      <c r="D39" s="20">
        <v>11</v>
      </c>
      <c r="E39" s="21">
        <v>0.31428571428571428</v>
      </c>
    </row>
    <row r="40" spans="2:5" ht="26.25" customHeight="1" x14ac:dyDescent="0.2">
      <c r="B40" s="249"/>
      <c r="C40" s="18" t="s">
        <v>139</v>
      </c>
      <c r="D40" s="20">
        <v>3</v>
      </c>
      <c r="E40" s="21">
        <v>8.5714285714285715E-2</v>
      </c>
    </row>
    <row r="41" spans="2:5" x14ac:dyDescent="0.2">
      <c r="B41" s="1"/>
    </row>
    <row r="42" spans="2:5" ht="28.5" customHeight="1" x14ac:dyDescent="0.2">
      <c r="B42" s="248" t="s">
        <v>9</v>
      </c>
      <c r="C42" s="248"/>
      <c r="D42" s="248"/>
      <c r="E42" s="248"/>
    </row>
    <row r="43" spans="2:5" ht="26.25" customHeight="1" x14ac:dyDescent="0.2">
      <c r="B43" s="249"/>
      <c r="C43" s="18" t="s">
        <v>89</v>
      </c>
      <c r="D43" s="20">
        <v>20</v>
      </c>
      <c r="E43" s="21">
        <v>0.5714285714285714</v>
      </c>
    </row>
    <row r="44" spans="2:5" ht="26.25" customHeight="1" x14ac:dyDescent="0.2">
      <c r="B44" s="249"/>
      <c r="C44" s="18" t="s">
        <v>90</v>
      </c>
      <c r="D44" s="20">
        <v>9</v>
      </c>
      <c r="E44" s="21">
        <v>0.25714285714285712</v>
      </c>
    </row>
    <row r="45" spans="2:5" ht="26.25" customHeight="1" x14ac:dyDescent="0.2">
      <c r="B45" s="249"/>
      <c r="C45" s="18" t="s">
        <v>139</v>
      </c>
      <c r="D45" s="20">
        <v>6</v>
      </c>
      <c r="E45" s="21">
        <v>0.17142857142857143</v>
      </c>
    </row>
    <row r="46" spans="2:5" x14ac:dyDescent="0.2">
      <c r="B46" s="1"/>
    </row>
    <row r="47" spans="2:5" x14ac:dyDescent="0.2">
      <c r="B47" s="10" t="s">
        <v>133</v>
      </c>
    </row>
    <row r="48" spans="2:5" x14ac:dyDescent="0.2">
      <c r="B48" s="248" t="s">
        <v>10</v>
      </c>
      <c r="C48" s="248"/>
      <c r="D48" s="248"/>
      <c r="E48" s="248"/>
    </row>
    <row r="49" spans="2:5" ht="26.25" customHeight="1" x14ac:dyDescent="0.2">
      <c r="B49" s="253"/>
      <c r="C49" s="18" t="s">
        <v>56</v>
      </c>
      <c r="D49" s="20">
        <v>27</v>
      </c>
      <c r="E49" s="21">
        <v>0.77142857142857146</v>
      </c>
    </row>
    <row r="50" spans="2:5" ht="26.25" customHeight="1" x14ac:dyDescent="0.2">
      <c r="B50" s="254"/>
      <c r="C50" s="18" t="s">
        <v>57</v>
      </c>
      <c r="D50" s="20">
        <v>7</v>
      </c>
      <c r="E50" s="21">
        <v>0.2</v>
      </c>
    </row>
    <row r="51" spans="2:5" ht="26.25" customHeight="1" x14ac:dyDescent="0.2">
      <c r="B51" s="255"/>
      <c r="C51" s="18" t="s">
        <v>55</v>
      </c>
      <c r="D51" s="20">
        <v>1</v>
      </c>
      <c r="E51" s="21">
        <v>2.8571428571428571E-2</v>
      </c>
    </row>
    <row r="52" spans="2:5" x14ac:dyDescent="0.2">
      <c r="B52" s="1"/>
    </row>
    <row r="53" spans="2:5" x14ac:dyDescent="0.2">
      <c r="B53" s="250" t="s">
        <v>11</v>
      </c>
      <c r="C53" s="251"/>
      <c r="D53" s="251"/>
      <c r="E53" s="252"/>
    </row>
    <row r="54" spans="2:5" ht="26.25" customHeight="1" x14ac:dyDescent="0.2">
      <c r="B54" s="253"/>
      <c r="C54" s="18" t="s">
        <v>56</v>
      </c>
      <c r="D54" s="20">
        <v>25</v>
      </c>
      <c r="E54" s="21">
        <v>0.7142857142857143</v>
      </c>
    </row>
    <row r="55" spans="2:5" ht="26.25" customHeight="1" x14ac:dyDescent="0.2">
      <c r="B55" s="254"/>
      <c r="C55" s="18" t="s">
        <v>57</v>
      </c>
      <c r="D55" s="20">
        <v>9</v>
      </c>
      <c r="E55" s="21">
        <v>0.25714285714285712</v>
      </c>
    </row>
    <row r="56" spans="2:5" ht="26.25" customHeight="1" x14ac:dyDescent="0.2">
      <c r="B56" s="255"/>
      <c r="C56" s="18" t="s">
        <v>55</v>
      </c>
      <c r="D56" s="20">
        <v>1</v>
      </c>
      <c r="E56" s="21">
        <v>2.8571428571428571E-2</v>
      </c>
    </row>
    <row r="57" spans="2:5" x14ac:dyDescent="0.2">
      <c r="B57" s="1"/>
    </row>
    <row r="58" spans="2:5" ht="12.75" customHeight="1" x14ac:dyDescent="0.2">
      <c r="B58" s="250" t="s">
        <v>12</v>
      </c>
      <c r="C58" s="251"/>
      <c r="D58" s="251"/>
      <c r="E58" s="252"/>
    </row>
    <row r="59" spans="2:5" ht="26.25" customHeight="1" x14ac:dyDescent="0.2">
      <c r="B59" s="253"/>
      <c r="C59" s="18" t="s">
        <v>89</v>
      </c>
      <c r="D59" s="20">
        <v>24</v>
      </c>
      <c r="E59" s="21">
        <v>0.68571428571428572</v>
      </c>
    </row>
    <row r="60" spans="2:5" ht="26.25" customHeight="1" x14ac:dyDescent="0.2">
      <c r="B60" s="254"/>
      <c r="C60" s="18" t="s">
        <v>90</v>
      </c>
      <c r="D60" s="20">
        <v>8</v>
      </c>
      <c r="E60" s="21">
        <v>0.22857142857142856</v>
      </c>
    </row>
    <row r="61" spans="2:5" ht="26.25" customHeight="1" x14ac:dyDescent="0.2">
      <c r="B61" s="255"/>
      <c r="C61" s="18" t="s">
        <v>139</v>
      </c>
      <c r="D61" s="20">
        <v>3</v>
      </c>
      <c r="E61" s="21">
        <v>8.5714285714285715E-2</v>
      </c>
    </row>
    <row r="62" spans="2:5" x14ac:dyDescent="0.2">
      <c r="B62" s="1"/>
    </row>
    <row r="63" spans="2:5" x14ac:dyDescent="0.2">
      <c r="B63" s="250" t="s">
        <v>13</v>
      </c>
      <c r="C63" s="251"/>
      <c r="D63" s="251"/>
      <c r="E63" s="252"/>
    </row>
    <row r="64" spans="2:5" ht="26.25" customHeight="1" x14ac:dyDescent="0.2">
      <c r="B64" s="253"/>
      <c r="C64" s="18" t="s">
        <v>89</v>
      </c>
      <c r="D64" s="20">
        <v>22</v>
      </c>
      <c r="E64" s="21">
        <v>0.62857142857142856</v>
      </c>
    </row>
    <row r="65" spans="2:5" ht="26.25" customHeight="1" x14ac:dyDescent="0.2">
      <c r="B65" s="254"/>
      <c r="C65" s="18" t="s">
        <v>90</v>
      </c>
      <c r="D65" s="20">
        <v>9</v>
      </c>
      <c r="E65" s="21">
        <v>0.25714285714285712</v>
      </c>
    </row>
    <row r="66" spans="2:5" ht="26.25" customHeight="1" x14ac:dyDescent="0.2">
      <c r="B66" s="255"/>
      <c r="C66" s="18" t="s">
        <v>139</v>
      </c>
      <c r="D66" s="20">
        <v>4</v>
      </c>
      <c r="E66" s="21">
        <v>0.11428571428571428</v>
      </c>
    </row>
    <row r="67" spans="2:5" x14ac:dyDescent="0.2">
      <c r="B67" s="1"/>
    </row>
    <row r="68" spans="2:5" x14ac:dyDescent="0.2">
      <c r="B68" s="248" t="s">
        <v>14</v>
      </c>
      <c r="C68" s="248"/>
      <c r="D68" s="248"/>
      <c r="E68" s="248"/>
    </row>
    <row r="69" spans="2:5" ht="26.25" customHeight="1" x14ac:dyDescent="0.2">
      <c r="B69" s="249"/>
      <c r="C69" s="18" t="s">
        <v>89</v>
      </c>
      <c r="D69" s="20">
        <v>24</v>
      </c>
      <c r="E69" s="21">
        <v>0.68571428571428572</v>
      </c>
    </row>
    <row r="70" spans="2:5" ht="26.25" customHeight="1" x14ac:dyDescent="0.2">
      <c r="B70" s="249"/>
      <c r="C70" s="18" t="s">
        <v>90</v>
      </c>
      <c r="D70" s="20">
        <v>8</v>
      </c>
      <c r="E70" s="21">
        <v>0.22857142857142856</v>
      </c>
    </row>
    <row r="71" spans="2:5" ht="26.25" customHeight="1" x14ac:dyDescent="0.2">
      <c r="B71" s="249"/>
      <c r="C71" s="18" t="s">
        <v>139</v>
      </c>
      <c r="D71" s="20">
        <v>3</v>
      </c>
      <c r="E71" s="21">
        <v>8.5714285714285715E-2</v>
      </c>
    </row>
    <row r="72" spans="2:5" x14ac:dyDescent="0.2">
      <c r="B72" s="1"/>
    </row>
    <row r="73" spans="2:5" x14ac:dyDescent="0.2">
      <c r="B73" s="248" t="s">
        <v>15</v>
      </c>
      <c r="C73" s="248"/>
      <c r="D73" s="248"/>
      <c r="E73" s="248"/>
    </row>
    <row r="74" spans="2:5" ht="26.25" customHeight="1" x14ac:dyDescent="0.2">
      <c r="B74" s="249"/>
      <c r="C74" s="18" t="s">
        <v>89</v>
      </c>
      <c r="D74" s="20">
        <v>23</v>
      </c>
      <c r="E74" s="21">
        <v>0.65714285714285714</v>
      </c>
    </row>
    <row r="75" spans="2:5" ht="26.25" customHeight="1" x14ac:dyDescent="0.2">
      <c r="B75" s="249"/>
      <c r="C75" s="18" t="s">
        <v>90</v>
      </c>
      <c r="D75" s="20">
        <v>10</v>
      </c>
      <c r="E75" s="21">
        <v>0.2857142857142857</v>
      </c>
    </row>
    <row r="76" spans="2:5" ht="26.25" customHeight="1" x14ac:dyDescent="0.2">
      <c r="B76" s="249"/>
      <c r="C76" s="18" t="s">
        <v>139</v>
      </c>
      <c r="D76" s="20">
        <v>2</v>
      </c>
      <c r="E76" s="21">
        <v>5.7142857142857141E-2</v>
      </c>
    </row>
    <row r="77" spans="2:5" x14ac:dyDescent="0.2">
      <c r="B77" s="1"/>
    </row>
    <row r="78" spans="2:5" x14ac:dyDescent="0.2">
      <c r="B78" s="248" t="s">
        <v>16</v>
      </c>
      <c r="C78" s="248"/>
      <c r="D78" s="248"/>
      <c r="E78" s="248"/>
    </row>
    <row r="79" spans="2:5" ht="26.25" customHeight="1" x14ac:dyDescent="0.2">
      <c r="B79" s="249"/>
      <c r="C79" s="18" t="s">
        <v>89</v>
      </c>
      <c r="D79" s="20">
        <v>16</v>
      </c>
      <c r="E79" s="21">
        <v>0.45714285714285713</v>
      </c>
    </row>
    <row r="80" spans="2:5" ht="26.25" customHeight="1" x14ac:dyDescent="0.2">
      <c r="B80" s="249"/>
      <c r="C80" s="18" t="s">
        <v>90</v>
      </c>
      <c r="D80" s="20">
        <v>16</v>
      </c>
      <c r="E80" s="21">
        <v>0.45714285714285713</v>
      </c>
    </row>
    <row r="81" spans="2:5" ht="26.25" customHeight="1" x14ac:dyDescent="0.2">
      <c r="B81" s="249"/>
      <c r="C81" s="18" t="s">
        <v>139</v>
      </c>
      <c r="D81" s="20">
        <v>3</v>
      </c>
      <c r="E81" s="21">
        <v>8.5714285714285715E-2</v>
      </c>
    </row>
    <row r="82" spans="2:5" x14ac:dyDescent="0.2">
      <c r="B82" s="1"/>
    </row>
    <row r="83" spans="2:5" x14ac:dyDescent="0.2">
      <c r="B83" s="248" t="s">
        <v>17</v>
      </c>
      <c r="C83" s="248"/>
      <c r="D83" s="248"/>
      <c r="E83" s="248"/>
    </row>
    <row r="84" spans="2:5" ht="26.25" customHeight="1" x14ac:dyDescent="0.2">
      <c r="B84" s="249"/>
      <c r="C84" s="18" t="s">
        <v>89</v>
      </c>
      <c r="D84" s="20">
        <v>23</v>
      </c>
      <c r="E84" s="21">
        <v>0.65714285714285714</v>
      </c>
    </row>
    <row r="85" spans="2:5" ht="26.25" customHeight="1" x14ac:dyDescent="0.2">
      <c r="B85" s="249"/>
      <c r="C85" s="18" t="s">
        <v>90</v>
      </c>
      <c r="D85" s="20">
        <v>7</v>
      </c>
      <c r="E85" s="21">
        <v>0.2</v>
      </c>
    </row>
    <row r="86" spans="2:5" ht="26.25" customHeight="1" x14ac:dyDescent="0.2">
      <c r="B86" s="249"/>
      <c r="C86" s="18" t="s">
        <v>139</v>
      </c>
      <c r="D86" s="20">
        <v>5</v>
      </c>
      <c r="E86" s="21">
        <v>0.14285714285714285</v>
      </c>
    </row>
    <row r="87" spans="2:5" x14ac:dyDescent="0.2">
      <c r="B87" s="1"/>
    </row>
    <row r="88" spans="2:5" x14ac:dyDescent="0.2">
      <c r="B88" s="10" t="s">
        <v>135</v>
      </c>
    </row>
    <row r="89" spans="2:5" x14ac:dyDescent="0.2">
      <c r="B89" s="248" t="s">
        <v>18</v>
      </c>
      <c r="C89" s="248"/>
      <c r="D89" s="248"/>
      <c r="E89" s="248"/>
    </row>
    <row r="90" spans="2:5" ht="26.25" customHeight="1" x14ac:dyDescent="0.2">
      <c r="B90" s="249"/>
      <c r="C90" s="18" t="s">
        <v>89</v>
      </c>
      <c r="D90" s="20">
        <v>32</v>
      </c>
      <c r="E90" s="21">
        <v>0.91428571428571426</v>
      </c>
    </row>
    <row r="91" spans="2:5" ht="26.25" customHeight="1" x14ac:dyDescent="0.2">
      <c r="B91" s="249"/>
      <c r="C91" s="18" t="s">
        <v>90</v>
      </c>
      <c r="D91" s="20">
        <v>2</v>
      </c>
      <c r="E91" s="21">
        <v>5.7142857142857141E-2</v>
      </c>
    </row>
    <row r="92" spans="2:5" ht="26.25" customHeight="1" x14ac:dyDescent="0.2">
      <c r="B92" s="249"/>
      <c r="C92" s="18" t="s">
        <v>139</v>
      </c>
      <c r="D92" s="20">
        <v>1</v>
      </c>
      <c r="E92" s="21">
        <v>2.8571428571428571E-2</v>
      </c>
    </row>
    <row r="93" spans="2:5" x14ac:dyDescent="0.2">
      <c r="B93" s="1"/>
    </row>
    <row r="94" spans="2:5" x14ac:dyDescent="0.2">
      <c r="B94" s="248" t="s">
        <v>19</v>
      </c>
      <c r="C94" s="248"/>
      <c r="D94" s="248"/>
      <c r="E94" s="248"/>
    </row>
    <row r="95" spans="2:5" ht="26.25" customHeight="1" x14ac:dyDescent="0.2">
      <c r="B95" s="249"/>
      <c r="C95" s="18" t="s">
        <v>89</v>
      </c>
      <c r="D95" s="20">
        <v>25</v>
      </c>
      <c r="E95" s="21">
        <v>0.7142857142857143</v>
      </c>
    </row>
    <row r="96" spans="2:5" ht="26.25" customHeight="1" x14ac:dyDescent="0.2">
      <c r="B96" s="249"/>
      <c r="C96" s="18" t="s">
        <v>90</v>
      </c>
      <c r="D96" s="20">
        <v>5</v>
      </c>
      <c r="E96" s="21">
        <v>0.14285714285714285</v>
      </c>
    </row>
    <row r="97" spans="2:5" ht="26.25" customHeight="1" x14ac:dyDescent="0.2">
      <c r="B97" s="249"/>
      <c r="C97" s="18" t="s">
        <v>139</v>
      </c>
      <c r="D97" s="20">
        <v>5</v>
      </c>
      <c r="E97" s="21">
        <v>0.14285714285714285</v>
      </c>
    </row>
    <row r="98" spans="2:5" x14ac:dyDescent="0.2">
      <c r="B98" s="1"/>
    </row>
    <row r="99" spans="2:5" x14ac:dyDescent="0.2">
      <c r="B99" s="248" t="s">
        <v>20</v>
      </c>
      <c r="C99" s="248"/>
      <c r="D99" s="248"/>
      <c r="E99" s="248"/>
    </row>
    <row r="100" spans="2:5" ht="26.25" customHeight="1" x14ac:dyDescent="0.2">
      <c r="B100" s="249"/>
      <c r="C100" s="18" t="s">
        <v>89</v>
      </c>
      <c r="D100" s="20">
        <v>2</v>
      </c>
      <c r="E100" s="21">
        <v>5.7142857142857141E-2</v>
      </c>
    </row>
    <row r="101" spans="2:5" ht="26.25" customHeight="1" x14ac:dyDescent="0.2">
      <c r="B101" s="249"/>
      <c r="C101" s="18" t="s">
        <v>90</v>
      </c>
      <c r="D101" s="20">
        <v>6</v>
      </c>
      <c r="E101" s="21">
        <v>0.17142857142857143</v>
      </c>
    </row>
    <row r="102" spans="2:5" ht="26.25" customHeight="1" x14ac:dyDescent="0.2">
      <c r="B102" s="249"/>
      <c r="C102" s="18" t="s">
        <v>139</v>
      </c>
      <c r="D102" s="20">
        <v>27</v>
      </c>
      <c r="E102" s="21">
        <v>0.77142857142857146</v>
      </c>
    </row>
    <row r="103" spans="2:5" x14ac:dyDescent="0.2">
      <c r="B103" s="1"/>
    </row>
    <row r="104" spans="2:5" x14ac:dyDescent="0.2">
      <c r="B104" s="248" t="s">
        <v>21</v>
      </c>
      <c r="C104" s="248"/>
      <c r="D104" s="248"/>
      <c r="E104" s="248"/>
    </row>
    <row r="105" spans="2:5" ht="26.25" customHeight="1" x14ac:dyDescent="0.2">
      <c r="B105" s="249"/>
      <c r="C105" s="18" t="s">
        <v>89</v>
      </c>
      <c r="D105" s="20">
        <v>4</v>
      </c>
      <c r="E105" s="21">
        <v>0.11428571428571428</v>
      </c>
    </row>
    <row r="106" spans="2:5" ht="26.25" customHeight="1" x14ac:dyDescent="0.2">
      <c r="B106" s="249"/>
      <c r="C106" s="18" t="s">
        <v>90</v>
      </c>
      <c r="D106" s="20">
        <v>10</v>
      </c>
      <c r="E106" s="21">
        <v>0.2857142857142857</v>
      </c>
    </row>
    <row r="107" spans="2:5" ht="26.25" customHeight="1" x14ac:dyDescent="0.2">
      <c r="B107" s="249"/>
      <c r="C107" s="18" t="s">
        <v>139</v>
      </c>
      <c r="D107" s="20">
        <v>21</v>
      </c>
      <c r="E107" s="21">
        <v>0.6</v>
      </c>
    </row>
    <row r="108" spans="2:5" x14ac:dyDescent="0.2">
      <c r="B108" s="1"/>
    </row>
    <row r="109" spans="2:5" x14ac:dyDescent="0.2">
      <c r="B109" s="248" t="s">
        <v>22</v>
      </c>
      <c r="C109" s="248"/>
      <c r="D109" s="248"/>
      <c r="E109" s="248"/>
    </row>
    <row r="110" spans="2:5" ht="26.25" customHeight="1" x14ac:dyDescent="0.2">
      <c r="B110" s="249"/>
      <c r="C110" s="18" t="s">
        <v>89</v>
      </c>
      <c r="D110" s="20">
        <v>24</v>
      </c>
      <c r="E110" s="21">
        <v>0.68571428571428572</v>
      </c>
    </row>
    <row r="111" spans="2:5" ht="26.25" customHeight="1" x14ac:dyDescent="0.2">
      <c r="B111" s="249"/>
      <c r="C111" s="18" t="s">
        <v>90</v>
      </c>
      <c r="D111" s="20">
        <v>9</v>
      </c>
      <c r="E111" s="21">
        <v>0.25714285714285712</v>
      </c>
    </row>
    <row r="112" spans="2:5" ht="26.25" customHeight="1" x14ac:dyDescent="0.2">
      <c r="B112" s="249"/>
      <c r="C112" s="18" t="s">
        <v>139</v>
      </c>
      <c r="D112" s="20">
        <v>2</v>
      </c>
      <c r="E112" s="21">
        <v>5.7142857142857141E-2</v>
      </c>
    </row>
    <row r="113" spans="2:5" x14ac:dyDescent="0.2">
      <c r="B113" s="1"/>
    </row>
    <row r="114" spans="2:5" ht="28.5" customHeight="1" x14ac:dyDescent="0.2">
      <c r="B114" s="248" t="s">
        <v>23</v>
      </c>
      <c r="C114" s="248"/>
      <c r="D114" s="248"/>
      <c r="E114" s="248"/>
    </row>
    <row r="115" spans="2:5" ht="26.25" customHeight="1" x14ac:dyDescent="0.2">
      <c r="B115" s="249"/>
      <c r="C115" s="18" t="s">
        <v>89</v>
      </c>
      <c r="D115" s="20">
        <v>12</v>
      </c>
      <c r="E115" s="21">
        <v>0.34285714285714286</v>
      </c>
    </row>
    <row r="116" spans="2:5" ht="26.25" customHeight="1" x14ac:dyDescent="0.2">
      <c r="B116" s="249"/>
      <c r="C116" s="18" t="s">
        <v>90</v>
      </c>
      <c r="D116" s="20">
        <v>16</v>
      </c>
      <c r="E116" s="21">
        <v>0.45714285714285713</v>
      </c>
    </row>
    <row r="117" spans="2:5" ht="26.25" customHeight="1" x14ac:dyDescent="0.2">
      <c r="B117" s="249"/>
      <c r="C117" s="18" t="s">
        <v>139</v>
      </c>
      <c r="D117" s="20">
        <v>7</v>
      </c>
      <c r="E117" s="21">
        <v>0.2</v>
      </c>
    </row>
    <row r="118" spans="2:5" x14ac:dyDescent="0.2">
      <c r="B118" s="2"/>
    </row>
    <row r="119" spans="2:5" x14ac:dyDescent="0.2">
      <c r="B119" s="248" t="s">
        <v>24</v>
      </c>
      <c r="C119" s="248"/>
      <c r="D119" s="248"/>
      <c r="E119" s="248"/>
    </row>
    <row r="120" spans="2:5" ht="26.25" customHeight="1" x14ac:dyDescent="0.2">
      <c r="B120" s="249"/>
      <c r="C120" s="18" t="s">
        <v>89</v>
      </c>
      <c r="D120" s="20">
        <v>32</v>
      </c>
      <c r="E120" s="21">
        <v>0.91428571428571426</v>
      </c>
    </row>
    <row r="121" spans="2:5" ht="26.25" customHeight="1" x14ac:dyDescent="0.2">
      <c r="B121" s="249"/>
      <c r="C121" s="18" t="s">
        <v>90</v>
      </c>
      <c r="D121" s="20">
        <v>3</v>
      </c>
      <c r="E121" s="21">
        <v>8.5714285714285715E-2</v>
      </c>
    </row>
    <row r="122" spans="2:5" ht="26.25" customHeight="1" x14ac:dyDescent="0.2">
      <c r="B122" s="249"/>
      <c r="C122" s="18" t="s">
        <v>139</v>
      </c>
      <c r="D122" s="20">
        <v>0</v>
      </c>
      <c r="E122" s="21">
        <v>0</v>
      </c>
    </row>
    <row r="123" spans="2:5" x14ac:dyDescent="0.2">
      <c r="B123" s="1"/>
    </row>
    <row r="124" spans="2:5" x14ac:dyDescent="0.2">
      <c r="B124" s="248" t="s">
        <v>25</v>
      </c>
      <c r="C124" s="248"/>
      <c r="D124" s="248"/>
      <c r="E124" s="248"/>
    </row>
    <row r="125" spans="2:5" ht="26.25" customHeight="1" x14ac:dyDescent="0.2">
      <c r="B125" s="249"/>
      <c r="C125" s="18" t="s">
        <v>56</v>
      </c>
      <c r="D125" s="20">
        <v>32</v>
      </c>
      <c r="E125" s="21">
        <v>0.91428571428571426</v>
      </c>
    </row>
    <row r="126" spans="2:5" ht="26.25" customHeight="1" x14ac:dyDescent="0.2">
      <c r="B126" s="249"/>
      <c r="C126" s="18" t="s">
        <v>57</v>
      </c>
      <c r="D126" s="20">
        <v>3</v>
      </c>
      <c r="E126" s="21">
        <v>8.5714285714285715E-2</v>
      </c>
    </row>
    <row r="127" spans="2:5" ht="26.25" customHeight="1" x14ac:dyDescent="0.2">
      <c r="B127" s="249"/>
      <c r="C127" s="18" t="s">
        <v>55</v>
      </c>
      <c r="D127" s="20">
        <v>0</v>
      </c>
      <c r="E127" s="21">
        <v>0</v>
      </c>
    </row>
    <row r="128" spans="2:5" x14ac:dyDescent="0.2">
      <c r="B128" s="2"/>
    </row>
    <row r="129" spans="2:5" x14ac:dyDescent="0.2">
      <c r="B129" s="248" t="s">
        <v>26</v>
      </c>
      <c r="C129" s="248"/>
      <c r="D129" s="248"/>
      <c r="E129" s="248"/>
    </row>
    <row r="130" spans="2:5" ht="26.25" customHeight="1" x14ac:dyDescent="0.2">
      <c r="B130" s="249"/>
      <c r="C130" s="18" t="s">
        <v>91</v>
      </c>
      <c r="D130" s="20">
        <v>30</v>
      </c>
      <c r="E130" s="21">
        <v>0.8571428571428571</v>
      </c>
    </row>
    <row r="131" spans="2:5" ht="26.25" customHeight="1" x14ac:dyDescent="0.2">
      <c r="B131" s="249"/>
      <c r="C131" s="18" t="s">
        <v>57</v>
      </c>
      <c r="D131" s="20">
        <v>5</v>
      </c>
      <c r="E131" s="21">
        <v>0.14285714285714285</v>
      </c>
    </row>
    <row r="132" spans="2:5" ht="26.25" customHeight="1" x14ac:dyDescent="0.2">
      <c r="B132" s="249"/>
      <c r="C132" s="18" t="s">
        <v>140</v>
      </c>
      <c r="D132" s="20">
        <v>0</v>
      </c>
      <c r="E132" s="21">
        <v>0</v>
      </c>
    </row>
    <row r="133" spans="2:5" x14ac:dyDescent="0.2">
      <c r="B133" s="1"/>
    </row>
    <row r="134" spans="2:5" ht="27" customHeight="1" x14ac:dyDescent="0.2">
      <c r="B134" s="248" t="s">
        <v>27</v>
      </c>
      <c r="C134" s="248"/>
      <c r="D134" s="248"/>
      <c r="E134" s="248"/>
    </row>
    <row r="135" spans="2:5" ht="26.25" customHeight="1" x14ac:dyDescent="0.2">
      <c r="B135" s="249"/>
      <c r="C135" s="18" t="s">
        <v>89</v>
      </c>
      <c r="D135" s="20">
        <v>12</v>
      </c>
      <c r="E135" s="21">
        <v>0.34285714285714286</v>
      </c>
    </row>
    <row r="136" spans="2:5" ht="26.25" customHeight="1" x14ac:dyDescent="0.2">
      <c r="B136" s="249"/>
      <c r="C136" s="18" t="s">
        <v>90</v>
      </c>
      <c r="D136" s="20">
        <v>15</v>
      </c>
      <c r="E136" s="21">
        <v>0.42857142857142855</v>
      </c>
    </row>
    <row r="137" spans="2:5" ht="26.25" customHeight="1" x14ac:dyDescent="0.2">
      <c r="B137" s="249"/>
      <c r="C137" s="18" t="s">
        <v>139</v>
      </c>
      <c r="D137" s="20">
        <v>8</v>
      </c>
      <c r="E137" s="21">
        <v>0.22857142857142856</v>
      </c>
    </row>
    <row r="138" spans="2:5" x14ac:dyDescent="0.2">
      <c r="B138" s="1"/>
    </row>
    <row r="139" spans="2:5" x14ac:dyDescent="0.2">
      <c r="B139" s="10" t="s">
        <v>136</v>
      </c>
    </row>
    <row r="140" spans="2:5" x14ac:dyDescent="0.2">
      <c r="B140" s="248" t="s">
        <v>28</v>
      </c>
      <c r="C140" s="248"/>
      <c r="D140" s="248"/>
      <c r="E140" s="248"/>
    </row>
    <row r="141" spans="2:5" ht="26.25" customHeight="1" x14ac:dyDescent="0.2">
      <c r="B141" s="249"/>
      <c r="C141" s="18" t="s">
        <v>89</v>
      </c>
      <c r="D141" s="20">
        <v>26</v>
      </c>
      <c r="E141" s="21">
        <v>0.74285714285714288</v>
      </c>
    </row>
    <row r="142" spans="2:5" ht="26.25" customHeight="1" x14ac:dyDescent="0.2">
      <c r="B142" s="249"/>
      <c r="C142" s="18" t="s">
        <v>90</v>
      </c>
      <c r="D142" s="20">
        <v>4</v>
      </c>
      <c r="E142" s="21">
        <v>0.11428571428571428</v>
      </c>
    </row>
    <row r="143" spans="2:5" ht="26.25" customHeight="1" x14ac:dyDescent="0.2">
      <c r="B143" s="249"/>
      <c r="C143" s="18" t="s">
        <v>139</v>
      </c>
      <c r="D143" s="20">
        <v>5</v>
      </c>
      <c r="E143" s="21">
        <v>0.14285714285714285</v>
      </c>
    </row>
    <row r="144" spans="2:5" x14ac:dyDescent="0.2">
      <c r="B144" s="1"/>
    </row>
    <row r="145" spans="2:5" ht="18.75" customHeight="1" x14ac:dyDescent="0.2">
      <c r="B145" s="248" t="s">
        <v>29</v>
      </c>
      <c r="C145" s="248"/>
      <c r="D145" s="248"/>
      <c r="E145" s="248"/>
    </row>
    <row r="146" spans="2:5" ht="26.25" customHeight="1" x14ac:dyDescent="0.2">
      <c r="B146" s="249"/>
      <c r="C146" s="18" t="s">
        <v>56</v>
      </c>
      <c r="D146" s="20">
        <v>27</v>
      </c>
      <c r="E146" s="21">
        <v>0.77142857142857146</v>
      </c>
    </row>
    <row r="147" spans="2:5" ht="26.25" customHeight="1" x14ac:dyDescent="0.2">
      <c r="B147" s="249"/>
      <c r="C147" s="18" t="s">
        <v>57</v>
      </c>
      <c r="D147" s="20">
        <v>7</v>
      </c>
      <c r="E147" s="21">
        <v>0.2</v>
      </c>
    </row>
    <row r="148" spans="2:5" ht="26.25" customHeight="1" x14ac:dyDescent="0.2">
      <c r="B148" s="249"/>
      <c r="C148" s="18" t="s">
        <v>55</v>
      </c>
      <c r="D148" s="20">
        <v>1</v>
      </c>
      <c r="E148" s="21">
        <v>2.8571428571428571E-2</v>
      </c>
    </row>
    <row r="149" spans="2:5" x14ac:dyDescent="0.2">
      <c r="B149" s="1"/>
    </row>
    <row r="150" spans="2:5" x14ac:dyDescent="0.2">
      <c r="B150" s="248" t="s">
        <v>30</v>
      </c>
      <c r="C150" s="248"/>
      <c r="D150" s="248"/>
      <c r="E150" s="248"/>
    </row>
    <row r="151" spans="2:5" ht="26.25" customHeight="1" x14ac:dyDescent="0.2">
      <c r="B151" s="249"/>
      <c r="C151" s="18" t="s">
        <v>89</v>
      </c>
      <c r="D151" s="20">
        <v>21</v>
      </c>
      <c r="E151" s="21">
        <v>0.6</v>
      </c>
    </row>
    <row r="152" spans="2:5" ht="26.25" customHeight="1" x14ac:dyDescent="0.2">
      <c r="B152" s="249"/>
      <c r="C152" s="18" t="s">
        <v>90</v>
      </c>
      <c r="D152" s="20">
        <v>10</v>
      </c>
      <c r="E152" s="21">
        <v>0.2857142857142857</v>
      </c>
    </row>
    <row r="153" spans="2:5" ht="26.25" customHeight="1" x14ac:dyDescent="0.2">
      <c r="B153" s="249"/>
      <c r="C153" s="18" t="s">
        <v>139</v>
      </c>
      <c r="D153" s="20">
        <v>4</v>
      </c>
      <c r="E153" s="21">
        <v>0.11428571428571428</v>
      </c>
    </row>
    <row r="154" spans="2:5" x14ac:dyDescent="0.2">
      <c r="B154" s="1"/>
    </row>
    <row r="155" spans="2:5" x14ac:dyDescent="0.2">
      <c r="B155" s="248" t="s">
        <v>31</v>
      </c>
      <c r="C155" s="248"/>
      <c r="D155" s="248"/>
      <c r="E155" s="248"/>
    </row>
    <row r="156" spans="2:5" ht="26.25" customHeight="1" x14ac:dyDescent="0.2">
      <c r="B156" s="249"/>
      <c r="C156" s="18" t="s">
        <v>94</v>
      </c>
      <c r="D156" s="20">
        <v>12</v>
      </c>
      <c r="E156" s="21">
        <v>0.34285714285714286</v>
      </c>
    </row>
    <row r="157" spans="2:5" ht="26.25" customHeight="1" x14ac:dyDescent="0.2">
      <c r="B157" s="249"/>
      <c r="C157" s="18" t="s">
        <v>92</v>
      </c>
      <c r="D157" s="20">
        <v>18</v>
      </c>
      <c r="E157" s="21">
        <v>0.51428571428571423</v>
      </c>
    </row>
    <row r="158" spans="2:5" ht="26.25" customHeight="1" x14ac:dyDescent="0.2">
      <c r="B158" s="249"/>
      <c r="C158" s="18" t="s">
        <v>93</v>
      </c>
      <c r="D158" s="20">
        <v>5</v>
      </c>
      <c r="E158" s="21">
        <v>0.14285714285714285</v>
      </c>
    </row>
    <row r="159" spans="2:5" x14ac:dyDescent="0.2">
      <c r="B159" s="1"/>
    </row>
    <row r="160" spans="2:5" ht="28.5" customHeight="1" x14ac:dyDescent="0.2">
      <c r="B160" s="248" t="s">
        <v>32</v>
      </c>
      <c r="C160" s="248"/>
      <c r="D160" s="248"/>
      <c r="E160" s="248"/>
    </row>
    <row r="161" spans="2:5" ht="26.25" customHeight="1" x14ac:dyDescent="0.2">
      <c r="B161" s="249"/>
      <c r="C161" s="18" t="s">
        <v>89</v>
      </c>
      <c r="D161" s="20">
        <v>27</v>
      </c>
      <c r="E161" s="21">
        <v>0.77142857142857146</v>
      </c>
    </row>
    <row r="162" spans="2:5" ht="26.25" customHeight="1" x14ac:dyDescent="0.2">
      <c r="B162" s="249"/>
      <c r="C162" s="18" t="s">
        <v>90</v>
      </c>
      <c r="D162" s="20">
        <v>5</v>
      </c>
      <c r="E162" s="21">
        <v>0.14285714285714285</v>
      </c>
    </row>
    <row r="163" spans="2:5" ht="26.25" customHeight="1" x14ac:dyDescent="0.2">
      <c r="B163" s="249"/>
      <c r="C163" s="18" t="s">
        <v>139</v>
      </c>
      <c r="D163" s="20">
        <v>3</v>
      </c>
      <c r="E163" s="21">
        <v>8.5714285714285715E-2</v>
      </c>
    </row>
    <row r="164" spans="2:5" x14ac:dyDescent="0.2">
      <c r="B164" s="1"/>
    </row>
    <row r="165" spans="2:5" x14ac:dyDescent="0.2">
      <c r="B165" s="248" t="s">
        <v>33</v>
      </c>
      <c r="C165" s="248"/>
      <c r="D165" s="248"/>
      <c r="E165" s="248"/>
    </row>
    <row r="166" spans="2:5" ht="26.25" customHeight="1" x14ac:dyDescent="0.2">
      <c r="B166" s="249"/>
      <c r="C166" s="18" t="s">
        <v>89</v>
      </c>
      <c r="D166" s="20">
        <v>27</v>
      </c>
      <c r="E166" s="21">
        <v>0.77142857142857146</v>
      </c>
    </row>
    <row r="167" spans="2:5" ht="26.25" customHeight="1" x14ac:dyDescent="0.2">
      <c r="B167" s="249"/>
      <c r="C167" s="18" t="s">
        <v>90</v>
      </c>
      <c r="D167" s="20">
        <v>6</v>
      </c>
      <c r="E167" s="21">
        <v>0.17142857142857143</v>
      </c>
    </row>
    <row r="168" spans="2:5" ht="26.25" customHeight="1" x14ac:dyDescent="0.2">
      <c r="B168" s="249"/>
      <c r="C168" s="18" t="s">
        <v>139</v>
      </c>
      <c r="D168" s="20">
        <v>2</v>
      </c>
      <c r="E168" s="21">
        <v>5.7142857142857141E-2</v>
      </c>
    </row>
    <row r="169" spans="2:5" x14ac:dyDescent="0.2">
      <c r="B169" s="1"/>
    </row>
    <row r="170" spans="2:5" x14ac:dyDescent="0.2">
      <c r="B170" s="248" t="s">
        <v>34</v>
      </c>
      <c r="C170" s="248"/>
      <c r="D170" s="248"/>
      <c r="E170" s="248"/>
    </row>
    <row r="171" spans="2:5" ht="26.25" customHeight="1" x14ac:dyDescent="0.2">
      <c r="B171" s="249"/>
      <c r="C171" s="18" t="s">
        <v>89</v>
      </c>
      <c r="D171" s="20">
        <v>23</v>
      </c>
      <c r="E171" s="21">
        <v>0.65714285714285714</v>
      </c>
    </row>
    <row r="172" spans="2:5" ht="26.25" customHeight="1" x14ac:dyDescent="0.2">
      <c r="B172" s="249"/>
      <c r="C172" s="18" t="s">
        <v>90</v>
      </c>
      <c r="D172" s="20">
        <v>10</v>
      </c>
      <c r="E172" s="21">
        <v>0.2857142857142857</v>
      </c>
    </row>
    <row r="173" spans="2:5" ht="26.25" customHeight="1" x14ac:dyDescent="0.2">
      <c r="B173" s="249"/>
      <c r="C173" s="18" t="s">
        <v>139</v>
      </c>
      <c r="D173" s="20">
        <v>2</v>
      </c>
      <c r="E173" s="21">
        <v>5.7142857142857141E-2</v>
      </c>
    </row>
    <row r="174" spans="2:5" x14ac:dyDescent="0.2">
      <c r="B174" s="1"/>
    </row>
    <row r="175" spans="2:5" x14ac:dyDescent="0.2">
      <c r="B175" s="248" t="s">
        <v>35</v>
      </c>
      <c r="C175" s="248"/>
      <c r="D175" s="248"/>
      <c r="E175" s="248"/>
    </row>
    <row r="176" spans="2:5" ht="26.25" customHeight="1" x14ac:dyDescent="0.2">
      <c r="B176" s="249"/>
      <c r="C176" s="18" t="s">
        <v>94</v>
      </c>
      <c r="D176" s="20">
        <v>22</v>
      </c>
      <c r="E176" s="21">
        <v>0.62857142857142856</v>
      </c>
    </row>
    <row r="177" spans="2:5" ht="26.25" customHeight="1" x14ac:dyDescent="0.2">
      <c r="B177" s="249"/>
      <c r="C177" s="18" t="s">
        <v>92</v>
      </c>
      <c r="D177" s="20">
        <v>11</v>
      </c>
      <c r="E177" s="21">
        <v>0.31428571428571428</v>
      </c>
    </row>
    <row r="178" spans="2:5" ht="26.25" customHeight="1" x14ac:dyDescent="0.2">
      <c r="B178" s="249"/>
      <c r="C178" s="18" t="s">
        <v>93</v>
      </c>
      <c r="D178" s="20">
        <v>2</v>
      </c>
      <c r="E178" s="21">
        <v>5.7142857142857141E-2</v>
      </c>
    </row>
    <row r="179" spans="2:5" x14ac:dyDescent="0.2">
      <c r="B179" s="1"/>
    </row>
    <row r="180" spans="2:5" x14ac:dyDescent="0.2">
      <c r="B180" s="248" t="s">
        <v>36</v>
      </c>
      <c r="C180" s="248"/>
      <c r="D180" s="248"/>
      <c r="E180" s="248"/>
    </row>
    <row r="181" spans="2:5" ht="26.25" customHeight="1" x14ac:dyDescent="0.2">
      <c r="B181" s="249"/>
      <c r="C181" s="18" t="s">
        <v>89</v>
      </c>
      <c r="D181" s="20">
        <v>21</v>
      </c>
      <c r="E181" s="21">
        <v>0.6</v>
      </c>
    </row>
    <row r="182" spans="2:5" ht="26.25" customHeight="1" x14ac:dyDescent="0.2">
      <c r="B182" s="249"/>
      <c r="C182" s="18" t="s">
        <v>90</v>
      </c>
      <c r="D182" s="20">
        <v>9</v>
      </c>
      <c r="E182" s="21">
        <v>0.25714285714285712</v>
      </c>
    </row>
    <row r="183" spans="2:5" ht="26.25" customHeight="1" x14ac:dyDescent="0.2">
      <c r="B183" s="249"/>
      <c r="C183" s="18" t="s">
        <v>139</v>
      </c>
      <c r="D183" s="20">
        <v>5</v>
      </c>
      <c r="E183" s="21">
        <v>0.14285714285714285</v>
      </c>
    </row>
    <row r="184" spans="2:5" x14ac:dyDescent="0.2">
      <c r="B184" s="1"/>
    </row>
    <row r="185" spans="2:5" x14ac:dyDescent="0.2">
      <c r="B185" s="10" t="s">
        <v>137</v>
      </c>
    </row>
    <row r="186" spans="2:5" ht="29.25" customHeight="1" x14ac:dyDescent="0.2">
      <c r="B186" s="248" t="s">
        <v>37</v>
      </c>
      <c r="C186" s="248"/>
      <c r="D186" s="248"/>
      <c r="E186" s="248"/>
    </row>
    <row r="187" spans="2:5" ht="26.25" customHeight="1" x14ac:dyDescent="0.2">
      <c r="B187" s="249"/>
      <c r="C187" s="18" t="s">
        <v>94</v>
      </c>
      <c r="D187" s="20">
        <v>12</v>
      </c>
      <c r="E187" s="21">
        <v>0.34285714285714286</v>
      </c>
    </row>
    <row r="188" spans="2:5" ht="26.25" customHeight="1" x14ac:dyDescent="0.2">
      <c r="B188" s="249"/>
      <c r="C188" s="18" t="s">
        <v>57</v>
      </c>
      <c r="D188" s="20">
        <v>15</v>
      </c>
      <c r="E188" s="21">
        <v>0.42857142857142855</v>
      </c>
    </row>
    <row r="189" spans="2:5" ht="26.25" customHeight="1" x14ac:dyDescent="0.2">
      <c r="B189" s="249"/>
      <c r="C189" s="18" t="s">
        <v>93</v>
      </c>
      <c r="D189" s="20">
        <v>8</v>
      </c>
      <c r="E189" s="21">
        <v>0.22857142857142856</v>
      </c>
    </row>
    <row r="190" spans="2:5" x14ac:dyDescent="0.2">
      <c r="B190" s="1"/>
    </row>
    <row r="191" spans="2:5" x14ac:dyDescent="0.2">
      <c r="B191" s="248" t="s">
        <v>38</v>
      </c>
      <c r="C191" s="248"/>
      <c r="D191" s="248"/>
      <c r="E191" s="248"/>
    </row>
    <row r="192" spans="2:5" ht="26.25" customHeight="1" x14ac:dyDescent="0.2">
      <c r="B192" s="249"/>
      <c r="C192" s="18" t="s">
        <v>94</v>
      </c>
      <c r="D192" s="20">
        <v>6</v>
      </c>
      <c r="E192" s="21">
        <v>0.17142857142857143</v>
      </c>
    </row>
    <row r="193" spans="2:5" ht="26.25" customHeight="1" x14ac:dyDescent="0.2">
      <c r="B193" s="249"/>
      <c r="C193" s="18" t="s">
        <v>57</v>
      </c>
      <c r="D193" s="20">
        <v>21</v>
      </c>
      <c r="E193" s="21">
        <v>0.6</v>
      </c>
    </row>
    <row r="194" spans="2:5" ht="26.25" customHeight="1" x14ac:dyDescent="0.2">
      <c r="B194" s="249"/>
      <c r="C194" s="18" t="s">
        <v>93</v>
      </c>
      <c r="D194" s="20">
        <v>8</v>
      </c>
      <c r="E194" s="21">
        <v>0.22857142857142856</v>
      </c>
    </row>
    <row r="195" spans="2:5" x14ac:dyDescent="0.2">
      <c r="B195" s="1"/>
    </row>
    <row r="196" spans="2:5" x14ac:dyDescent="0.2">
      <c r="B196" s="248" t="s">
        <v>39</v>
      </c>
      <c r="C196" s="248"/>
      <c r="D196" s="248"/>
      <c r="E196" s="248"/>
    </row>
    <row r="197" spans="2:5" ht="26.25" customHeight="1" x14ac:dyDescent="0.2">
      <c r="B197" s="249"/>
      <c r="C197" s="18" t="s">
        <v>94</v>
      </c>
      <c r="D197" s="20">
        <v>25</v>
      </c>
      <c r="E197" s="21">
        <v>0.7142857142857143</v>
      </c>
    </row>
    <row r="198" spans="2:5" ht="26.25" customHeight="1" x14ac:dyDescent="0.2">
      <c r="B198" s="249"/>
      <c r="C198" s="18" t="s">
        <v>57</v>
      </c>
      <c r="D198" s="20">
        <v>8</v>
      </c>
      <c r="E198" s="21">
        <v>0.22857142857142856</v>
      </c>
    </row>
    <row r="199" spans="2:5" ht="26.25" customHeight="1" x14ac:dyDescent="0.2">
      <c r="B199" s="249"/>
      <c r="C199" s="18" t="s">
        <v>93</v>
      </c>
      <c r="D199" s="20">
        <v>2</v>
      </c>
      <c r="E199" s="21">
        <v>5.7142857142857141E-2</v>
      </c>
    </row>
    <row r="200" spans="2:5" x14ac:dyDescent="0.2">
      <c r="B200" s="1"/>
    </row>
    <row r="201" spans="2:5" x14ac:dyDescent="0.2">
      <c r="B201" s="10" t="s">
        <v>138</v>
      </c>
    </row>
    <row r="202" spans="2:5" x14ac:dyDescent="0.2">
      <c r="B202" s="248" t="s">
        <v>40</v>
      </c>
      <c r="C202" s="248"/>
      <c r="D202" s="248"/>
      <c r="E202" s="248"/>
    </row>
    <row r="203" spans="2:5" ht="26.25" customHeight="1" x14ac:dyDescent="0.2">
      <c r="B203" s="249"/>
      <c r="C203" s="18" t="s">
        <v>56</v>
      </c>
      <c r="D203" s="20">
        <v>17</v>
      </c>
      <c r="E203" s="21">
        <v>0.48571428571428571</v>
      </c>
    </row>
    <row r="204" spans="2:5" ht="26.25" customHeight="1" x14ac:dyDescent="0.2">
      <c r="B204" s="249"/>
      <c r="C204" s="18" t="s">
        <v>57</v>
      </c>
      <c r="D204" s="20">
        <v>16</v>
      </c>
      <c r="E204" s="21">
        <v>0.45714285714285713</v>
      </c>
    </row>
    <row r="205" spans="2:5" ht="26.25" customHeight="1" x14ac:dyDescent="0.2">
      <c r="B205" s="249"/>
      <c r="C205" s="18" t="s">
        <v>55</v>
      </c>
      <c r="D205" s="20">
        <v>2</v>
      </c>
      <c r="E205" s="21">
        <v>5.7142857142857141E-2</v>
      </c>
    </row>
    <row r="206" spans="2:5" x14ac:dyDescent="0.2">
      <c r="B206" s="1"/>
    </row>
    <row r="207" spans="2:5" x14ac:dyDescent="0.2">
      <c r="B207" s="248" t="s">
        <v>41</v>
      </c>
      <c r="C207" s="248"/>
      <c r="D207" s="248"/>
      <c r="E207" s="248"/>
    </row>
    <row r="208" spans="2:5" ht="26.25" customHeight="1" x14ac:dyDescent="0.2">
      <c r="B208" s="249"/>
      <c r="C208" s="18" t="s">
        <v>56</v>
      </c>
      <c r="D208" s="20">
        <v>27</v>
      </c>
      <c r="E208" s="21">
        <v>0.77142857142857146</v>
      </c>
    </row>
    <row r="209" spans="2:5" ht="26.25" customHeight="1" x14ac:dyDescent="0.2">
      <c r="B209" s="249"/>
      <c r="C209" s="18" t="s">
        <v>57</v>
      </c>
      <c r="D209" s="20">
        <v>4</v>
      </c>
      <c r="E209" s="21">
        <v>0.11428571428571428</v>
      </c>
    </row>
    <row r="210" spans="2:5" ht="26.25" customHeight="1" x14ac:dyDescent="0.2">
      <c r="B210" s="249"/>
      <c r="C210" s="18" t="s">
        <v>55</v>
      </c>
      <c r="D210" s="20">
        <v>4</v>
      </c>
      <c r="E210" s="21">
        <v>0.11428571428571428</v>
      </c>
    </row>
    <row r="211" spans="2:5" x14ac:dyDescent="0.2">
      <c r="B211" s="1"/>
    </row>
    <row r="212" spans="2:5" x14ac:dyDescent="0.2">
      <c r="B212" s="248" t="s">
        <v>42</v>
      </c>
      <c r="C212" s="248"/>
      <c r="D212" s="248"/>
      <c r="E212" s="248"/>
    </row>
    <row r="213" spans="2:5" ht="26.25" customHeight="1" x14ac:dyDescent="0.2">
      <c r="B213" s="249"/>
      <c r="C213" s="18" t="s">
        <v>94</v>
      </c>
      <c r="D213" s="20">
        <v>28</v>
      </c>
      <c r="E213" s="21">
        <v>0.8</v>
      </c>
    </row>
    <row r="214" spans="2:5" ht="26.25" customHeight="1" x14ac:dyDescent="0.2">
      <c r="B214" s="249"/>
      <c r="C214" s="18" t="s">
        <v>57</v>
      </c>
      <c r="D214" s="20">
        <v>6</v>
      </c>
      <c r="E214" s="21">
        <v>0.17142857142857143</v>
      </c>
    </row>
    <row r="215" spans="2:5" ht="26.25" customHeight="1" x14ac:dyDescent="0.2">
      <c r="B215" s="249"/>
      <c r="C215" s="18" t="s">
        <v>93</v>
      </c>
      <c r="D215" s="20">
        <v>1</v>
      </c>
      <c r="E215" s="21">
        <v>2.8571428571428571E-2</v>
      </c>
    </row>
    <row r="216" spans="2:5" x14ac:dyDescent="0.2">
      <c r="B216" s="1"/>
    </row>
    <row r="217" spans="2:5" ht="27.75" customHeight="1" x14ac:dyDescent="0.2">
      <c r="B217" s="248" t="s">
        <v>43</v>
      </c>
      <c r="C217" s="248"/>
      <c r="D217" s="248"/>
      <c r="E217" s="248"/>
    </row>
    <row r="218" spans="2:5" ht="26.25" customHeight="1" x14ac:dyDescent="0.2">
      <c r="B218" s="249"/>
      <c r="C218" s="18" t="s">
        <v>89</v>
      </c>
      <c r="D218" s="20">
        <v>12</v>
      </c>
      <c r="E218" s="21">
        <v>0.34285714285714286</v>
      </c>
    </row>
    <row r="219" spans="2:5" ht="26.25" customHeight="1" x14ac:dyDescent="0.2">
      <c r="B219" s="249"/>
      <c r="C219" s="18" t="s">
        <v>90</v>
      </c>
      <c r="D219" s="20">
        <v>12</v>
      </c>
      <c r="E219" s="21">
        <v>0.34285714285714286</v>
      </c>
    </row>
    <row r="220" spans="2:5" ht="26.25" customHeight="1" x14ac:dyDescent="0.2">
      <c r="B220" s="249"/>
      <c r="C220" s="18" t="s">
        <v>139</v>
      </c>
      <c r="D220" s="20">
        <v>11</v>
      </c>
      <c r="E220" s="21">
        <v>0.31428571428571428</v>
      </c>
    </row>
    <row r="221" spans="2:5" x14ac:dyDescent="0.2">
      <c r="B221" s="1"/>
    </row>
    <row r="222" spans="2:5" ht="27" customHeight="1" x14ac:dyDescent="0.2">
      <c r="B222" s="248" t="s">
        <v>44</v>
      </c>
      <c r="C222" s="248"/>
      <c r="D222" s="248"/>
      <c r="E222" s="248"/>
    </row>
    <row r="223" spans="2:5" ht="26.25" customHeight="1" x14ac:dyDescent="0.2">
      <c r="B223" s="249"/>
      <c r="C223" s="18" t="s">
        <v>89</v>
      </c>
      <c r="D223" s="20">
        <v>12</v>
      </c>
      <c r="E223" s="21">
        <v>0.34285714285714286</v>
      </c>
    </row>
    <row r="224" spans="2:5" ht="26.25" customHeight="1" x14ac:dyDescent="0.2">
      <c r="B224" s="249"/>
      <c r="C224" s="18" t="s">
        <v>90</v>
      </c>
      <c r="D224" s="20">
        <v>14</v>
      </c>
      <c r="E224" s="21">
        <v>0.4</v>
      </c>
    </row>
    <row r="225" spans="2:5" ht="26.25" customHeight="1" x14ac:dyDescent="0.2">
      <c r="B225" s="249"/>
      <c r="C225" s="18" t="s">
        <v>139</v>
      </c>
      <c r="D225" s="20">
        <v>9</v>
      </c>
      <c r="E225" s="21">
        <v>0.25714285714285712</v>
      </c>
    </row>
    <row r="226" spans="2:5" x14ac:dyDescent="0.2">
      <c r="B226" s="1"/>
    </row>
    <row r="227" spans="2:5" x14ac:dyDescent="0.2">
      <c r="B227" s="248" t="s">
        <v>45</v>
      </c>
      <c r="C227" s="248"/>
      <c r="D227" s="248"/>
      <c r="E227" s="248"/>
    </row>
    <row r="228" spans="2:5" ht="26.25" customHeight="1" x14ac:dyDescent="0.2">
      <c r="B228" s="249"/>
      <c r="C228" s="18" t="s">
        <v>89</v>
      </c>
      <c r="D228" s="20">
        <v>10</v>
      </c>
      <c r="E228" s="21">
        <v>0.2857142857142857</v>
      </c>
    </row>
    <row r="229" spans="2:5" ht="26.25" customHeight="1" x14ac:dyDescent="0.2">
      <c r="B229" s="249"/>
      <c r="C229" s="18" t="s">
        <v>90</v>
      </c>
      <c r="D229" s="20">
        <v>17</v>
      </c>
      <c r="E229" s="21">
        <v>0.48571428571428571</v>
      </c>
    </row>
    <row r="230" spans="2:5" ht="26.25" customHeight="1" x14ac:dyDescent="0.2">
      <c r="B230" s="249"/>
      <c r="C230" s="18" t="s">
        <v>139</v>
      </c>
      <c r="D230" s="20">
        <v>8</v>
      </c>
      <c r="E230" s="21">
        <v>0.22857142857142856</v>
      </c>
    </row>
    <row r="231" spans="2:5" x14ac:dyDescent="0.2">
      <c r="B231" s="1"/>
    </row>
    <row r="232" spans="2:5" x14ac:dyDescent="0.2">
      <c r="B232" s="248" t="s">
        <v>46</v>
      </c>
      <c r="C232" s="248"/>
      <c r="D232" s="248"/>
      <c r="E232" s="248"/>
    </row>
    <row r="233" spans="2:5" ht="26.25" customHeight="1" x14ac:dyDescent="0.2">
      <c r="B233" s="249"/>
      <c r="C233" s="18" t="s">
        <v>89</v>
      </c>
      <c r="D233" s="20">
        <v>13</v>
      </c>
      <c r="E233" s="21">
        <v>0.37142857142857144</v>
      </c>
    </row>
    <row r="234" spans="2:5" ht="26.25" customHeight="1" x14ac:dyDescent="0.2">
      <c r="B234" s="249"/>
      <c r="C234" s="18" t="s">
        <v>90</v>
      </c>
      <c r="D234" s="20">
        <v>15</v>
      </c>
      <c r="E234" s="21">
        <v>0.42857142857142855</v>
      </c>
    </row>
    <row r="235" spans="2:5" ht="26.25" customHeight="1" x14ac:dyDescent="0.2">
      <c r="B235" s="249"/>
      <c r="C235" s="18" t="s">
        <v>139</v>
      </c>
      <c r="D235" s="20">
        <v>7</v>
      </c>
      <c r="E235" s="21">
        <v>0.2</v>
      </c>
    </row>
    <row r="236" spans="2:5" x14ac:dyDescent="0.2">
      <c r="B236" s="1"/>
    </row>
    <row r="237" spans="2:5" ht="28.5" customHeight="1" x14ac:dyDescent="0.2">
      <c r="B237" s="248" t="s">
        <v>47</v>
      </c>
      <c r="C237" s="248"/>
      <c r="D237" s="248"/>
      <c r="E237" s="248"/>
    </row>
    <row r="238" spans="2:5" ht="26.25" customHeight="1" x14ac:dyDescent="0.2">
      <c r="B238" s="249"/>
      <c r="C238" s="18" t="s">
        <v>89</v>
      </c>
      <c r="D238" s="20">
        <v>8</v>
      </c>
      <c r="E238" s="21">
        <v>0.22857142857142856</v>
      </c>
    </row>
    <row r="239" spans="2:5" ht="26.25" customHeight="1" x14ac:dyDescent="0.2">
      <c r="B239" s="249"/>
      <c r="C239" s="18" t="s">
        <v>90</v>
      </c>
      <c r="D239" s="20">
        <v>18</v>
      </c>
      <c r="E239" s="21">
        <v>0.51428571428571423</v>
      </c>
    </row>
    <row r="240" spans="2:5" ht="26.25" customHeight="1" x14ac:dyDescent="0.2">
      <c r="B240" s="249"/>
      <c r="C240" s="18" t="s">
        <v>139</v>
      </c>
      <c r="D240" s="20">
        <v>9</v>
      </c>
      <c r="E240" s="21">
        <v>0.25714285714285712</v>
      </c>
    </row>
    <row r="241" spans="2:5" x14ac:dyDescent="0.2">
      <c r="B241" s="1"/>
    </row>
    <row r="242" spans="2:5" x14ac:dyDescent="0.2">
      <c r="B242" s="248" t="s">
        <v>48</v>
      </c>
      <c r="C242" s="248"/>
      <c r="D242" s="248"/>
      <c r="E242" s="248"/>
    </row>
    <row r="243" spans="2:5" ht="26.25" customHeight="1" x14ac:dyDescent="0.2">
      <c r="B243" s="249"/>
      <c r="C243" s="18" t="s">
        <v>89</v>
      </c>
      <c r="D243" s="20">
        <v>16</v>
      </c>
      <c r="E243" s="21">
        <v>0.45714285714285713</v>
      </c>
    </row>
    <row r="244" spans="2:5" ht="26.25" customHeight="1" x14ac:dyDescent="0.2">
      <c r="B244" s="249"/>
      <c r="C244" s="18" t="s">
        <v>90</v>
      </c>
      <c r="D244" s="20">
        <v>16</v>
      </c>
      <c r="E244" s="21">
        <v>0.45714285714285713</v>
      </c>
    </row>
    <row r="245" spans="2:5" ht="26.25" customHeight="1" x14ac:dyDescent="0.2">
      <c r="B245" s="249"/>
      <c r="C245" s="18" t="s">
        <v>139</v>
      </c>
      <c r="D245" s="20">
        <v>3</v>
      </c>
      <c r="E245" s="21">
        <v>8.5714285714285715E-2</v>
      </c>
    </row>
    <row r="246" spans="2:5" x14ac:dyDescent="0.2">
      <c r="B246" s="1"/>
    </row>
    <row r="247" spans="2:5" x14ac:dyDescent="0.2">
      <c r="B247" s="248" t="s">
        <v>49</v>
      </c>
      <c r="C247" s="248"/>
      <c r="D247" s="248"/>
      <c r="E247" s="248"/>
    </row>
    <row r="248" spans="2:5" ht="26.25" customHeight="1" x14ac:dyDescent="0.2">
      <c r="B248" s="249"/>
      <c r="C248" s="18" t="s">
        <v>94</v>
      </c>
      <c r="D248" s="20">
        <v>25</v>
      </c>
      <c r="E248" s="21">
        <v>0.7142857142857143</v>
      </c>
    </row>
    <row r="249" spans="2:5" ht="26.25" customHeight="1" x14ac:dyDescent="0.2">
      <c r="B249" s="249"/>
      <c r="C249" s="18" t="s">
        <v>57</v>
      </c>
      <c r="D249" s="20">
        <v>8</v>
      </c>
      <c r="E249" s="21">
        <v>0.22857142857142856</v>
      </c>
    </row>
    <row r="250" spans="2:5" ht="26.25" customHeight="1" x14ac:dyDescent="0.2">
      <c r="B250" s="249"/>
      <c r="C250" s="18" t="s">
        <v>93</v>
      </c>
      <c r="D250" s="20">
        <v>2</v>
      </c>
      <c r="E250" s="21">
        <v>5.7142857142857141E-2</v>
      </c>
    </row>
    <row r="251" spans="2:5" x14ac:dyDescent="0.2">
      <c r="B251" s="1"/>
    </row>
    <row r="252" spans="2:5" x14ac:dyDescent="0.2">
      <c r="B252" s="248" t="s">
        <v>50</v>
      </c>
      <c r="C252" s="248"/>
      <c r="D252" s="248"/>
      <c r="E252" s="248"/>
    </row>
    <row r="253" spans="2:5" ht="26.25" customHeight="1" x14ac:dyDescent="0.2">
      <c r="B253" s="249"/>
      <c r="C253" s="18" t="s">
        <v>89</v>
      </c>
      <c r="D253" s="20">
        <v>30</v>
      </c>
      <c r="E253" s="21">
        <v>0.8571428571428571</v>
      </c>
    </row>
    <row r="254" spans="2:5" ht="26.25" customHeight="1" x14ac:dyDescent="0.2">
      <c r="B254" s="249"/>
      <c r="C254" s="18" t="s">
        <v>90</v>
      </c>
      <c r="D254" s="20">
        <v>5</v>
      </c>
      <c r="E254" s="21">
        <v>0.14285714285714285</v>
      </c>
    </row>
    <row r="255" spans="2:5" ht="26.25" customHeight="1" x14ac:dyDescent="0.2">
      <c r="B255" s="249"/>
      <c r="C255" s="18" t="s">
        <v>139</v>
      </c>
      <c r="D255" s="20">
        <v>0</v>
      </c>
      <c r="E255" s="21">
        <v>0</v>
      </c>
    </row>
    <row r="256" spans="2:5" x14ac:dyDescent="0.2">
      <c r="B256" s="1"/>
    </row>
    <row r="257" spans="2:13" ht="28.5" customHeight="1" x14ac:dyDescent="0.2">
      <c r="B257" s="248" t="s">
        <v>51</v>
      </c>
      <c r="C257" s="248"/>
      <c r="D257" s="248"/>
      <c r="E257" s="248"/>
    </row>
    <row r="258" spans="2:13" ht="26.25" customHeight="1" x14ac:dyDescent="0.2">
      <c r="B258" s="249"/>
      <c r="C258" s="18" t="s">
        <v>89</v>
      </c>
      <c r="D258" s="20">
        <v>21</v>
      </c>
      <c r="E258" s="21">
        <v>0.6</v>
      </c>
    </row>
    <row r="259" spans="2:13" ht="26.25" customHeight="1" x14ac:dyDescent="0.2">
      <c r="B259" s="249"/>
      <c r="C259" s="18" t="s">
        <v>90</v>
      </c>
      <c r="D259" s="20">
        <v>9</v>
      </c>
      <c r="E259" s="21">
        <v>0.25714285714285712</v>
      </c>
    </row>
    <row r="260" spans="2:13" ht="26.25" customHeight="1" x14ac:dyDescent="0.2">
      <c r="B260" s="249"/>
      <c r="C260" s="18" t="s">
        <v>139</v>
      </c>
      <c r="D260" s="20">
        <v>5</v>
      </c>
      <c r="E260" s="21">
        <v>0.14285714285714285</v>
      </c>
    </row>
    <row r="261" spans="2:13" x14ac:dyDescent="0.2">
      <c r="B261" s="1"/>
    </row>
    <row r="262" spans="2:13" x14ac:dyDescent="0.2">
      <c r="B262" s="248" t="s">
        <v>52</v>
      </c>
      <c r="C262" s="248"/>
      <c r="D262" s="248"/>
      <c r="E262" s="248"/>
    </row>
    <row r="263" spans="2:13" ht="26.25" customHeight="1" x14ac:dyDescent="0.2">
      <c r="B263" s="249"/>
      <c r="C263" s="18" t="s">
        <v>89</v>
      </c>
      <c r="D263" s="20">
        <v>18</v>
      </c>
      <c r="E263" s="21">
        <v>0.51428571428571423</v>
      </c>
    </row>
    <row r="264" spans="2:13" ht="26.25" customHeight="1" x14ac:dyDescent="0.2">
      <c r="B264" s="249"/>
      <c r="C264" s="18" t="s">
        <v>90</v>
      </c>
      <c r="D264" s="20">
        <v>12</v>
      </c>
      <c r="E264" s="21">
        <v>0.34285714285714286</v>
      </c>
    </row>
    <row r="265" spans="2:13" ht="26.25" customHeight="1" x14ac:dyDescent="0.2">
      <c r="B265" s="249"/>
      <c r="C265" s="18" t="s">
        <v>139</v>
      </c>
      <c r="D265" s="20">
        <v>5</v>
      </c>
      <c r="E265" s="21">
        <v>0.14285714285714285</v>
      </c>
    </row>
    <row r="266" spans="2:13" x14ac:dyDescent="0.2">
      <c r="B266" s="1"/>
    </row>
    <row r="267" spans="2:13" x14ac:dyDescent="0.2">
      <c r="B267" s="10" t="s">
        <v>53</v>
      </c>
    </row>
    <row r="268" spans="2:13" ht="33.75" customHeight="1" x14ac:dyDescent="0.2">
      <c r="B268" s="242" t="s">
        <v>58</v>
      </c>
      <c r="C268" s="243"/>
      <c r="D268" s="243"/>
      <c r="E268" s="243"/>
      <c r="F268" s="243"/>
      <c r="G268" s="243"/>
      <c r="H268" s="243"/>
      <c r="I268" s="243"/>
      <c r="J268" s="243"/>
      <c r="K268" s="243"/>
      <c r="L268" s="243"/>
      <c r="M268" s="244"/>
    </row>
    <row r="269" spans="2:13" ht="12.75" customHeight="1" x14ac:dyDescent="0.2">
      <c r="B269" s="242" t="s">
        <v>60</v>
      </c>
      <c r="C269" s="243"/>
      <c r="D269" s="243"/>
      <c r="E269" s="243"/>
      <c r="F269" s="243"/>
      <c r="G269" s="243"/>
      <c r="H269" s="243"/>
      <c r="I269" s="243"/>
      <c r="J269" s="243"/>
      <c r="K269" s="243"/>
      <c r="L269" s="243"/>
      <c r="M269" s="244"/>
    </row>
    <row r="270" spans="2:13" ht="30" customHeight="1" x14ac:dyDescent="0.2">
      <c r="B270" s="242" t="s">
        <v>62</v>
      </c>
      <c r="C270" s="243"/>
      <c r="D270" s="243"/>
      <c r="E270" s="243"/>
      <c r="F270" s="243"/>
      <c r="G270" s="243"/>
      <c r="H270" s="243"/>
      <c r="I270" s="243"/>
      <c r="J270" s="243"/>
      <c r="K270" s="243"/>
      <c r="L270" s="243"/>
      <c r="M270" s="244"/>
    </row>
    <row r="271" spans="2:13" ht="24" customHeight="1" x14ac:dyDescent="0.2">
      <c r="B271" s="242" t="s">
        <v>64</v>
      </c>
      <c r="C271" s="243"/>
      <c r="D271" s="243"/>
      <c r="E271" s="243"/>
      <c r="F271" s="243"/>
      <c r="G271" s="243"/>
      <c r="H271" s="243"/>
      <c r="I271" s="243"/>
      <c r="J271" s="243"/>
      <c r="K271" s="243"/>
      <c r="L271" s="243"/>
      <c r="M271" s="244"/>
    </row>
    <row r="272" spans="2:13" ht="24" customHeight="1" x14ac:dyDescent="0.2">
      <c r="B272" s="242" t="s">
        <v>67</v>
      </c>
      <c r="C272" s="243"/>
      <c r="D272" s="243"/>
      <c r="E272" s="243"/>
      <c r="F272" s="243"/>
      <c r="G272" s="243"/>
      <c r="H272" s="243"/>
      <c r="I272" s="243"/>
      <c r="J272" s="243"/>
      <c r="K272" s="243"/>
      <c r="L272" s="243"/>
      <c r="M272" s="244"/>
    </row>
    <row r="273" spans="2:13" ht="24" customHeight="1" x14ac:dyDescent="0.2">
      <c r="B273" s="242" t="s">
        <v>69</v>
      </c>
      <c r="C273" s="243"/>
      <c r="D273" s="243"/>
      <c r="E273" s="243"/>
      <c r="F273" s="243"/>
      <c r="G273" s="243"/>
      <c r="H273" s="243"/>
      <c r="I273" s="243"/>
      <c r="J273" s="243"/>
      <c r="K273" s="243"/>
      <c r="L273" s="243"/>
      <c r="M273" s="244"/>
    </row>
    <row r="274" spans="2:13" ht="24" customHeight="1" x14ac:dyDescent="0.2">
      <c r="B274" s="242" t="s">
        <v>71</v>
      </c>
      <c r="C274" s="243"/>
      <c r="D274" s="243"/>
      <c r="E274" s="243"/>
      <c r="F274" s="243"/>
      <c r="G274" s="243"/>
      <c r="H274" s="243"/>
      <c r="I274" s="243"/>
      <c r="J274" s="243"/>
      <c r="K274" s="243"/>
      <c r="L274" s="243"/>
      <c r="M274" s="244"/>
    </row>
    <row r="275" spans="2:13" ht="24" customHeight="1" x14ac:dyDescent="0.2">
      <c r="B275" s="242" t="s">
        <v>73</v>
      </c>
      <c r="C275" s="243"/>
      <c r="D275" s="243"/>
      <c r="E275" s="243"/>
      <c r="F275" s="243"/>
      <c r="G275" s="243"/>
      <c r="H275" s="243"/>
      <c r="I275" s="243"/>
      <c r="J275" s="243"/>
      <c r="K275" s="243"/>
      <c r="L275" s="243"/>
      <c r="M275" s="244"/>
    </row>
    <row r="276" spans="2:13" ht="24" customHeight="1" x14ac:dyDescent="0.2">
      <c r="B276" s="242" t="s">
        <v>77</v>
      </c>
      <c r="C276" s="243"/>
      <c r="D276" s="243"/>
      <c r="E276" s="243"/>
      <c r="F276" s="243"/>
      <c r="G276" s="243"/>
      <c r="H276" s="243"/>
      <c r="I276" s="243"/>
      <c r="J276" s="243"/>
      <c r="K276" s="243"/>
      <c r="L276" s="243"/>
      <c r="M276" s="244"/>
    </row>
    <row r="277" spans="2:13" ht="24" customHeight="1" x14ac:dyDescent="0.2">
      <c r="B277" s="242" t="s">
        <v>79</v>
      </c>
      <c r="C277" s="243"/>
      <c r="D277" s="243"/>
      <c r="E277" s="243"/>
      <c r="F277" s="243"/>
      <c r="G277" s="243"/>
      <c r="H277" s="243"/>
      <c r="I277" s="243"/>
      <c r="J277" s="243"/>
      <c r="K277" s="243"/>
      <c r="L277" s="243"/>
      <c r="M277" s="244"/>
    </row>
    <row r="278" spans="2:13" ht="24" customHeight="1" x14ac:dyDescent="0.2">
      <c r="B278" s="242" t="s">
        <v>81</v>
      </c>
      <c r="C278" s="243"/>
      <c r="D278" s="243"/>
      <c r="E278" s="243"/>
      <c r="F278" s="243"/>
      <c r="G278" s="243"/>
      <c r="H278" s="243"/>
      <c r="I278" s="243"/>
      <c r="J278" s="243"/>
      <c r="K278" s="243"/>
      <c r="L278" s="243"/>
      <c r="M278" s="244"/>
    </row>
    <row r="279" spans="2:13" ht="24" customHeight="1" x14ac:dyDescent="0.2">
      <c r="B279" s="242" t="s">
        <v>83</v>
      </c>
      <c r="C279" s="243"/>
      <c r="D279" s="243"/>
      <c r="E279" s="243"/>
      <c r="F279" s="243"/>
      <c r="G279" s="243"/>
      <c r="H279" s="243"/>
      <c r="I279" s="243"/>
      <c r="J279" s="243"/>
      <c r="K279" s="243"/>
      <c r="L279" s="243"/>
      <c r="M279" s="244"/>
    </row>
    <row r="280" spans="2:13" ht="24" customHeight="1" x14ac:dyDescent="0.2">
      <c r="B280" s="242" t="s">
        <v>85</v>
      </c>
      <c r="C280" s="243"/>
      <c r="D280" s="243"/>
      <c r="E280" s="243"/>
      <c r="F280" s="243"/>
      <c r="G280" s="243"/>
      <c r="H280" s="243"/>
      <c r="I280" s="243"/>
      <c r="J280" s="243"/>
      <c r="K280" s="243"/>
      <c r="L280" s="243"/>
      <c r="M280" s="244"/>
    </row>
    <row r="281" spans="2:13" ht="24" customHeight="1" x14ac:dyDescent="0.2">
      <c r="B281" s="242" t="s">
        <v>87</v>
      </c>
      <c r="C281" s="243"/>
      <c r="D281" s="243"/>
      <c r="E281" s="243"/>
      <c r="F281" s="243"/>
      <c r="G281" s="243"/>
      <c r="H281" s="243"/>
      <c r="I281" s="243"/>
      <c r="J281" s="243"/>
      <c r="K281" s="243"/>
      <c r="L281" s="243"/>
      <c r="M281" s="244"/>
    </row>
    <row r="282" spans="2:13" ht="35.25" customHeight="1" x14ac:dyDescent="0.2">
      <c r="B282" s="242" t="s">
        <v>95</v>
      </c>
      <c r="C282" s="243"/>
      <c r="D282" s="243"/>
      <c r="E282" s="243"/>
      <c r="F282" s="243"/>
      <c r="G282" s="243"/>
      <c r="H282" s="243"/>
      <c r="I282" s="243"/>
      <c r="J282" s="243"/>
      <c r="K282" s="243"/>
      <c r="L282" s="243"/>
      <c r="M282" s="244"/>
    </row>
    <row r="283" spans="2:13" ht="34.5" customHeight="1" x14ac:dyDescent="0.2">
      <c r="B283" s="242" t="s">
        <v>97</v>
      </c>
      <c r="C283" s="243"/>
      <c r="D283" s="243"/>
      <c r="E283" s="243"/>
      <c r="F283" s="243"/>
      <c r="G283" s="243"/>
      <c r="H283" s="243"/>
      <c r="I283" s="243"/>
      <c r="J283" s="243"/>
      <c r="K283" s="243"/>
      <c r="L283" s="243"/>
      <c r="M283" s="244"/>
    </row>
    <row r="284" spans="2:13" ht="57.75" customHeight="1" x14ac:dyDescent="0.2">
      <c r="B284" s="242" t="s">
        <v>142</v>
      </c>
      <c r="C284" s="243"/>
      <c r="D284" s="243"/>
      <c r="E284" s="243"/>
      <c r="F284" s="243"/>
      <c r="G284" s="243"/>
      <c r="H284" s="243"/>
      <c r="I284" s="243"/>
      <c r="J284" s="243"/>
      <c r="K284" s="243"/>
      <c r="L284" s="243"/>
      <c r="M284" s="244"/>
    </row>
    <row r="285" spans="2:13" ht="25.5" customHeight="1" x14ac:dyDescent="0.2">
      <c r="B285" s="242" t="s">
        <v>102</v>
      </c>
      <c r="C285" s="243"/>
      <c r="D285" s="243"/>
      <c r="E285" s="243"/>
      <c r="F285" s="243"/>
      <c r="G285" s="243"/>
      <c r="H285" s="243"/>
      <c r="I285" s="243"/>
      <c r="J285" s="243"/>
      <c r="K285" s="243"/>
      <c r="L285" s="243"/>
      <c r="M285" s="244"/>
    </row>
    <row r="286" spans="2:13" ht="64.5" customHeight="1" x14ac:dyDescent="0.2">
      <c r="B286" s="242" t="s">
        <v>104</v>
      </c>
      <c r="C286" s="243"/>
      <c r="D286" s="243"/>
      <c r="E286" s="243"/>
      <c r="F286" s="243"/>
      <c r="G286" s="243"/>
      <c r="H286" s="243"/>
      <c r="I286" s="243"/>
      <c r="J286" s="243"/>
      <c r="K286" s="243"/>
      <c r="L286" s="243"/>
      <c r="M286" s="244"/>
    </row>
    <row r="287" spans="2:13" ht="23.25" customHeight="1" x14ac:dyDescent="0.2">
      <c r="B287" s="242" t="s">
        <v>106</v>
      </c>
      <c r="C287" s="243"/>
      <c r="D287" s="243"/>
      <c r="E287" s="243"/>
      <c r="F287" s="243"/>
      <c r="G287" s="243"/>
      <c r="H287" s="243"/>
      <c r="I287" s="243"/>
      <c r="J287" s="243"/>
      <c r="K287" s="243"/>
      <c r="L287" s="243"/>
      <c r="M287" s="244"/>
    </row>
    <row r="288" spans="2:13" ht="14.25" customHeight="1" x14ac:dyDescent="0.2">
      <c r="B288" s="242" t="s">
        <v>108</v>
      </c>
      <c r="C288" s="243"/>
      <c r="D288" s="243"/>
      <c r="E288" s="243"/>
      <c r="F288" s="243"/>
      <c r="G288" s="243"/>
      <c r="H288" s="243"/>
      <c r="I288" s="243"/>
      <c r="J288" s="243"/>
      <c r="K288" s="243"/>
      <c r="L288" s="243"/>
      <c r="M288" s="244"/>
    </row>
    <row r="289" spans="2:13" ht="14.25" customHeight="1" x14ac:dyDescent="0.2">
      <c r="B289" s="242" t="s">
        <v>110</v>
      </c>
      <c r="C289" s="243"/>
      <c r="D289" s="243"/>
      <c r="E289" s="243"/>
      <c r="F289" s="243"/>
      <c r="G289" s="243"/>
      <c r="H289" s="243"/>
      <c r="I289" s="243"/>
      <c r="J289" s="243"/>
      <c r="K289" s="243"/>
      <c r="L289" s="243"/>
      <c r="M289" s="244"/>
    </row>
    <row r="290" spans="2:13" ht="14.25" customHeight="1" x14ac:dyDescent="0.2">
      <c r="B290" s="242" t="s">
        <v>111</v>
      </c>
      <c r="C290" s="243"/>
      <c r="D290" s="243"/>
      <c r="E290" s="243"/>
      <c r="F290" s="243"/>
      <c r="G290" s="243"/>
      <c r="H290" s="243"/>
      <c r="I290" s="243"/>
      <c r="J290" s="243"/>
      <c r="K290" s="243"/>
      <c r="L290" s="243"/>
      <c r="M290" s="244"/>
    </row>
    <row r="291" spans="2:13" ht="47.25" customHeight="1" x14ac:dyDescent="0.2">
      <c r="B291" s="242" t="s">
        <v>113</v>
      </c>
      <c r="C291" s="243"/>
      <c r="D291" s="243"/>
      <c r="E291" s="243"/>
      <c r="F291" s="243"/>
      <c r="G291" s="243"/>
      <c r="H291" s="243"/>
      <c r="I291" s="243"/>
      <c r="J291" s="243"/>
      <c r="K291" s="243"/>
      <c r="L291" s="243"/>
      <c r="M291" s="244"/>
    </row>
    <row r="292" spans="2:13" ht="55.5" customHeight="1" x14ac:dyDescent="0.2">
      <c r="B292" s="242" t="s">
        <v>115</v>
      </c>
      <c r="C292" s="243"/>
      <c r="D292" s="243"/>
      <c r="E292" s="243"/>
      <c r="F292" s="243"/>
      <c r="G292" s="243"/>
      <c r="H292" s="243"/>
      <c r="I292" s="243"/>
      <c r="J292" s="243"/>
      <c r="K292" s="243"/>
      <c r="L292" s="243"/>
      <c r="M292" s="244"/>
    </row>
    <row r="293" spans="2:13" ht="54.75" customHeight="1" x14ac:dyDescent="0.2">
      <c r="B293" s="242" t="s">
        <v>117</v>
      </c>
      <c r="C293" s="243"/>
      <c r="D293" s="243"/>
      <c r="E293" s="243"/>
      <c r="F293" s="243"/>
      <c r="G293" s="243"/>
      <c r="H293" s="243"/>
      <c r="I293" s="243"/>
      <c r="J293" s="243"/>
      <c r="K293" s="243"/>
      <c r="L293" s="243"/>
      <c r="M293" s="244"/>
    </row>
    <row r="294" spans="2:13" ht="49.5" customHeight="1" x14ac:dyDescent="0.2">
      <c r="B294" s="242" t="s">
        <v>119</v>
      </c>
      <c r="C294" s="243"/>
      <c r="D294" s="243"/>
      <c r="E294" s="243"/>
      <c r="F294" s="243"/>
      <c r="G294" s="243"/>
      <c r="H294" s="243"/>
      <c r="I294" s="243"/>
      <c r="J294" s="243"/>
      <c r="K294" s="243"/>
      <c r="L294" s="243"/>
      <c r="M294" s="244"/>
    </row>
    <row r="295" spans="2:13" ht="24.75" customHeight="1" x14ac:dyDescent="0.2">
      <c r="B295" s="242" t="s">
        <v>121</v>
      </c>
      <c r="C295" s="243"/>
      <c r="D295" s="243"/>
      <c r="E295" s="243"/>
      <c r="F295" s="243"/>
      <c r="G295" s="243"/>
      <c r="H295" s="243"/>
      <c r="I295" s="243"/>
      <c r="J295" s="243"/>
      <c r="K295" s="243"/>
      <c r="L295" s="243"/>
      <c r="M295" s="244"/>
    </row>
    <row r="296" spans="2:13" ht="32.25" customHeight="1" x14ac:dyDescent="0.2">
      <c r="B296" s="242" t="s">
        <v>123</v>
      </c>
      <c r="C296" s="243"/>
      <c r="D296" s="243"/>
      <c r="E296" s="243"/>
      <c r="F296" s="243"/>
      <c r="G296" s="243"/>
      <c r="H296" s="243"/>
      <c r="I296" s="243"/>
      <c r="J296" s="243"/>
      <c r="K296" s="243"/>
      <c r="L296" s="243"/>
      <c r="M296" s="244"/>
    </row>
    <row r="297" spans="2:13" ht="62.25" customHeight="1" x14ac:dyDescent="0.2">
      <c r="B297" s="242" t="s">
        <v>125</v>
      </c>
      <c r="C297" s="243"/>
      <c r="D297" s="243"/>
      <c r="E297" s="243"/>
      <c r="F297" s="243"/>
      <c r="G297" s="243"/>
      <c r="H297" s="243"/>
      <c r="I297" s="243"/>
      <c r="J297" s="243"/>
      <c r="K297" s="243"/>
      <c r="L297" s="243"/>
      <c r="M297" s="244"/>
    </row>
    <row r="298" spans="2:13" x14ac:dyDescent="0.2">
      <c r="B298" s="242" t="s">
        <v>127</v>
      </c>
      <c r="C298" s="243"/>
      <c r="D298" s="243"/>
      <c r="E298" s="243"/>
      <c r="F298" s="243"/>
      <c r="G298" s="243"/>
      <c r="H298" s="243"/>
      <c r="I298" s="243"/>
      <c r="J298" s="243"/>
      <c r="K298" s="243"/>
      <c r="L298" s="243"/>
      <c r="M298" s="244"/>
    </row>
    <row r="299" spans="2:13" ht="12.75" customHeight="1" x14ac:dyDescent="0.2">
      <c r="B299" s="242" t="s">
        <v>141</v>
      </c>
      <c r="C299" s="243"/>
      <c r="D299" s="243"/>
      <c r="E299" s="243"/>
      <c r="F299" s="243"/>
      <c r="G299" s="243"/>
      <c r="H299" s="243"/>
      <c r="I299" s="243"/>
      <c r="J299" s="243"/>
      <c r="K299" s="243"/>
      <c r="L299" s="243"/>
      <c r="M299" s="244"/>
    </row>
    <row r="300" spans="2:13" x14ac:dyDescent="0.2">
      <c r="B300" s="6"/>
    </row>
    <row r="301" spans="2:13" ht="25.5" customHeight="1" x14ac:dyDescent="0.2">
      <c r="B301" s="245" t="s">
        <v>54</v>
      </c>
      <c r="C301" s="246"/>
      <c r="D301" s="246"/>
      <c r="E301" s="246"/>
      <c r="F301" s="246"/>
      <c r="G301" s="246"/>
      <c r="H301" s="246"/>
      <c r="I301" s="246"/>
      <c r="J301" s="246"/>
      <c r="K301" s="246"/>
      <c r="L301" s="246"/>
      <c r="M301" s="247"/>
    </row>
    <row r="302" spans="2:13" ht="34.5" customHeight="1" x14ac:dyDescent="0.2">
      <c r="B302" s="237" t="s">
        <v>59</v>
      </c>
      <c r="C302" s="238"/>
      <c r="D302" s="238"/>
      <c r="E302" s="238"/>
      <c r="F302" s="238"/>
      <c r="G302" s="238"/>
      <c r="H302" s="238"/>
      <c r="I302" s="238"/>
      <c r="J302" s="238"/>
      <c r="K302" s="238"/>
      <c r="L302" s="238"/>
      <c r="M302" s="239"/>
    </row>
    <row r="303" spans="2:13" ht="38.25" customHeight="1" x14ac:dyDescent="0.2">
      <c r="B303" s="237" t="s">
        <v>61</v>
      </c>
      <c r="C303" s="238"/>
      <c r="D303" s="238"/>
      <c r="E303" s="238"/>
      <c r="F303" s="238"/>
      <c r="G303" s="238"/>
      <c r="H303" s="238"/>
      <c r="I303" s="238"/>
      <c r="J303" s="238"/>
      <c r="K303" s="238"/>
      <c r="L303" s="238"/>
      <c r="M303" s="239"/>
    </row>
    <row r="304" spans="2:13" ht="56.25" customHeight="1" x14ac:dyDescent="0.2">
      <c r="B304" s="237" t="s">
        <v>143</v>
      </c>
      <c r="C304" s="238"/>
      <c r="D304" s="238"/>
      <c r="E304" s="238"/>
      <c r="F304" s="238"/>
      <c r="G304" s="238"/>
      <c r="H304" s="238"/>
      <c r="I304" s="238"/>
      <c r="J304" s="238"/>
      <c r="K304" s="238"/>
      <c r="L304" s="238"/>
      <c r="M304" s="239"/>
    </row>
    <row r="305" spans="2:13" x14ac:dyDescent="0.2">
      <c r="B305" s="237" t="s">
        <v>65</v>
      </c>
      <c r="C305" s="238"/>
      <c r="D305" s="238"/>
      <c r="E305" s="238"/>
      <c r="F305" s="238"/>
      <c r="G305" s="238"/>
      <c r="H305" s="238"/>
      <c r="I305" s="238"/>
      <c r="J305" s="238"/>
      <c r="K305" s="238"/>
      <c r="L305" s="238"/>
      <c r="M305" s="239"/>
    </row>
    <row r="306" spans="2:13" x14ac:dyDescent="0.2">
      <c r="B306" s="237" t="s">
        <v>68</v>
      </c>
      <c r="C306" s="238"/>
      <c r="D306" s="238"/>
      <c r="E306" s="238"/>
      <c r="F306" s="238"/>
      <c r="G306" s="238"/>
      <c r="H306" s="238"/>
      <c r="I306" s="238"/>
      <c r="J306" s="238"/>
      <c r="K306" s="238"/>
      <c r="L306" s="238"/>
      <c r="M306" s="239"/>
    </row>
    <row r="307" spans="2:13" ht="25.5" customHeight="1" x14ac:dyDescent="0.2">
      <c r="B307" s="237" t="s">
        <v>70</v>
      </c>
      <c r="C307" s="238"/>
      <c r="D307" s="238"/>
      <c r="E307" s="238"/>
      <c r="F307" s="238"/>
      <c r="G307" s="238"/>
      <c r="H307" s="238"/>
      <c r="I307" s="238"/>
      <c r="J307" s="238"/>
      <c r="K307" s="238"/>
      <c r="L307" s="238"/>
      <c r="M307" s="239"/>
    </row>
    <row r="308" spans="2:13" x14ac:dyDescent="0.2">
      <c r="B308" s="237" t="s">
        <v>72</v>
      </c>
      <c r="C308" s="238"/>
      <c r="D308" s="238"/>
      <c r="E308" s="238"/>
      <c r="F308" s="238"/>
      <c r="G308" s="238"/>
      <c r="H308" s="238"/>
      <c r="I308" s="238"/>
      <c r="J308" s="238"/>
      <c r="K308" s="238"/>
      <c r="L308" s="238"/>
      <c r="M308" s="239"/>
    </row>
    <row r="309" spans="2:13" ht="27" customHeight="1" x14ac:dyDescent="0.2">
      <c r="B309" s="237" t="s">
        <v>74</v>
      </c>
      <c r="C309" s="238"/>
      <c r="D309" s="238"/>
      <c r="E309" s="238"/>
      <c r="F309" s="238"/>
      <c r="G309" s="238"/>
      <c r="H309" s="238"/>
      <c r="I309" s="238"/>
      <c r="J309" s="238"/>
      <c r="K309" s="238"/>
      <c r="L309" s="238"/>
      <c r="M309" s="239"/>
    </row>
    <row r="310" spans="2:13" ht="13.5" customHeight="1" x14ac:dyDescent="0.2">
      <c r="B310" s="237" t="s">
        <v>76</v>
      </c>
      <c r="C310" s="238"/>
      <c r="D310" s="238"/>
      <c r="E310" s="238"/>
      <c r="F310" s="238"/>
      <c r="G310" s="238"/>
      <c r="H310" s="238"/>
      <c r="I310" s="238"/>
      <c r="J310" s="238"/>
      <c r="K310" s="238"/>
      <c r="L310" s="238"/>
      <c r="M310" s="239"/>
    </row>
    <row r="311" spans="2:13" x14ac:dyDescent="0.2">
      <c r="B311" s="237" t="s">
        <v>78</v>
      </c>
      <c r="C311" s="238"/>
      <c r="D311" s="238"/>
      <c r="E311" s="238"/>
      <c r="F311" s="238"/>
      <c r="G311" s="238"/>
      <c r="H311" s="238"/>
      <c r="I311" s="238"/>
      <c r="J311" s="238"/>
      <c r="K311" s="238"/>
      <c r="L311" s="238"/>
      <c r="M311" s="239"/>
    </row>
    <row r="312" spans="2:13" ht="41.25" customHeight="1" x14ac:dyDescent="0.2">
      <c r="B312" s="237" t="s">
        <v>80</v>
      </c>
      <c r="C312" s="238"/>
      <c r="D312" s="238"/>
      <c r="E312" s="238"/>
      <c r="F312" s="238"/>
      <c r="G312" s="238"/>
      <c r="H312" s="238"/>
      <c r="I312" s="238"/>
      <c r="J312" s="238"/>
      <c r="K312" s="238"/>
      <c r="L312" s="238"/>
      <c r="M312" s="239"/>
    </row>
    <row r="313" spans="2:13" ht="12.75" customHeight="1" x14ac:dyDescent="0.2">
      <c r="B313" s="237" t="s">
        <v>82</v>
      </c>
      <c r="C313" s="238"/>
      <c r="D313" s="238"/>
      <c r="E313" s="238"/>
      <c r="F313" s="238"/>
      <c r="G313" s="238"/>
      <c r="H313" s="238"/>
      <c r="I313" s="238"/>
      <c r="J313" s="238"/>
      <c r="K313" s="238"/>
      <c r="L313" s="238"/>
      <c r="M313" s="239"/>
    </row>
    <row r="314" spans="2:13" ht="62.25" customHeight="1" x14ac:dyDescent="0.2">
      <c r="B314" s="237" t="s">
        <v>84</v>
      </c>
      <c r="C314" s="238"/>
      <c r="D314" s="238"/>
      <c r="E314" s="238"/>
      <c r="F314" s="238"/>
      <c r="G314" s="238"/>
      <c r="H314" s="238"/>
      <c r="I314" s="238"/>
      <c r="J314" s="238"/>
      <c r="K314" s="238"/>
      <c r="L314" s="238"/>
      <c r="M314" s="239"/>
    </row>
    <row r="315" spans="2:13" x14ac:dyDescent="0.2">
      <c r="B315" s="237" t="s">
        <v>86</v>
      </c>
      <c r="C315" s="238"/>
      <c r="D315" s="238"/>
      <c r="E315" s="238"/>
      <c r="F315" s="238"/>
      <c r="G315" s="238"/>
      <c r="H315" s="238"/>
      <c r="I315" s="238"/>
      <c r="J315" s="238"/>
      <c r="K315" s="238"/>
      <c r="L315" s="238"/>
      <c r="M315" s="239"/>
    </row>
    <row r="316" spans="2:13" ht="32.25" customHeight="1" x14ac:dyDescent="0.2">
      <c r="B316" s="237" t="s">
        <v>144</v>
      </c>
      <c r="C316" s="238"/>
      <c r="D316" s="238"/>
      <c r="E316" s="238"/>
      <c r="F316" s="238"/>
      <c r="G316" s="238"/>
      <c r="H316" s="238"/>
      <c r="I316" s="238"/>
      <c r="J316" s="238"/>
      <c r="K316" s="238"/>
      <c r="L316" s="238"/>
      <c r="M316" s="239"/>
    </row>
    <row r="317" spans="2:13" ht="30.75" customHeight="1" x14ac:dyDescent="0.2">
      <c r="B317" s="237" t="s">
        <v>96</v>
      </c>
      <c r="C317" s="238"/>
      <c r="D317" s="238"/>
      <c r="E317" s="238"/>
      <c r="F317" s="238"/>
      <c r="G317" s="238"/>
      <c r="H317" s="238"/>
      <c r="I317" s="238"/>
      <c r="J317" s="238"/>
      <c r="K317" s="238"/>
      <c r="L317" s="238"/>
      <c r="M317" s="239"/>
    </row>
    <row r="318" spans="2:13" ht="54" customHeight="1" x14ac:dyDescent="0.2">
      <c r="B318" s="237" t="s">
        <v>98</v>
      </c>
      <c r="C318" s="238"/>
      <c r="D318" s="238"/>
      <c r="E318" s="238"/>
      <c r="F318" s="238"/>
      <c r="G318" s="238"/>
      <c r="H318" s="238"/>
      <c r="I318" s="238"/>
      <c r="J318" s="238"/>
      <c r="K318" s="238"/>
      <c r="L318" s="238"/>
      <c r="M318" s="239"/>
    </row>
    <row r="319" spans="2:13" ht="36" customHeight="1" x14ac:dyDescent="0.2">
      <c r="B319" s="237" t="s">
        <v>99</v>
      </c>
      <c r="C319" s="238"/>
      <c r="D319" s="238"/>
      <c r="E319" s="238"/>
      <c r="F319" s="238"/>
      <c r="G319" s="238"/>
      <c r="H319" s="238"/>
      <c r="I319" s="238"/>
      <c r="J319" s="238"/>
      <c r="K319" s="238"/>
      <c r="L319" s="238"/>
      <c r="M319" s="239"/>
    </row>
    <row r="320" spans="2:13" ht="50.25" customHeight="1" x14ac:dyDescent="0.2">
      <c r="B320" s="237" t="s">
        <v>101</v>
      </c>
      <c r="C320" s="238"/>
      <c r="D320" s="238"/>
      <c r="E320" s="238"/>
      <c r="F320" s="238"/>
      <c r="G320" s="238"/>
      <c r="H320" s="238"/>
      <c r="I320" s="238"/>
      <c r="J320" s="238"/>
      <c r="K320" s="238"/>
      <c r="L320" s="238"/>
      <c r="M320" s="239"/>
    </row>
    <row r="321" spans="2:13" ht="43.5" customHeight="1" x14ac:dyDescent="0.2">
      <c r="B321" s="237" t="s">
        <v>103</v>
      </c>
      <c r="C321" s="238"/>
      <c r="D321" s="238"/>
      <c r="E321" s="238"/>
      <c r="F321" s="238"/>
      <c r="G321" s="238"/>
      <c r="H321" s="238"/>
      <c r="I321" s="238"/>
      <c r="J321" s="238"/>
      <c r="K321" s="238"/>
      <c r="L321" s="238"/>
      <c r="M321" s="239"/>
    </row>
    <row r="322" spans="2:13" ht="41.25" customHeight="1" x14ac:dyDescent="0.2">
      <c r="B322" s="237" t="s">
        <v>105</v>
      </c>
      <c r="C322" s="238"/>
      <c r="D322" s="238"/>
      <c r="E322" s="238"/>
      <c r="F322" s="238"/>
      <c r="G322" s="238"/>
      <c r="H322" s="238"/>
      <c r="I322" s="238"/>
      <c r="J322" s="238"/>
      <c r="K322" s="238"/>
      <c r="L322" s="238"/>
      <c r="M322" s="239"/>
    </row>
    <row r="323" spans="2:13" x14ac:dyDescent="0.2">
      <c r="B323" s="237" t="s">
        <v>107</v>
      </c>
      <c r="C323" s="238"/>
      <c r="D323" s="238"/>
      <c r="E323" s="238"/>
      <c r="F323" s="238"/>
      <c r="G323" s="238"/>
      <c r="H323" s="238"/>
      <c r="I323" s="238"/>
      <c r="J323" s="238"/>
      <c r="K323" s="238"/>
      <c r="L323" s="238"/>
      <c r="M323" s="239"/>
    </row>
    <row r="324" spans="2:13" x14ac:dyDescent="0.2">
      <c r="B324" s="237" t="s">
        <v>109</v>
      </c>
      <c r="C324" s="238"/>
      <c r="D324" s="238"/>
      <c r="E324" s="238"/>
      <c r="F324" s="238"/>
      <c r="G324" s="238"/>
      <c r="H324" s="238"/>
      <c r="I324" s="238"/>
      <c r="J324" s="238"/>
      <c r="K324" s="238"/>
      <c r="L324" s="238"/>
      <c r="M324" s="239"/>
    </row>
    <row r="325" spans="2:13" x14ac:dyDescent="0.2">
      <c r="B325" s="237" t="s">
        <v>110</v>
      </c>
      <c r="C325" s="238"/>
      <c r="D325" s="238"/>
      <c r="E325" s="238"/>
      <c r="F325" s="238"/>
      <c r="G325" s="238"/>
      <c r="H325" s="238"/>
      <c r="I325" s="238"/>
      <c r="J325" s="238"/>
      <c r="K325" s="238"/>
      <c r="L325" s="238"/>
      <c r="M325" s="239"/>
    </row>
    <row r="326" spans="2:13" ht="21" customHeight="1" x14ac:dyDescent="0.2">
      <c r="B326" s="237" t="s">
        <v>114</v>
      </c>
      <c r="C326" s="238"/>
      <c r="D326" s="238"/>
      <c r="E326" s="238"/>
      <c r="F326" s="238"/>
      <c r="G326" s="238"/>
      <c r="H326" s="238"/>
      <c r="I326" s="238"/>
      <c r="J326" s="238"/>
      <c r="K326" s="238"/>
      <c r="L326" s="238"/>
      <c r="M326" s="239"/>
    </row>
    <row r="327" spans="2:13" ht="117.75" customHeight="1" x14ac:dyDescent="0.2">
      <c r="B327" s="237" t="s">
        <v>116</v>
      </c>
      <c r="C327" s="238"/>
      <c r="D327" s="238"/>
      <c r="E327" s="238"/>
      <c r="F327" s="238"/>
      <c r="G327" s="238"/>
      <c r="H327" s="238"/>
      <c r="I327" s="238"/>
      <c r="J327" s="238"/>
      <c r="K327" s="238"/>
      <c r="L327" s="238"/>
      <c r="M327" s="239"/>
    </row>
    <row r="328" spans="2:13" ht="81.75" customHeight="1" x14ac:dyDescent="0.2">
      <c r="B328" s="237" t="s">
        <v>118</v>
      </c>
      <c r="C328" s="238"/>
      <c r="D328" s="238"/>
      <c r="E328" s="238"/>
      <c r="F328" s="238"/>
      <c r="G328" s="238"/>
      <c r="H328" s="238"/>
      <c r="I328" s="238"/>
      <c r="J328" s="238"/>
      <c r="K328" s="238"/>
      <c r="L328" s="238"/>
      <c r="M328" s="239"/>
    </row>
    <row r="329" spans="2:13" ht="30" customHeight="1" x14ac:dyDescent="0.2">
      <c r="B329" s="237" t="s">
        <v>120</v>
      </c>
      <c r="C329" s="238"/>
      <c r="D329" s="238"/>
      <c r="E329" s="238"/>
      <c r="F329" s="238"/>
      <c r="G329" s="238"/>
      <c r="H329" s="238"/>
      <c r="I329" s="238"/>
      <c r="J329" s="238"/>
      <c r="K329" s="238"/>
      <c r="L329" s="238"/>
      <c r="M329" s="239"/>
    </row>
    <row r="330" spans="2:13" ht="25.5" customHeight="1" x14ac:dyDescent="0.2">
      <c r="B330" s="237" t="s">
        <v>122</v>
      </c>
      <c r="C330" s="238"/>
      <c r="D330" s="238"/>
      <c r="E330" s="238"/>
      <c r="F330" s="238"/>
      <c r="G330" s="238"/>
      <c r="H330" s="238"/>
      <c r="I330" s="238"/>
      <c r="J330" s="238"/>
      <c r="K330" s="238"/>
      <c r="L330" s="238"/>
      <c r="M330" s="239"/>
    </row>
    <row r="331" spans="2:13" ht="43.5" customHeight="1" x14ac:dyDescent="0.2">
      <c r="B331" s="237" t="s">
        <v>124</v>
      </c>
      <c r="C331" s="238"/>
      <c r="D331" s="238"/>
      <c r="E331" s="238"/>
      <c r="F331" s="238"/>
      <c r="G331" s="238"/>
      <c r="H331" s="238"/>
      <c r="I331" s="238"/>
      <c r="J331" s="238"/>
      <c r="K331" s="238"/>
      <c r="L331" s="238"/>
      <c r="M331" s="239"/>
    </row>
    <row r="332" spans="2:13" ht="50.25" customHeight="1" x14ac:dyDescent="0.2">
      <c r="B332" s="237" t="s">
        <v>126</v>
      </c>
      <c r="C332" s="238"/>
      <c r="D332" s="238"/>
      <c r="E332" s="238"/>
      <c r="F332" s="238"/>
      <c r="G332" s="238"/>
      <c r="H332" s="238"/>
      <c r="I332" s="238"/>
      <c r="J332" s="238"/>
      <c r="K332" s="238"/>
      <c r="L332" s="238"/>
      <c r="M332" s="239"/>
    </row>
    <row r="333" spans="2:13" x14ac:dyDescent="0.2">
      <c r="B333" s="237" t="s">
        <v>127</v>
      </c>
      <c r="C333" s="238"/>
      <c r="D333" s="238"/>
      <c r="E333" s="238"/>
      <c r="F333" s="238"/>
      <c r="G333" s="238"/>
      <c r="H333" s="238"/>
      <c r="I333" s="238"/>
      <c r="J333" s="238"/>
      <c r="K333" s="238"/>
      <c r="L333" s="238"/>
      <c r="M333" s="239"/>
    </row>
    <row r="334" spans="2:13" ht="30" customHeight="1" x14ac:dyDescent="0.2">
      <c r="B334" s="237" t="s">
        <v>129</v>
      </c>
      <c r="C334" s="238"/>
      <c r="D334" s="238"/>
      <c r="E334" s="238"/>
      <c r="F334" s="238"/>
      <c r="G334" s="238"/>
      <c r="H334" s="238"/>
      <c r="I334" s="238"/>
      <c r="J334" s="238"/>
      <c r="K334" s="238"/>
      <c r="L334" s="238"/>
      <c r="M334" s="239"/>
    </row>
    <row r="336" spans="2:13" hidden="1" x14ac:dyDescent="0.2"/>
    <row r="337" spans="2:13" ht="22.5" customHeight="1" x14ac:dyDescent="0.2">
      <c r="B337" s="241" t="s">
        <v>161</v>
      </c>
      <c r="C337" s="241"/>
      <c r="D337" s="241"/>
      <c r="E337" s="241"/>
      <c r="F337" s="241"/>
      <c r="G337" s="241"/>
      <c r="H337" s="241"/>
      <c r="I337" s="241"/>
      <c r="J337" s="241"/>
      <c r="K337" s="241"/>
      <c r="L337" s="241"/>
      <c r="M337" s="241"/>
    </row>
    <row r="338" spans="2:13" x14ac:dyDescent="0.2">
      <c r="B338" s="143"/>
      <c r="C338" s="143"/>
      <c r="D338" s="143"/>
      <c r="E338" s="143"/>
      <c r="F338" s="143"/>
      <c r="G338" s="143"/>
      <c r="H338" s="143"/>
      <c r="I338" s="143"/>
      <c r="J338" s="143"/>
      <c r="K338" s="143"/>
      <c r="L338" s="143"/>
      <c r="M338" s="143"/>
    </row>
    <row r="339" spans="2:13" ht="64.5" hidden="1" thickBot="1" x14ac:dyDescent="0.25">
      <c r="E339" s="137" t="s">
        <v>152</v>
      </c>
      <c r="F339" s="138" t="s">
        <v>133</v>
      </c>
      <c r="G339" s="139" t="s">
        <v>135</v>
      </c>
      <c r="H339" s="140" t="s">
        <v>136</v>
      </c>
      <c r="I339" s="141" t="s">
        <v>137</v>
      </c>
      <c r="J339" s="142" t="s">
        <v>138</v>
      </c>
    </row>
    <row r="340" spans="2:13" hidden="1" x14ac:dyDescent="0.2">
      <c r="D340" s="68" t="s">
        <v>56</v>
      </c>
      <c r="E340" s="126">
        <v>0.50793650793650791</v>
      </c>
      <c r="F340" s="47">
        <v>0.65714285714285714</v>
      </c>
      <c r="G340" s="61">
        <v>0.58571428571428574</v>
      </c>
      <c r="H340" s="132">
        <v>0.65396825396825398</v>
      </c>
      <c r="I340" s="104">
        <v>0.40952380952380951</v>
      </c>
      <c r="J340" s="121">
        <v>0.52087912087912092</v>
      </c>
    </row>
    <row r="341" spans="2:13" hidden="1" x14ac:dyDescent="0.2">
      <c r="D341" s="68" t="s">
        <v>57</v>
      </c>
      <c r="E341" s="127">
        <v>0.38095238095238093</v>
      </c>
      <c r="F341" s="48">
        <v>0.26428571428571429</v>
      </c>
      <c r="G341" s="62">
        <v>0.21142857142857144</v>
      </c>
      <c r="H341" s="133">
        <v>0.25396825396825395</v>
      </c>
      <c r="I341" s="105">
        <v>0.41904761904761906</v>
      </c>
      <c r="J341" s="122">
        <v>0.33406593406593404</v>
      </c>
    </row>
    <row r="342" spans="2:13" ht="13.5" hidden="1" thickBot="1" x14ac:dyDescent="0.25">
      <c r="D342" s="68" t="s">
        <v>55</v>
      </c>
      <c r="E342" s="128">
        <v>0.1111111111111111</v>
      </c>
      <c r="F342" s="49">
        <v>7.857142857142857E-2</v>
      </c>
      <c r="G342" s="63">
        <v>0.20285714285714285</v>
      </c>
      <c r="H342" s="134">
        <v>9.2063492063492069E-2</v>
      </c>
      <c r="I342" s="106">
        <v>0.17142857142857143</v>
      </c>
      <c r="J342" s="123">
        <v>0.14505494505494507</v>
      </c>
    </row>
    <row r="343" spans="2:13" hidden="1" x14ac:dyDescent="0.2">
      <c r="C343"/>
      <c r="D343"/>
      <c r="E343"/>
    </row>
    <row r="344" spans="2:13" hidden="1" x14ac:dyDescent="0.2">
      <c r="C344"/>
      <c r="D344"/>
      <c r="E344"/>
    </row>
    <row r="345" spans="2:13" x14ac:dyDescent="0.2">
      <c r="C345"/>
      <c r="D345"/>
      <c r="E345"/>
    </row>
    <row r="346" spans="2:13" x14ac:dyDescent="0.2">
      <c r="C346"/>
      <c r="D346"/>
      <c r="E346"/>
    </row>
    <row r="347" spans="2:13" x14ac:dyDescent="0.2">
      <c r="C347"/>
      <c r="D347"/>
      <c r="E347"/>
    </row>
    <row r="348" spans="2:13" x14ac:dyDescent="0.2">
      <c r="C348"/>
      <c r="D348"/>
      <c r="E348"/>
    </row>
    <row r="349" spans="2:13" x14ac:dyDescent="0.2">
      <c r="C349"/>
      <c r="D349"/>
      <c r="E349"/>
    </row>
    <row r="350" spans="2:13" x14ac:dyDescent="0.2">
      <c r="C350"/>
      <c r="D350"/>
      <c r="E350"/>
    </row>
    <row r="351" spans="2:13" x14ac:dyDescent="0.2">
      <c r="C351"/>
      <c r="D351"/>
      <c r="E351"/>
    </row>
    <row r="352" spans="2:13" x14ac:dyDescent="0.2">
      <c r="C352"/>
      <c r="D352"/>
      <c r="E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spans="2:10" x14ac:dyDescent="0.2">
      <c r="C369"/>
      <c r="D369"/>
      <c r="E369"/>
    </row>
    <row r="370" spans="2:10" x14ac:dyDescent="0.2">
      <c r="C370"/>
      <c r="D370"/>
      <c r="E370"/>
    </row>
    <row r="371" spans="2:10" x14ac:dyDescent="0.2">
      <c r="C371"/>
      <c r="D371"/>
      <c r="E371"/>
    </row>
    <row r="372" spans="2:10" x14ac:dyDescent="0.2">
      <c r="C372"/>
      <c r="D372"/>
      <c r="E372"/>
    </row>
    <row r="373" spans="2:10" x14ac:dyDescent="0.2">
      <c r="B373" s="9" t="s">
        <v>160</v>
      </c>
      <c r="C373"/>
      <c r="D373"/>
      <c r="E373"/>
    </row>
    <row r="374" spans="2:10" x14ac:dyDescent="0.2">
      <c r="C374"/>
      <c r="D374"/>
      <c r="E374"/>
    </row>
    <row r="375" spans="2:10" x14ac:dyDescent="0.2">
      <c r="B375" s="9" t="s">
        <v>152</v>
      </c>
      <c r="C375"/>
      <c r="D375"/>
      <c r="E375"/>
    </row>
    <row r="376" spans="2:10" x14ac:dyDescent="0.2">
      <c r="B376" s="240" t="s">
        <v>153</v>
      </c>
      <c r="C376" s="240"/>
      <c r="D376" s="240"/>
      <c r="E376" s="240"/>
      <c r="F376" s="240"/>
      <c r="G376" s="240"/>
      <c r="H376" s="240"/>
      <c r="I376" s="240"/>
      <c r="J376" s="240"/>
    </row>
    <row r="377" spans="2:10" x14ac:dyDescent="0.2">
      <c r="C377"/>
      <c r="D377"/>
      <c r="E377"/>
    </row>
    <row r="378" spans="2:10" x14ac:dyDescent="0.2">
      <c r="B378" s="9" t="s">
        <v>155</v>
      </c>
      <c r="C378"/>
      <c r="D378"/>
      <c r="E378"/>
    </row>
    <row r="379" spans="2:10" x14ac:dyDescent="0.2">
      <c r="B379" s="240" t="s">
        <v>154</v>
      </c>
      <c r="C379" s="240"/>
      <c r="D379" s="240"/>
      <c r="E379" s="240"/>
      <c r="F379" s="240"/>
      <c r="G379" s="240"/>
      <c r="H379" s="240"/>
      <c r="I379" s="240"/>
      <c r="J379" s="240"/>
    </row>
    <row r="380" spans="2:10" x14ac:dyDescent="0.2">
      <c r="C380"/>
      <c r="D380"/>
      <c r="E380"/>
    </row>
    <row r="381" spans="2:10" x14ac:dyDescent="0.2">
      <c r="B381" s="9" t="s">
        <v>135</v>
      </c>
      <c r="C381"/>
      <c r="D381"/>
      <c r="E381"/>
    </row>
    <row r="382" spans="2:10" x14ac:dyDescent="0.2">
      <c r="B382" s="240" t="s">
        <v>156</v>
      </c>
      <c r="C382" s="240"/>
      <c r="D382" s="240"/>
      <c r="E382" s="240"/>
      <c r="F382" s="240"/>
      <c r="G382" s="240"/>
      <c r="H382" s="240"/>
      <c r="I382" s="240"/>
      <c r="J382" s="240"/>
    </row>
    <row r="383" spans="2:10" x14ac:dyDescent="0.2">
      <c r="C383"/>
      <c r="D383"/>
      <c r="E383"/>
    </row>
    <row r="384" spans="2:10" x14ac:dyDescent="0.2">
      <c r="B384" s="9" t="s">
        <v>136</v>
      </c>
      <c r="C384"/>
      <c r="D384"/>
      <c r="E384"/>
    </row>
    <row r="385" spans="1:10" x14ac:dyDescent="0.2">
      <c r="B385" s="240" t="s">
        <v>157</v>
      </c>
      <c r="C385" s="240"/>
      <c r="D385" s="240"/>
      <c r="E385" s="240"/>
      <c r="F385" s="240"/>
      <c r="G385" s="240"/>
      <c r="H385" s="240"/>
      <c r="I385" s="240"/>
      <c r="J385" s="240"/>
    </row>
    <row r="386" spans="1:10" x14ac:dyDescent="0.2">
      <c r="C386"/>
      <c r="D386"/>
      <c r="E386"/>
    </row>
    <row r="387" spans="1:10" x14ac:dyDescent="0.2">
      <c r="B387" s="9" t="s">
        <v>137</v>
      </c>
      <c r="C387"/>
      <c r="D387"/>
      <c r="E387"/>
    </row>
    <row r="388" spans="1:10" x14ac:dyDescent="0.2">
      <c r="B388" s="240" t="s">
        <v>158</v>
      </c>
      <c r="C388" s="240"/>
      <c r="D388" s="240"/>
      <c r="E388" s="240"/>
      <c r="F388" s="240"/>
      <c r="G388" s="240"/>
      <c r="H388" s="240"/>
      <c r="I388" s="240"/>
      <c r="J388" s="240"/>
    </row>
    <row r="389" spans="1:10" x14ac:dyDescent="0.2">
      <c r="C389"/>
      <c r="D389"/>
      <c r="E389"/>
    </row>
    <row r="390" spans="1:10" x14ac:dyDescent="0.2">
      <c r="B390" s="9" t="s">
        <v>138</v>
      </c>
      <c r="C390"/>
      <c r="D390"/>
      <c r="E390"/>
    </row>
    <row r="391" spans="1:10" x14ac:dyDescent="0.2">
      <c r="B391" s="240" t="s">
        <v>159</v>
      </c>
      <c r="C391" s="240"/>
      <c r="D391" s="240"/>
      <c r="E391" s="240"/>
      <c r="F391" s="240"/>
      <c r="G391" s="240"/>
      <c r="H391" s="240"/>
      <c r="I391" s="240"/>
      <c r="J391" s="240"/>
    </row>
    <row r="399" spans="1:10" x14ac:dyDescent="0.2">
      <c r="A399" s="4"/>
      <c r="B399" s="4"/>
      <c r="C399" s="144"/>
      <c r="D399" s="145"/>
      <c r="E399" s="145"/>
      <c r="F399" s="4"/>
    </row>
  </sheetData>
  <mergeCells count="177">
    <mergeCell ref="B17:E17"/>
    <mergeCell ref="B18:B20"/>
    <mergeCell ref="B22:E22"/>
    <mergeCell ref="B23:B25"/>
    <mergeCell ref="B27:E27"/>
    <mergeCell ref="B28:B30"/>
    <mergeCell ref="B2:E2"/>
    <mergeCell ref="B3:B5"/>
    <mergeCell ref="B7:E7"/>
    <mergeCell ref="B8:B10"/>
    <mergeCell ref="B12:E12"/>
    <mergeCell ref="B13:B15"/>
    <mergeCell ref="B48:E48"/>
    <mergeCell ref="B49:B51"/>
    <mergeCell ref="B53:E53"/>
    <mergeCell ref="B54:B56"/>
    <mergeCell ref="B58:E58"/>
    <mergeCell ref="B59:B61"/>
    <mergeCell ref="B32:E32"/>
    <mergeCell ref="B33:B35"/>
    <mergeCell ref="B37:E37"/>
    <mergeCell ref="B38:B40"/>
    <mergeCell ref="B42:E42"/>
    <mergeCell ref="B43:B45"/>
    <mergeCell ref="B78:E78"/>
    <mergeCell ref="B79:B81"/>
    <mergeCell ref="B83:E83"/>
    <mergeCell ref="B84:B86"/>
    <mergeCell ref="B89:E89"/>
    <mergeCell ref="B90:B92"/>
    <mergeCell ref="B63:E63"/>
    <mergeCell ref="B64:B66"/>
    <mergeCell ref="B68:E68"/>
    <mergeCell ref="B69:B71"/>
    <mergeCell ref="B73:E73"/>
    <mergeCell ref="B74:B76"/>
    <mergeCell ref="B109:E109"/>
    <mergeCell ref="B110:B112"/>
    <mergeCell ref="B114:E114"/>
    <mergeCell ref="B115:B117"/>
    <mergeCell ref="B119:E119"/>
    <mergeCell ref="B120:B122"/>
    <mergeCell ref="B94:E94"/>
    <mergeCell ref="B95:B97"/>
    <mergeCell ref="B99:E99"/>
    <mergeCell ref="B100:B102"/>
    <mergeCell ref="B104:E104"/>
    <mergeCell ref="B105:B107"/>
    <mergeCell ref="B140:E140"/>
    <mergeCell ref="B141:B143"/>
    <mergeCell ref="B145:E145"/>
    <mergeCell ref="B146:B148"/>
    <mergeCell ref="B150:E150"/>
    <mergeCell ref="B151:B153"/>
    <mergeCell ref="B124:E124"/>
    <mergeCell ref="B125:B127"/>
    <mergeCell ref="B129:E129"/>
    <mergeCell ref="B130:B132"/>
    <mergeCell ref="B134:E134"/>
    <mergeCell ref="B135:B137"/>
    <mergeCell ref="B170:E170"/>
    <mergeCell ref="B171:B173"/>
    <mergeCell ref="B175:E175"/>
    <mergeCell ref="B176:B178"/>
    <mergeCell ref="B180:E180"/>
    <mergeCell ref="B181:B183"/>
    <mergeCell ref="B155:E155"/>
    <mergeCell ref="B156:B158"/>
    <mergeCell ref="B160:E160"/>
    <mergeCell ref="B161:B163"/>
    <mergeCell ref="B165:E165"/>
    <mergeCell ref="B166:B168"/>
    <mergeCell ref="B202:E202"/>
    <mergeCell ref="B203:B205"/>
    <mergeCell ref="B207:E207"/>
    <mergeCell ref="B208:B210"/>
    <mergeCell ref="B212:E212"/>
    <mergeCell ref="B213:B215"/>
    <mergeCell ref="B186:E186"/>
    <mergeCell ref="B187:B189"/>
    <mergeCell ref="B191:E191"/>
    <mergeCell ref="B192:B194"/>
    <mergeCell ref="B196:E196"/>
    <mergeCell ref="B197:B199"/>
    <mergeCell ref="B232:E232"/>
    <mergeCell ref="B233:B235"/>
    <mergeCell ref="B237:E237"/>
    <mergeCell ref="B238:B240"/>
    <mergeCell ref="B242:E242"/>
    <mergeCell ref="B243:B245"/>
    <mergeCell ref="B217:E217"/>
    <mergeCell ref="B218:B220"/>
    <mergeCell ref="B222:E222"/>
    <mergeCell ref="B223:B225"/>
    <mergeCell ref="B227:E227"/>
    <mergeCell ref="B228:B230"/>
    <mergeCell ref="B262:E262"/>
    <mergeCell ref="B263:B265"/>
    <mergeCell ref="B268:M268"/>
    <mergeCell ref="B269:M269"/>
    <mergeCell ref="B270:M270"/>
    <mergeCell ref="B271:M271"/>
    <mergeCell ref="B247:E247"/>
    <mergeCell ref="B248:B250"/>
    <mergeCell ref="B252:E252"/>
    <mergeCell ref="B253:B255"/>
    <mergeCell ref="B257:E257"/>
    <mergeCell ref="B258:B260"/>
    <mergeCell ref="B294:M294"/>
    <mergeCell ref="B295:M295"/>
    <mergeCell ref="B284:M284"/>
    <mergeCell ref="B285:M285"/>
    <mergeCell ref="B286:M286"/>
    <mergeCell ref="B287:M287"/>
    <mergeCell ref="B282:M282"/>
    <mergeCell ref="B283:M283"/>
    <mergeCell ref="B272:M272"/>
    <mergeCell ref="B273:M273"/>
    <mergeCell ref="B274:M274"/>
    <mergeCell ref="B275:M275"/>
    <mergeCell ref="B288:M288"/>
    <mergeCell ref="B289:M289"/>
    <mergeCell ref="B290:M290"/>
    <mergeCell ref="B291:M291"/>
    <mergeCell ref="B292:M292"/>
    <mergeCell ref="B293:M293"/>
    <mergeCell ref="B276:M276"/>
    <mergeCell ref="B277:M277"/>
    <mergeCell ref="B278:M278"/>
    <mergeCell ref="B279:M279"/>
    <mergeCell ref="B280:M280"/>
    <mergeCell ref="B281:M281"/>
    <mergeCell ref="B310:M310"/>
    <mergeCell ref="B311:M311"/>
    <mergeCell ref="B312:M312"/>
    <mergeCell ref="B313:M313"/>
    <mergeCell ref="B308:M308"/>
    <mergeCell ref="B309:M309"/>
    <mergeCell ref="B296:M296"/>
    <mergeCell ref="B297:M297"/>
    <mergeCell ref="B298:M298"/>
    <mergeCell ref="B299:M299"/>
    <mergeCell ref="B301:M301"/>
    <mergeCell ref="B302:M302"/>
    <mergeCell ref="B303:M303"/>
    <mergeCell ref="B304:M304"/>
    <mergeCell ref="B305:M305"/>
    <mergeCell ref="B306:M306"/>
    <mergeCell ref="B307:M307"/>
    <mergeCell ref="B376:J376"/>
    <mergeCell ref="B379:J379"/>
    <mergeCell ref="B382:J382"/>
    <mergeCell ref="B385:J385"/>
    <mergeCell ref="B388:J388"/>
    <mergeCell ref="B391:J391"/>
    <mergeCell ref="B334:M334"/>
    <mergeCell ref="B332:M332"/>
    <mergeCell ref="B333:M333"/>
    <mergeCell ref="B337:M337"/>
    <mergeCell ref="B326:M326"/>
    <mergeCell ref="B327:M327"/>
    <mergeCell ref="B328:M328"/>
    <mergeCell ref="B329:M329"/>
    <mergeCell ref="B330:M330"/>
    <mergeCell ref="B331:M331"/>
    <mergeCell ref="B314:M314"/>
    <mergeCell ref="B315:M315"/>
    <mergeCell ref="B316:M316"/>
    <mergeCell ref="B317:M317"/>
    <mergeCell ref="B318:M318"/>
    <mergeCell ref="B319:M319"/>
    <mergeCell ref="B322:M322"/>
    <mergeCell ref="B323:M323"/>
    <mergeCell ref="B324:M324"/>
    <mergeCell ref="B325:M325"/>
    <mergeCell ref="B320:M320"/>
    <mergeCell ref="B321:M321"/>
  </mergeCells>
  <printOptions horizontalCentered="1" verticalCentered="1"/>
  <pageMargins left="0.70866141732283472" right="0.70866141732283472" top="0.74803149606299213" bottom="0.74803149606299213" header="0.31496062992125984" footer="0.31496062992125984"/>
  <pageSetup scale="72" fitToHeight="0" orientation="landscape" verticalDpi="0" r:id="rId1"/>
  <headerFooter>
    <oddHeader>&amp;L&amp;G&amp;C&amp;"Arial,Negrita"&amp;14&amp;K00-049Resultados Encuesta Clima Organizacional IRL</oddHeader>
    <oddFooter>Preparado por Efren Bermudez Yorio &amp;D&amp;RPágina &amp;P</oddFooter>
  </headerFooter>
  <rowBreaks count="13" manualBreakCount="13">
    <brk id="31" max="16383" man="1"/>
    <brk id="62" max="16383" man="1"/>
    <brk id="87" max="16383" man="1"/>
    <brk id="113" max="16383" man="1"/>
    <brk id="137" max="16383" man="1"/>
    <brk id="169" max="16383" man="1"/>
    <brk id="200" max="16383" man="1"/>
    <brk id="231" max="16383" man="1"/>
    <brk id="261" max="16383" man="1"/>
    <brk id="285" max="16383" man="1"/>
    <brk id="300" max="16383" man="1"/>
    <brk id="321" max="16383" man="1"/>
    <brk id="334" max="16383"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3"/>
  <sheetViews>
    <sheetView workbookViewId="0">
      <selection activeCell="B10" sqref="B10"/>
    </sheetView>
  </sheetViews>
  <sheetFormatPr baseColWidth="10" defaultRowHeight="12.75" x14ac:dyDescent="0.2"/>
  <cols>
    <col min="1" max="1" width="11.42578125" style="17"/>
    <col min="2" max="2" width="51" style="17" customWidth="1"/>
    <col min="3" max="3" width="25" style="144" bestFit="1" customWidth="1"/>
    <col min="4" max="7" width="11.42578125" style="17"/>
  </cols>
  <sheetData>
    <row r="1" spans="1:6" x14ac:dyDescent="0.2">
      <c r="A1" s="144" t="s">
        <v>162</v>
      </c>
      <c r="B1" s="144" t="s">
        <v>164</v>
      </c>
      <c r="C1" s="144" t="s">
        <v>163</v>
      </c>
      <c r="D1" s="145" t="s">
        <v>165</v>
      </c>
      <c r="E1" s="145" t="s">
        <v>166</v>
      </c>
      <c r="F1" s="144" t="s">
        <v>167</v>
      </c>
    </row>
    <row r="2" spans="1:6" ht="25.5" x14ac:dyDescent="0.2">
      <c r="B2" s="146" t="s">
        <v>1</v>
      </c>
      <c r="C2" s="144" t="s">
        <v>168</v>
      </c>
    </row>
    <row r="3" spans="1:6" ht="25.5" x14ac:dyDescent="0.2">
      <c r="B3" s="1" t="s">
        <v>2</v>
      </c>
      <c r="C3" s="144" t="s">
        <v>168</v>
      </c>
    </row>
    <row r="4" spans="1:6" ht="25.5" x14ac:dyDescent="0.2">
      <c r="B4" s="146" t="s">
        <v>3</v>
      </c>
      <c r="C4" s="144" t="s">
        <v>168</v>
      </c>
    </row>
    <row r="5" spans="1:6" ht="25.5" x14ac:dyDescent="0.2">
      <c r="B5" s="1" t="s">
        <v>4</v>
      </c>
      <c r="C5" s="144" t="s">
        <v>168</v>
      </c>
    </row>
    <row r="6" spans="1:6" ht="25.5" x14ac:dyDescent="0.2">
      <c r="B6" s="146" t="s">
        <v>5</v>
      </c>
      <c r="C6" s="144" t="s">
        <v>168</v>
      </c>
    </row>
    <row r="7" spans="1:6" ht="25.5" x14ac:dyDescent="0.2">
      <c r="B7" s="1" t="s">
        <v>6</v>
      </c>
      <c r="C7" s="144" t="s">
        <v>168</v>
      </c>
    </row>
    <row r="8" spans="1:6" ht="25.5" x14ac:dyDescent="0.2">
      <c r="B8" s="1" t="s">
        <v>7</v>
      </c>
      <c r="C8" s="144" t="s">
        <v>168</v>
      </c>
    </row>
    <row r="9" spans="1:6" ht="25.5" x14ac:dyDescent="0.2">
      <c r="B9" s="1" t="s">
        <v>8</v>
      </c>
      <c r="C9" s="144" t="s">
        <v>168</v>
      </c>
    </row>
    <row r="10" spans="1:6" ht="38.25" x14ac:dyDescent="0.2">
      <c r="B10" s="146" t="s">
        <v>9</v>
      </c>
      <c r="C10" s="144" t="s">
        <v>168</v>
      </c>
    </row>
    <row r="11" spans="1:6" x14ac:dyDescent="0.2">
      <c r="B11" s="1" t="s">
        <v>10</v>
      </c>
      <c r="C11" s="3" t="s">
        <v>169</v>
      </c>
    </row>
    <row r="12" spans="1:6" ht="25.5" x14ac:dyDescent="0.2">
      <c r="B12" s="1" t="s">
        <v>11</v>
      </c>
      <c r="C12" s="3" t="s">
        <v>169</v>
      </c>
    </row>
    <row r="13" spans="1:6" ht="25.5" x14ac:dyDescent="0.2">
      <c r="B13" s="1" t="s">
        <v>12</v>
      </c>
      <c r="C13" s="3" t="s">
        <v>169</v>
      </c>
    </row>
    <row r="14" spans="1:6" x14ac:dyDescent="0.2">
      <c r="B14" s="1" t="s">
        <v>13</v>
      </c>
      <c r="C14" s="3" t="s">
        <v>169</v>
      </c>
    </row>
    <row r="15" spans="1:6" x14ac:dyDescent="0.2">
      <c r="B15" s="1" t="s">
        <v>14</v>
      </c>
      <c r="C15" s="3" t="s">
        <v>169</v>
      </c>
    </row>
    <row r="16" spans="1:6" ht="25.5" x14ac:dyDescent="0.2">
      <c r="B16" s="1" t="s">
        <v>15</v>
      </c>
      <c r="C16" s="3" t="s">
        <v>169</v>
      </c>
    </row>
    <row r="17" spans="2:3" ht="25.5" x14ac:dyDescent="0.2">
      <c r="B17" s="1" t="s">
        <v>16</v>
      </c>
      <c r="C17" s="3" t="s">
        <v>169</v>
      </c>
    </row>
    <row r="18" spans="2:3" ht="25.5" x14ac:dyDescent="0.2">
      <c r="B18" s="1" t="s">
        <v>17</v>
      </c>
      <c r="C18" s="3" t="s">
        <v>169</v>
      </c>
    </row>
    <row r="19" spans="2:3" x14ac:dyDescent="0.2">
      <c r="B19" s="1" t="s">
        <v>18</v>
      </c>
      <c r="C19" s="3" t="s">
        <v>170</v>
      </c>
    </row>
    <row r="20" spans="2:3" ht="25.5" x14ac:dyDescent="0.2">
      <c r="B20" s="1" t="s">
        <v>19</v>
      </c>
      <c r="C20" s="3" t="s">
        <v>170</v>
      </c>
    </row>
    <row r="21" spans="2:3" x14ac:dyDescent="0.2">
      <c r="B21" s="1" t="s">
        <v>20</v>
      </c>
      <c r="C21" s="3" t="s">
        <v>170</v>
      </c>
    </row>
    <row r="22" spans="2:3" x14ac:dyDescent="0.2">
      <c r="B22" s="1" t="s">
        <v>21</v>
      </c>
      <c r="C22" s="3" t="s">
        <v>170</v>
      </c>
    </row>
    <row r="23" spans="2:3" x14ac:dyDescent="0.2">
      <c r="B23" s="1" t="s">
        <v>22</v>
      </c>
      <c r="C23" s="3" t="s">
        <v>170</v>
      </c>
    </row>
    <row r="24" spans="2:3" ht="38.25" x14ac:dyDescent="0.2">
      <c r="B24" s="2" t="s">
        <v>23</v>
      </c>
      <c r="C24" s="3" t="s">
        <v>170</v>
      </c>
    </row>
    <row r="25" spans="2:3" x14ac:dyDescent="0.2">
      <c r="B25" s="1" t="s">
        <v>24</v>
      </c>
      <c r="C25" s="3" t="s">
        <v>170</v>
      </c>
    </row>
    <row r="26" spans="2:3" x14ac:dyDescent="0.2">
      <c r="B26" s="2" t="s">
        <v>25</v>
      </c>
      <c r="C26" s="3" t="s">
        <v>170</v>
      </c>
    </row>
    <row r="27" spans="2:3" x14ac:dyDescent="0.2">
      <c r="B27" s="1" t="s">
        <v>26</v>
      </c>
      <c r="C27" s="3" t="s">
        <v>170</v>
      </c>
    </row>
    <row r="28" spans="2:3" ht="25.5" x14ac:dyDescent="0.2">
      <c r="B28" s="1" t="s">
        <v>27</v>
      </c>
      <c r="C28" s="3" t="s">
        <v>170</v>
      </c>
    </row>
    <row r="29" spans="2:3" ht="25.5" x14ac:dyDescent="0.2">
      <c r="B29" s="1" t="s">
        <v>28</v>
      </c>
      <c r="C29" s="3" t="s">
        <v>171</v>
      </c>
    </row>
    <row r="30" spans="2:3" ht="25.5" x14ac:dyDescent="0.2">
      <c r="B30" s="1" t="s">
        <v>29</v>
      </c>
      <c r="C30" s="3" t="s">
        <v>171</v>
      </c>
    </row>
    <row r="31" spans="2:3" ht="25.5" x14ac:dyDescent="0.2">
      <c r="B31" s="1" t="s">
        <v>30</v>
      </c>
      <c r="C31" s="3" t="s">
        <v>171</v>
      </c>
    </row>
    <row r="32" spans="2:3" ht="25.5" x14ac:dyDescent="0.2">
      <c r="B32" s="1" t="s">
        <v>31</v>
      </c>
      <c r="C32" s="3" t="s">
        <v>171</v>
      </c>
    </row>
    <row r="33" spans="2:3" ht="25.5" x14ac:dyDescent="0.2">
      <c r="B33" s="1" t="s">
        <v>32</v>
      </c>
      <c r="C33" s="3" t="s">
        <v>171</v>
      </c>
    </row>
    <row r="34" spans="2:3" x14ac:dyDescent="0.2">
      <c r="B34" s="1" t="s">
        <v>33</v>
      </c>
      <c r="C34" s="3" t="s">
        <v>171</v>
      </c>
    </row>
    <row r="35" spans="2:3" ht="25.5" x14ac:dyDescent="0.2">
      <c r="B35" s="1" t="s">
        <v>34</v>
      </c>
      <c r="C35" s="3" t="s">
        <v>171</v>
      </c>
    </row>
    <row r="36" spans="2:3" ht="25.5" x14ac:dyDescent="0.2">
      <c r="B36" s="1" t="s">
        <v>35</v>
      </c>
      <c r="C36" s="3" t="s">
        <v>171</v>
      </c>
    </row>
    <row r="37" spans="2:3" x14ac:dyDescent="0.2">
      <c r="B37" s="1" t="s">
        <v>36</v>
      </c>
      <c r="C37" s="3" t="s">
        <v>171</v>
      </c>
    </row>
    <row r="38" spans="2:3" ht="25.5" x14ac:dyDescent="0.2">
      <c r="B38" s="1" t="s">
        <v>37</v>
      </c>
      <c r="C38" s="3" t="s">
        <v>172</v>
      </c>
    </row>
    <row r="39" spans="2:3" x14ac:dyDescent="0.2">
      <c r="B39" s="1" t="s">
        <v>38</v>
      </c>
      <c r="C39" s="3" t="s">
        <v>172</v>
      </c>
    </row>
    <row r="40" spans="2:3" x14ac:dyDescent="0.2">
      <c r="B40" s="1" t="s">
        <v>39</v>
      </c>
      <c r="C40" s="3" t="s">
        <v>172</v>
      </c>
    </row>
    <row r="41" spans="2:3" x14ac:dyDescent="0.2">
      <c r="B41" s="1" t="s">
        <v>40</v>
      </c>
      <c r="C41" s="3" t="s">
        <v>173</v>
      </c>
    </row>
    <row r="42" spans="2:3" x14ac:dyDescent="0.2">
      <c r="B42" s="1" t="s">
        <v>41</v>
      </c>
      <c r="C42" s="3" t="s">
        <v>173</v>
      </c>
    </row>
    <row r="43" spans="2:3" x14ac:dyDescent="0.2">
      <c r="B43" s="1" t="s">
        <v>42</v>
      </c>
      <c r="C43" s="3" t="s">
        <v>173</v>
      </c>
    </row>
    <row r="44" spans="2:3" ht="38.25" x14ac:dyDescent="0.2">
      <c r="B44" s="1" t="s">
        <v>43</v>
      </c>
      <c r="C44" s="3" t="s">
        <v>173</v>
      </c>
    </row>
    <row r="45" spans="2:3" ht="25.5" x14ac:dyDescent="0.2">
      <c r="B45" s="1" t="s">
        <v>44</v>
      </c>
      <c r="C45" s="3" t="s">
        <v>173</v>
      </c>
    </row>
    <row r="46" spans="2:3" x14ac:dyDescent="0.2">
      <c r="B46" s="1" t="s">
        <v>45</v>
      </c>
      <c r="C46" s="3" t="s">
        <v>173</v>
      </c>
    </row>
    <row r="47" spans="2:3" ht="25.5" x14ac:dyDescent="0.2">
      <c r="B47" s="1" t="s">
        <v>46</v>
      </c>
      <c r="C47" s="3" t="s">
        <v>173</v>
      </c>
    </row>
    <row r="48" spans="2:3" ht="25.5" x14ac:dyDescent="0.2">
      <c r="B48" s="1" t="s">
        <v>47</v>
      </c>
      <c r="C48" s="3" t="s">
        <v>173</v>
      </c>
    </row>
    <row r="49" spans="2:3" ht="25.5" x14ac:dyDescent="0.2">
      <c r="B49" s="1" t="s">
        <v>48</v>
      </c>
      <c r="C49" s="3" t="s">
        <v>173</v>
      </c>
    </row>
    <row r="50" spans="2:3" ht="25.5" x14ac:dyDescent="0.2">
      <c r="B50" s="1" t="s">
        <v>49</v>
      </c>
      <c r="C50" s="3" t="s">
        <v>173</v>
      </c>
    </row>
    <row r="51" spans="2:3" ht="25.5" x14ac:dyDescent="0.2">
      <c r="B51" s="1" t="s">
        <v>50</v>
      </c>
      <c r="C51" s="3" t="s">
        <v>173</v>
      </c>
    </row>
    <row r="52" spans="2:3" ht="25.5" x14ac:dyDescent="0.2">
      <c r="B52" s="1" t="s">
        <v>51</v>
      </c>
      <c r="C52" s="3" t="s">
        <v>173</v>
      </c>
    </row>
    <row r="53" spans="2:3" ht="25.5" x14ac:dyDescent="0.2">
      <c r="B53" s="1" t="s">
        <v>52</v>
      </c>
      <c r="C53" s="3" t="s">
        <v>173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3"/>
  <sheetViews>
    <sheetView showGridLines="0" zoomScale="70" zoomScaleNormal="70" workbookViewId="0">
      <selection activeCell="K25" sqref="K25"/>
    </sheetView>
  </sheetViews>
  <sheetFormatPr baseColWidth="10" defaultRowHeight="12.75" x14ac:dyDescent="0.2"/>
  <sheetData>
    <row r="1" spans="1:7" ht="15.75" customHeight="1" thickBot="1" x14ac:dyDescent="0.25">
      <c r="B1" s="125" t="s">
        <v>152</v>
      </c>
      <c r="C1" s="129" t="s">
        <v>133</v>
      </c>
      <c r="D1" s="130" t="s">
        <v>135</v>
      </c>
      <c r="E1" s="131" t="s">
        <v>136</v>
      </c>
      <c r="F1" s="135" t="s">
        <v>137</v>
      </c>
      <c r="G1" s="136" t="s">
        <v>138</v>
      </c>
    </row>
    <row r="2" spans="1:7" ht="15.75" customHeight="1" x14ac:dyDescent="0.2">
      <c r="A2" s="68" t="s">
        <v>56</v>
      </c>
      <c r="B2" s="126">
        <v>0.50793650793650791</v>
      </c>
      <c r="C2" s="47">
        <v>0.65714285714285714</v>
      </c>
      <c r="D2" s="61">
        <v>0.58571428571428574</v>
      </c>
      <c r="E2" s="132">
        <v>0.65396825396825398</v>
      </c>
      <c r="F2" s="104">
        <v>0.40952380952380951</v>
      </c>
      <c r="G2" s="121">
        <v>0.52087912087912092</v>
      </c>
    </row>
    <row r="3" spans="1:7" ht="15.75" customHeight="1" x14ac:dyDescent="0.2">
      <c r="A3" s="68" t="s">
        <v>57</v>
      </c>
      <c r="B3" s="127">
        <v>0.38095238095238093</v>
      </c>
      <c r="C3" s="48">
        <v>0.26428571428571429</v>
      </c>
      <c r="D3" s="62">
        <v>0.21142857142857144</v>
      </c>
      <c r="E3" s="133">
        <v>0.25396825396825395</v>
      </c>
      <c r="F3" s="105">
        <v>0.41904761904761906</v>
      </c>
      <c r="G3" s="122">
        <v>0.33406593406593404</v>
      </c>
    </row>
    <row r="4" spans="1:7" ht="15.75" customHeight="1" thickBot="1" x14ac:dyDescent="0.25">
      <c r="A4" s="68" t="s">
        <v>55</v>
      </c>
      <c r="B4" s="128">
        <v>0.1111111111111111</v>
      </c>
      <c r="C4" s="49">
        <v>7.857142857142857E-2</v>
      </c>
      <c r="D4" s="63">
        <v>0.20285714285714285</v>
      </c>
      <c r="E4" s="134">
        <v>9.2063492063492069E-2</v>
      </c>
      <c r="F4" s="106">
        <v>0.17142857142857143</v>
      </c>
      <c r="G4" s="123">
        <v>0.14505494505494507</v>
      </c>
    </row>
    <row r="35" spans="2:10" x14ac:dyDescent="0.2">
      <c r="B35" s="9" t="s">
        <v>160</v>
      </c>
    </row>
    <row r="37" spans="2:10" x14ac:dyDescent="0.2">
      <c r="B37" s="9" t="s">
        <v>152</v>
      </c>
    </row>
    <row r="38" spans="2:10" ht="32.25" customHeight="1" x14ac:dyDescent="0.2">
      <c r="B38" s="240" t="s">
        <v>153</v>
      </c>
      <c r="C38" s="240"/>
      <c r="D38" s="240"/>
      <c r="E38" s="240"/>
      <c r="F38" s="240"/>
      <c r="G38" s="240"/>
      <c r="H38" s="240"/>
      <c r="I38" s="240"/>
      <c r="J38" s="240"/>
    </row>
    <row r="40" spans="2:10" x14ac:dyDescent="0.2">
      <c r="B40" s="9" t="s">
        <v>155</v>
      </c>
    </row>
    <row r="41" spans="2:10" ht="41.25" customHeight="1" x14ac:dyDescent="0.2">
      <c r="B41" s="240" t="s">
        <v>154</v>
      </c>
      <c r="C41" s="240"/>
      <c r="D41" s="240"/>
      <c r="E41" s="240"/>
      <c r="F41" s="240"/>
      <c r="G41" s="240"/>
      <c r="H41" s="240"/>
      <c r="I41" s="240"/>
      <c r="J41" s="240"/>
    </row>
    <row r="43" spans="2:10" x14ac:dyDescent="0.2">
      <c r="B43" s="9" t="s">
        <v>135</v>
      </c>
    </row>
    <row r="44" spans="2:10" ht="30" customHeight="1" x14ac:dyDescent="0.2">
      <c r="B44" s="240" t="s">
        <v>156</v>
      </c>
      <c r="C44" s="240"/>
      <c r="D44" s="240"/>
      <c r="E44" s="240"/>
      <c r="F44" s="240"/>
      <c r="G44" s="240"/>
      <c r="H44" s="240"/>
      <c r="I44" s="240"/>
      <c r="J44" s="240"/>
    </row>
    <row r="46" spans="2:10" x14ac:dyDescent="0.2">
      <c r="B46" s="9" t="s">
        <v>136</v>
      </c>
    </row>
    <row r="47" spans="2:10" ht="27.75" customHeight="1" x14ac:dyDescent="0.2">
      <c r="B47" s="240" t="s">
        <v>157</v>
      </c>
      <c r="C47" s="240"/>
      <c r="D47" s="240"/>
      <c r="E47" s="240"/>
      <c r="F47" s="240"/>
      <c r="G47" s="240"/>
      <c r="H47" s="240"/>
      <c r="I47" s="240"/>
      <c r="J47" s="240"/>
    </row>
    <row r="49" spans="2:10" x14ac:dyDescent="0.2">
      <c r="B49" s="9" t="s">
        <v>137</v>
      </c>
    </row>
    <row r="50" spans="2:10" x14ac:dyDescent="0.2">
      <c r="B50" s="240" t="s">
        <v>158</v>
      </c>
      <c r="C50" s="240"/>
      <c r="D50" s="240"/>
      <c r="E50" s="240"/>
      <c r="F50" s="240"/>
      <c r="G50" s="240"/>
      <c r="H50" s="240"/>
      <c r="I50" s="240"/>
      <c r="J50" s="240"/>
    </row>
    <row r="52" spans="2:10" x14ac:dyDescent="0.2">
      <c r="B52" s="9" t="s">
        <v>138</v>
      </c>
    </row>
    <row r="53" spans="2:10" ht="45.75" customHeight="1" x14ac:dyDescent="0.2">
      <c r="B53" s="240" t="s">
        <v>159</v>
      </c>
      <c r="C53" s="240"/>
      <c r="D53" s="240"/>
      <c r="E53" s="240"/>
      <c r="F53" s="240"/>
      <c r="G53" s="240"/>
      <c r="H53" s="240"/>
      <c r="I53" s="240"/>
      <c r="J53" s="240"/>
    </row>
  </sheetData>
  <mergeCells count="6">
    <mergeCell ref="B53:J53"/>
    <mergeCell ref="B38:J38"/>
    <mergeCell ref="B41:J41"/>
    <mergeCell ref="B44:J44"/>
    <mergeCell ref="B47:J47"/>
    <mergeCell ref="B50:J50"/>
  </mergeCells>
  <pageMargins left="0.7" right="0.7" top="0.75" bottom="0.75" header="0.3" footer="0.3"/>
  <pageSetup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Cuestionario</vt:lpstr>
      <vt:lpstr>Base sin formulas</vt:lpstr>
      <vt:lpstr>Hoja2</vt:lpstr>
      <vt:lpstr>Respuestas de formulario 1</vt:lpstr>
      <vt:lpstr>Graficas generales</vt:lpstr>
      <vt:lpstr>Plan de accion</vt:lpstr>
      <vt:lpstr>Comparativo por areas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Efren Bermudez Yorio</dc:creator>
  <cp:lastModifiedBy>Efren Bermudez Yorio</cp:lastModifiedBy>
  <cp:lastPrinted>2015-08-18T22:30:42Z</cp:lastPrinted>
  <dcterms:created xsi:type="dcterms:W3CDTF">2015-08-17T22:34:20Z</dcterms:created>
  <dcterms:modified xsi:type="dcterms:W3CDTF">2023-08-23T01:07:22Z</dcterms:modified>
</cp:coreProperties>
</file>