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bookViews>
    <workbookView xWindow="930" yWindow="0" windowWidth="19560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1" l="1"/>
  <c r="N121" i="1"/>
  <c r="G124" i="1"/>
  <c r="J123" i="1"/>
  <c r="F123" i="1"/>
  <c r="J122" i="1"/>
  <c r="F122" i="1"/>
  <c r="J121" i="1"/>
  <c r="F121" i="1"/>
  <c r="J120" i="1"/>
  <c r="J124" i="1" s="1"/>
  <c r="F120" i="1"/>
  <c r="F124" i="1" s="1"/>
  <c r="H108" i="1"/>
  <c r="H107" i="1"/>
  <c r="H106" i="1"/>
  <c r="H105" i="1"/>
  <c r="G115" i="1"/>
  <c r="J114" i="1"/>
  <c r="F114" i="1"/>
  <c r="J113" i="1"/>
  <c r="F113" i="1"/>
  <c r="J112" i="1"/>
  <c r="F112" i="1"/>
  <c r="J111" i="1"/>
  <c r="J115" i="1" s="1"/>
  <c r="F111" i="1"/>
  <c r="E106" i="1"/>
  <c r="F106" i="1" s="1"/>
  <c r="G106" i="1" s="1"/>
  <c r="E107" i="1"/>
  <c r="F107" i="1"/>
  <c r="G107" i="1" s="1"/>
  <c r="E108" i="1"/>
  <c r="F108" i="1" s="1"/>
  <c r="G108" i="1" s="1"/>
  <c r="E105" i="1"/>
  <c r="F105" i="1" s="1"/>
  <c r="G105" i="1" s="1"/>
  <c r="G98" i="1"/>
  <c r="J97" i="1"/>
  <c r="F97" i="1"/>
  <c r="J96" i="1"/>
  <c r="F96" i="1"/>
  <c r="J95" i="1"/>
  <c r="J98" i="1" s="1"/>
  <c r="F95" i="1"/>
  <c r="F98" i="1" s="1"/>
  <c r="G89" i="1"/>
  <c r="J88" i="1"/>
  <c r="F88" i="1"/>
  <c r="J87" i="1"/>
  <c r="J89" i="1" s="1"/>
  <c r="F87" i="1"/>
  <c r="G83" i="1"/>
  <c r="J82" i="1"/>
  <c r="F82" i="1"/>
  <c r="J81" i="1"/>
  <c r="F81" i="1"/>
  <c r="G75" i="1"/>
  <c r="J74" i="1"/>
  <c r="F74" i="1"/>
  <c r="J73" i="1"/>
  <c r="F73" i="1"/>
  <c r="J72" i="1"/>
  <c r="F72" i="1"/>
  <c r="J71" i="1"/>
  <c r="F71" i="1"/>
  <c r="N56" i="1"/>
  <c r="G66" i="1"/>
  <c r="J65" i="1"/>
  <c r="F65" i="1"/>
  <c r="J64" i="1"/>
  <c r="F64" i="1"/>
  <c r="J63" i="1"/>
  <c r="F63" i="1"/>
  <c r="N57" i="1"/>
  <c r="N58" i="1"/>
  <c r="N55" i="1"/>
  <c r="G59" i="1"/>
  <c r="J58" i="1"/>
  <c r="F58" i="1"/>
  <c r="J57" i="1"/>
  <c r="F57" i="1"/>
  <c r="J56" i="1"/>
  <c r="F56" i="1"/>
  <c r="J55" i="1"/>
  <c r="F55" i="1"/>
  <c r="J36" i="1"/>
  <c r="J37" i="1"/>
  <c r="J38" i="1"/>
  <c r="J39" i="1"/>
  <c r="F46" i="1"/>
  <c r="F47" i="1"/>
  <c r="F48" i="1"/>
  <c r="F45" i="1"/>
  <c r="G40" i="1"/>
  <c r="F39" i="1"/>
  <c r="F38" i="1"/>
  <c r="F37" i="1"/>
  <c r="F36" i="1"/>
  <c r="G32" i="1"/>
  <c r="J31" i="1"/>
  <c r="F31" i="1"/>
  <c r="J30" i="1"/>
  <c r="F30" i="1"/>
  <c r="J29" i="1"/>
  <c r="F29" i="1"/>
  <c r="J28" i="1"/>
  <c r="F28" i="1"/>
  <c r="G24" i="1"/>
  <c r="J23" i="1"/>
  <c r="F23" i="1"/>
  <c r="J22" i="1"/>
  <c r="F22" i="1"/>
  <c r="J21" i="1"/>
  <c r="F21" i="1"/>
  <c r="J20" i="1"/>
  <c r="F20" i="1"/>
  <c r="F115" i="1" l="1"/>
  <c r="H115" i="1"/>
  <c r="H98" i="1"/>
  <c r="F89" i="1"/>
  <c r="H89" i="1" s="1"/>
  <c r="L89" i="1" s="1"/>
  <c r="N88" i="1"/>
  <c r="F83" i="1"/>
  <c r="J83" i="1"/>
  <c r="H83" i="1"/>
  <c r="F75" i="1"/>
  <c r="H75" i="1" s="1"/>
  <c r="N71" i="1" s="1"/>
  <c r="J75" i="1"/>
  <c r="F66" i="1"/>
  <c r="H66" i="1" s="1"/>
  <c r="N63" i="1" s="1"/>
  <c r="J59" i="1"/>
  <c r="J66" i="1"/>
  <c r="F59" i="1"/>
  <c r="H59" i="1"/>
  <c r="J40" i="1"/>
  <c r="H47" i="1"/>
  <c r="J47" i="1" s="1"/>
  <c r="H46" i="1"/>
  <c r="J46" i="1" s="1"/>
  <c r="H45" i="1"/>
  <c r="J45" i="1" s="1"/>
  <c r="H48" i="1"/>
  <c r="J48" i="1" s="1"/>
  <c r="J32" i="1"/>
  <c r="J24" i="1"/>
  <c r="F40" i="1"/>
  <c r="H40" i="1" s="1"/>
  <c r="F32" i="1"/>
  <c r="H32" i="1" s="1"/>
  <c r="F24" i="1"/>
  <c r="H24" i="1" s="1"/>
  <c r="G15" i="1"/>
  <c r="J14" i="1"/>
  <c r="F14" i="1"/>
  <c r="J13" i="1"/>
  <c r="F13" i="1"/>
  <c r="J12" i="1"/>
  <c r="F12" i="1"/>
  <c r="J11" i="1"/>
  <c r="F11" i="1"/>
  <c r="J3" i="1"/>
  <c r="J4" i="1"/>
  <c r="J5" i="1"/>
  <c r="J2" i="1"/>
  <c r="G6" i="1"/>
  <c r="F3" i="1"/>
  <c r="F4" i="1"/>
  <c r="F5" i="1"/>
  <c r="F2" i="1"/>
  <c r="N123" i="1" l="1"/>
  <c r="N120" i="1"/>
  <c r="N122" i="1"/>
  <c r="L124" i="1"/>
  <c r="N114" i="1"/>
  <c r="N111" i="1"/>
  <c r="N112" i="1"/>
  <c r="N113" i="1"/>
  <c r="L115" i="1"/>
  <c r="N87" i="1"/>
  <c r="N89" i="1" s="1"/>
  <c r="N97" i="1"/>
  <c r="N95" i="1"/>
  <c r="N96" i="1"/>
  <c r="L98" i="1"/>
  <c r="N81" i="1"/>
  <c r="N82" i="1"/>
  <c r="L83" i="1"/>
  <c r="N74" i="1"/>
  <c r="N73" i="1"/>
  <c r="L75" i="1"/>
  <c r="N72" i="1"/>
  <c r="N64" i="1"/>
  <c r="N65" i="1"/>
  <c r="L66" i="1"/>
  <c r="L40" i="1"/>
  <c r="L59" i="1"/>
  <c r="N37" i="1"/>
  <c r="N39" i="1"/>
  <c r="N36" i="1"/>
  <c r="N38" i="1"/>
  <c r="L32" i="1"/>
  <c r="J15" i="1"/>
  <c r="L24" i="1"/>
  <c r="N21" i="1"/>
  <c r="N20" i="1"/>
  <c r="N23" i="1"/>
  <c r="N22" i="1"/>
  <c r="N28" i="1"/>
  <c r="F15" i="1"/>
  <c r="H15" i="1" s="1"/>
  <c r="N30" i="1"/>
  <c r="N29" i="1"/>
  <c r="N31" i="1"/>
  <c r="F6" i="1"/>
  <c r="H6" i="1" s="1"/>
  <c r="J6" i="1"/>
  <c r="N124" i="1" l="1"/>
  <c r="N115" i="1"/>
  <c r="N98" i="1"/>
  <c r="N83" i="1"/>
  <c r="N75" i="1"/>
  <c r="N66" i="1"/>
  <c r="N59" i="1"/>
  <c r="N40" i="1"/>
  <c r="L15" i="1"/>
  <c r="N3" i="1"/>
  <c r="N2" i="1"/>
  <c r="N5" i="1"/>
  <c r="N4" i="1"/>
  <c r="N32" i="1"/>
  <c r="N11" i="1"/>
  <c r="N14" i="1"/>
  <c r="N13" i="1"/>
  <c r="N12" i="1"/>
  <c r="N24" i="1"/>
  <c r="L6" i="1"/>
  <c r="N15" i="1" l="1"/>
  <c r="N6" i="1"/>
</calcChain>
</file>

<file path=xl/sharedStrings.xml><?xml version="1.0" encoding="utf-8"?>
<sst xmlns="http://schemas.openxmlformats.org/spreadsheetml/2006/main" count="88" uniqueCount="26">
  <si>
    <t>Dj</t>
  </si>
  <si>
    <t>Qj</t>
  </si>
  <si>
    <t>cj</t>
  </si>
  <si>
    <t>hj</t>
  </si>
  <si>
    <t>cost</t>
    <phoneticPr fontId="1" type="noConversion"/>
  </si>
  <si>
    <t>idle time</t>
    <phoneticPr fontId="1" type="noConversion"/>
  </si>
  <si>
    <t>7.2a</t>
    <phoneticPr fontId="1" type="noConversion"/>
  </si>
  <si>
    <t>7.2b</t>
    <phoneticPr fontId="1" type="noConversion"/>
  </si>
  <si>
    <t>x</t>
    <phoneticPr fontId="1" type="noConversion"/>
  </si>
  <si>
    <t>7.2b1</t>
    <phoneticPr fontId="1" type="noConversion"/>
  </si>
  <si>
    <t>7.2 sample</t>
    <phoneticPr fontId="1" type="noConversion"/>
  </si>
  <si>
    <t>7.2 b22</t>
    <phoneticPr fontId="1" type="noConversion"/>
  </si>
  <si>
    <t>7.2 b21</t>
    <phoneticPr fontId="1" type="noConversion"/>
  </si>
  <si>
    <t>7.2 b3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</si>
  <si>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</si>
  <si>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7.1b</t>
    <phoneticPr fontId="1" type="noConversion"/>
  </si>
  <si>
    <t>Dj</t>
    <phoneticPr fontId="1" type="noConversion"/>
  </si>
  <si>
    <t>Qj</t>
    <phoneticPr fontId="1" type="noConversion"/>
  </si>
  <si>
    <t>hj</t>
    <phoneticPr fontId="1" type="noConversion"/>
  </si>
  <si>
    <t>cj</t>
    <phoneticPr fontId="1" type="noConversion"/>
  </si>
  <si>
    <t>rouj</t>
    <phoneticPr fontId="1" type="noConversion"/>
  </si>
  <si>
    <t>aj</t>
    <phoneticPr fontId="1" type="noConversion"/>
  </si>
  <si>
    <t>x 系数</t>
    <phoneticPr fontId="1" type="noConversion"/>
  </si>
  <si>
    <t>ti</t>
    <phoneticPr fontId="1" type="noConversion"/>
  </si>
  <si>
    <t>x idle</t>
    <phoneticPr fontId="1" type="noConversion"/>
  </si>
  <si>
    <t>y4=6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</si>
</sst>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abSelected="1" topLeftCell="A49" workbookViewId="0">
      <selection activeCell="P125" sqref="P125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3</v>
      </c>
      <c r="D1" t="s">
        <v>2</v>
      </c>
      <c r="J1" t="s">
        <v>5</v>
      </c>
      <c r="N1" t="s">
        <v>4</v>
      </c>
    </row>
    <row r="2" spans="1:14" x14ac:dyDescent="0.15">
      <c r="A2">
        <v>50</v>
      </c>
      <c r="B2">
        <v>400</v>
      </c>
      <c r="C2">
        <v>20</v>
      </c>
      <c r="D2">
        <v>2000</v>
      </c>
      <c r="F2">
        <f>C2*A2*(B2-A2)/2/B2</f>
        <v>437.5</v>
      </c>
      <c r="J2">
        <f>A2/B2</f>
        <v>0.125</v>
      </c>
      <c r="N2">
        <f>1/2*C2*(A2*H6-A2*A2*H6/B2)+D2/H6</f>
        <v>2156.1904000282152</v>
      </c>
    </row>
    <row r="3" spans="1:14" x14ac:dyDescent="0.15">
      <c r="A3">
        <v>50</v>
      </c>
      <c r="B3">
        <v>400</v>
      </c>
      <c r="C3">
        <v>20</v>
      </c>
      <c r="D3">
        <v>2500</v>
      </c>
      <c r="F3">
        <f t="shared" ref="F3:F5" si="0">C3*A3*(B3-A3)/2/B3</f>
        <v>437.5</v>
      </c>
      <c r="J3">
        <f t="shared" ref="J3:J5" si="1">A3/B3</f>
        <v>0.125</v>
      </c>
      <c r="N3">
        <f>1/2*C3*(A3*H6-A3*A3*H6/B3)+D3/H6</f>
        <v>2559.7126282626032</v>
      </c>
    </row>
    <row r="4" spans="1:14" x14ac:dyDescent="0.15">
      <c r="A4">
        <v>60</v>
      </c>
      <c r="B4">
        <v>500</v>
      </c>
      <c r="C4">
        <v>30</v>
      </c>
      <c r="D4">
        <v>800</v>
      </c>
      <c r="F4">
        <f t="shared" si="0"/>
        <v>792</v>
      </c>
      <c r="J4">
        <f t="shared" si="1"/>
        <v>0.12</v>
      </c>
      <c r="N4">
        <f>1/2*C4*(A4*H6-A4*A4*H6/B4)+D4/H6</f>
        <v>1626.9941429482915</v>
      </c>
    </row>
    <row r="5" spans="1:14" x14ac:dyDescent="0.15">
      <c r="A5">
        <v>60</v>
      </c>
      <c r="B5">
        <v>400</v>
      </c>
      <c r="C5">
        <v>70</v>
      </c>
      <c r="D5">
        <v>0</v>
      </c>
      <c r="F5">
        <f t="shared" si="0"/>
        <v>1785</v>
      </c>
      <c r="J5">
        <f t="shared" si="1"/>
        <v>0.15</v>
      </c>
      <c r="N5">
        <f>1/2*C5*(A5*H6-A5*A5*H6/B5)+D5/H6</f>
        <v>2211.7740673299099</v>
      </c>
    </row>
    <row r="6" spans="1:14" x14ac:dyDescent="0.15">
      <c r="F6">
        <f>SUM(F2:F5)</f>
        <v>3452</v>
      </c>
      <c r="G6">
        <f>SUM(D2:D5)</f>
        <v>5300</v>
      </c>
      <c r="H6">
        <f>SQRT(G6/F6)</f>
        <v>1.2390891133500896</v>
      </c>
      <c r="J6">
        <f>1-SUM(J2:J5)</f>
        <v>0.48</v>
      </c>
      <c r="L6">
        <f>J6*H6</f>
        <v>0.59476277440804304</v>
      </c>
      <c r="N6">
        <f>SUM(N2:N5)</f>
        <v>8554.6712385690207</v>
      </c>
    </row>
    <row r="10" spans="1:14" x14ac:dyDescent="0.15">
      <c r="A10" t="s">
        <v>0</v>
      </c>
      <c r="B10" t="s">
        <v>1</v>
      </c>
      <c r="C10" t="s">
        <v>3</v>
      </c>
      <c r="D10" t="s">
        <v>2</v>
      </c>
      <c r="N10" t="s">
        <v>4</v>
      </c>
    </row>
    <row r="11" spans="1:14" x14ac:dyDescent="0.15">
      <c r="A11">
        <v>50</v>
      </c>
      <c r="B11">
        <v>400</v>
      </c>
      <c r="C11">
        <v>20</v>
      </c>
      <c r="D11">
        <v>2000</v>
      </c>
      <c r="F11">
        <f>C11*A11*(B11-A11)/2/B11</f>
        <v>437.5</v>
      </c>
      <c r="J11">
        <f>A11/B11</f>
        <v>0.125</v>
      </c>
      <c r="N11">
        <f>1/2*C11*(A11*H15-A11*A11*H15/B11)+D11/H15</f>
        <v>2314.414887652892</v>
      </c>
    </row>
    <row r="12" spans="1:14" x14ac:dyDescent="0.15">
      <c r="A12">
        <v>50</v>
      </c>
      <c r="B12">
        <v>500</v>
      </c>
      <c r="C12">
        <v>20</v>
      </c>
      <c r="D12">
        <v>1000</v>
      </c>
      <c r="F12">
        <f t="shared" ref="F12:F14" si="2">C12*A12*(B12-A12)/2/B12</f>
        <v>450</v>
      </c>
      <c r="J12">
        <f t="shared" ref="J12:J14" si="3">A12/B12</f>
        <v>0.1</v>
      </c>
      <c r="N12">
        <f>1/2*C12*(A12*H15-A12*A12*H15/B12)+D12/H15</f>
        <v>1408.7742794408907</v>
      </c>
    </row>
    <row r="13" spans="1:14" x14ac:dyDescent="0.15">
      <c r="A13">
        <v>60</v>
      </c>
      <c r="B13">
        <v>500</v>
      </c>
      <c r="C13">
        <v>30</v>
      </c>
      <c r="D13">
        <v>1000</v>
      </c>
      <c r="F13">
        <f t="shared" si="2"/>
        <v>792</v>
      </c>
      <c r="J13">
        <f t="shared" si="3"/>
        <v>0.12</v>
      </c>
      <c r="N13">
        <f>1/2*C13*(A13*H15-A13*A13*H15/B13)+D13/H15</f>
        <v>1780.8212320036589</v>
      </c>
    </row>
    <row r="14" spans="1:14" x14ac:dyDescent="0.15">
      <c r="A14">
        <v>60</v>
      </c>
      <c r="B14">
        <v>400</v>
      </c>
      <c r="C14">
        <v>70</v>
      </c>
      <c r="D14">
        <v>100</v>
      </c>
      <c r="F14">
        <f t="shared" si="2"/>
        <v>1785</v>
      </c>
      <c r="J14">
        <f t="shared" si="3"/>
        <v>0.15</v>
      </c>
      <c r="N14">
        <f>1/2*C14*(A14*H15-A14*A14*H15/B14)+D14/H15</f>
        <v>2033.7478883511546</v>
      </c>
    </row>
    <row r="15" spans="1:14" x14ac:dyDescent="0.15">
      <c r="F15">
        <f>SUM(F11:F14)</f>
        <v>3464.5</v>
      </c>
      <c r="G15">
        <f>SUM(D11:D14)</f>
        <v>4100</v>
      </c>
      <c r="H15">
        <f>SQRT(G15/F15)</f>
        <v>1.0878565864408423</v>
      </c>
      <c r="J15">
        <f>1-SUM(J11:J14)</f>
        <v>0.505</v>
      </c>
      <c r="L15">
        <f>J15*H15</f>
        <v>0.54936757615262533</v>
      </c>
      <c r="N15">
        <f>SUM(N11:N14)</f>
        <v>7537.758287448597</v>
      </c>
    </row>
    <row r="19" spans="1:14" x14ac:dyDescent="0.15">
      <c r="A19" t="s">
        <v>0</v>
      </c>
      <c r="B19" t="s">
        <v>1</v>
      </c>
      <c r="C19" t="s">
        <v>3</v>
      </c>
      <c r="D19" t="s">
        <v>2</v>
      </c>
      <c r="N19" t="s">
        <v>4</v>
      </c>
    </row>
    <row r="20" spans="1:14" x14ac:dyDescent="0.15">
      <c r="A20">
        <v>50</v>
      </c>
      <c r="B20">
        <v>200</v>
      </c>
      <c r="C20">
        <v>20</v>
      </c>
      <c r="D20">
        <v>2000</v>
      </c>
      <c r="F20">
        <f>C20*A20*(B20-A20)/2/B20</f>
        <v>375</v>
      </c>
      <c r="J20">
        <f>A20/B20</f>
        <v>0.25</v>
      </c>
      <c r="N20">
        <f>1/2*C20*(A20*H24-A20*A20*H24/B20)+D20/H24</f>
        <v>1987.045148738423</v>
      </c>
    </row>
    <row r="21" spans="1:14" x14ac:dyDescent="0.15">
      <c r="A21">
        <v>50</v>
      </c>
      <c r="B21">
        <v>200</v>
      </c>
      <c r="C21">
        <v>20</v>
      </c>
      <c r="D21">
        <v>2500</v>
      </c>
      <c r="F21">
        <f t="shared" ref="F21:F23" si="4">C21*A21*(B21-A21)/2/B21</f>
        <v>375</v>
      </c>
      <c r="J21">
        <f t="shared" ref="J21:J23" si="5">A21/B21</f>
        <v>0.25</v>
      </c>
      <c r="N21">
        <f>1/2*C21*(A21*H24-A21*A21*H24/B21)+D21/H24</f>
        <v>2357.1547704391724</v>
      </c>
    </row>
    <row r="22" spans="1:14" x14ac:dyDescent="0.15">
      <c r="A22">
        <v>60</v>
      </c>
      <c r="B22">
        <v>250</v>
      </c>
      <c r="C22">
        <v>30</v>
      </c>
      <c r="D22">
        <v>800</v>
      </c>
      <c r="F22">
        <f t="shared" si="4"/>
        <v>684</v>
      </c>
      <c r="J22">
        <f t="shared" si="5"/>
        <v>0.24</v>
      </c>
      <c r="N22">
        <f>1/2*C22*(A22*H24-A22*A22*H24/B22)+D22/H24</f>
        <v>1516.2259460914165</v>
      </c>
    </row>
    <row r="23" spans="1:14" x14ac:dyDescent="0.15">
      <c r="A23">
        <v>60</v>
      </c>
      <c r="B23">
        <v>200</v>
      </c>
      <c r="C23">
        <v>70</v>
      </c>
      <c r="D23">
        <v>0</v>
      </c>
      <c r="F23">
        <f t="shared" si="4"/>
        <v>1470</v>
      </c>
      <c r="J23">
        <f t="shared" si="5"/>
        <v>0.3</v>
      </c>
      <c r="N23">
        <f>1/2*C23*(A23*H24-A23*A23*H24/B23)+D23/H24</f>
        <v>1985.8981147868715</v>
      </c>
    </row>
    <row r="24" spans="1:14" x14ac:dyDescent="0.15">
      <c r="F24">
        <f>SUM(F20:F23)</f>
        <v>2904</v>
      </c>
      <c r="G24">
        <f>SUM(D20:D23)</f>
        <v>5300</v>
      </c>
      <c r="H24">
        <f>SQRT(G24/F24)</f>
        <v>1.3509510984944704</v>
      </c>
      <c r="J24">
        <f>1-SUM(J20:J23)</f>
        <v>-4.0000000000000036E-2</v>
      </c>
      <c r="L24">
        <f>J24*H24</f>
        <v>-5.403804393977886E-2</v>
      </c>
      <c r="N24">
        <f>SUM(N20:N23)</f>
        <v>7846.323980055884</v>
      </c>
    </row>
    <row r="27" spans="1:14" x14ac:dyDescent="0.15">
      <c r="A27" t="s">
        <v>0</v>
      </c>
      <c r="B27" t="s">
        <v>1</v>
      </c>
      <c r="C27" t="s">
        <v>3</v>
      </c>
      <c r="D27" t="s">
        <v>2</v>
      </c>
      <c r="N27" t="s">
        <v>4</v>
      </c>
    </row>
    <row r="28" spans="1:14" x14ac:dyDescent="0.15">
      <c r="A28">
        <v>50</v>
      </c>
      <c r="B28">
        <v>200</v>
      </c>
      <c r="C28">
        <v>20</v>
      </c>
      <c r="D28">
        <v>2000</v>
      </c>
      <c r="F28">
        <f>C28*A28*(B28-A28)/2/B28</f>
        <v>375</v>
      </c>
      <c r="J28">
        <f>A28/B28</f>
        <v>0.25</v>
      </c>
      <c r="N28">
        <f>1/2*C28*(A28*H32-A28*A28*H32/B28)+D28/H32</f>
        <v>2028.2913088171483</v>
      </c>
    </row>
    <row r="29" spans="1:14" x14ac:dyDescent="0.15">
      <c r="A29">
        <v>50</v>
      </c>
      <c r="B29">
        <v>200</v>
      </c>
      <c r="C29">
        <v>20</v>
      </c>
      <c r="D29">
        <v>2500</v>
      </c>
      <c r="F29">
        <f t="shared" ref="F29:F31" si="6">C29*A29*(B29-A29)/2/B29</f>
        <v>375</v>
      </c>
      <c r="J29">
        <f t="shared" ref="J29:J31" si="7">A29/B29</f>
        <v>0.25</v>
      </c>
      <c r="N29">
        <f>1/2*C29*(A29*H32-A29*A29*H32/B29)+D29/H32</f>
        <v>2413.7584353796833</v>
      </c>
    </row>
    <row r="30" spans="1:14" x14ac:dyDescent="0.15">
      <c r="A30">
        <v>60</v>
      </c>
      <c r="B30">
        <v>300</v>
      </c>
      <c r="C30">
        <v>30</v>
      </c>
      <c r="D30">
        <v>800</v>
      </c>
      <c r="F30">
        <f t="shared" si="6"/>
        <v>720</v>
      </c>
      <c r="J30">
        <f t="shared" si="7"/>
        <v>0.2</v>
      </c>
      <c r="N30">
        <f>1/2*C30*(A30*H32-A30*A30*H32/B30)+D30/H32</f>
        <v>1550.6791834287119</v>
      </c>
    </row>
    <row r="31" spans="1:14" x14ac:dyDescent="0.15">
      <c r="A31">
        <v>60</v>
      </c>
      <c r="B31">
        <v>300</v>
      </c>
      <c r="C31">
        <v>70</v>
      </c>
      <c r="D31">
        <v>0</v>
      </c>
      <c r="F31">
        <f t="shared" si="6"/>
        <v>1680</v>
      </c>
      <c r="J31">
        <f t="shared" si="7"/>
        <v>0.2</v>
      </c>
      <c r="N31">
        <f>1/2*C31*(A31*H32-A31*A31*H32/B31)+D31/H32</f>
        <v>2179.1741555001972</v>
      </c>
    </row>
    <row r="32" spans="1:14" x14ac:dyDescent="0.15">
      <c r="F32">
        <f>SUM(F28:F31)</f>
        <v>3150</v>
      </c>
      <c r="G32">
        <f>SUM(D28:D31)</f>
        <v>5300</v>
      </c>
      <c r="H32">
        <f>SQRT(G32/F32)</f>
        <v>1.2971274735120224</v>
      </c>
      <c r="J32">
        <f>1-SUM(J28:J31)</f>
        <v>0.10000000000000009</v>
      </c>
      <c r="L32">
        <f>J32*H32</f>
        <v>0.12971274735120236</v>
      </c>
      <c r="N32">
        <f>SUM(N28:N31)</f>
        <v>8171.9030831257405</v>
      </c>
    </row>
    <row r="34" spans="1:14" x14ac:dyDescent="0.15">
      <c r="A34" t="s">
        <v>6</v>
      </c>
    </row>
    <row r="35" spans="1:14" x14ac:dyDescent="0.15">
      <c r="A35" t="s">
        <v>0</v>
      </c>
      <c r="B35" t="s">
        <v>1</v>
      </c>
      <c r="C35" t="s">
        <v>3</v>
      </c>
      <c r="D35" t="s">
        <v>2</v>
      </c>
      <c r="N35" t="s">
        <v>4</v>
      </c>
    </row>
    <row r="36" spans="1:14" x14ac:dyDescent="0.15">
      <c r="A36">
        <v>50</v>
      </c>
      <c r="B36">
        <v>100</v>
      </c>
      <c r="C36">
        <v>20</v>
      </c>
      <c r="D36">
        <v>2000</v>
      </c>
      <c r="F36">
        <f>C36*A36*(B36-A36)/2/B36</f>
        <v>250</v>
      </c>
      <c r="J36">
        <f>A36/B36</f>
        <v>0.5</v>
      </c>
      <c r="N36">
        <f>1/2*C36*(A36*H40-A36*A36*H40/B36)+D36/H40</f>
        <v>1697.0182072488815</v>
      </c>
    </row>
    <row r="37" spans="1:14" x14ac:dyDescent="0.15">
      <c r="A37">
        <v>50</v>
      </c>
      <c r="B37">
        <v>100</v>
      </c>
      <c r="C37">
        <v>20</v>
      </c>
      <c r="D37">
        <v>2500</v>
      </c>
      <c r="F37">
        <f t="shared" ref="F37:F39" si="8">C37*A37*(B37-A37)/2/B37</f>
        <v>250</v>
      </c>
      <c r="J37">
        <f t="shared" ref="J37:J39" si="9">A37/B37</f>
        <v>0.5</v>
      </c>
      <c r="N37">
        <f>1/2*C37*(A37*H40-A37*A37*H40/B37)+D37/H40</f>
        <v>2026.3972685714493</v>
      </c>
    </row>
    <row r="38" spans="1:14" x14ac:dyDescent="0.15">
      <c r="A38">
        <v>60</v>
      </c>
      <c r="B38">
        <v>150</v>
      </c>
      <c r="C38">
        <v>30</v>
      </c>
      <c r="D38">
        <v>800</v>
      </c>
      <c r="F38">
        <f t="shared" si="8"/>
        <v>540</v>
      </c>
      <c r="J38">
        <f t="shared" si="9"/>
        <v>0.4</v>
      </c>
      <c r="N38">
        <f>1/2*C38*(A38*H40-A38*A38*H40/B38)+D38/H40</f>
        <v>1346.7307359467075</v>
      </c>
    </row>
    <row r="39" spans="1:14" x14ac:dyDescent="0.15">
      <c r="A39">
        <v>60</v>
      </c>
      <c r="B39">
        <v>150</v>
      </c>
      <c r="C39">
        <v>70</v>
      </c>
      <c r="D39">
        <v>0</v>
      </c>
      <c r="F39">
        <f t="shared" si="8"/>
        <v>1260</v>
      </c>
      <c r="J39">
        <f t="shared" si="9"/>
        <v>0.4</v>
      </c>
      <c r="N39">
        <f>1/2*C39*(A39*H40-A39*A39*H40/B39)+D39/H40</f>
        <v>1912.6898882713979</v>
      </c>
    </row>
    <row r="40" spans="1:14" x14ac:dyDescent="0.15">
      <c r="F40">
        <f>SUM(F36:F39)</f>
        <v>2300</v>
      </c>
      <c r="G40">
        <f>SUM(D36:D39)</f>
        <v>5300</v>
      </c>
      <c r="H40">
        <f>SQRT(G40/F40)</f>
        <v>1.5180078478344428</v>
      </c>
      <c r="J40">
        <f>1-SUM(J36:J39)</f>
        <v>-0.79999999999999982</v>
      </c>
      <c r="L40">
        <f>J40*H40</f>
        <v>-1.214406278267554</v>
      </c>
      <c r="N40">
        <f>SUM(N36:N39)</f>
        <v>6982.8361000384357</v>
      </c>
    </row>
    <row r="43" spans="1:14" x14ac:dyDescent="0.15">
      <c r="A43" t="s">
        <v>7</v>
      </c>
    </row>
    <row r="44" spans="1:14" x14ac:dyDescent="0.15">
      <c r="A44" t="s">
        <v>0</v>
      </c>
      <c r="B44" t="s">
        <v>1</v>
      </c>
      <c r="C44" t="s">
        <v>3</v>
      </c>
      <c r="D44" t="s">
        <v>2</v>
      </c>
      <c r="F44" t="s">
        <v>8</v>
      </c>
      <c r="H44" t="s">
        <v>5</v>
      </c>
    </row>
    <row r="45" spans="1:14" x14ac:dyDescent="0.15">
      <c r="A45">
        <v>50</v>
      </c>
      <c r="B45">
        <v>200</v>
      </c>
      <c r="C45">
        <v>20</v>
      </c>
      <c r="D45">
        <v>2000</v>
      </c>
      <c r="F45">
        <f>SQRT(2*B45*D45/C45/A45/(B45-A45))</f>
        <v>2.3094010767585029</v>
      </c>
      <c r="H45">
        <f>F45*(1-A45/B45)</f>
        <v>1.7320508075688772</v>
      </c>
      <c r="J45">
        <f>F45-H45</f>
        <v>0.57735026918962573</v>
      </c>
    </row>
    <row r="46" spans="1:14" x14ac:dyDescent="0.15">
      <c r="A46">
        <v>50</v>
      </c>
      <c r="B46">
        <v>200</v>
      </c>
      <c r="C46">
        <v>20</v>
      </c>
      <c r="D46">
        <v>2500</v>
      </c>
      <c r="F46">
        <f t="shared" ref="F46:F48" si="10">SQRT(2*B46*D46/C46/A46/(B46-A46))</f>
        <v>2.5819888974716112</v>
      </c>
      <c r="H46">
        <f t="shared" ref="H46:H48" si="11">F46*(1-A46/B46)</f>
        <v>1.9364916731037085</v>
      </c>
      <c r="J46">
        <f t="shared" ref="J46:J48" si="12">F46-H46</f>
        <v>0.64549722436790269</v>
      </c>
    </row>
    <row r="47" spans="1:14" x14ac:dyDescent="0.15">
      <c r="A47">
        <v>60</v>
      </c>
      <c r="B47">
        <v>300</v>
      </c>
      <c r="C47">
        <v>30</v>
      </c>
      <c r="D47">
        <v>800</v>
      </c>
      <c r="F47">
        <f t="shared" si="10"/>
        <v>1.0540925533894598</v>
      </c>
      <c r="H47">
        <f t="shared" si="11"/>
        <v>0.84327404271156792</v>
      </c>
      <c r="J47">
        <f t="shared" si="12"/>
        <v>0.21081851067789192</v>
      </c>
    </row>
    <row r="48" spans="1:14" x14ac:dyDescent="0.15">
      <c r="A48">
        <v>60</v>
      </c>
      <c r="B48">
        <v>300</v>
      </c>
      <c r="C48">
        <v>70</v>
      </c>
      <c r="D48">
        <v>0</v>
      </c>
      <c r="F48">
        <f t="shared" si="10"/>
        <v>0</v>
      </c>
      <c r="H48">
        <f t="shared" si="11"/>
        <v>0</v>
      </c>
      <c r="J48">
        <f t="shared" si="12"/>
        <v>0</v>
      </c>
    </row>
    <row r="53" spans="1:14" x14ac:dyDescent="0.15">
      <c r="A53" t="s">
        <v>7</v>
      </c>
    </row>
    <row r="54" spans="1:14" x14ac:dyDescent="0.15">
      <c r="A54" t="s">
        <v>0</v>
      </c>
      <c r="B54" t="s">
        <v>1</v>
      </c>
      <c r="C54" t="s">
        <v>3</v>
      </c>
      <c r="D54" t="s">
        <v>2</v>
      </c>
      <c r="N54" t="s">
        <v>4</v>
      </c>
    </row>
    <row r="55" spans="1:14" x14ac:dyDescent="0.15">
      <c r="A55">
        <v>50</v>
      </c>
      <c r="B55">
        <v>200</v>
      </c>
      <c r="C55">
        <v>20</v>
      </c>
      <c r="D55">
        <v>2000</v>
      </c>
      <c r="F55">
        <f>C55*A55*(B55-A55)/2/B55</f>
        <v>375</v>
      </c>
      <c r="H55">
        <v>2.3094010767585029</v>
      </c>
      <c r="J55">
        <f>A55/B55</f>
        <v>0.25</v>
      </c>
      <c r="N55">
        <f>1/2*C55*(A55*H55-A55*A55*H55/B55)+D55/H55</f>
        <v>1732.0508075688772</v>
      </c>
    </row>
    <row r="56" spans="1:14" x14ac:dyDescent="0.15">
      <c r="A56">
        <v>50</v>
      </c>
      <c r="B56">
        <v>200</v>
      </c>
      <c r="C56">
        <v>20</v>
      </c>
      <c r="D56">
        <v>2500</v>
      </c>
      <c r="F56">
        <f t="shared" ref="F56:F58" si="13">C56*A56*(B56-A56)/2/B56</f>
        <v>375</v>
      </c>
      <c r="H56">
        <v>2.5819888974716112</v>
      </c>
      <c r="J56">
        <f t="shared" ref="J56:J58" si="14">A56/B56</f>
        <v>0.25</v>
      </c>
      <c r="N56">
        <f>1/2*C56*(A56*H56-A56*A56*H56/B56)+D56/H56</f>
        <v>1936.4916731037083</v>
      </c>
    </row>
    <row r="57" spans="1:14" x14ac:dyDescent="0.15">
      <c r="A57">
        <v>60</v>
      </c>
      <c r="B57">
        <v>300</v>
      </c>
      <c r="C57">
        <v>30</v>
      </c>
      <c r="D57">
        <v>800</v>
      </c>
      <c r="F57">
        <f t="shared" si="13"/>
        <v>720</v>
      </c>
      <c r="H57">
        <v>1.0540925533894598</v>
      </c>
      <c r="J57">
        <f t="shared" si="14"/>
        <v>0.2</v>
      </c>
      <c r="N57">
        <f t="shared" ref="N57:N58" si="15">1/2*C57*(A57*H57-A57*A57*H57/B57)+D57/H57</f>
        <v>1517.8932768808222</v>
      </c>
    </row>
    <row r="58" spans="1:14" x14ac:dyDescent="0.15">
      <c r="A58">
        <v>60</v>
      </c>
      <c r="B58">
        <v>300</v>
      </c>
      <c r="C58">
        <v>70</v>
      </c>
      <c r="D58">
        <v>0</v>
      </c>
      <c r="F58">
        <f t="shared" si="13"/>
        <v>1680</v>
      </c>
      <c r="H58">
        <v>0</v>
      </c>
      <c r="J58">
        <f t="shared" si="14"/>
        <v>0.2</v>
      </c>
      <c r="N58" t="e">
        <f t="shared" si="15"/>
        <v>#DIV/0!</v>
      </c>
    </row>
    <row r="59" spans="1:14" x14ac:dyDescent="0.15">
      <c r="F59">
        <f>SUM(F55:F58)</f>
        <v>3150</v>
      </c>
      <c r="G59">
        <f>SUM(D55:D58)</f>
        <v>5300</v>
      </c>
      <c r="H59">
        <f>SQRT(G59/F59)</f>
        <v>1.2971274735120224</v>
      </c>
      <c r="J59">
        <f>1-SUM(J55:J58)</f>
        <v>0.10000000000000009</v>
      </c>
      <c r="L59">
        <f>J59*H59</f>
        <v>0.12971274735120236</v>
      </c>
      <c r="N59" t="e">
        <f>SUM(N55:N58)</f>
        <v>#DIV/0!</v>
      </c>
    </row>
    <row r="61" spans="1:14" x14ac:dyDescent="0.15">
      <c r="A61" t="s">
        <v>9</v>
      </c>
    </row>
    <row r="62" spans="1:14" x14ac:dyDescent="0.15">
      <c r="A62" t="s">
        <v>0</v>
      </c>
      <c r="B62" t="s">
        <v>1</v>
      </c>
      <c r="C62" t="s">
        <v>3</v>
      </c>
      <c r="D62" t="s">
        <v>2</v>
      </c>
      <c r="N62" t="s">
        <v>4</v>
      </c>
    </row>
    <row r="63" spans="1:14" x14ac:dyDescent="0.15">
      <c r="A63">
        <v>50</v>
      </c>
      <c r="B63">
        <v>200</v>
      </c>
      <c r="C63">
        <v>20</v>
      </c>
      <c r="D63">
        <v>2000</v>
      </c>
      <c r="F63">
        <f>C63*A63*(B63-A63)/2/B63</f>
        <v>375</v>
      </c>
      <c r="J63">
        <f>A63/B63</f>
        <v>0.25</v>
      </c>
      <c r="N63">
        <f>1/2*C63*(A63*H66-A63*A63*H66/B63)+D63/H66</f>
        <v>2367.7368110027783</v>
      </c>
    </row>
    <row r="64" spans="1:14" x14ac:dyDescent="0.15">
      <c r="A64">
        <v>60</v>
      </c>
      <c r="B64">
        <v>300</v>
      </c>
      <c r="C64">
        <v>30</v>
      </c>
      <c r="D64">
        <v>800</v>
      </c>
      <c r="F64">
        <f t="shared" ref="F64:F65" si="16">C64*A64*(B64-A64)/2/B64</f>
        <v>720</v>
      </c>
      <c r="J64">
        <f t="shared" ref="J64:J65" si="17">A64/B64</f>
        <v>0.2</v>
      </c>
      <c r="N64">
        <f>1/2*C64*(A64*H66-A64*A64*H66/B64)+D64/H66</f>
        <v>1519.6565350617832</v>
      </c>
    </row>
    <row r="65" spans="1:14" x14ac:dyDescent="0.15">
      <c r="A65">
        <v>60</v>
      </c>
      <c r="B65">
        <v>300</v>
      </c>
      <c r="C65">
        <v>70</v>
      </c>
      <c r="D65">
        <v>0</v>
      </c>
      <c r="F65">
        <f t="shared" si="16"/>
        <v>1680</v>
      </c>
      <c r="J65">
        <f t="shared" si="17"/>
        <v>0.2</v>
      </c>
      <c r="N65">
        <f>1/2*C65*(A65*H66-A65*A65*H66/B65)+D65/H66</f>
        <v>1687.5505998419799</v>
      </c>
    </row>
    <row r="66" spans="1:14" x14ac:dyDescent="0.15">
      <c r="F66">
        <f>SUM(F63:F65)</f>
        <v>2775</v>
      </c>
      <c r="G66">
        <f>SUM(D63:D65)</f>
        <v>2800</v>
      </c>
      <c r="H66">
        <f>SQRT(G66/F66)</f>
        <v>1.0044944046678452</v>
      </c>
      <c r="J66">
        <f>1-SUM(J63:J65)</f>
        <v>0.35</v>
      </c>
      <c r="L66">
        <f>J66*H66</f>
        <v>0.35157304163374581</v>
      </c>
      <c r="N66">
        <f>SUM(N63:N65)</f>
        <v>5574.9439459065416</v>
      </c>
    </row>
    <row r="69" spans="1:14" x14ac:dyDescent="0.15">
      <c r="A69" t="s">
        <v>10</v>
      </c>
    </row>
    <row r="70" spans="1:14" x14ac:dyDescent="0.15">
      <c r="A70" t="s">
        <v>0</v>
      </c>
      <c r="B70" t="s">
        <v>1</v>
      </c>
      <c r="C70" t="s">
        <v>3</v>
      </c>
      <c r="D70" t="s">
        <v>2</v>
      </c>
      <c r="N70" t="s">
        <v>4</v>
      </c>
    </row>
    <row r="71" spans="1:14" x14ac:dyDescent="0.15">
      <c r="A71">
        <v>50</v>
      </c>
      <c r="B71">
        <v>200</v>
      </c>
      <c r="C71">
        <v>20</v>
      </c>
      <c r="D71">
        <v>2000</v>
      </c>
      <c r="F71">
        <f>C71*A71*(B71-A71)/2/B71</f>
        <v>375</v>
      </c>
      <c r="J71">
        <f>A71/B71</f>
        <v>0.25</v>
      </c>
      <c r="N71">
        <f>1/2*C71*(A71*H75-A71*A71*H75/B71)+D71/H75</f>
        <v>2028.2913088171483</v>
      </c>
    </row>
    <row r="72" spans="1:14" x14ac:dyDescent="0.15">
      <c r="A72">
        <v>50</v>
      </c>
      <c r="B72">
        <v>200</v>
      </c>
      <c r="C72">
        <v>20</v>
      </c>
      <c r="D72">
        <v>2500</v>
      </c>
      <c r="F72">
        <f t="shared" ref="F72:F74" si="18">C72*A72*(B72-A72)/2/B72</f>
        <v>375</v>
      </c>
      <c r="J72">
        <f t="shared" ref="J72:J74" si="19">A72/B72</f>
        <v>0.25</v>
      </c>
      <c r="N72">
        <f>1/2*C72*(A72*H75-A72*A72*H75/B72)+D72/H75</f>
        <v>2413.7584353796833</v>
      </c>
    </row>
    <row r="73" spans="1:14" x14ac:dyDescent="0.15">
      <c r="A73">
        <v>60</v>
      </c>
      <c r="B73">
        <v>300</v>
      </c>
      <c r="C73">
        <v>30</v>
      </c>
      <c r="D73">
        <v>800</v>
      </c>
      <c r="F73">
        <f t="shared" si="18"/>
        <v>720</v>
      </c>
      <c r="J73">
        <f t="shared" si="19"/>
        <v>0.2</v>
      </c>
      <c r="N73">
        <f>1/2*C73*(A73*H75-A73*A73*H75/B73)+D73/H75</f>
        <v>1550.6791834287119</v>
      </c>
    </row>
    <row r="74" spans="1:14" x14ac:dyDescent="0.15">
      <c r="A74">
        <v>60</v>
      </c>
      <c r="B74">
        <v>300</v>
      </c>
      <c r="C74">
        <v>70</v>
      </c>
      <c r="D74">
        <v>0</v>
      </c>
      <c r="F74">
        <f t="shared" si="18"/>
        <v>1680</v>
      </c>
      <c r="J74">
        <f t="shared" si="19"/>
        <v>0.2</v>
      </c>
      <c r="N74">
        <f>1/2*C74*(A74*H75-A74*A74*H75/B74)+D74/H75</f>
        <v>2179.1741555001972</v>
      </c>
    </row>
    <row r="75" spans="1:14" x14ac:dyDescent="0.15">
      <c r="F75">
        <f>SUM(F71:F74)</f>
        <v>3150</v>
      </c>
      <c r="G75">
        <f>SUM(D71:D74)</f>
        <v>5300</v>
      </c>
      <c r="H75">
        <f>SQRT(G75/F75)</f>
        <v>1.2971274735120224</v>
      </c>
      <c r="J75">
        <f>1-SUM(J71:J74)</f>
        <v>0.10000000000000009</v>
      </c>
      <c r="L75">
        <f>J75*H75</f>
        <v>0.12971274735120236</v>
      </c>
      <c r="N75">
        <f>SUM(N71:N74)</f>
        <v>8171.9030831257405</v>
      </c>
    </row>
    <row r="79" spans="1:14" x14ac:dyDescent="0.15">
      <c r="A79" t="s">
        <v>11</v>
      </c>
    </row>
    <row r="80" spans="1:14" x14ac:dyDescent="0.15">
      <c r="A80" t="s">
        <v>0</v>
      </c>
      <c r="B80" t="s">
        <v>1</v>
      </c>
      <c r="C80" t="s">
        <v>3</v>
      </c>
      <c r="D80" t="s">
        <v>2</v>
      </c>
      <c r="N80" t="s">
        <v>4</v>
      </c>
    </row>
    <row r="81" spans="1:14" x14ac:dyDescent="0.15">
      <c r="A81">
        <v>60</v>
      </c>
      <c r="B81">
        <v>300</v>
      </c>
      <c r="C81">
        <v>30</v>
      </c>
      <c r="D81">
        <v>800</v>
      </c>
      <c r="F81">
        <f t="shared" ref="F81:F82" si="20">C81*A81*(B81-A81)/2/B81</f>
        <v>720</v>
      </c>
      <c r="J81">
        <f t="shared" ref="J81:J82" si="21">A81/B81</f>
        <v>0.2</v>
      </c>
      <c r="N81">
        <f>1/2*C81*(A81*H83-A81*A81*H83/B81)+D81/H83</f>
        <v>1801.3328398716326</v>
      </c>
    </row>
    <row r="82" spans="1:14" x14ac:dyDescent="0.15">
      <c r="A82">
        <v>60</v>
      </c>
      <c r="B82">
        <v>300</v>
      </c>
      <c r="C82">
        <v>70</v>
      </c>
      <c r="D82">
        <v>0</v>
      </c>
      <c r="F82">
        <f t="shared" si="20"/>
        <v>1680</v>
      </c>
      <c r="J82">
        <f t="shared" si="21"/>
        <v>0.2</v>
      </c>
      <c r="N82">
        <f>1/2*C82*(A82*H83-A82*A82*H83/B82)+D82/H83</f>
        <v>969.94845223857112</v>
      </c>
    </row>
    <row r="83" spans="1:14" x14ac:dyDescent="0.15">
      <c r="F83">
        <f>SUM(F81:F82)</f>
        <v>2400</v>
      </c>
      <c r="G83">
        <f>SUM(D81:D82)</f>
        <v>800</v>
      </c>
      <c r="H83">
        <f>SQRT(G83/F83)</f>
        <v>0.57735026918962573</v>
      </c>
      <c r="J83">
        <f>1-SUM(J81:J82)</f>
        <v>0.6</v>
      </c>
      <c r="L83">
        <f>J83*H83</f>
        <v>0.34641016151377541</v>
      </c>
      <c r="N83">
        <f>SUM(N81:N82)</f>
        <v>2771.2812921102036</v>
      </c>
    </row>
    <row r="85" spans="1:14" x14ac:dyDescent="0.15">
      <c r="A85" t="s">
        <v>12</v>
      </c>
    </row>
    <row r="86" spans="1:14" x14ac:dyDescent="0.15">
      <c r="A86" t="s">
        <v>0</v>
      </c>
      <c r="B86" t="s">
        <v>1</v>
      </c>
      <c r="C86" t="s">
        <v>3</v>
      </c>
      <c r="D86" t="s">
        <v>2</v>
      </c>
      <c r="N86" t="s">
        <v>4</v>
      </c>
    </row>
    <row r="87" spans="1:14" x14ac:dyDescent="0.15">
      <c r="A87">
        <v>50</v>
      </c>
      <c r="B87">
        <v>200</v>
      </c>
      <c r="C87">
        <v>20</v>
      </c>
      <c r="D87">
        <v>2000</v>
      </c>
      <c r="F87">
        <f>C87*A87*(B87-A87)/2/B87</f>
        <v>375</v>
      </c>
      <c r="J87">
        <f>A87/B87</f>
        <v>0.25</v>
      </c>
      <c r="N87">
        <f>1/2*C87*(A87*H89-A87*A87*H89/B87)+D87/H89</f>
        <v>1735.0552344714179</v>
      </c>
    </row>
    <row r="88" spans="1:14" x14ac:dyDescent="0.15">
      <c r="A88">
        <v>50</v>
      </c>
      <c r="B88">
        <v>200</v>
      </c>
      <c r="C88">
        <v>20</v>
      </c>
      <c r="D88">
        <v>2500</v>
      </c>
      <c r="F88">
        <f t="shared" ref="F88" si="22">C88*A88*(B88-A88)/2/B88</f>
        <v>375</v>
      </c>
      <c r="J88">
        <f t="shared" ref="J88" si="23">A88/B88</f>
        <v>0.25</v>
      </c>
      <c r="N88">
        <f>1/2*C88*(A88*H89-A88*A88*H89/B88)+D88/H89</f>
        <v>1939.1793797033492</v>
      </c>
    </row>
    <row r="89" spans="1:14" x14ac:dyDescent="0.15">
      <c r="F89">
        <f>SUM(F87:F88)</f>
        <v>750</v>
      </c>
      <c r="G89">
        <f>SUM(D87:D88)</f>
        <v>4500</v>
      </c>
      <c r="H89">
        <f>SQRT(G89/F89)</f>
        <v>2.4494897427831779</v>
      </c>
      <c r="J89">
        <f>1-SUM(J87:J88)</f>
        <v>0.5</v>
      </c>
      <c r="L89">
        <f>J89*H89</f>
        <v>1.2247448713915889</v>
      </c>
      <c r="N89">
        <f>SUM(N87:N88)</f>
        <v>3674.2346141747671</v>
      </c>
    </row>
    <row r="93" spans="1:14" x14ac:dyDescent="0.15">
      <c r="A93" t="s">
        <v>13</v>
      </c>
    </row>
    <row r="94" spans="1:14" x14ac:dyDescent="0.15">
      <c r="A94" t="s">
        <v>0</v>
      </c>
      <c r="B94" t="s">
        <v>1</v>
      </c>
      <c r="C94" t="s">
        <v>3</v>
      </c>
      <c r="D94" t="s">
        <v>2</v>
      </c>
      <c r="N94" t="s">
        <v>4</v>
      </c>
    </row>
    <row r="95" spans="1:14" x14ac:dyDescent="0.15">
      <c r="A95">
        <v>50</v>
      </c>
      <c r="B95">
        <v>200</v>
      </c>
      <c r="C95">
        <v>20</v>
      </c>
      <c r="D95">
        <v>2000</v>
      </c>
      <c r="F95">
        <f>C95*A95*(B95-A95)/2/B95</f>
        <v>375</v>
      </c>
      <c r="J95">
        <f>A95/B95</f>
        <v>0.25</v>
      </c>
      <c r="N95">
        <f>1/2*C95*(A95*H98-A95*A95*H98/B95)+D95/H98</f>
        <v>1765.3467841720503</v>
      </c>
    </row>
    <row r="96" spans="1:14" x14ac:dyDescent="0.15">
      <c r="A96">
        <v>50</v>
      </c>
      <c r="B96">
        <v>200</v>
      </c>
      <c r="C96">
        <v>20</v>
      </c>
      <c r="D96">
        <v>2500</v>
      </c>
      <c r="F96">
        <f t="shared" ref="F96:F97" si="24">C96*A96*(B96-A96)/2/B96</f>
        <v>375</v>
      </c>
      <c r="J96">
        <f t="shared" ref="J96:J97" si="25">A96/B96</f>
        <v>0.25</v>
      </c>
      <c r="N96">
        <f>1/2*C96*(A96*H98-A96*A96*H98/B96)+D96/H98</f>
        <v>2028.6709620241982</v>
      </c>
    </row>
    <row r="97" spans="1:14" x14ac:dyDescent="0.15">
      <c r="A97">
        <v>60</v>
      </c>
      <c r="B97">
        <v>300</v>
      </c>
      <c r="C97">
        <v>30</v>
      </c>
      <c r="D97">
        <v>800</v>
      </c>
      <c r="F97">
        <f t="shared" si="24"/>
        <v>720</v>
      </c>
      <c r="J97">
        <f t="shared" si="25"/>
        <v>0.2</v>
      </c>
      <c r="N97">
        <f>1/2*C97*(A97*H98-A97*A97*H98/B97)+D97/H98</f>
        <v>1788.4548242692797</v>
      </c>
    </row>
    <row r="98" spans="1:14" x14ac:dyDescent="0.15">
      <c r="A98" t="s">
        <v>14</v>
      </c>
      <c r="F98">
        <f>SUM(F95:F97)</f>
        <v>1470</v>
      </c>
      <c r="G98">
        <f>SUM(D95:D97)</f>
        <v>5300</v>
      </c>
      <c r="H98">
        <f>SQRT(G98/F98)</f>
        <v>1.8988001940358938</v>
      </c>
      <c r="J98">
        <f>1-SUM(J95:J97)</f>
        <v>0.30000000000000004</v>
      </c>
      <c r="L98">
        <f>J98*H98</f>
        <v>0.56964005821076824</v>
      </c>
      <c r="N98">
        <f>SUM(N95:N97)</f>
        <v>5582.4725704655284</v>
      </c>
    </row>
    <row r="103" spans="1:14" x14ac:dyDescent="0.15">
      <c r="A103" t="s">
        <v>15</v>
      </c>
    </row>
    <row r="104" spans="1:14" x14ac:dyDescent="0.15">
      <c r="A104" t="s">
        <v>16</v>
      </c>
      <c r="B104" t="s">
        <v>17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23</v>
      </c>
      <c r="I104" t="s">
        <v>24</v>
      </c>
    </row>
    <row r="105" spans="1:14" x14ac:dyDescent="0.15">
      <c r="A105">
        <v>50</v>
      </c>
      <c r="B105">
        <v>400</v>
      </c>
      <c r="C105">
        <v>20</v>
      </c>
      <c r="D105">
        <v>2000</v>
      </c>
      <c r="E105">
        <f>A105/B105</f>
        <v>0.125</v>
      </c>
      <c r="F105">
        <f>1/2*C105*(B105-A105)*E105</f>
        <v>437.5</v>
      </c>
      <c r="G105">
        <f>SQRT(F105/D105)</f>
        <v>0.46770717334674267</v>
      </c>
      <c r="H105">
        <f>E105*1.5/1</f>
        <v>0.1875</v>
      </c>
    </row>
    <row r="106" spans="1:14" x14ac:dyDescent="0.15">
      <c r="A106">
        <v>50</v>
      </c>
      <c r="B106">
        <v>500</v>
      </c>
      <c r="C106">
        <v>20</v>
      </c>
      <c r="D106">
        <v>1000</v>
      </c>
      <c r="E106">
        <f t="shared" ref="E106:E108" si="26">A106/B106</f>
        <v>0.1</v>
      </c>
      <c r="F106">
        <f t="shared" ref="F106:F108" si="27">1/2*C106*(B106-A106)*E106</f>
        <v>450</v>
      </c>
      <c r="G106">
        <f t="shared" ref="G106:G108" si="28">SQRT(F106/D106)</f>
        <v>0.67082039324993692</v>
      </c>
      <c r="H106">
        <f>E106*1.5/1</f>
        <v>0.15000000000000002</v>
      </c>
    </row>
    <row r="107" spans="1:14" x14ac:dyDescent="0.15">
      <c r="A107">
        <v>60</v>
      </c>
      <c r="B107">
        <v>500</v>
      </c>
      <c r="C107">
        <v>30</v>
      </c>
      <c r="D107">
        <v>1000</v>
      </c>
      <c r="E107">
        <f t="shared" si="26"/>
        <v>0.12</v>
      </c>
      <c r="F107">
        <f t="shared" si="27"/>
        <v>792</v>
      </c>
      <c r="G107">
        <f t="shared" si="28"/>
        <v>0.88994381845147963</v>
      </c>
      <c r="H107">
        <f>E107*1.5/1</f>
        <v>0.18</v>
      </c>
    </row>
    <row r="108" spans="1:14" x14ac:dyDescent="0.15">
      <c r="A108">
        <v>60</v>
      </c>
      <c r="B108">
        <v>400</v>
      </c>
      <c r="C108">
        <v>70</v>
      </c>
      <c r="D108">
        <v>100</v>
      </c>
      <c r="E108">
        <f t="shared" si="26"/>
        <v>0.15</v>
      </c>
      <c r="F108">
        <f t="shared" si="27"/>
        <v>1785</v>
      </c>
      <c r="G108">
        <f t="shared" si="28"/>
        <v>4.224926034855522</v>
      </c>
      <c r="H108">
        <f>E108*1.5/6</f>
        <v>3.7499999999999999E-2</v>
      </c>
      <c r="J108" s="1"/>
    </row>
    <row r="110" spans="1:14" x14ac:dyDescent="0.15">
      <c r="A110" t="s">
        <v>25</v>
      </c>
    </row>
    <row r="111" spans="1:14" x14ac:dyDescent="0.15">
      <c r="A111">
        <v>50</v>
      </c>
      <c r="B111">
        <v>400</v>
      </c>
      <c r="C111">
        <v>20</v>
      </c>
      <c r="D111">
        <v>2000</v>
      </c>
      <c r="F111">
        <f>C111*A111*(B111-A111)/2/B111</f>
        <v>437.5</v>
      </c>
      <c r="J111">
        <f>A111/B111</f>
        <v>0.125</v>
      </c>
      <c r="N111">
        <f>1/2*C111*(A111*H115-A111*A111*H115/B111)+D111/H115</f>
        <v>2314.414887652892</v>
      </c>
    </row>
    <row r="112" spans="1:14" x14ac:dyDescent="0.15">
      <c r="A112">
        <v>50</v>
      </c>
      <c r="B112">
        <v>500</v>
      </c>
      <c r="C112">
        <v>20</v>
      </c>
      <c r="D112">
        <v>1000</v>
      </c>
      <c r="F112">
        <f t="shared" ref="F112:F114" si="29">C112*A112*(B112-A112)/2/B112</f>
        <v>450</v>
      </c>
      <c r="J112">
        <f t="shared" ref="J112:J114" si="30">A112/B112</f>
        <v>0.1</v>
      </c>
      <c r="N112">
        <f>1/2*C112*(A112*H115-A112*A112*H115/B112)+D112/H115</f>
        <v>1408.7742794408907</v>
      </c>
    </row>
    <row r="113" spans="1:16" x14ac:dyDescent="0.15">
      <c r="A113">
        <v>60</v>
      </c>
      <c r="B113">
        <v>500</v>
      </c>
      <c r="C113">
        <v>30</v>
      </c>
      <c r="D113">
        <v>1000</v>
      </c>
      <c r="F113">
        <f t="shared" si="29"/>
        <v>792</v>
      </c>
      <c r="J113">
        <f t="shared" si="30"/>
        <v>0.12</v>
      </c>
      <c r="N113">
        <f>1/2*C113*(A113*H115-A113*A113*H115/B113)+D113/H115</f>
        <v>1780.8212320036589</v>
      </c>
    </row>
    <row r="114" spans="1:16" x14ac:dyDescent="0.15">
      <c r="A114">
        <v>60</v>
      </c>
      <c r="B114">
        <v>400</v>
      </c>
      <c r="C114">
        <v>70</v>
      </c>
      <c r="D114">
        <v>100</v>
      </c>
      <c r="F114">
        <f t="shared" si="29"/>
        <v>1785</v>
      </c>
      <c r="J114">
        <f t="shared" si="30"/>
        <v>0.15</v>
      </c>
      <c r="N114">
        <f>1/2*C114*(A114*H115-A114*A114*H115/B114)+D114/H115</f>
        <v>2033.7478883511546</v>
      </c>
    </row>
    <row r="115" spans="1:16" x14ac:dyDescent="0.15">
      <c r="F115">
        <f>SUM(F111:F114)</f>
        <v>3464.5</v>
      </c>
      <c r="G115">
        <f>SUM(D111:D114)</f>
        <v>4100</v>
      </c>
      <c r="H115">
        <f>SQRT(G115/F115)</f>
        <v>1.0878565864408423</v>
      </c>
      <c r="J115">
        <f>1-SUM(J111:J114)</f>
        <v>0.505</v>
      </c>
      <c r="L115">
        <f>J115*H115</f>
        <v>0.54936757615262533</v>
      </c>
      <c r="N115">
        <f>SUM(N111:N114)</f>
        <v>7537.758287448597</v>
      </c>
    </row>
    <row r="118" spans="1:16" x14ac:dyDescent="0.15">
      <c r="A118" t="s">
        <v>10</v>
      </c>
    </row>
    <row r="119" spans="1:16" x14ac:dyDescent="0.15">
      <c r="A119" t="s">
        <v>0</v>
      </c>
      <c r="B119" t="s">
        <v>1</v>
      </c>
      <c r="C119" t="s">
        <v>3</v>
      </c>
      <c r="D119" t="s">
        <v>2</v>
      </c>
      <c r="N119" t="s">
        <v>4</v>
      </c>
    </row>
    <row r="120" spans="1:16" x14ac:dyDescent="0.15">
      <c r="A120">
        <v>50</v>
      </c>
      <c r="B120">
        <v>400</v>
      </c>
      <c r="C120">
        <v>20</v>
      </c>
      <c r="D120">
        <v>2000</v>
      </c>
      <c r="F120">
        <f>C120*A120*(B120-A120)/2/B120</f>
        <v>437.5</v>
      </c>
      <c r="J120">
        <f>A120/B120</f>
        <v>0.125</v>
      </c>
      <c r="N120">
        <f>1/2*C120*(A120*H124-A120*A120*H124/B120)+D120/H124</f>
        <v>1989.5833333333333</v>
      </c>
      <c r="P120">
        <v>1989.5833333333333</v>
      </c>
    </row>
    <row r="121" spans="1:16" x14ac:dyDescent="0.15">
      <c r="A121">
        <v>50</v>
      </c>
      <c r="B121">
        <v>500</v>
      </c>
      <c r="C121">
        <v>20</v>
      </c>
      <c r="D121">
        <v>1000</v>
      </c>
      <c r="F121">
        <f t="shared" ref="F121:F123" si="31">C121*A121*(B121-A121)/2/B121</f>
        <v>450</v>
      </c>
      <c r="J121">
        <f t="shared" ref="J121:J123" si="32">A121/B121</f>
        <v>0.1</v>
      </c>
      <c r="N121">
        <f>1/2*C121*(A121*H124-A121*A121*H124/B121)+D121/H124</f>
        <v>1341.6666666666665</v>
      </c>
      <c r="P121">
        <v>1341.6666666666665</v>
      </c>
    </row>
    <row r="122" spans="1:16" x14ac:dyDescent="0.15">
      <c r="A122">
        <v>60</v>
      </c>
      <c r="B122">
        <v>500</v>
      </c>
      <c r="C122">
        <v>30</v>
      </c>
      <c r="D122">
        <v>1000</v>
      </c>
      <c r="F122">
        <f t="shared" si="31"/>
        <v>792</v>
      </c>
      <c r="J122">
        <f t="shared" si="32"/>
        <v>0.12</v>
      </c>
      <c r="N122">
        <f>1/2*C122*(A122*H124-A122*A122*H124/B122)+D122/H124</f>
        <v>1854.6666666666665</v>
      </c>
      <c r="P122">
        <v>1854.6666666666665</v>
      </c>
    </row>
    <row r="123" spans="1:16" x14ac:dyDescent="0.15">
      <c r="A123">
        <v>60</v>
      </c>
      <c r="B123">
        <v>400</v>
      </c>
      <c r="C123">
        <v>70</v>
      </c>
      <c r="D123">
        <v>100</v>
      </c>
      <c r="F123">
        <f t="shared" si="31"/>
        <v>1785</v>
      </c>
      <c r="J123">
        <f t="shared" si="32"/>
        <v>0.15</v>
      </c>
      <c r="N123">
        <f>1/2*C123*(A123*H124-A123*A123*H124/B123)+D123/H124</f>
        <v>2744.1666666666665</v>
      </c>
      <c r="P123">
        <v>5077.5</v>
      </c>
    </row>
    <row r="124" spans="1:16" x14ac:dyDescent="0.15">
      <c r="F124">
        <f>SUM(F120:F123)</f>
        <v>3464.5</v>
      </c>
      <c r="G124">
        <f>SUM(D120:D123)</f>
        <v>4100</v>
      </c>
      <c r="H124">
        <v>1.5</v>
      </c>
      <c r="J124">
        <f>1-SUM(J120:J123)</f>
        <v>0.505</v>
      </c>
      <c r="L124">
        <f>J124*H124</f>
        <v>0.75750000000000006</v>
      </c>
      <c r="N124">
        <f>SUM(N120:N123)</f>
        <v>7930.0833333333321</v>
      </c>
      <c r="P124">
        <f>SUM(P120:P123)</f>
        <v>10263.416666666666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Lehigh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Bolun Xu</cp:lastModifiedBy>
  <dcterms:created xsi:type="dcterms:W3CDTF">2015-11-24T02:23:37Z</dcterms:created>
  <dcterms:modified xsi:type="dcterms:W3CDTF">2015-11-24T19:37:17Z</dcterms:modified>
</cp:coreProperties>
</file>