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lcai\Documents\"/>
    </mc:Choice>
  </mc:AlternateContent>
  <bookViews>
    <workbookView xWindow="0" yWindow="0" windowWidth="20490" windowHeight="9630"/>
  </bookViews>
  <sheets>
    <sheet name="RESUMEN_TAREA" sheetId="1" r:id="rId1"/>
    <sheet name="RESUMEN_ESPECIFICA" sheetId="2" r:id="rId2"/>
    <sheet name="CNV_ANTEPROYECTO" sheetId="3" r:id="rId3"/>
    <sheet name="CNV_DEMANDA_ADICIONAL"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F14" i="2"/>
  <c r="F12" i="2"/>
  <c r="F10" i="2"/>
  <c r="F8" i="2"/>
  <c r="D15" i="2" l="1"/>
  <c r="D13" i="2"/>
  <c r="D11" i="2"/>
  <c r="D10" i="2"/>
  <c r="D9" i="2"/>
  <c r="AC10" i="4" l="1"/>
  <c r="C10" i="4"/>
  <c r="D10" i="4"/>
  <c r="E10" i="4"/>
  <c r="F10" i="4"/>
  <c r="G10" i="4"/>
  <c r="H10" i="4"/>
  <c r="I10" i="4"/>
  <c r="J10" i="4"/>
  <c r="K10" i="4"/>
  <c r="L10" i="4"/>
  <c r="M10" i="4"/>
  <c r="N10" i="4"/>
  <c r="O10" i="4"/>
  <c r="P10" i="4"/>
  <c r="Q10" i="4"/>
  <c r="R10" i="4"/>
  <c r="S10" i="4"/>
  <c r="T10" i="4"/>
  <c r="U10" i="4"/>
  <c r="V10" i="4"/>
  <c r="W10" i="4"/>
  <c r="X10" i="4"/>
  <c r="Y10" i="4"/>
  <c r="B10" i="4"/>
  <c r="L12" i="1" l="1"/>
  <c r="L11" i="1"/>
  <c r="Y11" i="3"/>
  <c r="Y10" i="3" s="1"/>
  <c r="X11" i="3"/>
  <c r="X10" i="3" s="1"/>
  <c r="W11" i="3"/>
  <c r="W10" i="3" s="1"/>
  <c r="V11" i="3"/>
  <c r="V10" i="3" s="1"/>
  <c r="U11" i="3"/>
  <c r="U10" i="3" s="1"/>
  <c r="T11" i="3"/>
  <c r="T10" i="3" s="1"/>
  <c r="S11" i="3"/>
  <c r="S10" i="3" s="1"/>
  <c r="R11" i="3"/>
  <c r="R10" i="3" s="1"/>
  <c r="Q11" i="3"/>
  <c r="Q10" i="3" s="1"/>
  <c r="P11" i="3"/>
  <c r="P10" i="3" s="1"/>
  <c r="O11" i="3"/>
  <c r="O10" i="3" s="1"/>
  <c r="N11" i="3"/>
  <c r="N10" i="3" s="1"/>
  <c r="M11" i="3"/>
  <c r="M10" i="3" s="1"/>
  <c r="L11" i="3"/>
  <c r="L10" i="3" s="1"/>
  <c r="K11" i="3"/>
  <c r="K10" i="3" s="1"/>
  <c r="J11" i="3"/>
  <c r="J10" i="3" s="1"/>
  <c r="I11" i="3"/>
  <c r="I10" i="3" s="1"/>
  <c r="H11" i="3"/>
  <c r="H10" i="3" s="1"/>
  <c r="G11" i="3"/>
  <c r="G10" i="3" s="1"/>
  <c r="F11" i="3"/>
  <c r="F10" i="3" s="1"/>
  <c r="E11" i="3"/>
  <c r="E10" i="3" s="1"/>
  <c r="D11" i="3"/>
  <c r="D10" i="3" s="1"/>
  <c r="C11" i="3"/>
  <c r="C10" i="3" s="1"/>
  <c r="B11" i="3"/>
  <c r="B10" i="3" s="1"/>
  <c r="Y11" i="4"/>
  <c r="X11" i="4"/>
  <c r="W11" i="4"/>
  <c r="V11" i="4"/>
  <c r="U11" i="4"/>
  <c r="T11" i="4"/>
  <c r="S11" i="4"/>
  <c r="R11" i="4"/>
  <c r="Q11" i="4"/>
  <c r="P11" i="4"/>
  <c r="O11" i="4"/>
  <c r="N11" i="4"/>
  <c r="M11" i="4"/>
  <c r="L11" i="4"/>
  <c r="K11" i="4"/>
  <c r="J11" i="4"/>
  <c r="I11" i="4"/>
  <c r="H11" i="4"/>
  <c r="G11" i="4"/>
  <c r="F11" i="4"/>
  <c r="E11" i="4"/>
  <c r="D11" i="4"/>
  <c r="C11" i="4"/>
  <c r="B11" i="4"/>
  <c r="Z133" i="3"/>
  <c r="AC133" i="3" s="1"/>
  <c r="Z134" i="3"/>
  <c r="AC134" i="3" s="1"/>
  <c r="Z135" i="3"/>
  <c r="AC135" i="3" s="1"/>
  <c r="Z136" i="3"/>
  <c r="AC136" i="3" s="1"/>
  <c r="Z137" i="3"/>
  <c r="AC137" i="3" s="1"/>
  <c r="Z138" i="3"/>
  <c r="AC138" i="3" s="1"/>
  <c r="Z139" i="3"/>
  <c r="AC139" i="3" s="1"/>
  <c r="Z140" i="3"/>
  <c r="AC140" i="3" s="1"/>
  <c r="Z141" i="3"/>
  <c r="AC141" i="3" s="1"/>
  <c r="Z142" i="3"/>
  <c r="AC142" i="3" s="1"/>
  <c r="Z143" i="3"/>
  <c r="AC143" i="3" s="1"/>
  <c r="Z144" i="3"/>
  <c r="AC144" i="3" s="1"/>
  <c r="Z145" i="3"/>
  <c r="AC145" i="3" s="1"/>
  <c r="Z146" i="3"/>
  <c r="AC146" i="3" s="1"/>
  <c r="Z147" i="3"/>
  <c r="AC147" i="3" s="1"/>
  <c r="Z148" i="3"/>
  <c r="AC148" i="3" s="1"/>
  <c r="Z149" i="3"/>
  <c r="AC149" i="3" s="1"/>
  <c r="Z150" i="3"/>
  <c r="AC150" i="3" s="1"/>
  <c r="Z151" i="3"/>
  <c r="AC151" i="3" s="1"/>
  <c r="Z152" i="3"/>
  <c r="AC152" i="3" s="1"/>
  <c r="Z153" i="3"/>
  <c r="AC153" i="3" s="1"/>
  <c r="Z154" i="3"/>
  <c r="AC154" i="3" s="1"/>
  <c r="Z155" i="3"/>
  <c r="AC155" i="3" s="1"/>
  <c r="Z18" i="4"/>
  <c r="AC18" i="4" s="1"/>
  <c r="Z17" i="4"/>
  <c r="AC17" i="4" s="1"/>
  <c r="Z16" i="4"/>
  <c r="AC16" i="4" s="1"/>
  <c r="Z15" i="4"/>
  <c r="AC15" i="4" s="1"/>
  <c r="Z14" i="4"/>
  <c r="AC14" i="4" s="1"/>
  <c r="Z13" i="4"/>
  <c r="AC13" i="4" s="1"/>
  <c r="Z12" i="4"/>
  <c r="AC12" i="4" s="1"/>
  <c r="Z140" i="4"/>
  <c r="AC140" i="4" s="1"/>
  <c r="Z139" i="4"/>
  <c r="AC139" i="4" s="1"/>
  <c r="Z138" i="4"/>
  <c r="AC138" i="4" s="1"/>
  <c r="Z137" i="4"/>
  <c r="AC137" i="4" s="1"/>
  <c r="Z136" i="4"/>
  <c r="AC136" i="4" s="1"/>
  <c r="Z135" i="4"/>
  <c r="AC135" i="4" s="1"/>
  <c r="Z134" i="4"/>
  <c r="AC134" i="4" s="1"/>
  <c r="Z133" i="4"/>
  <c r="AC133" i="4" s="1"/>
  <c r="Z132" i="4"/>
  <c r="AC132" i="4" s="1"/>
  <c r="Z131" i="4"/>
  <c r="AC131" i="4" s="1"/>
  <c r="Z130" i="4"/>
  <c r="AC130" i="4" s="1"/>
  <c r="Z129" i="4"/>
  <c r="AC129" i="4" s="1"/>
  <c r="Z128" i="4"/>
  <c r="AC128" i="4" s="1"/>
  <c r="Y127" i="4"/>
  <c r="X127" i="4"/>
  <c r="W127" i="4"/>
  <c r="V127" i="4"/>
  <c r="U127" i="4"/>
  <c r="T127" i="4"/>
  <c r="S127" i="4"/>
  <c r="R127" i="4"/>
  <c r="Q127" i="4"/>
  <c r="P127" i="4"/>
  <c r="O127" i="4"/>
  <c r="N127" i="4"/>
  <c r="M127" i="4"/>
  <c r="L127" i="4"/>
  <c r="K127" i="4"/>
  <c r="J127" i="4"/>
  <c r="I127" i="4"/>
  <c r="H127" i="4"/>
  <c r="G127" i="4"/>
  <c r="F127" i="4"/>
  <c r="E127" i="4"/>
  <c r="D127" i="4"/>
  <c r="C127" i="4"/>
  <c r="B127" i="4"/>
  <c r="Z126" i="4"/>
  <c r="AC126" i="4" s="1"/>
  <c r="Z125" i="4"/>
  <c r="AC125" i="4" s="1"/>
  <c r="Z124" i="4"/>
  <c r="AC124" i="4" s="1"/>
  <c r="Z123" i="4"/>
  <c r="AC123" i="4" s="1"/>
  <c r="Z122" i="4"/>
  <c r="AC122" i="4" s="1"/>
  <c r="Z121" i="4"/>
  <c r="AC121" i="4" s="1"/>
  <c r="Z120" i="4"/>
  <c r="AC120" i="4" s="1"/>
  <c r="Z119" i="4"/>
  <c r="AC119" i="4" s="1"/>
  <c r="Y118" i="4"/>
  <c r="X118" i="4"/>
  <c r="W118" i="4"/>
  <c r="V118" i="4"/>
  <c r="U118" i="4"/>
  <c r="T118" i="4"/>
  <c r="S118" i="4"/>
  <c r="R118" i="4"/>
  <c r="Q118" i="4"/>
  <c r="P118" i="4"/>
  <c r="O118" i="4"/>
  <c r="N118" i="4"/>
  <c r="M118" i="4"/>
  <c r="L118" i="4"/>
  <c r="K118" i="4"/>
  <c r="J118" i="4"/>
  <c r="I118" i="4"/>
  <c r="H118" i="4"/>
  <c r="G118" i="4"/>
  <c r="F118" i="4"/>
  <c r="E118" i="4"/>
  <c r="D118" i="4"/>
  <c r="C118" i="4"/>
  <c r="B118" i="4"/>
  <c r="Z117" i="4"/>
  <c r="AC117" i="4" s="1"/>
  <c r="Z116" i="4"/>
  <c r="AC116" i="4" s="1"/>
  <c r="Z115" i="4"/>
  <c r="AC115" i="4" s="1"/>
  <c r="Z114" i="4"/>
  <c r="AC114" i="4" s="1"/>
  <c r="Z113" i="4"/>
  <c r="AC113" i="4" s="1"/>
  <c r="Z112" i="4"/>
  <c r="AC112" i="4" s="1"/>
  <c r="Z111" i="4"/>
  <c r="AC111" i="4" s="1"/>
  <c r="Z110" i="4"/>
  <c r="AC110" i="4" s="1"/>
  <c r="Z109" i="4"/>
  <c r="AC109" i="4" s="1"/>
  <c r="Z108" i="4"/>
  <c r="AC108" i="4" s="1"/>
  <c r="Z107" i="4"/>
  <c r="AC107" i="4" s="1"/>
  <c r="Z106" i="4"/>
  <c r="AC106" i="4" s="1"/>
  <c r="Y105" i="4"/>
  <c r="X105" i="4"/>
  <c r="W105" i="4"/>
  <c r="V105" i="4"/>
  <c r="U105" i="4"/>
  <c r="T105" i="4"/>
  <c r="S105" i="4"/>
  <c r="R105" i="4"/>
  <c r="Q105" i="4"/>
  <c r="P105" i="4"/>
  <c r="O105" i="4"/>
  <c r="N105" i="4"/>
  <c r="M105" i="4"/>
  <c r="L105" i="4"/>
  <c r="K105" i="4"/>
  <c r="J105" i="4"/>
  <c r="I105" i="4"/>
  <c r="H105" i="4"/>
  <c r="G105" i="4"/>
  <c r="F105" i="4"/>
  <c r="E105" i="4"/>
  <c r="D105" i="4"/>
  <c r="C105" i="4"/>
  <c r="B105" i="4"/>
  <c r="Z104" i="4"/>
  <c r="AC104" i="4" s="1"/>
  <c r="Z103" i="4"/>
  <c r="AC103" i="4" s="1"/>
  <c r="Z102" i="4"/>
  <c r="AC102" i="4" s="1"/>
  <c r="Z101" i="4"/>
  <c r="AC101" i="4" s="1"/>
  <c r="Z100" i="4"/>
  <c r="AC100" i="4" s="1"/>
  <c r="Z99" i="4"/>
  <c r="AC99" i="4" s="1"/>
  <c r="Z98" i="4"/>
  <c r="AC98" i="4" s="1"/>
  <c r="Z97" i="4"/>
  <c r="AC97" i="4" s="1"/>
  <c r="Z96" i="4"/>
  <c r="AC96" i="4" s="1"/>
  <c r="Z95" i="4"/>
  <c r="AC95" i="4" s="1"/>
  <c r="Y94" i="4"/>
  <c r="X94" i="4"/>
  <c r="W94" i="4"/>
  <c r="V94" i="4"/>
  <c r="U94" i="4"/>
  <c r="T94" i="4"/>
  <c r="S94" i="4"/>
  <c r="R94" i="4"/>
  <c r="Q94" i="4"/>
  <c r="P94" i="4"/>
  <c r="O94" i="4"/>
  <c r="N94" i="4"/>
  <c r="M94" i="4"/>
  <c r="L94" i="4"/>
  <c r="K94" i="4"/>
  <c r="J94" i="4"/>
  <c r="I94" i="4"/>
  <c r="H94" i="4"/>
  <c r="G94" i="4"/>
  <c r="F94" i="4"/>
  <c r="E94" i="4"/>
  <c r="D94" i="4"/>
  <c r="C94" i="4"/>
  <c r="B94" i="4"/>
  <c r="Z93" i="4"/>
  <c r="AC93" i="4" s="1"/>
  <c r="Z92" i="4"/>
  <c r="AC92" i="4" s="1"/>
  <c r="Z91" i="4"/>
  <c r="AC91" i="4" s="1"/>
  <c r="Z90" i="4"/>
  <c r="AC90" i="4" s="1"/>
  <c r="Z89" i="4"/>
  <c r="AC89" i="4" s="1"/>
  <c r="Z88" i="4"/>
  <c r="AC88" i="4" s="1"/>
  <c r="Z87" i="4"/>
  <c r="AC87" i="4" s="1"/>
  <c r="Z86" i="4"/>
  <c r="AC86" i="4" s="1"/>
  <c r="Z85" i="4"/>
  <c r="AC85" i="4" s="1"/>
  <c r="Z84" i="4"/>
  <c r="AC84" i="4" s="1"/>
  <c r="Z83" i="4"/>
  <c r="AC83" i="4" s="1"/>
  <c r="Z82" i="4"/>
  <c r="AC82" i="4" s="1"/>
  <c r="Z81" i="4"/>
  <c r="AC81" i="4" s="1"/>
  <c r="Z80" i="4"/>
  <c r="AC80" i="4" s="1"/>
  <c r="Z79" i="4"/>
  <c r="AC79" i="4" s="1"/>
  <c r="Z78" i="4"/>
  <c r="AC78" i="4" s="1"/>
  <c r="Z77" i="4"/>
  <c r="AC77" i="4" s="1"/>
  <c r="Z76" i="4"/>
  <c r="AC76" i="4" s="1"/>
  <c r="Z75" i="4"/>
  <c r="AC75" i="4" s="1"/>
  <c r="Z74" i="4"/>
  <c r="AC74" i="4" s="1"/>
  <c r="Z73" i="4"/>
  <c r="AC73" i="4" s="1"/>
  <c r="Z72" i="4"/>
  <c r="AC72" i="4" s="1"/>
  <c r="Z71" i="4"/>
  <c r="AC71" i="4" s="1"/>
  <c r="Z70" i="4"/>
  <c r="AC70" i="4" s="1"/>
  <c r="Z69" i="4"/>
  <c r="AC69" i="4" s="1"/>
  <c r="Z68" i="4"/>
  <c r="AC68" i="4" s="1"/>
  <c r="Z67" i="4"/>
  <c r="AC67" i="4" s="1"/>
  <c r="Z66" i="4"/>
  <c r="AC66" i="4" s="1"/>
  <c r="Z65" i="4"/>
  <c r="AC65" i="4" s="1"/>
  <c r="Z64" i="4"/>
  <c r="AC64" i="4" s="1"/>
  <c r="Z63" i="4"/>
  <c r="AC63" i="4" s="1"/>
  <c r="Z62" i="4"/>
  <c r="AC62" i="4" s="1"/>
  <c r="Z61" i="4"/>
  <c r="AC61" i="4" s="1"/>
  <c r="Z60" i="4"/>
  <c r="AC60" i="4" s="1"/>
  <c r="Z59" i="4"/>
  <c r="AC59" i="4" s="1"/>
  <c r="Z58" i="4"/>
  <c r="AC58" i="4" s="1"/>
  <c r="Z57" i="4"/>
  <c r="AC57" i="4" s="1"/>
  <c r="Z56" i="4"/>
  <c r="AC56" i="4" s="1"/>
  <c r="Z55" i="4"/>
  <c r="AC55" i="4" s="1"/>
  <c r="Z54" i="4"/>
  <c r="AC54" i="4" s="1"/>
  <c r="Z53" i="4"/>
  <c r="AC53" i="4" s="1"/>
  <c r="Z52" i="4"/>
  <c r="AC52" i="4" s="1"/>
  <c r="Z51" i="4"/>
  <c r="AC51" i="4" s="1"/>
  <c r="Z50" i="4"/>
  <c r="AC50" i="4" s="1"/>
  <c r="Z49" i="4"/>
  <c r="AC49" i="4" s="1"/>
  <c r="Z48" i="4"/>
  <c r="AC48" i="4" s="1"/>
  <c r="Z47" i="4"/>
  <c r="AC47" i="4" s="1"/>
  <c r="Z46" i="4"/>
  <c r="AC46" i="4" s="1"/>
  <c r="Z45" i="4"/>
  <c r="AC45" i="4" s="1"/>
  <c r="Z44" i="4"/>
  <c r="AC44" i="4" s="1"/>
  <c r="Z43" i="4"/>
  <c r="AC43" i="4" s="1"/>
  <c r="Z42" i="4"/>
  <c r="AC42" i="4" s="1"/>
  <c r="Z41" i="4"/>
  <c r="AC41" i="4" s="1"/>
  <c r="Z40" i="4"/>
  <c r="AC40" i="4" s="1"/>
  <c r="Z39" i="4"/>
  <c r="AC39" i="4" s="1"/>
  <c r="Z38" i="4"/>
  <c r="AC38" i="4" s="1"/>
  <c r="Z37" i="4"/>
  <c r="AC37" i="4" s="1"/>
  <c r="Z36" i="4"/>
  <c r="AC36" i="4" s="1"/>
  <c r="Z35" i="4"/>
  <c r="AC35" i="4" s="1"/>
  <c r="Z34" i="4"/>
  <c r="AC34" i="4" s="1"/>
  <c r="Z33" i="4"/>
  <c r="AC33" i="4" s="1"/>
  <c r="Z32" i="4"/>
  <c r="AC32" i="4" s="1"/>
  <c r="Z31" i="4"/>
  <c r="AC31" i="4" s="1"/>
  <c r="Z30" i="4"/>
  <c r="AC30" i="4" s="1"/>
  <c r="Z29" i="4"/>
  <c r="AC29" i="4" s="1"/>
  <c r="Z28" i="4"/>
  <c r="AC28" i="4" s="1"/>
  <c r="Z27" i="4"/>
  <c r="AC27" i="4" s="1"/>
  <c r="Z26" i="4"/>
  <c r="AC26" i="4" s="1"/>
  <c r="Z25" i="4"/>
  <c r="AC25" i="4" s="1"/>
  <c r="Z24" i="4"/>
  <c r="AC24" i="4" s="1"/>
  <c r="Z23" i="4"/>
  <c r="AC23" i="4" s="1"/>
  <c r="Z22" i="4"/>
  <c r="AC22" i="4" s="1"/>
  <c r="Z21" i="4"/>
  <c r="AC21" i="4" s="1"/>
  <c r="Z20" i="4"/>
  <c r="AC20" i="4" s="1"/>
  <c r="Z19" i="4"/>
  <c r="AC19" i="4" s="1"/>
  <c r="Z182" i="3"/>
  <c r="AC182" i="3" s="1"/>
  <c r="Z181" i="3"/>
  <c r="AC181" i="3" s="1"/>
  <c r="Z180" i="3"/>
  <c r="AC180" i="3" s="1"/>
  <c r="Z179" i="3"/>
  <c r="AC179" i="3" s="1"/>
  <c r="Z178" i="3"/>
  <c r="AC178" i="3" s="1"/>
  <c r="Z177" i="3"/>
  <c r="AC177" i="3" s="1"/>
  <c r="Z176" i="3"/>
  <c r="AC176" i="3" s="1"/>
  <c r="Z175" i="3"/>
  <c r="AC175" i="3" s="1"/>
  <c r="Y173" i="3"/>
  <c r="X173" i="3"/>
  <c r="W173" i="3"/>
  <c r="V173" i="3"/>
  <c r="U173" i="3"/>
  <c r="T173" i="3"/>
  <c r="S173" i="3"/>
  <c r="R173" i="3"/>
  <c r="Q173" i="3"/>
  <c r="P173" i="3"/>
  <c r="O173" i="3"/>
  <c r="N173" i="3"/>
  <c r="M173" i="3"/>
  <c r="L173" i="3"/>
  <c r="K173" i="3"/>
  <c r="J173" i="3"/>
  <c r="I173" i="3"/>
  <c r="H173" i="3"/>
  <c r="G173" i="3"/>
  <c r="F173" i="3"/>
  <c r="E173" i="3"/>
  <c r="D173" i="3"/>
  <c r="C173" i="3"/>
  <c r="B173" i="3"/>
  <c r="Z172" i="3"/>
  <c r="AC172" i="3" s="1"/>
  <c r="Z171" i="3"/>
  <c r="AC171" i="3" s="1"/>
  <c r="Z170" i="3"/>
  <c r="AC170" i="3" s="1"/>
  <c r="Z169" i="3"/>
  <c r="AC169" i="3" s="1"/>
  <c r="Z168" i="3"/>
  <c r="AC168" i="3" s="1"/>
  <c r="AC167" i="3" s="1"/>
  <c r="Y167" i="3"/>
  <c r="X167" i="3"/>
  <c r="W167" i="3"/>
  <c r="V167" i="3"/>
  <c r="U167" i="3"/>
  <c r="T167" i="3"/>
  <c r="S167" i="3"/>
  <c r="R167" i="3"/>
  <c r="Q167" i="3"/>
  <c r="P167" i="3"/>
  <c r="O167" i="3"/>
  <c r="N167" i="3"/>
  <c r="M167" i="3"/>
  <c r="L167" i="3"/>
  <c r="K167" i="3"/>
  <c r="J167" i="3"/>
  <c r="I167" i="3"/>
  <c r="H167" i="3"/>
  <c r="G167" i="3"/>
  <c r="F167" i="3"/>
  <c r="E167" i="3"/>
  <c r="D167" i="3"/>
  <c r="C167" i="3"/>
  <c r="B167" i="3"/>
  <c r="Z166" i="3"/>
  <c r="AC166" i="3" s="1"/>
  <c r="Z165" i="3"/>
  <c r="AC165" i="3" s="1"/>
  <c r="Z164" i="3"/>
  <c r="AC164" i="3" s="1"/>
  <c r="Z163" i="3"/>
  <c r="AC163" i="3" s="1"/>
  <c r="Z162" i="3"/>
  <c r="AC162" i="3" s="1"/>
  <c r="Z161" i="3"/>
  <c r="AC161" i="3" s="1"/>
  <c r="Z160" i="3"/>
  <c r="AC160" i="3" s="1"/>
  <c r="Z159" i="3"/>
  <c r="AC159" i="3" s="1"/>
  <c r="Z158" i="3"/>
  <c r="AC158" i="3" s="1"/>
  <c r="Y156" i="3"/>
  <c r="X156" i="3"/>
  <c r="W156" i="3"/>
  <c r="V156" i="3"/>
  <c r="U156" i="3"/>
  <c r="T156" i="3"/>
  <c r="S156" i="3"/>
  <c r="R156" i="3"/>
  <c r="Q156" i="3"/>
  <c r="P156" i="3"/>
  <c r="O156" i="3"/>
  <c r="N156" i="3"/>
  <c r="M156" i="3"/>
  <c r="L156" i="3"/>
  <c r="K156" i="3"/>
  <c r="J156" i="3"/>
  <c r="I156" i="3"/>
  <c r="H156" i="3"/>
  <c r="G156" i="3"/>
  <c r="F156" i="3"/>
  <c r="E156" i="3"/>
  <c r="D156" i="3"/>
  <c r="C156" i="3"/>
  <c r="B156" i="3"/>
  <c r="Y132" i="3"/>
  <c r="X132" i="3"/>
  <c r="W132" i="3"/>
  <c r="V132" i="3"/>
  <c r="U132" i="3"/>
  <c r="T132" i="3"/>
  <c r="S132" i="3"/>
  <c r="R132" i="3"/>
  <c r="Q132" i="3"/>
  <c r="P132" i="3"/>
  <c r="O132" i="3"/>
  <c r="N132" i="3"/>
  <c r="M132" i="3"/>
  <c r="L132" i="3"/>
  <c r="K132" i="3"/>
  <c r="J132" i="3"/>
  <c r="I132" i="3"/>
  <c r="H132" i="3"/>
  <c r="G132" i="3"/>
  <c r="F132" i="3"/>
  <c r="E132" i="3"/>
  <c r="D132" i="3"/>
  <c r="C132" i="3"/>
  <c r="B132" i="3"/>
  <c r="Z131" i="3"/>
  <c r="AC131" i="3" s="1"/>
  <c r="Z130" i="3"/>
  <c r="AC130" i="3" s="1"/>
  <c r="Z129" i="3"/>
  <c r="AC129" i="3" s="1"/>
  <c r="Z128" i="3"/>
  <c r="AC128" i="3" s="1"/>
  <c r="Z127" i="3"/>
  <c r="AC127" i="3" s="1"/>
  <c r="Z126" i="3"/>
  <c r="AC126" i="3" s="1"/>
  <c r="Z125" i="3"/>
  <c r="AC125" i="3" s="1"/>
  <c r="Z124" i="3"/>
  <c r="AC124" i="3" s="1"/>
  <c r="Z123" i="3"/>
  <c r="AC123" i="3" s="1"/>
  <c r="Z122" i="3"/>
  <c r="AC122" i="3" s="1"/>
  <c r="Z121" i="3"/>
  <c r="AC121" i="3" s="1"/>
  <c r="Z120" i="3"/>
  <c r="AC120" i="3" s="1"/>
  <c r="Z119" i="3"/>
  <c r="AC119" i="3" s="1"/>
  <c r="Z118" i="3"/>
  <c r="AC118" i="3" s="1"/>
  <c r="Z117" i="3"/>
  <c r="AC117" i="3" s="1"/>
  <c r="Z116" i="3"/>
  <c r="AC116" i="3" s="1"/>
  <c r="Z115" i="3"/>
  <c r="AC115" i="3" s="1"/>
  <c r="Z114" i="3"/>
  <c r="AC114" i="3" s="1"/>
  <c r="Z113" i="3"/>
  <c r="AC113" i="3" s="1"/>
  <c r="Z112" i="3"/>
  <c r="AC112" i="3" s="1"/>
  <c r="Z111" i="3"/>
  <c r="AC111" i="3" s="1"/>
  <c r="Z110" i="3"/>
  <c r="AC110" i="3" s="1"/>
  <c r="Z109" i="3"/>
  <c r="AC109" i="3" s="1"/>
  <c r="Z108" i="3"/>
  <c r="AC108" i="3" s="1"/>
  <c r="Z107" i="3"/>
  <c r="AC107" i="3" s="1"/>
  <c r="Z106" i="3"/>
  <c r="AC106" i="3" s="1"/>
  <c r="Z105" i="3"/>
  <c r="AC105" i="3" s="1"/>
  <c r="Z104" i="3"/>
  <c r="AC104" i="3" s="1"/>
  <c r="Z103" i="3"/>
  <c r="AC103" i="3" s="1"/>
  <c r="Z102" i="3"/>
  <c r="AC102" i="3" s="1"/>
  <c r="Z101" i="3"/>
  <c r="AC101" i="3" s="1"/>
  <c r="Z100" i="3"/>
  <c r="AC100" i="3" s="1"/>
  <c r="Z99" i="3"/>
  <c r="AC99" i="3" s="1"/>
  <c r="Z98" i="3"/>
  <c r="AC98" i="3" s="1"/>
  <c r="Z97" i="3"/>
  <c r="AC97" i="3" s="1"/>
  <c r="Z96" i="3"/>
  <c r="AC96" i="3" s="1"/>
  <c r="Z95" i="3"/>
  <c r="AC95" i="3" s="1"/>
  <c r="Z94" i="3"/>
  <c r="AC94" i="3" s="1"/>
  <c r="Z93" i="3"/>
  <c r="AC93" i="3" s="1"/>
  <c r="Y92" i="3"/>
  <c r="X92" i="3"/>
  <c r="W92" i="3"/>
  <c r="V92" i="3"/>
  <c r="U92" i="3"/>
  <c r="T92" i="3"/>
  <c r="S92" i="3"/>
  <c r="R92" i="3"/>
  <c r="Q92" i="3"/>
  <c r="P92" i="3"/>
  <c r="O92" i="3"/>
  <c r="N92" i="3"/>
  <c r="M92" i="3"/>
  <c r="L92" i="3"/>
  <c r="K92" i="3"/>
  <c r="J92" i="3"/>
  <c r="I92" i="3"/>
  <c r="H92" i="3"/>
  <c r="G92" i="3"/>
  <c r="F92" i="3"/>
  <c r="E92" i="3"/>
  <c r="D92" i="3"/>
  <c r="C92" i="3"/>
  <c r="B92" i="3"/>
  <c r="Z91" i="3"/>
  <c r="AC91" i="3" s="1"/>
  <c r="Z90" i="3"/>
  <c r="AC90" i="3" s="1"/>
  <c r="Z89" i="3"/>
  <c r="AC89" i="3" s="1"/>
  <c r="Z88" i="3"/>
  <c r="AC88" i="3" s="1"/>
  <c r="Z87" i="3"/>
  <c r="AC87" i="3" s="1"/>
  <c r="Z86" i="3"/>
  <c r="AC86" i="3" s="1"/>
  <c r="Z85" i="3"/>
  <c r="AC85" i="3" s="1"/>
  <c r="Z84" i="3"/>
  <c r="AC84" i="3" s="1"/>
  <c r="Z83" i="3"/>
  <c r="AC83" i="3" s="1"/>
  <c r="Z82" i="3"/>
  <c r="AC82" i="3" s="1"/>
  <c r="Z81" i="3"/>
  <c r="AC81" i="3" s="1"/>
  <c r="Z80" i="3"/>
  <c r="AC80" i="3" s="1"/>
  <c r="Z79" i="3"/>
  <c r="AC79" i="3" s="1"/>
  <c r="Z78" i="3"/>
  <c r="AC78" i="3" s="1"/>
  <c r="Z77" i="3"/>
  <c r="AC77" i="3" s="1"/>
  <c r="Z76" i="3"/>
  <c r="AC76" i="3" s="1"/>
  <c r="Z75" i="3"/>
  <c r="AC75" i="3" s="1"/>
  <c r="Z74" i="3"/>
  <c r="AC74" i="3" s="1"/>
  <c r="Z73" i="3"/>
  <c r="AC73" i="3" s="1"/>
  <c r="Z72" i="3"/>
  <c r="AC72" i="3" s="1"/>
  <c r="Z71" i="3"/>
  <c r="AC71" i="3" s="1"/>
  <c r="Z70" i="3"/>
  <c r="AC70" i="3" s="1"/>
  <c r="Z69" i="3"/>
  <c r="AC69" i="3" s="1"/>
  <c r="Z68" i="3"/>
  <c r="AC68" i="3" s="1"/>
  <c r="Z67" i="3"/>
  <c r="AC67" i="3" s="1"/>
  <c r="Z66" i="3"/>
  <c r="AC66" i="3" s="1"/>
  <c r="Z65" i="3"/>
  <c r="AC65" i="3" s="1"/>
  <c r="Z64" i="3"/>
  <c r="AC64" i="3" s="1"/>
  <c r="Z63" i="3"/>
  <c r="AC63" i="3" s="1"/>
  <c r="Z62" i="3"/>
  <c r="AC62" i="3" s="1"/>
  <c r="Z61" i="3"/>
  <c r="AC61" i="3" s="1"/>
  <c r="Z60" i="3"/>
  <c r="AC60" i="3" s="1"/>
  <c r="Z59" i="3"/>
  <c r="AC59" i="3" s="1"/>
  <c r="Z58" i="3"/>
  <c r="AC58" i="3" s="1"/>
  <c r="Z57" i="3"/>
  <c r="AC57" i="3" s="1"/>
  <c r="Z56" i="3"/>
  <c r="AC56" i="3" s="1"/>
  <c r="Z55" i="3"/>
  <c r="AC55" i="3" s="1"/>
  <c r="Z54" i="3"/>
  <c r="AC54" i="3" s="1"/>
  <c r="Z53" i="3"/>
  <c r="AC53" i="3" s="1"/>
  <c r="Z52" i="3"/>
  <c r="AC52" i="3" s="1"/>
  <c r="Z51" i="3"/>
  <c r="AC51" i="3" s="1"/>
  <c r="Z50" i="3"/>
  <c r="AC50" i="3" s="1"/>
  <c r="Z49" i="3"/>
  <c r="AC49" i="3" s="1"/>
  <c r="Z48" i="3"/>
  <c r="AC48" i="3" s="1"/>
  <c r="Z47" i="3"/>
  <c r="AC47" i="3" s="1"/>
  <c r="Z46" i="3"/>
  <c r="AC46" i="3" s="1"/>
  <c r="Z45" i="3"/>
  <c r="AC45" i="3" s="1"/>
  <c r="Z44" i="3"/>
  <c r="AC44" i="3" s="1"/>
  <c r="Z43" i="3"/>
  <c r="AC43" i="3" s="1"/>
  <c r="Z42" i="3"/>
  <c r="AC42" i="3" s="1"/>
  <c r="Z41" i="3"/>
  <c r="AC41" i="3" s="1"/>
  <c r="Z40" i="3"/>
  <c r="AC40" i="3" s="1"/>
  <c r="Z39" i="3"/>
  <c r="AC39" i="3" s="1"/>
  <c r="Z38" i="3"/>
  <c r="AC38" i="3" s="1"/>
  <c r="Z37" i="3"/>
  <c r="AC37" i="3" s="1"/>
  <c r="Z36" i="3"/>
  <c r="AC36" i="3" s="1"/>
  <c r="Z35" i="3"/>
  <c r="AC35" i="3" s="1"/>
  <c r="Z34" i="3"/>
  <c r="AC34" i="3" s="1"/>
  <c r="Z33" i="3"/>
  <c r="AC33" i="3" s="1"/>
  <c r="Z32" i="3"/>
  <c r="AC32" i="3" s="1"/>
  <c r="Z31" i="3"/>
  <c r="AC31" i="3" s="1"/>
  <c r="Z30" i="3"/>
  <c r="AC30" i="3" s="1"/>
  <c r="Z29" i="3"/>
  <c r="AC29" i="3" s="1"/>
  <c r="Z28" i="3"/>
  <c r="AC28" i="3" s="1"/>
  <c r="Z27" i="3"/>
  <c r="AC27" i="3" s="1"/>
  <c r="Z26" i="3"/>
  <c r="AC26" i="3" s="1"/>
  <c r="Z25" i="3"/>
  <c r="AC25" i="3" s="1"/>
  <c r="Z24" i="3"/>
  <c r="AC24" i="3" s="1"/>
  <c r="Z23" i="3"/>
  <c r="AC23" i="3" s="1"/>
  <c r="Z22" i="3"/>
  <c r="AC22" i="3" s="1"/>
  <c r="Z21" i="3"/>
  <c r="AC21" i="3" s="1"/>
  <c r="Z20" i="3"/>
  <c r="AC20" i="3" s="1"/>
  <c r="Z19" i="3"/>
  <c r="AC19" i="3" s="1"/>
  <c r="Z18" i="3"/>
  <c r="AC18" i="3" s="1"/>
  <c r="Z17" i="3"/>
  <c r="AC17" i="3" s="1"/>
  <c r="Z16" i="3"/>
  <c r="AC16" i="3" s="1"/>
  <c r="Z15" i="3"/>
  <c r="AC15" i="3" s="1"/>
  <c r="Z14" i="3"/>
  <c r="AC14" i="3" s="1"/>
  <c r="Z13" i="3"/>
  <c r="AC13" i="3" s="1"/>
  <c r="Z12" i="3"/>
  <c r="AC12" i="3" s="1"/>
  <c r="Q141" i="4" l="1"/>
  <c r="Y141" i="4"/>
  <c r="G141" i="4"/>
  <c r="W141" i="4"/>
  <c r="F183" i="3"/>
  <c r="N183" i="3"/>
  <c r="T183" i="3"/>
  <c r="B141" i="4"/>
  <c r="F141" i="4"/>
  <c r="N141" i="4"/>
  <c r="R141" i="4"/>
  <c r="V141" i="4"/>
  <c r="B183" i="3"/>
  <c r="X183" i="3"/>
  <c r="J183" i="3"/>
  <c r="R183" i="3"/>
  <c r="I183" i="3"/>
  <c r="Y183" i="3"/>
  <c r="AC11" i="3"/>
  <c r="D183" i="3"/>
  <c r="P141" i="4"/>
  <c r="I141" i="4"/>
  <c r="D141" i="4"/>
  <c r="L141" i="4"/>
  <c r="T141" i="4"/>
  <c r="O141" i="4"/>
  <c r="E141" i="4"/>
  <c r="M141" i="4"/>
  <c r="U141" i="4"/>
  <c r="E183" i="3"/>
  <c r="U183" i="3"/>
  <c r="W183" i="3"/>
  <c r="K183" i="3"/>
  <c r="S183" i="3"/>
  <c r="L183" i="3"/>
  <c r="M183" i="3"/>
  <c r="V183" i="3"/>
  <c r="P183" i="3"/>
  <c r="O183" i="3"/>
  <c r="H141" i="4"/>
  <c r="X141" i="4"/>
  <c r="G13" i="2"/>
  <c r="H183" i="3"/>
  <c r="C141" i="4"/>
  <c r="K141" i="4"/>
  <c r="S141" i="4"/>
  <c r="J141" i="4"/>
  <c r="AC127" i="4"/>
  <c r="G16" i="2" s="1"/>
  <c r="AC94" i="4"/>
  <c r="AC105" i="4"/>
  <c r="G12" i="2" s="1"/>
  <c r="AC118" i="4"/>
  <c r="AC11" i="4"/>
  <c r="AC92" i="3"/>
  <c r="G9" i="2" s="1"/>
  <c r="AC156" i="3"/>
  <c r="G11" i="2" s="1"/>
  <c r="Q183" i="3"/>
  <c r="G183" i="3"/>
  <c r="C183" i="3"/>
  <c r="AC173" i="3"/>
  <c r="G15" i="2" s="1"/>
  <c r="AC132" i="3"/>
  <c r="AC10" i="3" l="1"/>
  <c r="AC183" i="3" s="1"/>
  <c r="D8" i="2"/>
  <c r="D17" i="2" s="1"/>
  <c r="AC141" i="4"/>
  <c r="G10" i="2"/>
  <c r="G14" i="2"/>
  <c r="G8" i="2" l="1"/>
  <c r="F10" i="1"/>
  <c r="F17" i="2"/>
  <c r="I10" i="1" s="1"/>
  <c r="I13" i="1" s="1"/>
  <c r="L10" i="1" l="1"/>
  <c r="L13" i="1" s="1"/>
  <c r="F13" i="1"/>
  <c r="G17" i="2"/>
</calcChain>
</file>

<file path=xl/sharedStrings.xml><?xml version="1.0" encoding="utf-8"?>
<sst xmlns="http://schemas.openxmlformats.org/spreadsheetml/2006/main" count="809" uniqueCount="428">
  <si>
    <t>UNIDAD DE MEDIDA</t>
  </si>
  <si>
    <t>META 
FISICA</t>
  </si>
  <si>
    <t>TOTAL 
S/</t>
  </si>
  <si>
    <t>PRODUCTO</t>
  </si>
  <si>
    <t>ACTIVIDAD</t>
  </si>
  <si>
    <t>N°</t>
  </si>
  <si>
    <t>CNV</t>
  </si>
  <si>
    <t>ESPECIFICA DEL GASTO</t>
  </si>
  <si>
    <t>META FISICA TAREA</t>
  </si>
  <si>
    <t>1/12</t>
  </si>
  <si>
    <t>CANTIDAD TOTAL</t>
  </si>
  <si>
    <t>IMPORTE TOTAL POR EVENTOS</t>
  </si>
  <si>
    <t>UU</t>
  </si>
  <si>
    <t>TINTA COLOR NEGRO CAPACIDAD: 70 ML P/IMPRESORA: L110,L210,L350,L355,L555) CAJA X 01 UNIDAD EPSON T664120 T664120</t>
  </si>
  <si>
    <t>TINTA RENDIMIENTO: 120 PAG COLOR NEGRO CAJA X 01 UNIDAD HP 122 CH561HL</t>
  </si>
  <si>
    <t>TINTA RENDIMIENTO: 200 PAG COLOR NEGRO CAJA X 01 UNIDAD HP 60 CC640WL</t>
  </si>
  <si>
    <t>TINTA COLOR NEGRO CAPACIDAD: 130 ML CAJA X 01 UNIDAD CANON PFI-102BK 0895B001AA</t>
  </si>
  <si>
    <t>TINTA RENDIMIENTO: 355 PAG COLOR NEGRO CAPACIDAD: 16 ML CAJA X 01 UNIDAD CANON PG-40BK 0615B002AA</t>
  </si>
  <si>
    <t>TINTA RENDIMIENTO: 475 PAG COLOR NEGRO CAJA X 01 UNIDAD HP 21XL C9351CL</t>
  </si>
  <si>
    <t>TINTA RENDIMIENTO: 480 PAG COLOR NEGRO CAJA X 01 UNIDAD HP 122XL CH563HL</t>
  </si>
  <si>
    <t>TINTA RENDIMIENTO: 190 PAG COLOR NEGRO CAJA X 01 UNIDAD HP 21</t>
  </si>
  <si>
    <t>TONER RENDIMIENTO: 1500 PAG COLOR NEGRO CAJA X 01 UNIDAD HP 35A CB435A</t>
  </si>
  <si>
    <t>TONER RENDIMIENTO: 1600 PAG COLOR NEGRO CAJA X 01 UNIDAD HP 85A CE285A</t>
  </si>
  <si>
    <t>TONER RENDIMIENTO: 2100 PAG COLOR NEGRO CAJA X 01 UNIDAD HP 78A CE278A</t>
  </si>
  <si>
    <t>TONER RENDIMIENTO: 13000 PAG COLOR NEGRO CAJA X 01 UNIDAD HP N.D. C9730A</t>
  </si>
  <si>
    <t>TONER RENDIMIENTO: 2300 PAG COLOR NEGRO CAJA X 01 UNIDAD HP 05A CE505A</t>
  </si>
  <si>
    <t>2.3.1.5.1.2 PAPELERIA EN GENERAL, UTILES Y MATERIALES DE OFICINA</t>
  </si>
  <si>
    <t>ARCHIVADOR PLSTFC S/FIL OFIC ANCH NEGRO SIMPLE</t>
  </si>
  <si>
    <t>UNIDAD</t>
  </si>
  <si>
    <t xml:space="preserve">BLISTER BANDERITA ADHESIVA D/PLASTICO SEÑALIZADORA D/PAGINA </t>
  </si>
  <si>
    <t>BLISTER X 50 UNIDADES</t>
  </si>
  <si>
    <t>BLOCK  DE TAQUIGRAFIA A-5  X 70H</t>
  </si>
  <si>
    <t xml:space="preserve">BLOCK NOTA ADHESIVA COLOR AMARILLO T: 2" X 3" O EQUIVALENTE </t>
  </si>
  <si>
    <t>BLOCK X 100 HOJAS</t>
  </si>
  <si>
    <t xml:space="preserve">BLOCK NOTA ADHESIVA COLOR AMARILLO T: 3" X 5" O EQUIVALENTE </t>
  </si>
  <si>
    <t xml:space="preserve">BOLSA FOLDER MANILA REFORZADO T: OFICIO </t>
  </si>
  <si>
    <t>BOLSA X 25 UNIDADES</t>
  </si>
  <si>
    <t>BOLSA FOLDER MANILA SIN REFUERZO T: A-4</t>
  </si>
  <si>
    <t>BOLSA FOLDER MANILA SIN REFUERZO T: OFICIO</t>
  </si>
  <si>
    <t xml:space="preserve">CARPETA PAPEL CARBON P/ESCRITURA MECANOGRAFICA COLOR NEGRO T: A-4 </t>
  </si>
  <si>
    <t>CARPETA X 100 UNIDADES</t>
  </si>
  <si>
    <t xml:space="preserve">CJS ALFILER METALICO CAJA X 50 GR. </t>
  </si>
  <si>
    <t>CAJA X 50 GR.</t>
  </si>
  <si>
    <t xml:space="preserve">CJS BINDER CLIP METALICO T: 1 5/8" (41 MM.) </t>
  </si>
  <si>
    <t>CAJA X 12 UNIDADES</t>
  </si>
  <si>
    <t>CJS CHINCHE METALICO C/CABEZA DE COLORES CAJA X 100 UU</t>
  </si>
  <si>
    <t>CAJA X 100 UNIDADES</t>
  </si>
  <si>
    <t>CJS CLIP METALICO ESTANDAR CAJA X 100 UU</t>
  </si>
  <si>
    <t xml:space="preserve">CJS FASTENER METALICO X 50 UNIDADES </t>
  </si>
  <si>
    <t>CAJA X 50 UNIDADES</t>
  </si>
  <si>
    <t xml:space="preserve">CJS GRAPA 23/10  X 1000 UNIDADES </t>
  </si>
  <si>
    <t>CAJA X 1000 UNIDADES</t>
  </si>
  <si>
    <t xml:space="preserve">CJS GRAPA 23/13 X 1000 UNIDADES </t>
  </si>
  <si>
    <t xml:space="preserve">CJS GRAPA 23/15  X 1000 UNIDADES </t>
  </si>
  <si>
    <t xml:space="preserve">CJS GRAPA 23/6  X 1000 UNIDADES </t>
  </si>
  <si>
    <t>CJS GRAPA 23/8 X 1000 UNIDADES</t>
  </si>
  <si>
    <t xml:space="preserve">CJS GRAPA 26/6 X 5000 UNIDADES </t>
  </si>
  <si>
    <t>CAJA X 5000 UNIDADES</t>
  </si>
  <si>
    <t xml:space="preserve">CJS INDEX TABS  P/F COLGANTE CJTA X 25  </t>
  </si>
  <si>
    <t>CAJA X 10 UNIDADES</t>
  </si>
  <si>
    <t xml:space="preserve">CJS INDEX TABS TRANSPARENTE </t>
  </si>
  <si>
    <t xml:space="preserve">CJS INDEX TABS TRANSPARENTE COLORES VARIADOS </t>
  </si>
  <si>
    <t xml:space="preserve">CJS LAPICES DE COLORES D/VARIOS COLORES T: CHICO </t>
  </si>
  <si>
    <t xml:space="preserve">CJS LAPICES DE COLORES D/VARIOS COLORES T: GRANDE </t>
  </si>
  <si>
    <t>ENGRAP T/ALICATE PORPOISE R810000A3</t>
  </si>
  <si>
    <t>ETIQUETA ADHESIVA COLOR BLANCO T: 1 1/2" X 3" O EQUIVALENTE SOBRE X 100 UU</t>
  </si>
  <si>
    <t>SOBRE X 100 UNIDADES</t>
  </si>
  <si>
    <t>ETIQUETA ADHESIVA COLOR BLANCO T: 1" X 3" O EQUIVALENTE SOBRE X 100 UU</t>
  </si>
  <si>
    <t>ETIQUETA ADHESIVA COLOR BLANCO T: 3 1/2" X 1" O EQUIVALENTE SOBRE X 100 UU</t>
  </si>
  <si>
    <t>ETIQUETA ADHESIVA COLOR BLANCO T: 4" X 1 1/2" O EQUIVALENTE SOBRE X 100 UU</t>
  </si>
  <si>
    <t>ETIQUETA ADHESIVA COLORES VARIADOS T: 1" X 3" O EQUIVALENTE SOBRE X 100 UU</t>
  </si>
  <si>
    <t>ETIQUETA ADHESIVA P/COMPUTADORA COLOR BLANCO T: 3" X 1" O EQUIVALENTE SOBRE X 1000 UU</t>
  </si>
  <si>
    <t>SOBRE X 1000 UNIDADES</t>
  </si>
  <si>
    <t>ETIQUETA ADHESIVA P/DISCO COMPACTO (CD) SOBRE X 100 UU</t>
  </si>
  <si>
    <t>NOTA ADHESIVA T: 1 1/2" X 2" O EQUIVALENTE PAQUETE X 12 BLOCKS X 100 H.</t>
  </si>
  <si>
    <t>PAQUETE X 12 BLOCKS X 100 HOJAS</t>
  </si>
  <si>
    <t xml:space="preserve">PLIEGO PAPEL LUSTRE COLORES VARIADOS T: 50 CM. X 65 CM. </t>
  </si>
  <si>
    <t>PLIEGO</t>
  </si>
  <si>
    <t xml:space="preserve">PQT CARTULINA DUPLEX REVERSO KRAFT D/200 GR. T: 70 CM. X 100 CM. </t>
  </si>
  <si>
    <t>EMPAQUE X 100 UNIDADES</t>
  </si>
  <si>
    <t xml:space="preserve">PQT CARTULINA DUPLEX REVERSO KRAFT D/225 GR. T: 70 CM. X 100 CM. </t>
  </si>
  <si>
    <t>PQT CARTULINA DUPLEX REVERSO KRAFT D/345 GR. T: 70 CM. X 100 CM.</t>
  </si>
  <si>
    <t xml:space="preserve">PQT LIGA DELGADA PAQUETE X 1 LB. </t>
  </si>
  <si>
    <t>PAQUETE X 1 LB.</t>
  </si>
  <si>
    <t xml:space="preserve">PQT LIGA DELGADA PAQUETE X 1/4 LB. </t>
  </si>
  <si>
    <t>PAQUETE X 1/4 LB.</t>
  </si>
  <si>
    <t xml:space="preserve">PQT NOTA ADHESIVA D/VARIOS COLORES T: 3" X 3" O EQUIVALENTE </t>
  </si>
  <si>
    <t>PAQUETE X 5 BLOCKS X 100 HOJAS</t>
  </si>
  <si>
    <t xml:space="preserve">PQT NOTA ADHESIVA D/VARIOS COLORES T: 3" X 5" O EQUIVALENTE </t>
  </si>
  <si>
    <t xml:space="preserve">PQT PAPEL BOND D/56 GR. T: 61 CM. X 86 CM. </t>
  </si>
  <si>
    <t>PAQUETE X 500 UNIDADES</t>
  </si>
  <si>
    <t xml:space="preserve">PQT PAPEL BOND D/56 GR. T: 69 CM. X 89 CM. </t>
  </si>
  <si>
    <t xml:space="preserve">PQT PAPEL BOND D/56 GR. T: 72 CM. X 102 CM. </t>
  </si>
  <si>
    <t xml:space="preserve">PQT PAPEL BOND D/56 GR. T: A-4 </t>
  </si>
  <si>
    <t xml:space="preserve">PQT PAPEL BOND D/56 GR. T: OFICIO </t>
  </si>
  <si>
    <t xml:space="preserve">PQT PAPEL BOND D/75 GR. COLORES VARIADOS T: A-4 </t>
  </si>
  <si>
    <t xml:space="preserve">PQT PAPEL BOND D/75 GR. T: 61 CM. X 86 CM. </t>
  </si>
  <si>
    <t xml:space="preserve">PQT PAPEL BOND D/75 GR. T: 69 CM. X 89 CM. </t>
  </si>
  <si>
    <t xml:space="preserve">PQT PAPEL BOND D/75 GR. T: 72 CM. X 102 CM. </t>
  </si>
  <si>
    <t>PQT PAPEL BOND D/75 GR. T: A-3</t>
  </si>
  <si>
    <t>PQT PAPEL BOND D/75 GR. T: A-4</t>
  </si>
  <si>
    <t xml:space="preserve">PQT PAPEL BOND D/75 GR. T: OFICIO </t>
  </si>
  <si>
    <t xml:space="preserve">PQT PAPEL BOND FOTOCOPIA D/75 GR. T: A-3 </t>
  </si>
  <si>
    <t xml:space="preserve">PQT PAPEL BOND FOTOCOPIA D/75 GR. T: A-4 </t>
  </si>
  <si>
    <t>PQT PAPEL BOND FOTOCOPIA D/75 GR. T: OFICIO</t>
  </si>
  <si>
    <t xml:space="preserve">PQT PAPEL BOND FOTOCOPIA D/80 GR. T: A-4 </t>
  </si>
  <si>
    <t xml:space="preserve">PQT PAPEL BULKY D/52 GR. T: OFICIO </t>
  </si>
  <si>
    <t>PQT PAPEL CREPE COLORES VARIADOS T: 180 CM. X 50 CM.</t>
  </si>
  <si>
    <t>PAQUETE X 10 PLIEGOS</t>
  </si>
  <si>
    <t>PQT PAPEL KRAFT D/50 GR. T: 75 CM. X 120 CM.</t>
  </si>
  <si>
    <t xml:space="preserve">PQT PAPEL PERIODICO D/48.8 GR. COLORES VARIADOS T: OFICIO </t>
  </si>
  <si>
    <t>PQT PAPEL PERIODICO D/48.8 GR. T: A-4</t>
  </si>
  <si>
    <t>PAQUETE X 50 UNIDADES</t>
  </si>
  <si>
    <t>PQT SOBRE MANILA T: A-4</t>
  </si>
  <si>
    <t xml:space="preserve">PQT SOBRE MANILA T: EXTRAOFICIO </t>
  </si>
  <si>
    <t>PQT SOBRE MANILA T: OFICIO</t>
  </si>
  <si>
    <t xml:space="preserve">PQT SOBRE MANILA T: PAGO </t>
  </si>
  <si>
    <t>UU BANDEJA PORTAPAPELES D/ACRILICO D/02 PISOS (NEGRO, TOPACIO, C/HUMO)</t>
  </si>
  <si>
    <t xml:space="preserve">UU BOLIGRAFO D/TINTA LIQUIDA COLOR AZUL D/PUNTA FINA DIAMETRO D/PUNTA: 0.1 MM. A 0.9 MM. </t>
  </si>
  <si>
    <t xml:space="preserve">UU BOLIGRAFO D/TINTA LIQUIDA COLOR NEGRO D/PUNTA FINA DIAMETRO D/PUNTA: 0.1 MM. A 0.9 MM. </t>
  </si>
  <si>
    <t xml:space="preserve">UU BOLIGRAFO D/TINTA LIQUIDA COLOR ROJO D/PUNTA FINA DIAMETRO D/PUNTA: 0.1 MM. A 0.9 MM. </t>
  </si>
  <si>
    <t>UU BOLIGRAFO D/TINTA SECA COLOR AZUL D/PUNTA FINA DIAMETRO D/PUNTA: 0.1 MM. A 0.9 MM.</t>
  </si>
  <si>
    <t xml:space="preserve">UU BOLIGRAFO D/TINTA SECA COLOR NEGRO D/PUNTA FINA DIAMETRO D/PUNTA: 0.1 MM. A 0.9 MM. </t>
  </si>
  <si>
    <t xml:space="preserve">UU BOLIGRAFO D/TINTA SECA COLOR ROJO D/PUNTA FINA DIAMETRO D/PUNTA: 0.1 MM. A 0.9 MM. </t>
  </si>
  <si>
    <t xml:space="preserve">UU BORRADOR D/PVC O VINIL P/LAPIZ COLOR BLANCO T: CHICO </t>
  </si>
  <si>
    <t xml:space="preserve">UU BORRADOR D/PVC O VINIL P/LAPIZ COLOR BLANCO T: GRANDE </t>
  </si>
  <si>
    <t xml:space="preserve">UU CARTULINA SATINADA D/150 GR. COLOR BLANCO T: 50 CM. X 65 CM. </t>
  </si>
  <si>
    <t xml:space="preserve">UU CINTA ADHESIVA COLOR HABANO MARRON T: 2" X 40 YD. </t>
  </si>
  <si>
    <t xml:space="preserve">UU CINTA ADHESIVA MASKING TAPE T: 2" X 55 YD. </t>
  </si>
  <si>
    <t xml:space="preserve">UU CINTA ADHESIVA TRANSPARENTE T: 1 1/2" X 72 YD. </t>
  </si>
  <si>
    <t xml:space="preserve">UU COLA SINTETICA FRASCO X 250 GR. </t>
  </si>
  <si>
    <t xml:space="preserve">UU COLECTOR REVISTERO D/LOMO ANGOSTO T: OFICIO </t>
  </si>
  <si>
    <t>UU CORRECTOR LIQUIDO TIPO BOLIGRAFO</t>
  </si>
  <si>
    <t>UU CUADERNO ALFABETICO C/INDICE EMPASTADO D/56 GR. T: A-5 X 100 HOJAS</t>
  </si>
  <si>
    <t xml:space="preserve">UU CUADERNO ANILLO DOBLE CUADRICULADO D/56 GR. T: A-4 X 100 HOJAS </t>
  </si>
  <si>
    <t xml:space="preserve">UU CUADERNO D/CARGO EMPASTADO D/56 GR. T: A-5 X 200 HOJAS </t>
  </si>
  <si>
    <t xml:space="preserve">UU CUADERNO ENGRAPADO CUADRICULADO D/56 GR. T: A-5 X 80 HOJAS </t>
  </si>
  <si>
    <t>UU CUCHILLA P/CORTAR PAPEL TIPO CUTTER C/CUBIERTA PLASTICA T: MEDIANO</t>
  </si>
  <si>
    <t xml:space="preserve">UU DISPENSADOR P/CINTA ADHESIVA DE 1/2" X 36 YD. </t>
  </si>
  <si>
    <t xml:space="preserve">UU ENGRAPADOR D/ESTRUCTURA METALICA Y COMPONENTE DE BAKELITA T: GRANDE C: 100 HOJAS </t>
  </si>
  <si>
    <t>UU ENGRAPADOR METALICO (100%) C/YUNQUE FIJO TIPO ALICATE O TENAZA</t>
  </si>
  <si>
    <t xml:space="preserve">UU ESPONJERO D/JEBE O PLASTICO T: CHICO </t>
  </si>
  <si>
    <t xml:space="preserve">UU FOLDER D/PLASTICO C/CLIP LATERAL COLORES VARIADOS T: A-4 C: 30 HOJAS </t>
  </si>
  <si>
    <t xml:space="preserve">UU FOLDER D/PLASTICO C/CLIP LATERAL COLORES VARIADOS T: A-4 C: 60 HOJAS </t>
  </si>
  <si>
    <t xml:space="preserve">UU FOLDER D/PLASTICO C/TAPA TRANSPARENTE Y FASTENER COLORES VARIADOS T: A-4 </t>
  </si>
  <si>
    <t>UU FOLDER D/PLASTICO C/TAPA TRANSPARENTE Y FASTENER COLORES VARIADOS T: OFICIO</t>
  </si>
  <si>
    <t xml:space="preserve">UU FOLDER D/PLASTICO C/VARILLA SUJETADORA LATERAL COLORES VARIADOS T: A-4 </t>
  </si>
  <si>
    <t>UU FOLDER D/PLASTICO C/VARILLA SUJETADORA LATERAL COLORES VARIADOS T: OFICIO ESTANDAR</t>
  </si>
  <si>
    <t xml:space="preserve">UU FOLDER D/PLASTICO PORTADOCUMENTOS TIPO CATALOGO C/MICAS T: A-4 C: 40 HOJAS </t>
  </si>
  <si>
    <t>UU FOLDER D/PLASTICO PORTADOCUMENTOS TIPO CATALOGO C/MICAS T: A-4 C: 60 HOJAS</t>
  </si>
  <si>
    <t xml:space="preserve">UU FORRO D/PLASTICO T: A-4 O CARTA X 5 MT. </t>
  </si>
  <si>
    <t xml:space="preserve">UU FORRO D/PLASTICO T: OFICIO X 5 MT. </t>
  </si>
  <si>
    <t xml:space="preserve">UU FUNDA PORTAPAPELES D/PVC TIPO MICA GRUESA TRANSPARENTE T: A-4 </t>
  </si>
  <si>
    <t xml:space="preserve">UU FUNDA PORTAPAPELES D/PVC TIPO MICA GRUESA TRANSPARENTE T: OFICIO </t>
  </si>
  <si>
    <t xml:space="preserve">UU GOMA EN BARRA D/25 GR. O 25.2 GR. </t>
  </si>
  <si>
    <t>UU GOMA EN BARRA D/40 GR.</t>
  </si>
  <si>
    <t xml:space="preserve">UU GOMA LIQUIDA FRASCO X 1/4 LT. </t>
  </si>
  <si>
    <t xml:space="preserve">UU LAPIZ D/MADERA BICOLOR </t>
  </si>
  <si>
    <t xml:space="preserve">UU LAPIZ D/MADERA C/MINA DE GRAFITO 2B </t>
  </si>
  <si>
    <t xml:space="preserve">UU LAPIZ D/MADERA C/MINA DE GRAFITO N° 2 C/BORRADOR </t>
  </si>
  <si>
    <t>UU LAPIZ D/MADERA DE GRAFITO 2B C /BORRADOR</t>
  </si>
  <si>
    <t>UU LAPIZ ESC. AMARILLO 2B C /BORRADOR</t>
  </si>
  <si>
    <t xml:space="preserve">UU LAPIZ TECNIK-0  2B  DISEÑO PROFESIONAL </t>
  </si>
  <si>
    <t xml:space="preserve">UU LIBRETA D/CAMPO (TOPOGRAFICA) D/PAPEL BOND EMPASTADA MIXTA (RAYADA Y CUADRICULADA) D/75 GR. T: A-6 X 48 HOJAS </t>
  </si>
  <si>
    <t xml:space="preserve">UU LIBRO D/ACTAS D/PAPEL BOND EMPASTADO CUADRICULADO D/75 GR. X 100 HOJAS (200 FOLIOS) </t>
  </si>
  <si>
    <t xml:space="preserve">UU LIBRO D/ACTAS D/PAPEL BOND EMPASTADO RAYADO D/56 GR. X 100 HOJAS (200 FOLIOS) </t>
  </si>
  <si>
    <t>UU LIBRO D/ACTAS D/PAPEL BOND EMPASTADO RAYADO D/75 GR. X 100 HOJAS (200 FOLIOS)</t>
  </si>
  <si>
    <t>UU LIBRO D/ACTAS D/PAPEL BOND EMPASTADO RAYADO D/75 GR. X 50 HOJAS (100 FOLIOS)</t>
  </si>
  <si>
    <t xml:space="preserve">UU MICA P/ANILLADO TIPO CATEDRAL T: A-4 </t>
  </si>
  <si>
    <t xml:space="preserve">UU MICA P/ANILLADO TRANSPARENTE T: A-4 </t>
  </si>
  <si>
    <t xml:space="preserve">UU MOTA P/PIZARRA ACRILICA C/COBERTURA PLASTICA </t>
  </si>
  <si>
    <t>UU NOTA ADHESIVA P/FAX T: 37 MM. A 40 MM. X 100 MM. A 102 MM. X 200 H.</t>
  </si>
  <si>
    <t xml:space="preserve">UU PEGAMENTO D/ALTA RESISTENCIA INSTANTANEO UNIDAD UHU </t>
  </si>
  <si>
    <t>UU PERFORADOR D/02 ESPIGAS C: 50 HOJAS</t>
  </si>
  <si>
    <t xml:space="preserve">UU PERFORADOR D/02 ESPIGAS C: DE 15 A 20 HOJAS </t>
  </si>
  <si>
    <t>UU PLUMON INDELEBLE COLORES VARIADOS D/PUNTA FINA ANCHO D/TRAZO: 0.1 MM. A 0.9 MM .</t>
  </si>
  <si>
    <t xml:space="preserve">UU PLUMON INDELEBLE COLORES VARIADOS D/PUNTA GRUESA ANCHO D/TRAZO: 3.1.MM. A 5 MM </t>
  </si>
  <si>
    <t xml:space="preserve">UU PLUMON INDELEBLE COLORES VARIADOS D/PUNTA MEDIANA ANCHO D/TRAZO: 1.MM. A 3 MM </t>
  </si>
  <si>
    <t xml:space="preserve">UU PLUMON MARCADOR COLORES VARIADOS D/PUNTA FINA ANCHO D/TRAZO: 0.1 MM. A 0.9 MM </t>
  </si>
  <si>
    <t xml:space="preserve">UU PLUMON MARCADOR COLORES VARIADOS D/PUNTA GRUESA ANCHO D/TRAZO: 3.1.MM. A 5 MM </t>
  </si>
  <si>
    <t xml:space="preserve">UU PLUMON P/PIZARRA ACRILICA COLORES VARIADOS D/PUNTA GRUESA ANCHO D/TRAZO: 3.1.MM. A 5 MM </t>
  </si>
  <si>
    <t xml:space="preserve">UU PLUMON P/PIZARRA ACRILICA COLORES VARIADOS D/PUNTA MEDIANA ANCHO D/TRAZO: 1.MM. A 3 MM </t>
  </si>
  <si>
    <t xml:space="preserve">UU PLUMON RESALTADOR F/RECTANGULAR COLORES VARIADOS D/PUNTA BISELADA </t>
  </si>
  <si>
    <t xml:space="preserve">UU PORTA CLIPS D/ACRILICO IMANTADO </t>
  </si>
  <si>
    <t>UU PORTA LAPICEROS D/ACRILICO TIPO VASO O CUBO (NEGRO, TOPACIO)</t>
  </si>
  <si>
    <t xml:space="preserve">UU PORTAMINA C/PUNTA METALICA ANCHO D/TRAZO: 0.5 MM. </t>
  </si>
  <si>
    <t xml:space="preserve">UU REGLA D/PLASTICO T: 20 CM. </t>
  </si>
  <si>
    <t xml:space="preserve">UU REGLA D/PLASTICO T: 30 CM. </t>
  </si>
  <si>
    <t xml:space="preserve">UU REGLA D/PLASTICO T: 60 CM. </t>
  </si>
  <si>
    <t xml:space="preserve">UU SACAGRAPA METALICO </t>
  </si>
  <si>
    <t xml:space="preserve">UU TAJADOR METALICO P/LAPIZ C/SOPORTE P/MESA C/TORNILLO </t>
  </si>
  <si>
    <t xml:space="preserve">UU TAJADOR METALICO P/LAPIZ D/BOLSILLO </t>
  </si>
  <si>
    <t>UU TAMPON C/COBERTURA PLASTICA COLOR AZUL T: 11 CM. X 7 CM.</t>
  </si>
  <si>
    <t xml:space="preserve">UU TAMPON C/COBERTURA PLASTICA COLOR NEGRO T: 11 CM. X 7 CM. </t>
  </si>
  <si>
    <t xml:space="preserve">UU TAMPON C/COBERTURA PLASTICA COLOR ROJO T: 11 CM. X 7 CM. </t>
  </si>
  <si>
    <t xml:space="preserve">UU TIJERA METALICA C/MANGO PLASTICO T: 7" </t>
  </si>
  <si>
    <t>UU TIJERA METALICA C/MANGO PLASTICO T: 8"</t>
  </si>
  <si>
    <t xml:space="preserve">UU TINTA P/TAMPON COLOR NEGRO </t>
  </si>
  <si>
    <t>2.3.1.5.3.1 ASEO, LIMPIEZA Y TOCADOR</t>
  </si>
  <si>
    <t>ACIDO MURIATICO</t>
  </si>
  <si>
    <t>LITRO</t>
  </si>
  <si>
    <t>AMBIENTADOR EN PASTILLA X 40 – 45 GRS</t>
  </si>
  <si>
    <t>AMBIENTADOR EN SPRAY DIFERENTES AROMAS DE 360 MIL</t>
  </si>
  <si>
    <t>FRASCO</t>
  </si>
  <si>
    <t>AMBIENTADOR LIQUIDO AROMA FLORAL Y LAVANDA X GALON</t>
  </si>
  <si>
    <t>GLN</t>
  </si>
  <si>
    <t>BOLSA P/BASURA 75 LTS, MATERIAL RES PQTX 10 NEGRO</t>
  </si>
  <si>
    <t>PQTE</t>
  </si>
  <si>
    <t>BRASSO LIMPIA METAL EN PASTA MEDIANO</t>
  </si>
  <si>
    <t>CERA AL AGUA PERFUMADA X 3,785 ml</t>
  </si>
  <si>
    <t>GALON</t>
  </si>
  <si>
    <t xml:space="preserve">CERA EN PASTA COLOR AMARILLO PERFUMADA  X 3,785 ml </t>
  </si>
  <si>
    <t>CERA EN PASTA COLOR ROJO PERFUMADA X 3,785 ml</t>
  </si>
  <si>
    <t>CERA LIQUIDA C/AMARILLO PERFUMADA X 3,785 ML</t>
  </si>
  <si>
    <t>CERA LIQUIDA C/ROJO PERFUMADA X 3,785 ml</t>
  </si>
  <si>
    <t>CERA LIQUIDA SILICONADA C/ROJO X 3,785 ml</t>
  </si>
  <si>
    <t xml:space="preserve">CHUPON DE JEBE DESATORADOR  RESISTENTE CON  MANGO DE PLASTICO </t>
  </si>
  <si>
    <t>DESATORADOR LIQUIDO  X 1 LITRO</t>
  </si>
  <si>
    <t>DESINFECTANTE AROMATICO PARA PISO TIPO PINO</t>
  </si>
  <si>
    <t>DETERGENTE BOLSA  X 900 GRS</t>
  </si>
  <si>
    <t>BOLSA</t>
  </si>
  <si>
    <t>ESCOBA DE CERDA PLÁSTICA PARA BALDEO DE 30 CM</t>
  </si>
  <si>
    <t>ESCOBILLA P/LAVAR WC CON MANGO DE MADERA Y CERDA DE PLASTICO</t>
  </si>
  <si>
    <t>ESCOBILLON PARA LIMPIAR VIDRIOS ALTOS</t>
  </si>
  <si>
    <t>ESPONJA PARA LAVADO DE UTENSILIOS SINTETICO VERDE</t>
  </si>
  <si>
    <t>FRANELA DE COLORES DE 100% ALGODÓN</t>
  </si>
  <si>
    <t>METRO</t>
  </si>
  <si>
    <t>GUANTES DE JEBE DE USO DOMESTICO X PAR</t>
  </si>
  <si>
    <t>JABON ANTIBACTERIANO X 80 GRS</t>
  </si>
  <si>
    <t>JABON DE TOCADOR X 160 GRS</t>
  </si>
  <si>
    <t xml:space="preserve">JABONERA DE PLASTICO </t>
  </si>
  <si>
    <t>KIT LIMPIA COMPUTADORAS EN CREMA X 220 GRMS</t>
  </si>
  <si>
    <t>KRESSO DESINFECTANTE X 1 GLN</t>
  </si>
  <si>
    <t xml:space="preserve">LEJIA X 1 GLN </t>
  </si>
  <si>
    <t>LIMPIA VAJILLA X 500 ML</t>
  </si>
  <si>
    <t>LIMPIA VIDRIO GATILLO X 650 ML</t>
  </si>
  <si>
    <t>LIMPIATODO PERFUMADO X 900 ML</t>
  </si>
  <si>
    <t>PAÑOS ABSORVENTES</t>
  </si>
  <si>
    <t xml:space="preserve">PAPEL HIGIÉNICO BLANCO X 20 UNIDADES </t>
  </si>
  <si>
    <t xml:space="preserve">PASTILLA PURIFICADORA PARA WC C/AZUL </t>
  </si>
  <si>
    <t>RECOGEDOR PLASTICO PARA BASURA</t>
  </si>
  <si>
    <t>TACHO DE PLASTICO CON TAPA P/ BANOS DE APROX 15</t>
  </si>
  <si>
    <t xml:space="preserve">TACHO DE PLASTICO SUPER RESISTENTE Y DURABLE 75 LT </t>
  </si>
  <si>
    <t>TRAPEADOR GRANDE MANGO DE MADERA Y BASE METALICA</t>
  </si>
  <si>
    <t>TRAPEADOR PARA PISO TIPO TOALLA DE 60 X60 CMS</t>
  </si>
  <si>
    <t>2.3.1.5.4.1 ELECTRICIDAD, ILUMINACIÓN Y ELECTRÓNICA</t>
  </si>
  <si>
    <t xml:space="preserve">ARRANCADOR PARA 40 WATTS </t>
  </si>
  <si>
    <t>PZA</t>
  </si>
  <si>
    <t xml:space="preserve">BALASTRO DE 40 WATTS </t>
  </si>
  <si>
    <t xml:space="preserve">CABLE DE LUZ N° 14 </t>
  </si>
  <si>
    <t>ROLLO</t>
  </si>
  <si>
    <t xml:space="preserve">CABLE MELLIZO 2X14 (100 MTS) </t>
  </si>
  <si>
    <t>CABLE MELLIZO N° 16</t>
  </si>
  <si>
    <t xml:space="preserve">CABLE TWG # 12 (100 MTS) </t>
  </si>
  <si>
    <t xml:space="preserve">CABLE TWG #14 (100 MTS) </t>
  </si>
  <si>
    <t xml:space="preserve">CANALETAS PEGA PEGA </t>
  </si>
  <si>
    <t xml:space="preserve">CINTA AISLANTE </t>
  </si>
  <si>
    <t xml:space="preserve">CIRCULINA DE 32 WATTS </t>
  </si>
  <si>
    <t xml:space="preserve">CODO DE 3/4 DE LUZ </t>
  </si>
  <si>
    <t xml:space="preserve">DUCHA ELECTRICA </t>
  </si>
  <si>
    <t xml:space="preserve">EQUIPO CIRCULINA DE 32 WATTS </t>
  </si>
  <si>
    <t>EQP</t>
  </si>
  <si>
    <t xml:space="preserve">EQUIPO FLUORESCENTE LINEAL 2X40 </t>
  </si>
  <si>
    <t xml:space="preserve">EQUIPO FLUORESCENTE LINEAL 1X40 </t>
  </si>
  <si>
    <t xml:space="preserve">FLUORESCENTE DE 40 WATS </t>
  </si>
  <si>
    <t xml:space="preserve">FOCOS AHORRADORES </t>
  </si>
  <si>
    <t xml:space="preserve">INTERRUPTOR  TRIPLE </t>
  </si>
  <si>
    <t xml:space="preserve">INTERRUPTOR SIMPLE  </t>
  </si>
  <si>
    <t xml:space="preserve">INTERRUPTORES DOBLES </t>
  </si>
  <si>
    <t xml:space="preserve">LLAVE TERMOMAGNETICO DE 32 </t>
  </si>
  <si>
    <t xml:space="preserve">LLAVE TERMOMAGNETICO DE 60 </t>
  </si>
  <si>
    <t>PULSADOR DE TIMBRE  DIN DON</t>
  </si>
  <si>
    <t xml:space="preserve">REACTOR DE 40 WATTS </t>
  </si>
  <si>
    <t xml:space="preserve">SOCKET PARA TECHO </t>
  </si>
  <si>
    <t xml:space="preserve">TARUGOS C/ AZUL CON TORNILLOS </t>
  </si>
  <si>
    <t>DOCENA</t>
  </si>
  <si>
    <t xml:space="preserve">TIMBRE DINGDONG </t>
  </si>
  <si>
    <t xml:space="preserve">TOMACORRIENTE DOBLE </t>
  </si>
  <si>
    <t xml:space="preserve">TOMACORRIENTE TRIPLE </t>
  </si>
  <si>
    <t xml:space="preserve">TOMACORRIENTE SIMPLE </t>
  </si>
  <si>
    <t xml:space="preserve">TUBO DE LUZ DE 3/4 </t>
  </si>
  <si>
    <t xml:space="preserve">CABLE THHN 14 ROLLO 100 MTS C/ROJO </t>
  </si>
  <si>
    <t xml:space="preserve">CABLE THHN 14 AROLLO 100 MTS C/NEGRO </t>
  </si>
  <si>
    <t>2.3.1.6.1.1 DE VEHICULOS</t>
  </si>
  <si>
    <t>REPUESTOS PARA MANTO 1ER ESCALON: 
TOYOTA YARIS AES-252 / TOYOTA COROLLA AEI-181 / CAMIONETA HILUX PER-889</t>
  </si>
  <si>
    <t>BORNE DE BATERIA</t>
  </si>
  <si>
    <t>PARES</t>
  </si>
  <si>
    <t>BRAZOS Y PLUMILLAS</t>
  </si>
  <si>
    <t>JUEGO</t>
  </si>
  <si>
    <t>FAJA DE VENTILADOR</t>
  </si>
  <si>
    <t>FAROS DE CARRETERA</t>
  </si>
  <si>
    <t>MANGUERA DE AGUA CON ABRAZADERAS</t>
  </si>
  <si>
    <t>MICAS DIRECCIONALES</t>
  </si>
  <si>
    <t>PASTILLAS/ZAPATAS</t>
  </si>
  <si>
    <t>TAPA DE RADIADOR</t>
  </si>
  <si>
    <t>VENDIX</t>
  </si>
  <si>
    <t>2.3.1.99.1.2 PRODUCTOS QUIMICOS</t>
  </si>
  <si>
    <t>ALGUICIDA PARA PISCINA</t>
  </si>
  <si>
    <t>KILO</t>
  </si>
  <si>
    <t>CLORO GRANULADO CONCENTRADO AL 70% (HIPOCLORITO DE CALCIO) X BALDE 45 KG</t>
  </si>
  <si>
    <t>CLORO PLUS EN PASTILLAS X BALDE 20 KG</t>
  </si>
  <si>
    <t>DESENGRASANTE</t>
  </si>
  <si>
    <t>KIT COMPARADOR DE CLORO Y PH</t>
  </si>
  <si>
    <t>REACTIVO INDICADOR DE CLORO "ORTO" X ML</t>
  </si>
  <si>
    <t>REACTIVO INDICADOR DE PH "ROJO" X ML</t>
  </si>
  <si>
    <t>REGULADOR PH  -</t>
  </si>
  <si>
    <t>REGULADOR PH +</t>
  </si>
  <si>
    <t>SAL GRANULADA INDUSTRIAL</t>
  </si>
  <si>
    <t>SULFATO DE ALUMINIO</t>
  </si>
  <si>
    <t>SULFATO DE COBRE</t>
  </si>
  <si>
    <t>2.3.1.99.1.3 LIBROS, DIARIOS, REVISTAS Y OTROS BIENES IMPRESOS NO VINCULADOS A ENSEÑANZA</t>
  </si>
  <si>
    <t>AGENDA GUBERNAMENTAL</t>
  </si>
  <si>
    <t>LEY DE CONTRATACIONES Y ADQUISICIONES</t>
  </si>
  <si>
    <t>LEY DE PRESUPUESTO DE LA REPUBLICA</t>
  </si>
  <si>
    <t>REGISTRO CORRESPONDENCIA RECIBIDO</t>
  </si>
  <si>
    <t>REGISTRO CORRESPONDENCIA REMITIDO</t>
  </si>
  <si>
    <t>CARPETA DE PARTE DE DOCUMENTOS</t>
  </si>
  <si>
    <t>EMPASTADO DE DOCUMENTOS EERR</t>
  </si>
  <si>
    <t>FORMATO CALIFICACIÓN OFICIALES</t>
  </si>
  <si>
    <t>FORMATO CALIFICACIÓN TCOS Y SSOO</t>
  </si>
  <si>
    <t>KARDEX</t>
  </si>
  <si>
    <t>LETREROS ACRÍLICOS CHICO 25X10 CM</t>
  </si>
  <si>
    <t>LETREROS ACRÍLICOS GRANDE 45X15 CM</t>
  </si>
  <si>
    <t>SELLOS POST FIRMA</t>
  </si>
  <si>
    <t>SERVICIO DE PARA MANTO 1ER ESCALON: 
TOYOTA YARIS AES-252 / TOYOTA COROLLA AEI-181 / CAMIONETA HILUX PER-889</t>
  </si>
  <si>
    <t>MANTENIMIENTO DE VIDEOIMPRESORA BN PARA ECOGRAFIA</t>
  </si>
  <si>
    <t>MANTENIMIENTO DE ECOGRAFO SHIMADZU MOD SDU 350</t>
  </si>
  <si>
    <t>MANTENIMIENTO DE ECOGRAFO DIGITAL MULTIFRECUENCIA EMPERADOR</t>
  </si>
  <si>
    <t>MANTENIMIENTO DE ESTERILIZADOR DE CALOR MEMMERT S30</t>
  </si>
  <si>
    <t>MANTENIMIENTO DE INCUBADORA PARA PREMATUROS ISOLETTE C-86</t>
  </si>
  <si>
    <t>MANTENIMIENTO DE CENTRIFUGA ELECTRICA DE LABORATORIO INTERNACIONAL MOD PIE-900 RPM</t>
  </si>
  <si>
    <t>MANTENIMIENTO DE BOMBA DE JERINGA MOD ASENA PK</t>
  </si>
  <si>
    <t>MANTENIMIENTO DE CENTRIFUGA MARCA CHENIDEKS</t>
  </si>
  <si>
    <t>MANTENIMIENTO DE MICROSCOPIO BINOCULAR MARCA BOECO</t>
  </si>
  <si>
    <t>MANTENIMIENTO DE MICROSCOPIO BINOCULAR STANDAR MARCA LEICA</t>
  </si>
  <si>
    <t>MANTENIMIENTO DE EQUIPO DE RX - ESTACIONARIO MARCA DRGEM</t>
  </si>
  <si>
    <t>MANTENIMIENTO DE EQUIPO DE RX CON GENERADOR BIPULSATOR PHILLIPS 300 MA</t>
  </si>
  <si>
    <t>MANTENIMIENTO DE PROCESADOR DE PELICULAS PARA RX MARCA XPL</t>
  </si>
  <si>
    <t>UNIDAD DE 
MEDIDA</t>
  </si>
  <si>
    <t>PRECIO 
UNIT</t>
  </si>
  <si>
    <t>TOTAL 
PARCIAL</t>
  </si>
  <si>
    <t>CNV-TP 013</t>
  </si>
  <si>
    <t xml:space="preserve">IMPORTE TOTAL </t>
  </si>
  <si>
    <t>3999999 SIN PRODUCTO</t>
  </si>
  <si>
    <t>ACCION</t>
  </si>
  <si>
    <t>500003 GESTION ADMINISTRATIVA</t>
  </si>
  <si>
    <t>013 FUNCIONAMIENTO</t>
  </si>
  <si>
    <t>014 REGISTRO DE SUMINISTROS DE SERVICIOS BÁSICOS</t>
  </si>
  <si>
    <t>019 MANTO DE INFRAESTRUCTURA CONSTRUIDA</t>
  </si>
  <si>
    <t>CATEGORIA PRESUPUESTAL :</t>
  </si>
  <si>
    <t>FUENTE DE FINANCIAMIENTO :</t>
  </si>
  <si>
    <t>RECURSOS ORDINARIOS / RECURSOS DIRECTAMENTE RECAUDADOS</t>
  </si>
  <si>
    <t>PP 135:MEJORA DE LAS CAPACIDADES MILITARES  PARA LA DEFENSA Y EL DESARROLLO NACIONAL / 9001:ACCIONES CENTRALES / 9002:ASIGNACIONES PRESUPUESTALES QUE NO RESULTAN EN PRODUCTOS</t>
  </si>
  <si>
    <t>TAREA PRESUPUESTAL :</t>
  </si>
  <si>
    <t>UNIDAD OPERATIVA :</t>
  </si>
  <si>
    <t>TIPO DE ASIGNACION :</t>
  </si>
  <si>
    <t>TOTAL</t>
  </si>
  <si>
    <r>
      <t xml:space="preserve">TAREAS PRESUPUESTALES
</t>
    </r>
    <r>
      <rPr>
        <b/>
        <sz val="11"/>
        <color rgb="FFFF0000"/>
        <rFont val="Calibri"/>
        <family val="2"/>
        <scheme val="minor"/>
      </rPr>
      <t>(*)</t>
    </r>
  </si>
  <si>
    <t>(*) EF 1</t>
  </si>
  <si>
    <t>(*) EF 2</t>
  </si>
  <si>
    <t>(*) EF 3</t>
  </si>
  <si>
    <t>(*) EF 4</t>
  </si>
  <si>
    <t>(*) EF 5</t>
  </si>
  <si>
    <t>(*) EF 6</t>
  </si>
  <si>
    <t>(*) EF 7</t>
  </si>
  <si>
    <t>(*) EF 8</t>
  </si>
  <si>
    <t>(*) EF 9</t>
  </si>
  <si>
    <t>(*) EF 10</t>
  </si>
  <si>
    <t>(*) EF 11</t>
  </si>
  <si>
    <t>(*) EF 12</t>
  </si>
  <si>
    <t>(*) EF 13</t>
  </si>
  <si>
    <t>(*) EF 14</t>
  </si>
  <si>
    <t>(*) EF 15</t>
  </si>
  <si>
    <r>
      <rPr>
        <b/>
        <i/>
        <sz val="9"/>
        <color theme="1"/>
        <rFont val="Calibri"/>
        <family val="2"/>
        <scheme val="minor"/>
      </rPr>
      <t xml:space="preserve">(*) </t>
    </r>
    <r>
      <rPr>
        <i/>
        <sz val="9"/>
        <color theme="1"/>
        <rFont val="Calibri"/>
        <family val="2"/>
        <scheme val="minor"/>
      </rPr>
      <t>EF = NOMBRE DEL EVENTO FINAL</t>
    </r>
  </si>
  <si>
    <t>(*) EF 16</t>
  </si>
  <si>
    <t>(*) EF 17</t>
  </si>
  <si>
    <t>(*) EF 18</t>
  </si>
  <si>
    <t>(*) EF 19</t>
  </si>
  <si>
    <t>(*) EF 20</t>
  </si>
  <si>
    <t>(*) EF 21</t>
  </si>
  <si>
    <t>(*) EF 22</t>
  </si>
  <si>
    <t>(*) EF 23</t>
  </si>
  <si>
    <t>(*) EF 24</t>
  </si>
  <si>
    <t>24/12</t>
  </si>
  <si>
    <r>
      <t xml:space="preserve">PRIORIDAD DE VARIACIÓN </t>
    </r>
    <r>
      <rPr>
        <b/>
        <sz val="11"/>
        <color rgb="FFFF0000"/>
        <rFont val="Calibri"/>
        <family val="2"/>
        <scheme val="minor"/>
      </rPr>
      <t>(*)</t>
    </r>
  </si>
  <si>
    <t>1°</t>
  </si>
  <si>
    <t>2°</t>
  </si>
  <si>
    <t>3°</t>
  </si>
  <si>
    <t xml:space="preserve">RESUMEN TOTAL DE LA PROGRAMACIÓN MULTIANUAL POR CATEGORIAS, PRODUCTOS, ACTIVIDADES Y TAREAS PRESUPUESTALES DE LA U/O N° ………….. </t>
  </si>
  <si>
    <t xml:space="preserve">RESUMEN DE ESPECIFICAS DEL GASTO POR TAREA PRESUPUESTAL DE LA PROGRAMACIÓN MULTIANUAL </t>
  </si>
  <si>
    <t>CÓDIGO Y NOMBRE DE U/O</t>
  </si>
  <si>
    <t>2.3.2.7.11.6 SERVICIO DE IMPRESIONES, ENCUADERNACIÓN Y EMPASTADO</t>
  </si>
  <si>
    <r>
      <t xml:space="preserve">DEMANDA 
ADICIONAL
</t>
    </r>
    <r>
      <rPr>
        <b/>
        <sz val="11"/>
        <color rgb="FFFF0000"/>
        <rFont val="Calibri"/>
        <family val="2"/>
        <scheme val="minor"/>
      </rPr>
      <t>(**)</t>
    </r>
  </si>
  <si>
    <t xml:space="preserve">REQUERIMIENTO
TOTAL </t>
  </si>
  <si>
    <t>PROGRAMACIÓN MULTIANUAL / DEMANDA ADICIONAL / REQUERIMIENTO TOTAL</t>
  </si>
  <si>
    <t>PROGRAMACIÓN MULTIANUAL/ DEMANDA ADICIONAL / REQUERIMIENTO TOTAL</t>
  </si>
  <si>
    <t>CUADRO DE NECESIDADES VALORIZADAS DE DEMANDA ADICIONAL PARA EL AÑO SIGUIENTE</t>
  </si>
  <si>
    <t>CUADRO DE NECESIDADES VALORIZADAS DEL ANTEPROYECTO DE PRESUPUESTO PARA EL AÑO SIGUIENTE</t>
  </si>
  <si>
    <r>
      <rPr>
        <b/>
        <i/>
        <sz val="11"/>
        <color rgb="FFFF0000"/>
        <rFont val="Calibri"/>
        <family val="2"/>
        <scheme val="minor"/>
      </rPr>
      <t>(*)</t>
    </r>
    <r>
      <rPr>
        <i/>
        <sz val="11"/>
        <color theme="1"/>
        <rFont val="Calibri"/>
        <family val="2"/>
        <scheme val="minor"/>
      </rPr>
      <t xml:space="preserve"> La relación de Tareas Presuestales que deberá tomarse en consideración para la realización de la Programación Multianual, se encuentran en el </t>
    </r>
    <r>
      <rPr>
        <b/>
        <i/>
        <sz val="11"/>
        <color theme="1"/>
        <rFont val="Calibri"/>
        <family val="2"/>
        <scheme val="minor"/>
      </rPr>
      <t>ANEXO N° 02</t>
    </r>
    <r>
      <rPr>
        <i/>
        <sz val="11"/>
        <color theme="1"/>
        <rFont val="Calibri"/>
        <family val="2"/>
        <scheme val="minor"/>
      </rPr>
      <t xml:space="preserve"> de la Directiva de Programación Multianual, la misma que se encuentra públicada en el portal web del Sistema Integrado Presupuestal del Ejército (SIPRE) </t>
    </r>
    <r>
      <rPr>
        <b/>
        <i/>
        <sz val="11"/>
        <color theme="1"/>
        <rFont val="Calibri"/>
        <family val="2"/>
        <scheme val="minor"/>
      </rPr>
      <t>(http://10.64.28.2/SIPRE/).</t>
    </r>
  </si>
  <si>
    <t>ANTEPROYECTO PPTO AF-20XX</t>
  </si>
  <si>
    <t>DEMANDA ADICIONAL AF-20XX</t>
  </si>
  <si>
    <t>REQUERIMIENTO TOTAL AF-20XX</t>
  </si>
  <si>
    <t>2.3.2.4.5.1 DE VEHICULOS</t>
  </si>
  <si>
    <t>2.3.2.4.5.1 DE VEHICULOS (VVHH ADMINISTRATIVOS)</t>
  </si>
  <si>
    <t>2.3.2.4.7.1 DE MAQUINARIAS Y EQUIPOS (MANTENIMIENTO DE EQUIPOS DE OFICINA)</t>
  </si>
  <si>
    <r>
      <t xml:space="preserve">(**) Las Unidades Opererativas y/o Dependencias deberá considerar la Demanda Adicional en la Fuente de Financiamiento </t>
    </r>
    <r>
      <rPr>
        <b/>
        <i/>
        <sz val="11"/>
        <color theme="1"/>
        <rFont val="Calibri"/>
        <family val="2"/>
        <scheme val="minor"/>
      </rPr>
      <t>RECURSOS ORDINARIOS.</t>
    </r>
  </si>
  <si>
    <t>SERVICIO DE AFINAMIENTO DE MOTOR</t>
  </si>
  <si>
    <t>SERVICIO DE CAMBIO DE ACEITE DE MOTOR</t>
  </si>
  <si>
    <t>SERVICIO DE MANTENIMIENTO DE ENFRIADOR DE ACEITE</t>
  </si>
  <si>
    <t>SERVICIO DE MANTENIMIENTO DE RADIADOR</t>
  </si>
  <si>
    <t>SERVICIO DE MANTENIMIENTO DE TURBO</t>
  </si>
  <si>
    <t>SERVICIO DE MANTENIMIENTO DEL SISTEMA DE FRENOS</t>
  </si>
  <si>
    <t>SERVICIO DE REPARACION DE ALTERNADOR</t>
  </si>
  <si>
    <t>SERVICIO DE REPARACION DE ARRANCADOR</t>
  </si>
  <si>
    <t>Referencia
 PIA DEL AÑO EN CURSO</t>
  </si>
  <si>
    <t>PROGRAMACIÓN MULTIANUAL AF-20XX</t>
  </si>
  <si>
    <r>
      <t xml:space="preserve">Las Unidades Operativas y/o dependencias deberán tener en cuenta los clasificadores de gastos vigentes en el año fiscal en curso. Asimismo, sólo pueden programar en los clasificadores de gasto denominados como </t>
    </r>
    <r>
      <rPr>
        <b/>
        <i/>
        <sz val="11"/>
        <color rgb="FFFF0000"/>
        <rFont val="Calibri"/>
        <family val="2"/>
        <scheme val="minor"/>
      </rPr>
      <t xml:space="preserve">"otros", </t>
    </r>
    <r>
      <rPr>
        <i/>
        <sz val="11"/>
        <color rgb="FFFF0000"/>
        <rFont val="Calibri"/>
        <family val="2"/>
        <scheme val="minor"/>
      </rPr>
      <t xml:space="preserve">los cuales se identifican a través del código del clasificador de gasto </t>
    </r>
    <r>
      <rPr>
        <b/>
        <i/>
        <sz val="11"/>
        <color rgb="FFFF0000"/>
        <rFont val="Calibri"/>
        <family val="2"/>
        <scheme val="minor"/>
      </rPr>
      <t>"99",</t>
    </r>
    <r>
      <rPr>
        <i/>
        <sz val="11"/>
        <color rgb="FFFF0000"/>
        <rFont val="Calibri"/>
        <family val="2"/>
        <scheme val="minor"/>
      </rPr>
      <t xml:space="preserve"> </t>
    </r>
    <r>
      <rPr>
        <b/>
        <i/>
        <sz val="11"/>
        <color rgb="FFFF0000"/>
        <rFont val="Calibri"/>
        <family val="2"/>
        <scheme val="minor"/>
      </rPr>
      <t>EN LOS CASOS ESTRICTAMENTE NECESARIOS Y JUSTIFICADOS</t>
    </r>
    <r>
      <rPr>
        <i/>
        <sz val="11"/>
        <color rgb="FFFF0000"/>
        <rFont val="Calibri"/>
        <family val="2"/>
        <scheme val="minor"/>
      </rPr>
      <t>.</t>
    </r>
  </si>
  <si>
    <t>4°</t>
  </si>
  <si>
    <t>5°</t>
  </si>
  <si>
    <t>6°</t>
  </si>
  <si>
    <t xml:space="preserve">Las Unidades Operativas y/o Dependencias para iniciar y/o realizar la Programación Multianual y Formulación Presupúestaria, tomarán como referencia el Presupuesto Institucional de Apertura (PIA) del año fiscal en curso. Asimismo, la distribución del presupuesto de funcionamiento para cada Departamentos, Oficinas, Escuelas, Unidades tipo Batallón y Compañia deberá ser evaluado por su Comando, a fin de atender las necesidades de carácter prioritario para el cumplimiento de sus funcione durante el año fiscal siguiente. </t>
  </si>
  <si>
    <r>
      <t>(*) Las Unidades Operativas y/o Dependencias deberán tener en consideración el orden de prioridades en un posible escenario de variaciones presupuestales por parte del Comando de la Institución, en base a la comunicación oficial por el Ministerio de Defensa sobre la Asignación Presupuestaria Multianual (APM). Las priodidades  a considerar será por toda Fuente de Financiamiento (</t>
    </r>
    <r>
      <rPr>
        <b/>
        <i/>
        <sz val="11"/>
        <color theme="1"/>
        <rFont val="Calibri"/>
        <family val="2"/>
        <scheme val="minor"/>
      </rPr>
      <t>RO y RDR</t>
    </r>
    <r>
      <rPr>
        <i/>
        <sz val="11"/>
        <color theme="1"/>
        <rFont val="Calibri"/>
        <family val="2"/>
        <scheme val="minor"/>
      </rPr>
      <t>).</t>
    </r>
  </si>
  <si>
    <t>EVENTOS FINALES</t>
  </si>
  <si>
    <t xml:space="preserve"> </t>
  </si>
  <si>
    <t>OBJETIVO/ACCION ESTRATEGICA
DEL POI :</t>
  </si>
  <si>
    <t>………….</t>
  </si>
  <si>
    <t>…………..</t>
  </si>
  <si>
    <t>OBJETIVO/ACCION ESTRATEGICA
DEL PLAN TRANSF INSTITUCIONAL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</si>
</sst>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0.00\ "/>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9"/>
      <color rgb="FF000000"/>
      <name val="Calibri"/>
      <family val="2"/>
      <scheme val="minor"/>
    </font>
    <font>
      <b/>
      <u/>
      <sz val="14"/>
      <color theme="1"/>
      <name val="Calibri"/>
      <family val="2"/>
      <scheme val="minor"/>
    </font>
    <font>
      <i/>
      <sz val="11"/>
      <color theme="1"/>
      <name val="Calibri"/>
      <family val="2"/>
      <scheme val="minor"/>
    </font>
    <font>
      <b/>
      <i/>
      <sz val="11"/>
      <color theme="1"/>
      <name val="Calibri"/>
      <family val="2"/>
      <scheme val="minor"/>
    </font>
    <font>
      <b/>
      <sz val="11"/>
      <color rgb="FFFF0000"/>
      <name val="Calibri"/>
      <family val="2"/>
      <scheme val="minor"/>
    </font>
    <font>
      <b/>
      <sz val="11"/>
      <name val="Calibri"/>
      <family val="2"/>
      <scheme val="minor"/>
    </font>
    <font>
      <i/>
      <sz val="9"/>
      <color theme="1"/>
      <name val="Calibri"/>
      <family val="2"/>
      <scheme val="minor"/>
    </font>
    <font>
      <b/>
      <i/>
      <sz val="9"/>
      <color theme="1"/>
      <name val="Calibri"/>
      <family val="2"/>
      <scheme val="minor"/>
    </font>
    <font>
      <sz val="11"/>
      <color rgb="FF00B050"/>
      <name val="Calibri"/>
      <family val="2"/>
      <scheme val="minor"/>
    </font>
    <font>
      <i/>
      <sz val="11"/>
      <color rgb="FFFF0000"/>
      <name val="Calibri"/>
      <family val="2"/>
      <scheme val="minor"/>
    </font>
    <font>
      <b/>
      <i/>
      <sz val="11"/>
      <color rgb="FFFF0000"/>
      <name val="Calibri"/>
      <family val="2"/>
      <scheme val="minor"/>
    </font>
    <font>
      <b/>
      <sz val="8"/>
      <color theme="1"/>
      <name val="Calibri"/>
      <family val="2"/>
      <scheme val="minor"/>
    </font>
    <font>
      <b/>
      <sz val="9"/>
      <color rgb="FF00B050"/>
      <name val="Calibri"/>
      <family val="2"/>
      <scheme val="minor"/>
    </font>
  </fonts>
  <fills count="8">
    <fill>
      <patternFill patternType="none"/>
    </fill>
    <fill>
      <patternFill patternType="gray125"/>
    </fill>
    <fill>
      <patternFill patternType="solid">
        <fgColor rgb="FFFFFFCC"/>
        <bgColor indexed="64"/>
      </patternFill>
    </fill>
    <fill>
      <patternFill patternType="solid">
        <fgColor theme="3" tint="0.79998168889431442"/>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59999389629810485"/>
        <bgColor rgb="FFC0C0C0"/>
      </patternFill>
    </fill>
    <fill>
      <patternFill patternType="solid">
        <fgColor theme="7" tint="0.79998168889431442"/>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double">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double">
        <color auto="1"/>
      </right>
      <top/>
      <bottom style="hair">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thin">
        <color auto="1"/>
      </left>
      <right style="double">
        <color auto="1"/>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diagonal/>
    </border>
    <border>
      <left style="thin">
        <color auto="1"/>
      </left>
      <right style="double">
        <color auto="1"/>
      </right>
      <top style="thin">
        <color auto="1"/>
      </top>
      <bottom/>
      <diagonal/>
    </border>
    <border>
      <left style="double">
        <color auto="1"/>
      </left>
      <right/>
      <top style="double">
        <color auto="1"/>
      </top>
      <bottom style="double">
        <color auto="1"/>
      </bottom>
      <diagonal/>
    </border>
    <border>
      <left/>
      <right/>
      <top style="double">
        <color auto="1"/>
      </top>
      <bottom style="double">
        <color auto="1"/>
      </bottom>
      <diagonal/>
    </border>
    <border>
      <left style="thin">
        <color auto="1"/>
      </left>
      <right/>
      <top style="double">
        <color auto="1"/>
      </top>
      <bottom style="double">
        <color auto="1"/>
      </bottom>
      <diagonal/>
    </border>
    <border>
      <left style="thin">
        <color auto="1"/>
      </left>
      <right/>
      <top style="double">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double">
        <color auto="1"/>
      </bottom>
      <diagonal/>
    </border>
    <border>
      <left/>
      <right style="thin">
        <color auto="1"/>
      </right>
      <top style="double">
        <color auto="1"/>
      </top>
      <bottom style="double">
        <color auto="1"/>
      </bottom>
      <diagonal/>
    </border>
    <border>
      <left/>
      <right style="thin">
        <color auto="1"/>
      </right>
      <top style="double">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double">
        <color auto="1"/>
      </bottom>
      <diagonal/>
    </border>
    <border>
      <left style="double">
        <color auto="1"/>
      </left>
      <right style="thin">
        <color auto="1"/>
      </right>
      <top style="double">
        <color auto="1"/>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right/>
      <top/>
      <bottom style="double">
        <color auto="1"/>
      </bottom>
      <diagonal/>
    </border>
    <border>
      <left/>
      <right/>
      <top style="double">
        <color auto="1"/>
      </top>
      <bottom style="thin">
        <color auto="1"/>
      </bottom>
      <diagonal/>
    </border>
    <border>
      <left/>
      <right/>
      <top style="thin">
        <color auto="1"/>
      </top>
      <bottom style="double">
        <color auto="1"/>
      </bottom>
      <diagonal/>
    </border>
  </borders>
  <cellStyleXfs count="3">
    <xf numFmtId="0" fontId="0" fillId="0" borderId="0"/>
    <xf numFmtId="0" fontId="1" fillId="0" borderId="0"/>
    <xf numFmtId="0" fontId="4" fillId="0" borderId="0" applyNumberFormat="0" applyFill="0" applyBorder="0" applyAlignment="0" applyProtection="0"/>
  </cellStyleXfs>
  <cellXfs count="159">
    <xf numFmtId="0" fontId="0" fillId="0" borderId="0" xfId="0"/>
    <xf numFmtId="0" fontId="0" fillId="0" borderId="0" xfId="0" applyAlignment="1">
      <alignment vertical="center"/>
    </xf>
    <xf numFmtId="0" fontId="0" fillId="0" borderId="0" xfId="0"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3" fillId="0" borderId="1" xfId="0" applyFont="1" applyBorder="1" applyAlignment="1">
      <alignment horizontal="center" vertical="center"/>
    </xf>
    <xf numFmtId="2" fontId="3" fillId="0" borderId="1" xfId="0" applyNumberFormat="1" applyFont="1" applyBorder="1" applyAlignment="1">
      <alignment horizontal="right" vertical="center" wrapText="1"/>
    </xf>
    <xf numFmtId="0" fontId="0" fillId="0" borderId="0" xfId="0" applyFont="1" applyAlignment="1">
      <alignment vertical="center"/>
    </xf>
    <xf numFmtId="4" fontId="0" fillId="0" borderId="0" xfId="0" applyNumberFormat="1" applyFont="1" applyAlignment="1">
      <alignment vertical="center"/>
    </xf>
    <xf numFmtId="4" fontId="0" fillId="0" borderId="7" xfId="0" applyNumberFormat="1" applyFont="1" applyBorder="1" applyAlignment="1">
      <alignment vertical="center"/>
    </xf>
    <xf numFmtId="4" fontId="0" fillId="0" borderId="8" xfId="0" applyNumberFormat="1" applyFont="1" applyBorder="1" applyAlignment="1">
      <alignment vertical="center"/>
    </xf>
    <xf numFmtId="0" fontId="2" fillId="0" borderId="0" xfId="0" applyFont="1" applyFill="1" applyAlignment="1">
      <alignment vertical="center"/>
    </xf>
    <xf numFmtId="0" fontId="3" fillId="0" borderId="0" xfId="0" applyFont="1"/>
    <xf numFmtId="4" fontId="6" fillId="3" borderId="1" xfId="1" applyNumberFormat="1" applyFont="1" applyFill="1" applyBorder="1" applyAlignment="1">
      <alignment horizontal="center" vertical="center" wrapText="1"/>
    </xf>
    <xf numFmtId="4" fontId="3" fillId="3" borderId="1" xfId="1" applyNumberFormat="1" applyFont="1" applyFill="1" applyBorder="1" applyAlignment="1" applyProtection="1">
      <alignment horizontal="center" vertical="center" wrapText="1"/>
    </xf>
    <xf numFmtId="4" fontId="3" fillId="3" borderId="1" xfId="1" applyNumberFormat="1" applyFont="1" applyFill="1" applyBorder="1" applyAlignment="1" applyProtection="1">
      <alignment horizontal="right" vertical="center" wrapText="1"/>
    </xf>
    <xf numFmtId="0" fontId="3" fillId="0" borderId="1" xfId="1" applyFont="1" applyFill="1" applyBorder="1" applyAlignment="1" applyProtection="1">
      <alignment horizontal="center" vertical="center" wrapText="1"/>
    </xf>
    <xf numFmtId="4" fontId="3" fillId="0" borderId="1" xfId="1" applyNumberFormat="1" applyFont="1" applyFill="1" applyBorder="1" applyAlignment="1" applyProtection="1">
      <alignment horizontal="right" vertical="center" wrapText="1"/>
    </xf>
    <xf numFmtId="0" fontId="3" fillId="0" borderId="1" xfId="1" applyFont="1" applyBorder="1" applyAlignment="1">
      <alignment horizontal="center" vertical="center" wrapText="1"/>
    </xf>
    <xf numFmtId="0" fontId="3" fillId="0" borderId="1" xfId="1" applyFont="1" applyFill="1" applyBorder="1" applyAlignment="1">
      <alignment horizontal="center" vertical="center" wrapText="1"/>
    </xf>
    <xf numFmtId="0" fontId="3" fillId="0" borderId="1" xfId="0" applyFont="1" applyBorder="1" applyAlignment="1">
      <alignment horizontal="center" vertical="center" wrapText="1"/>
    </xf>
    <xf numFmtId="2" fontId="3" fillId="0" borderId="1" xfId="0" applyNumberFormat="1" applyFont="1" applyBorder="1" applyAlignment="1">
      <alignment horizontal="right" vertical="center"/>
    </xf>
    <xf numFmtId="1" fontId="7"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1" applyFont="1" applyFill="1" applyBorder="1" applyAlignment="1" applyProtection="1">
      <alignment horizontal="center" vertical="center" wrapText="1"/>
    </xf>
    <xf numFmtId="0" fontId="3" fillId="4" borderId="1" xfId="0" applyFont="1" applyFill="1" applyBorder="1" applyAlignment="1">
      <alignment horizontal="center" vertical="center" wrapText="1"/>
    </xf>
    <xf numFmtId="164" fontId="6" fillId="3" borderId="1" xfId="1" applyNumberFormat="1" applyFont="1" applyFill="1" applyBorder="1" applyAlignment="1">
      <alignment horizontal="center" vertical="center" wrapText="1"/>
    </xf>
    <xf numFmtId="0" fontId="3" fillId="3" borderId="1" xfId="1" applyFont="1" applyFill="1" applyBorder="1" applyAlignment="1" applyProtection="1">
      <alignment horizontal="center" vertical="center" wrapText="1"/>
    </xf>
    <xf numFmtId="164" fontId="6" fillId="0" borderId="1" xfId="1" applyNumberFormat="1" applyFont="1" applyFill="1" applyBorder="1" applyAlignment="1">
      <alignment horizontal="center" vertical="center" wrapText="1"/>
    </xf>
    <xf numFmtId="0" fontId="3" fillId="0" borderId="1" xfId="1" applyFont="1" applyFill="1" applyBorder="1" applyAlignment="1" applyProtection="1">
      <alignment horizontal="center" vertical="center"/>
    </xf>
    <xf numFmtId="4" fontId="3" fillId="0" borderId="1" xfId="1" applyNumberFormat="1" applyFont="1" applyFill="1" applyBorder="1" applyAlignment="1" applyProtection="1">
      <alignment horizontal="right" vertical="center"/>
    </xf>
    <xf numFmtId="4" fontId="6" fillId="0" borderId="1" xfId="1" applyNumberFormat="1" applyFont="1" applyFill="1" applyBorder="1" applyAlignment="1">
      <alignment horizontal="center" vertical="center" wrapText="1"/>
    </xf>
    <xf numFmtId="4" fontId="3" fillId="0" borderId="1" xfId="1" applyNumberFormat="1" applyFont="1" applyFill="1" applyBorder="1" applyAlignment="1" applyProtection="1">
      <alignment horizontal="center" vertical="center" wrapText="1"/>
    </xf>
    <xf numFmtId="0" fontId="3" fillId="0" borderId="0" xfId="0" applyFont="1" applyAlignment="1">
      <alignment horizontal="center" vertical="center"/>
    </xf>
    <xf numFmtId="4" fontId="0" fillId="0" borderId="0" xfId="0" applyNumberFormat="1" applyAlignment="1">
      <alignment vertical="center"/>
    </xf>
    <xf numFmtId="0" fontId="0" fillId="0" borderId="1" xfId="0" applyBorder="1" applyAlignment="1">
      <alignment horizontal="center" vertical="center"/>
    </xf>
    <xf numFmtId="4" fontId="0" fillId="0" borderId="16" xfId="0" applyNumberFormat="1" applyBorder="1" applyAlignment="1">
      <alignment vertical="center"/>
    </xf>
    <xf numFmtId="0" fontId="0" fillId="0" borderId="18" xfId="0" applyBorder="1" applyAlignment="1">
      <alignment horizontal="center" vertical="center"/>
    </xf>
    <xf numFmtId="4" fontId="0" fillId="0" borderId="19" xfId="0" applyNumberFormat="1" applyBorder="1" applyAlignment="1">
      <alignment vertical="center"/>
    </xf>
    <xf numFmtId="0" fontId="0" fillId="0" borderId="1" xfId="0" applyBorder="1" applyAlignment="1">
      <alignment vertical="center" wrapText="1"/>
    </xf>
    <xf numFmtId="0" fontId="0" fillId="0" borderId="18" xfId="0" applyBorder="1" applyAlignment="1">
      <alignment vertical="center" wrapText="1"/>
    </xf>
    <xf numFmtId="0" fontId="0" fillId="0" borderId="0" xfId="0" applyAlignment="1">
      <alignment horizontal="left" vertical="center"/>
    </xf>
    <xf numFmtId="0" fontId="6" fillId="0" borderId="0" xfId="0" applyFont="1"/>
    <xf numFmtId="4" fontId="2" fillId="5" borderId="11" xfId="0" applyNumberFormat="1" applyFont="1" applyFill="1" applyBorder="1" applyAlignment="1">
      <alignment vertical="center"/>
    </xf>
    <xf numFmtId="0" fontId="6" fillId="3" borderId="15" xfId="1" applyFont="1" applyFill="1" applyBorder="1" applyAlignment="1" applyProtection="1">
      <alignment horizontal="left" vertical="center" wrapText="1"/>
    </xf>
    <xf numFmtId="0" fontId="3" fillId="0" borderId="15" xfId="0" applyFont="1" applyBorder="1" applyAlignment="1">
      <alignment horizontal="left" vertical="center" wrapText="1"/>
    </xf>
    <xf numFmtId="4" fontId="3" fillId="0" borderId="16" xfId="1" applyNumberFormat="1" applyFont="1" applyFill="1" applyBorder="1" applyAlignment="1" applyProtection="1">
      <alignment horizontal="right" vertical="center" wrapText="1"/>
    </xf>
    <xf numFmtId="0" fontId="3" fillId="0" borderId="15" xfId="0" applyFont="1" applyBorder="1" applyAlignment="1">
      <alignment wrapText="1"/>
    </xf>
    <xf numFmtId="0" fontId="3" fillId="0" borderId="15" xfId="0" applyFont="1" applyBorder="1" applyAlignment="1">
      <alignment horizontal="left" vertical="center"/>
    </xf>
    <xf numFmtId="4" fontId="6" fillId="3" borderId="16" xfId="1" applyNumberFormat="1" applyFont="1" applyFill="1" applyBorder="1" applyAlignment="1">
      <alignment horizontal="right" vertical="center" wrapText="1"/>
    </xf>
    <xf numFmtId="0" fontId="3" fillId="4" borderId="15" xfId="0" applyFont="1" applyFill="1" applyBorder="1" applyAlignment="1">
      <alignment horizontal="left" vertical="center" wrapText="1"/>
    </xf>
    <xf numFmtId="0" fontId="6" fillId="0" borderId="15" xfId="1" applyFont="1" applyFill="1" applyBorder="1" applyAlignment="1" applyProtection="1">
      <alignment horizontal="left" vertical="center" wrapText="1"/>
    </xf>
    <xf numFmtId="4" fontId="6" fillId="0" borderId="16" xfId="1" applyNumberFormat="1" applyFont="1" applyFill="1" applyBorder="1" applyAlignment="1">
      <alignment horizontal="right" vertical="center" wrapText="1"/>
    </xf>
    <xf numFmtId="0" fontId="3" fillId="0" borderId="15" xfId="1" applyFont="1" applyFill="1" applyBorder="1" applyAlignment="1" applyProtection="1">
      <alignment horizontal="left" vertical="center" wrapText="1"/>
    </xf>
    <xf numFmtId="4" fontId="6" fillId="2" borderId="18" xfId="1" applyNumberFormat="1" applyFont="1" applyFill="1" applyBorder="1" applyAlignment="1">
      <alignment horizontal="center" vertical="center" wrapText="1"/>
    </xf>
    <xf numFmtId="0" fontId="6" fillId="3" borderId="23" xfId="1" applyFont="1" applyFill="1" applyBorder="1" applyAlignment="1" applyProtection="1">
      <alignment horizontal="left" vertical="center" wrapText="1"/>
    </xf>
    <xf numFmtId="4" fontId="6" fillId="3" borderId="3" xfId="1" applyNumberFormat="1" applyFont="1" applyFill="1" applyBorder="1" applyAlignment="1">
      <alignment horizontal="center" vertical="center" wrapText="1"/>
    </xf>
    <xf numFmtId="4" fontId="3" fillId="3" borderId="3" xfId="1" applyNumberFormat="1" applyFont="1" applyFill="1" applyBorder="1" applyAlignment="1" applyProtection="1">
      <alignment horizontal="center" vertical="center" wrapText="1"/>
    </xf>
    <xf numFmtId="4" fontId="3" fillId="3" borderId="3" xfId="1" applyNumberFormat="1" applyFont="1" applyFill="1" applyBorder="1" applyAlignment="1" applyProtection="1">
      <alignment horizontal="right" vertical="center" wrapText="1"/>
    </xf>
    <xf numFmtId="4" fontId="6" fillId="3" borderId="22" xfId="1" applyNumberFormat="1" applyFont="1" applyFill="1" applyBorder="1" applyAlignment="1">
      <alignment horizontal="center" vertical="center" wrapText="1"/>
    </xf>
    <xf numFmtId="0" fontId="6" fillId="2" borderId="17" xfId="0" applyFont="1" applyFill="1" applyBorder="1" applyAlignment="1">
      <alignment horizontal="center" vertical="center" wrapText="1"/>
    </xf>
    <xf numFmtId="4" fontId="6" fillId="2" borderId="18" xfId="1" applyNumberFormat="1" applyFont="1" applyFill="1" applyBorder="1" applyAlignment="1">
      <alignment horizontal="right" vertical="center" wrapText="1"/>
    </xf>
    <xf numFmtId="4" fontId="6" fillId="2" borderId="19" xfId="1" applyNumberFormat="1" applyFont="1" applyFill="1" applyBorder="1" applyAlignment="1">
      <alignment horizontal="center" vertical="center" wrapText="1"/>
    </xf>
    <xf numFmtId="0" fontId="3" fillId="0" borderId="2" xfId="1" applyFont="1" applyFill="1" applyBorder="1" applyAlignment="1" applyProtection="1">
      <alignment horizontal="center" vertical="center" wrapText="1"/>
    </xf>
    <xf numFmtId="4" fontId="3" fillId="0" borderId="2" xfId="1" applyNumberFormat="1" applyFont="1" applyFill="1" applyBorder="1" applyAlignment="1" applyProtection="1">
      <alignment horizontal="right" vertical="center" wrapText="1"/>
    </xf>
    <xf numFmtId="4" fontId="3" fillId="0" borderId="25" xfId="1" applyNumberFormat="1" applyFont="1" applyFill="1" applyBorder="1" applyAlignment="1" applyProtection="1">
      <alignment horizontal="right" vertical="center" wrapText="1"/>
    </xf>
    <xf numFmtId="0" fontId="6" fillId="5" borderId="12" xfId="0" applyNumberFormat="1" applyFont="1" applyFill="1" applyBorder="1" applyAlignment="1">
      <alignment horizontal="center" vertical="center" wrapText="1"/>
    </xf>
    <xf numFmtId="49" fontId="3" fillId="5" borderId="13" xfId="0" applyNumberFormat="1" applyFont="1" applyFill="1" applyBorder="1" applyAlignment="1">
      <alignment horizontal="center" vertical="center" wrapText="1"/>
    </xf>
    <xf numFmtId="49" fontId="6" fillId="5" borderId="13" xfId="0" applyNumberFormat="1" applyFont="1" applyFill="1" applyBorder="1" applyAlignment="1">
      <alignment horizontal="center" vertical="center" wrapText="1"/>
    </xf>
    <xf numFmtId="0" fontId="6" fillId="5" borderId="15" xfId="0" applyNumberFormat="1" applyFont="1" applyFill="1" applyBorder="1" applyAlignment="1">
      <alignment horizontal="center" vertical="center" wrapText="1"/>
    </xf>
    <xf numFmtId="0" fontId="6" fillId="6" borderId="1" xfId="1" applyFont="1" applyFill="1" applyBorder="1" applyAlignment="1" applyProtection="1">
      <alignment horizontal="center" vertical="center" wrapText="1"/>
    </xf>
    <xf numFmtId="0" fontId="6" fillId="5" borderId="9" xfId="0" applyFont="1" applyFill="1" applyBorder="1" applyAlignment="1">
      <alignment horizontal="left" vertical="center" wrapText="1"/>
    </xf>
    <xf numFmtId="4" fontId="6" fillId="5" borderId="10" xfId="1" applyNumberFormat="1" applyFont="1" applyFill="1" applyBorder="1" applyAlignment="1">
      <alignment horizontal="center" vertical="center" wrapText="1"/>
    </xf>
    <xf numFmtId="4" fontId="6" fillId="5" borderId="11" xfId="1" applyNumberFormat="1" applyFont="1" applyFill="1" applyBorder="1" applyAlignment="1">
      <alignment horizontal="right" vertical="center" wrapText="1"/>
    </xf>
    <xf numFmtId="0" fontId="3" fillId="0" borderId="15" xfId="1" applyFont="1" applyFill="1" applyBorder="1" applyAlignment="1" applyProtection="1">
      <alignment horizontal="left" vertical="center"/>
    </xf>
    <xf numFmtId="4" fontId="6" fillId="3" borderId="22" xfId="1" applyNumberFormat="1" applyFont="1" applyFill="1" applyBorder="1" applyAlignment="1">
      <alignment horizontal="right" vertical="center" wrapText="1"/>
    </xf>
    <xf numFmtId="0" fontId="3" fillId="0" borderId="24" xfId="1" applyFont="1" applyFill="1" applyBorder="1" applyAlignment="1" applyProtection="1">
      <alignment horizontal="left" vertical="center"/>
    </xf>
    <xf numFmtId="0" fontId="0" fillId="0" borderId="4" xfId="0" applyFont="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3" xfId="0" applyFont="1" applyFill="1" applyBorder="1" applyAlignment="1">
      <alignment horizontal="center" vertical="center" wrapText="1"/>
    </xf>
    <xf numFmtId="4" fontId="2" fillId="5" borderId="14" xfId="0" applyNumberFormat="1" applyFont="1" applyFill="1" applyBorder="1" applyAlignment="1">
      <alignment horizontal="center" vertical="center" wrapText="1"/>
    </xf>
    <xf numFmtId="0" fontId="2" fillId="5" borderId="27" xfId="0" applyFont="1" applyFill="1" applyBorder="1" applyAlignment="1">
      <alignment horizontal="center" vertical="center"/>
    </xf>
    <xf numFmtId="0" fontId="2" fillId="5" borderId="26" xfId="0" applyFont="1" applyFill="1" applyBorder="1" applyAlignment="1">
      <alignment horizontal="center" vertical="center"/>
    </xf>
    <xf numFmtId="4" fontId="2" fillId="5" borderId="29" xfId="0" applyNumberFormat="1" applyFont="1" applyFill="1" applyBorder="1" applyAlignment="1">
      <alignment horizontal="center" vertical="center" wrapText="1"/>
    </xf>
    <xf numFmtId="4" fontId="0" fillId="0" borderId="30" xfId="0" applyNumberFormat="1" applyBorder="1" applyAlignment="1">
      <alignment vertical="center"/>
    </xf>
    <xf numFmtId="4" fontId="0" fillId="0" borderId="31" xfId="0" applyNumberFormat="1" applyBorder="1" applyAlignment="1">
      <alignment vertical="center"/>
    </xf>
    <xf numFmtId="4" fontId="2" fillId="5" borderId="28" xfId="0" applyNumberFormat="1" applyFont="1" applyFill="1" applyBorder="1" applyAlignment="1">
      <alignment vertical="center"/>
    </xf>
    <xf numFmtId="0" fontId="2" fillId="5" borderId="33" xfId="0" applyFont="1" applyFill="1"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2" fillId="5" borderId="12" xfId="0" applyFont="1" applyFill="1" applyBorder="1" applyAlignment="1">
      <alignment horizontal="center" vertical="center" wrapText="1"/>
    </xf>
    <xf numFmtId="0" fontId="0" fillId="0" borderId="15" xfId="0" applyBorder="1" applyAlignment="1">
      <alignment horizontal="center" vertical="center"/>
    </xf>
    <xf numFmtId="0" fontId="0" fillId="0" borderId="17" xfId="0" applyBorder="1" applyAlignment="1">
      <alignment horizontal="center" vertical="center"/>
    </xf>
    <xf numFmtId="0" fontId="0" fillId="7" borderId="1" xfId="0" applyFill="1" applyBorder="1" applyAlignment="1">
      <alignment vertical="center" wrapText="1"/>
    </xf>
    <xf numFmtId="0" fontId="0" fillId="7" borderId="1" xfId="0" applyFill="1" applyBorder="1" applyAlignment="1">
      <alignment horizontal="center" vertical="center"/>
    </xf>
    <xf numFmtId="4" fontId="4" fillId="7" borderId="30" xfId="2" applyNumberFormat="1" applyFill="1" applyBorder="1" applyAlignment="1">
      <alignment vertical="center"/>
    </xf>
    <xf numFmtId="0" fontId="0" fillId="7" borderId="15" xfId="0" applyFill="1" applyBorder="1" applyAlignment="1">
      <alignment horizontal="center" vertical="center"/>
    </xf>
    <xf numFmtId="4" fontId="4" fillId="7" borderId="16" xfId="2" applyNumberFormat="1" applyFill="1" applyBorder="1" applyAlignment="1">
      <alignment vertical="center"/>
    </xf>
    <xf numFmtId="0" fontId="0" fillId="7" borderId="34" xfId="0" applyFill="1" applyBorder="1" applyAlignment="1">
      <alignment horizontal="center" vertical="center"/>
    </xf>
    <xf numFmtId="0" fontId="0" fillId="0" borderId="6" xfId="0" applyFont="1" applyBorder="1" applyAlignment="1">
      <alignment horizontal="center" vertical="center"/>
    </xf>
    <xf numFmtId="4" fontId="5" fillId="5" borderId="38" xfId="0" applyNumberFormat="1" applyFont="1" applyFill="1" applyBorder="1" applyAlignment="1">
      <alignment horizontal="center" vertical="center" wrapText="1"/>
    </xf>
    <xf numFmtId="0" fontId="9" fillId="0" borderId="0" xfId="0" applyFont="1" applyAlignment="1">
      <alignment vertical="center"/>
    </xf>
    <xf numFmtId="0" fontId="0" fillId="0" borderId="7" xfId="0" applyFont="1" applyBorder="1" applyAlignment="1">
      <alignment horizontal="left" vertical="center"/>
    </xf>
    <xf numFmtId="0" fontId="0" fillId="0" borderId="5" xfId="0" applyFont="1" applyBorder="1" applyAlignment="1">
      <alignment horizontal="left" vertical="center"/>
    </xf>
    <xf numFmtId="3" fontId="0" fillId="0" borderId="7" xfId="0" applyNumberFormat="1" applyFont="1" applyBorder="1" applyAlignment="1">
      <alignment horizontal="left" vertical="center"/>
    </xf>
    <xf numFmtId="3" fontId="0" fillId="0" borderId="5" xfId="0" applyNumberFormat="1" applyFont="1" applyBorder="1" applyAlignment="1">
      <alignment horizontal="left" vertical="center"/>
    </xf>
    <xf numFmtId="3" fontId="0" fillId="0" borderId="5" xfId="0" applyNumberFormat="1" applyFont="1" applyBorder="1" applyAlignment="1">
      <alignment horizontal="left" vertical="center" wrapText="1"/>
    </xf>
    <xf numFmtId="4" fontId="12" fillId="5" borderId="10" xfId="2" applyNumberFormat="1" applyFont="1" applyFill="1" applyBorder="1" applyAlignment="1">
      <alignment vertical="center"/>
    </xf>
    <xf numFmtId="0" fontId="13" fillId="0" borderId="0" xfId="0" applyFont="1"/>
    <xf numFmtId="4" fontId="0" fillId="0" borderId="7" xfId="0" applyNumberFormat="1" applyFont="1" applyBorder="1" applyAlignment="1">
      <alignment horizontal="center" vertical="center"/>
    </xf>
    <xf numFmtId="3" fontId="15" fillId="0" borderId="5" xfId="0" applyNumberFormat="1" applyFont="1" applyBorder="1" applyAlignment="1">
      <alignment horizontal="left" vertical="center"/>
    </xf>
    <xf numFmtId="0" fontId="9" fillId="0" borderId="0" xfId="0" applyFont="1" applyAlignment="1">
      <alignment horizontal="left" vertical="top" wrapText="1"/>
    </xf>
    <xf numFmtId="3" fontId="15" fillId="0" borderId="5" xfId="0" applyNumberFormat="1" applyFont="1" applyBorder="1" applyAlignment="1">
      <alignment horizontal="left" vertical="center" wrapText="1"/>
    </xf>
    <xf numFmtId="0" fontId="3" fillId="0" borderId="0" xfId="0" applyFont="1" applyAlignment="1">
      <alignment wrapText="1"/>
    </xf>
    <xf numFmtId="4" fontId="19" fillId="3" borderId="15" xfId="1" applyNumberFormat="1" applyFont="1" applyFill="1" applyBorder="1" applyAlignment="1" applyProtection="1">
      <alignment horizontal="left" vertical="center" wrapText="1"/>
    </xf>
    <xf numFmtId="0" fontId="19" fillId="3" borderId="15" xfId="1" applyFont="1" applyFill="1" applyBorder="1" applyAlignment="1" applyProtection="1">
      <alignment horizontal="left" vertical="center" wrapText="1"/>
    </xf>
    <xf numFmtId="0" fontId="8"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left" vertical="center"/>
    </xf>
    <xf numFmtId="0" fontId="0" fillId="0" borderId="0" xfId="0" applyAlignment="1">
      <alignment horizontal="left" vertical="center" wrapText="1"/>
    </xf>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18" fillId="0" borderId="40" xfId="0" applyFont="1" applyBorder="1" applyAlignment="1">
      <alignment horizontal="center" vertical="center" wrapText="1"/>
    </xf>
    <xf numFmtId="0" fontId="17" fillId="0" borderId="0" xfId="0" applyFont="1" applyAlignment="1">
      <alignment horizontal="left" vertical="top" wrapText="1"/>
    </xf>
    <xf numFmtId="0" fontId="9" fillId="0" borderId="0" xfId="0" applyFont="1" applyAlignment="1">
      <alignment horizontal="left" vertical="top" wrapText="1"/>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32" xfId="0" applyFont="1" applyFill="1" applyBorder="1" applyAlignment="1">
      <alignment horizontal="center" vertical="center"/>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 xfId="0" applyBorder="1" applyAlignment="1">
      <alignment horizontal="center" vertical="center" wrapText="1"/>
    </xf>
    <xf numFmtId="0" fontId="0" fillId="0" borderId="18" xfId="0" applyBorder="1" applyAlignment="1">
      <alignment horizontal="center" vertical="center" wrapText="1"/>
    </xf>
    <xf numFmtId="0" fontId="16" fillId="0" borderId="0" xfId="0" applyFont="1" applyAlignment="1">
      <alignment horizontal="left" vertical="center" wrapText="1"/>
    </xf>
    <xf numFmtId="0" fontId="9" fillId="0" borderId="0" xfId="0" applyFont="1" applyAlignment="1">
      <alignment horizontal="left" vertical="center" wrapText="1"/>
    </xf>
    <xf numFmtId="4" fontId="2" fillId="5" borderId="29" xfId="0" applyNumberFormat="1" applyFont="1" applyFill="1" applyBorder="1" applyAlignment="1">
      <alignment horizontal="center" vertical="center" wrapText="1"/>
    </xf>
    <xf numFmtId="4" fontId="2" fillId="5" borderId="33" xfId="0" applyNumberFormat="1" applyFont="1" applyFill="1" applyBorder="1" applyAlignment="1">
      <alignment horizontal="center" vertical="center" wrapText="1"/>
    </xf>
    <xf numFmtId="4" fontId="2" fillId="5" borderId="20" xfId="0" applyNumberFormat="1" applyFont="1" applyFill="1" applyBorder="1" applyAlignment="1">
      <alignment horizontal="center" vertical="center" wrapText="1"/>
    </xf>
    <xf numFmtId="4" fontId="2" fillId="5" borderId="38" xfId="0" applyNumberFormat="1" applyFont="1" applyFill="1" applyBorder="1" applyAlignment="1">
      <alignment horizontal="center" vertical="center" wrapText="1"/>
    </xf>
    <xf numFmtId="0" fontId="2" fillId="5" borderId="20" xfId="0" applyFont="1" applyFill="1" applyBorder="1" applyAlignment="1">
      <alignment horizontal="center" vertical="center"/>
    </xf>
    <xf numFmtId="0" fontId="2" fillId="5" borderId="38" xfId="0" applyFont="1" applyFill="1" applyBorder="1" applyAlignment="1">
      <alignment horizontal="center" vertical="center"/>
    </xf>
    <xf numFmtId="0" fontId="2" fillId="5" borderId="36" xfId="0" applyFont="1" applyFill="1" applyBorder="1" applyAlignment="1">
      <alignment horizontal="center" vertical="center"/>
    </xf>
    <xf numFmtId="0" fontId="2" fillId="5" borderId="37" xfId="0" applyFont="1" applyFill="1" applyBorder="1" applyAlignment="1">
      <alignment horizontal="center" vertical="center"/>
    </xf>
    <xf numFmtId="4" fontId="2" fillId="5" borderId="21" xfId="0" applyNumberFormat="1" applyFont="1" applyFill="1" applyBorder="1" applyAlignment="1">
      <alignment horizontal="center" vertical="center" wrapText="1"/>
    </xf>
    <xf numFmtId="4" fontId="2" fillId="5" borderId="39" xfId="0" applyNumberFormat="1" applyFont="1" applyFill="1" applyBorder="1" applyAlignment="1">
      <alignment horizontal="center" vertical="center" wrapText="1"/>
    </xf>
    <xf numFmtId="0" fontId="6" fillId="6" borderId="20" xfId="1" applyFont="1" applyFill="1" applyBorder="1" applyAlignment="1" applyProtection="1">
      <alignment horizontal="center" vertical="center" wrapText="1"/>
    </xf>
    <xf numFmtId="0" fontId="6" fillId="6" borderId="3" xfId="1" applyFont="1" applyFill="1" applyBorder="1" applyAlignment="1" applyProtection="1">
      <alignment horizontal="center" vertical="center" wrapText="1"/>
    </xf>
    <xf numFmtId="0" fontId="6" fillId="6" borderId="21" xfId="1" applyFont="1" applyFill="1" applyBorder="1" applyAlignment="1" applyProtection="1">
      <alignment horizontal="center" vertical="center" wrapText="1"/>
    </xf>
    <xf numFmtId="0" fontId="6" fillId="6" borderId="22" xfId="1" applyFont="1" applyFill="1" applyBorder="1" applyAlignment="1" applyProtection="1">
      <alignment horizontal="center" vertical="center" wrapText="1"/>
    </xf>
    <xf numFmtId="4" fontId="6" fillId="5" borderId="10" xfId="1" applyNumberFormat="1" applyFont="1" applyFill="1" applyBorder="1" applyAlignment="1">
      <alignment horizontal="center" vertical="center" wrapText="1"/>
    </xf>
    <xf numFmtId="4" fontId="6" fillId="3" borderId="29" xfId="1" applyNumberFormat="1" applyFont="1" applyFill="1" applyBorder="1" applyAlignment="1">
      <alignment horizontal="center" vertical="center" wrapText="1"/>
    </xf>
    <xf numFmtId="4" fontId="6" fillId="3" borderId="41" xfId="1" applyNumberFormat="1" applyFont="1" applyFill="1" applyBorder="1" applyAlignment="1">
      <alignment horizontal="center" vertical="center" wrapText="1"/>
    </xf>
    <xf numFmtId="4" fontId="6" fillId="3" borderId="33" xfId="1" applyNumberFormat="1" applyFont="1" applyFill="1" applyBorder="1" applyAlignment="1">
      <alignment horizontal="center" vertical="center" wrapText="1"/>
    </xf>
    <xf numFmtId="4" fontId="6" fillId="2" borderId="31" xfId="1" applyNumberFormat="1" applyFont="1" applyFill="1" applyBorder="1" applyAlignment="1">
      <alignment horizontal="center" vertical="center" wrapText="1"/>
    </xf>
    <xf numFmtId="4" fontId="6" fillId="2" borderId="42" xfId="1" applyNumberFormat="1" applyFont="1" applyFill="1" applyBorder="1" applyAlignment="1">
      <alignment horizontal="center" vertical="center" wrapText="1"/>
    </xf>
    <xf numFmtId="4" fontId="6" fillId="2" borderId="35" xfId="1" applyNumberFormat="1" applyFont="1" applyFill="1" applyBorder="1" applyAlignment="1">
      <alignment horizontal="center" vertical="center" wrapText="1"/>
    </xf>
    <xf numFmtId="0" fontId="2" fillId="0" borderId="0" xfId="0" applyFont="1" applyAlignment="1">
      <alignment horizontal="left" vertical="top" wrapText="1"/>
    </xf>
  </cellXfs>
  <cellStyles count="3">
    <cellStyle name="Hipervínculo" xfId="2" builtinId="8"/>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RESUMEN_TAREA!A1"/></Relationships>
</file>

<file path=xl/drawings/_rels/drawing2.xml.rels><?xml version="1.0" encoding="UTF-8" standalone="yes"?>
<Relationships xmlns="http://schemas.openxmlformats.org/package/2006/relationships"><Relationship Id="rId1" Type="http://schemas.openxmlformats.org/officeDocument/2006/relationships/hyperlink" Target="#RESUMEN_ESPECIFICA!A1"/></Relationships>
</file>

<file path=xl/drawings/_rels/drawing3.xml.rels><?xml version="1.0" encoding="UTF-8" standalone="yes"?>
<Relationships xmlns="http://schemas.openxmlformats.org/package/2006/relationships"><Relationship Id="rId1" Type="http://schemas.openxmlformats.org/officeDocument/2006/relationships/hyperlink" Target="#RESUMEN_ESPECIFICA!A1"/></Relationships>
</file>

<file path=xl/drawings/drawing1.xml><?xml version="1.0" encoding="utf-8"?>
<xdr:wsDr xmlns:xdr="http://schemas.openxmlformats.org/drawingml/2006/spreadsheetDrawing" xmlns:a="http://schemas.openxmlformats.org/drawingml/2006/main">
  <xdr:twoCellAnchor>
    <xdr:from>
      <xdr:col>6</xdr:col>
      <xdr:colOff>331304</xdr:colOff>
      <xdr:row>2</xdr:row>
      <xdr:rowOff>49696</xdr:rowOff>
    </xdr:from>
    <xdr:to>
      <xdr:col>6</xdr:col>
      <xdr:colOff>845654</xdr:colOff>
      <xdr:row>3</xdr:row>
      <xdr:rowOff>106846</xdr:rowOff>
    </xdr:to>
    <xdr:sp macro="" textlink="">
      <xdr:nvSpPr>
        <xdr:cNvPr id="2" name="Flecha derecha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rot="10800000">
          <a:off x="8887239" y="480392"/>
          <a:ext cx="51435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8</xdr:row>
      <xdr:rowOff>19050</xdr:rowOff>
    </xdr:from>
    <xdr:to>
      <xdr:col>0</xdr:col>
      <xdr:colOff>695325</xdr:colOff>
      <xdr:row>8</xdr:row>
      <xdr:rowOff>266700</xdr:rowOff>
    </xdr:to>
    <xdr:sp macro="" textlink="">
      <xdr:nvSpPr>
        <xdr:cNvPr id="2" name="Flecha derecha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rot="10800000">
          <a:off x="180975" y="1343025"/>
          <a:ext cx="51435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8</xdr:row>
      <xdr:rowOff>9525</xdr:rowOff>
    </xdr:from>
    <xdr:to>
      <xdr:col>0</xdr:col>
      <xdr:colOff>676275</xdr:colOff>
      <xdr:row>8</xdr:row>
      <xdr:rowOff>257175</xdr:rowOff>
    </xdr:to>
    <xdr:sp macro="" textlink="">
      <xdr:nvSpPr>
        <xdr:cNvPr id="2" name="Flecha derecha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rot="10800000">
          <a:off x="161925" y="1333500"/>
          <a:ext cx="514350"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tabSelected="1" zoomScaleNormal="100" workbookViewId="0">
      <selection activeCell="A15" sqref="A15:L15"/>
    </sheetView>
  </sheetViews>
  <sheetFormatPr baseColWidth="10" defaultRowHeight="15" x14ac:dyDescent="0.25"/>
  <cols>
    <col min="1" max="1" width="14.28515625" style="1" customWidth="1"/>
    <col min="2" max="2" width="17.85546875" style="1" customWidth="1"/>
    <col min="3" max="3" width="34.140625" style="1" customWidth="1"/>
    <col min="4" max="4" width="14.42578125" style="2" customWidth="1"/>
    <col min="5" max="5" width="13.28515625" style="2" customWidth="1"/>
    <col min="6" max="6" width="11.42578125" style="34"/>
    <col min="7" max="7" width="14.42578125" style="2" customWidth="1"/>
    <col min="8" max="8" width="13.28515625" style="2" customWidth="1"/>
    <col min="9" max="9" width="12.85546875" style="34" customWidth="1"/>
    <col min="10" max="10" width="14.42578125" style="2" customWidth="1"/>
    <col min="11" max="11" width="13.28515625" style="2" customWidth="1"/>
    <col min="12" max="12" width="12.5703125" style="34" customWidth="1"/>
    <col min="13" max="16384" width="11.42578125" style="1"/>
  </cols>
  <sheetData>
    <row r="1" spans="1:12" ht="18.75" x14ac:dyDescent="0.25">
      <c r="A1" s="117" t="s">
        <v>388</v>
      </c>
      <c r="B1" s="117"/>
      <c r="C1" s="117"/>
      <c r="D1" s="117"/>
      <c r="E1" s="117"/>
      <c r="F1" s="117"/>
      <c r="G1" s="117"/>
      <c r="H1" s="117"/>
      <c r="I1" s="117"/>
      <c r="J1" s="117"/>
      <c r="K1" s="117"/>
      <c r="L1" s="117"/>
    </row>
    <row r="3" spans="1:12" x14ac:dyDescent="0.25">
      <c r="A3" s="119" t="s">
        <v>350</v>
      </c>
      <c r="B3" s="119"/>
      <c r="C3" s="41" t="s">
        <v>351</v>
      </c>
    </row>
    <row r="4" spans="1:12" ht="33" customHeight="1" x14ac:dyDescent="0.25">
      <c r="A4" s="118" t="s">
        <v>349</v>
      </c>
      <c r="B4" s="118"/>
      <c r="C4" s="120" t="s">
        <v>352</v>
      </c>
      <c r="D4" s="120"/>
      <c r="E4" s="120"/>
      <c r="F4" s="120"/>
      <c r="G4" s="120"/>
      <c r="H4" s="120"/>
      <c r="I4" s="120"/>
      <c r="J4" s="120"/>
      <c r="K4" s="120"/>
      <c r="L4" s="120"/>
    </row>
    <row r="5" spans="1:12" ht="33" customHeight="1" x14ac:dyDescent="0.25">
      <c r="A5" s="158" t="s">
        <v>424</v>
      </c>
      <c r="B5" s="118"/>
      <c r="C5" s="120" t="s">
        <v>425</v>
      </c>
      <c r="D5" s="120"/>
      <c r="E5" s="120"/>
      <c r="F5" s="120"/>
      <c r="G5" s="120"/>
      <c r="H5" s="120"/>
      <c r="I5" s="120"/>
      <c r="J5" s="120"/>
      <c r="K5" s="120"/>
      <c r="L5" s="120"/>
    </row>
    <row r="6" spans="1:12" ht="33" customHeight="1" x14ac:dyDescent="0.25">
      <c r="A6" s="158" t="s">
        <v>427</v>
      </c>
      <c r="B6" s="118"/>
      <c r="C6" s="120" t="s">
        <v>426</v>
      </c>
      <c r="D6" s="120"/>
      <c r="E6" s="120"/>
      <c r="F6" s="120"/>
      <c r="G6" s="120"/>
      <c r="H6" s="120"/>
      <c r="I6" s="120"/>
      <c r="J6" s="120"/>
      <c r="K6" s="120"/>
      <c r="L6" s="120"/>
    </row>
    <row r="7" spans="1:12" ht="23.25" customHeight="1" thickBot="1" x14ac:dyDescent="0.3">
      <c r="D7" s="123" t="s">
        <v>414</v>
      </c>
      <c r="E7" s="123"/>
      <c r="F7" s="123"/>
    </row>
    <row r="8" spans="1:12" s="3" customFormat="1" ht="21" customHeight="1" thickTop="1" thickBot="1" x14ac:dyDescent="0.3">
      <c r="D8" s="126" t="s">
        <v>399</v>
      </c>
      <c r="E8" s="127"/>
      <c r="F8" s="128"/>
      <c r="G8" s="126" t="s">
        <v>400</v>
      </c>
      <c r="H8" s="127"/>
      <c r="I8" s="129"/>
      <c r="J8" s="130" t="s">
        <v>401</v>
      </c>
      <c r="K8" s="127"/>
      <c r="L8" s="129"/>
    </row>
    <row r="9" spans="1:12" s="4" customFormat="1" ht="30.75" thickTop="1" x14ac:dyDescent="0.25">
      <c r="A9" s="78" t="s">
        <v>3</v>
      </c>
      <c r="B9" s="79" t="s">
        <v>4</v>
      </c>
      <c r="C9" s="80" t="s">
        <v>357</v>
      </c>
      <c r="D9" s="80" t="s">
        <v>1</v>
      </c>
      <c r="E9" s="80" t="s">
        <v>0</v>
      </c>
      <c r="F9" s="84" t="s">
        <v>2</v>
      </c>
      <c r="G9" s="91" t="s">
        <v>1</v>
      </c>
      <c r="H9" s="80" t="s">
        <v>0</v>
      </c>
      <c r="I9" s="81" t="s">
        <v>2</v>
      </c>
      <c r="J9" s="88" t="s">
        <v>1</v>
      </c>
      <c r="K9" s="80" t="s">
        <v>0</v>
      </c>
      <c r="L9" s="81" t="s">
        <v>2</v>
      </c>
    </row>
    <row r="10" spans="1:12" ht="20.25" customHeight="1" x14ac:dyDescent="0.25">
      <c r="A10" s="131" t="s">
        <v>343</v>
      </c>
      <c r="B10" s="133" t="s">
        <v>345</v>
      </c>
      <c r="C10" s="94" t="s">
        <v>346</v>
      </c>
      <c r="D10" s="95">
        <v>12</v>
      </c>
      <c r="E10" s="95" t="s">
        <v>344</v>
      </c>
      <c r="F10" s="96">
        <f>+RESUMEN_ESPECIFICA!D17</f>
        <v>440764.87</v>
      </c>
      <c r="G10" s="97">
        <v>12</v>
      </c>
      <c r="H10" s="95" t="s">
        <v>344</v>
      </c>
      <c r="I10" s="98">
        <f>+RESUMEN_ESPECIFICA!F17</f>
        <v>101928.77999999998</v>
      </c>
      <c r="J10" s="99">
        <v>12</v>
      </c>
      <c r="K10" s="95" t="s">
        <v>344</v>
      </c>
      <c r="L10" s="98">
        <f>+F10+I10</f>
        <v>542693.65</v>
      </c>
    </row>
    <row r="11" spans="1:12" ht="30" x14ac:dyDescent="0.25">
      <c r="A11" s="131"/>
      <c r="B11" s="133"/>
      <c r="C11" s="39" t="s">
        <v>347</v>
      </c>
      <c r="D11" s="35">
        <v>0</v>
      </c>
      <c r="E11" s="35" t="s">
        <v>344</v>
      </c>
      <c r="F11" s="85">
        <v>0</v>
      </c>
      <c r="G11" s="92">
        <v>12</v>
      </c>
      <c r="H11" s="35" t="s">
        <v>344</v>
      </c>
      <c r="I11" s="36">
        <v>2042089</v>
      </c>
      <c r="J11" s="89">
        <v>12</v>
      </c>
      <c r="K11" s="35" t="s">
        <v>344</v>
      </c>
      <c r="L11" s="36">
        <f t="shared" ref="L11:L12" si="0">+F11+I11</f>
        <v>2042089</v>
      </c>
    </row>
    <row r="12" spans="1:12" ht="30.75" thickBot="1" x14ac:dyDescent="0.3">
      <c r="A12" s="132"/>
      <c r="B12" s="134"/>
      <c r="C12" s="40" t="s">
        <v>348</v>
      </c>
      <c r="D12" s="37">
        <v>12</v>
      </c>
      <c r="E12" s="37" t="s">
        <v>344</v>
      </c>
      <c r="F12" s="86">
        <v>30000</v>
      </c>
      <c r="G12" s="93">
        <v>12</v>
      </c>
      <c r="H12" s="37" t="s">
        <v>344</v>
      </c>
      <c r="I12" s="38">
        <v>20000</v>
      </c>
      <c r="J12" s="90">
        <v>12</v>
      </c>
      <c r="K12" s="37" t="s">
        <v>344</v>
      </c>
      <c r="L12" s="38">
        <f t="shared" si="0"/>
        <v>50000</v>
      </c>
    </row>
    <row r="13" spans="1:12" ht="21" customHeight="1" thickTop="1" thickBot="1" x14ac:dyDescent="0.3">
      <c r="A13" s="121" t="s">
        <v>356</v>
      </c>
      <c r="B13" s="122"/>
      <c r="C13" s="122"/>
      <c r="D13" s="82"/>
      <c r="E13" s="82"/>
      <c r="F13" s="87">
        <f>SUM(F10:F12)</f>
        <v>470764.87</v>
      </c>
      <c r="G13" s="83"/>
      <c r="H13" s="82"/>
      <c r="I13" s="43">
        <f>SUM(I10:I12)</f>
        <v>2164017.7799999998</v>
      </c>
      <c r="J13" s="82"/>
      <c r="K13" s="82"/>
      <c r="L13" s="43">
        <f>SUM(L10:L12)</f>
        <v>2634782.65</v>
      </c>
    </row>
    <row r="14" spans="1:12" ht="15.75" thickTop="1" x14ac:dyDescent="0.25"/>
    <row r="15" spans="1:12" ht="41.25" customHeight="1" x14ac:dyDescent="0.25">
      <c r="A15" s="125" t="s">
        <v>398</v>
      </c>
      <c r="B15" s="125"/>
      <c r="C15" s="125"/>
      <c r="D15" s="125"/>
      <c r="E15" s="125"/>
      <c r="F15" s="125"/>
      <c r="G15" s="125"/>
      <c r="H15" s="125"/>
      <c r="I15" s="125"/>
      <c r="J15" s="125"/>
      <c r="K15" s="125"/>
      <c r="L15" s="125"/>
    </row>
    <row r="16" spans="1:12" x14ac:dyDescent="0.25">
      <c r="A16" s="112"/>
      <c r="B16" s="112"/>
      <c r="C16" s="112"/>
      <c r="D16" s="112"/>
      <c r="E16" s="112" t="s">
        <v>423</v>
      </c>
      <c r="F16" s="112"/>
      <c r="G16" s="112"/>
      <c r="H16" s="112"/>
      <c r="I16" s="112"/>
      <c r="J16" s="112"/>
      <c r="K16" s="112"/>
      <c r="L16" s="112"/>
    </row>
    <row r="17" spans="1:12" ht="54.75" customHeight="1" x14ac:dyDescent="0.25">
      <c r="A17" s="124" t="s">
        <v>420</v>
      </c>
      <c r="B17" s="125"/>
      <c r="C17" s="125"/>
      <c r="D17" s="125"/>
      <c r="E17" s="125"/>
      <c r="F17" s="125"/>
      <c r="G17" s="125"/>
      <c r="H17" s="125"/>
      <c r="I17" s="125"/>
      <c r="J17" s="125"/>
      <c r="K17" s="125"/>
      <c r="L17" s="125"/>
    </row>
  </sheetData>
  <mergeCells count="17">
    <mergeCell ref="A17:L17"/>
    <mergeCell ref="D8:F8"/>
    <mergeCell ref="G8:I8"/>
    <mergeCell ref="J8:L8"/>
    <mergeCell ref="A10:A12"/>
    <mergeCell ref="B10:B12"/>
    <mergeCell ref="A15:L15"/>
    <mergeCell ref="A1:L1"/>
    <mergeCell ref="A3:B3"/>
    <mergeCell ref="A13:C13"/>
    <mergeCell ref="D7:F7"/>
    <mergeCell ref="A6:B6"/>
    <mergeCell ref="C6:L6"/>
    <mergeCell ref="A4:B4"/>
    <mergeCell ref="C4:L4"/>
    <mergeCell ref="A5:B5"/>
    <mergeCell ref="C5:L5"/>
  </mergeCells>
  <hyperlinks>
    <hyperlink ref="F10" location="RESUMEN_ESPECIFICA!A1" display="RESUMEN_ESPECIFICA!A1"/>
    <hyperlink ref="I10" location="RESUMEN_ESPECIFICA!A1" display="RESUMEN_ESPECIFICA!A1"/>
    <hyperlink ref="L10" location="RESUMEN_ESPECIFICA!A1" display="RESUMEN_ESPECIFICA!A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zoomScale="90" zoomScaleNormal="90" workbookViewId="0">
      <selection activeCell="H20" sqref="H20"/>
    </sheetView>
  </sheetViews>
  <sheetFormatPr baseColWidth="10" defaultRowHeight="15" x14ac:dyDescent="0.25"/>
  <cols>
    <col min="1" max="1" width="7.5703125" style="7" customWidth="1"/>
    <col min="2" max="2" width="11.42578125" style="7"/>
    <col min="3" max="3" width="68.7109375" style="7" customWidth="1"/>
    <col min="4" max="4" width="15.28515625" style="8" bestFit="1" customWidth="1"/>
    <col min="5" max="5" width="15.28515625" style="8" customWidth="1"/>
    <col min="6" max="6" width="19" style="8" bestFit="1" customWidth="1"/>
    <col min="7" max="7" width="16.42578125" style="8" bestFit="1" customWidth="1"/>
    <col min="8" max="16384" width="11.42578125" style="7"/>
  </cols>
  <sheetData>
    <row r="1" spans="1:7" ht="18.75" x14ac:dyDescent="0.25">
      <c r="A1" s="117" t="s">
        <v>389</v>
      </c>
      <c r="B1" s="117"/>
      <c r="C1" s="117"/>
      <c r="D1" s="117"/>
      <c r="E1" s="117"/>
      <c r="F1" s="117"/>
      <c r="G1" s="117"/>
    </row>
    <row r="3" spans="1:7" x14ac:dyDescent="0.25">
      <c r="A3" s="119" t="s">
        <v>354</v>
      </c>
      <c r="B3" s="119"/>
      <c r="C3" s="7" t="s">
        <v>390</v>
      </c>
    </row>
    <row r="4" spans="1:7" x14ac:dyDescent="0.25">
      <c r="A4" s="119" t="s">
        <v>353</v>
      </c>
      <c r="B4" s="119"/>
      <c r="C4" s="7" t="s">
        <v>346</v>
      </c>
    </row>
    <row r="5" spans="1:7" ht="15.75" thickBot="1" x14ac:dyDescent="0.3"/>
    <row r="6" spans="1:7" s="4" customFormat="1" ht="30.75" customHeight="1" thickTop="1" x14ac:dyDescent="0.25">
      <c r="A6" s="143" t="s">
        <v>5</v>
      </c>
      <c r="B6" s="141" t="s">
        <v>6</v>
      </c>
      <c r="C6" s="141" t="s">
        <v>7</v>
      </c>
      <c r="D6" s="137" t="s">
        <v>415</v>
      </c>
      <c r="E6" s="138"/>
      <c r="F6" s="139" t="s">
        <v>392</v>
      </c>
      <c r="G6" s="145" t="s">
        <v>393</v>
      </c>
    </row>
    <row r="7" spans="1:7" s="4" customFormat="1" ht="39" thickBot="1" x14ac:dyDescent="0.3">
      <c r="A7" s="144"/>
      <c r="B7" s="142"/>
      <c r="C7" s="142"/>
      <c r="D7" s="101" t="s">
        <v>414</v>
      </c>
      <c r="E7" s="101" t="s">
        <v>384</v>
      </c>
      <c r="F7" s="140"/>
      <c r="G7" s="146"/>
    </row>
    <row r="8" spans="1:7" ht="15.75" thickTop="1" x14ac:dyDescent="0.25">
      <c r="A8" s="100">
        <v>1</v>
      </c>
      <c r="B8" s="103" t="s">
        <v>341</v>
      </c>
      <c r="C8" s="105" t="s">
        <v>26</v>
      </c>
      <c r="D8" s="9">
        <f>+CNV_ANTEPROYECTO!AC11</f>
        <v>283673.46999999997</v>
      </c>
      <c r="E8" s="110" t="s">
        <v>387</v>
      </c>
      <c r="F8" s="9">
        <f>+CNV_DEMANDA_ADICIONAL!AC11</f>
        <v>60204.179999999986</v>
      </c>
      <c r="G8" s="10">
        <f>SUM(D8:F8)</f>
        <v>343877.64999999997</v>
      </c>
    </row>
    <row r="9" spans="1:7" x14ac:dyDescent="0.25">
      <c r="A9" s="77">
        <v>2</v>
      </c>
      <c r="B9" s="104" t="s">
        <v>341</v>
      </c>
      <c r="C9" s="104" t="s">
        <v>198</v>
      </c>
      <c r="D9" s="9">
        <f>+CNV_ANTEPROYECTO!AC92</f>
        <v>97718</v>
      </c>
      <c r="E9" s="110" t="s">
        <v>418</v>
      </c>
      <c r="F9" s="9">
        <v>0</v>
      </c>
      <c r="G9" s="10">
        <f t="shared" ref="G9:G17" si="0">SUM(D9:F9)</f>
        <v>97718</v>
      </c>
    </row>
    <row r="10" spans="1:7" x14ac:dyDescent="0.25">
      <c r="A10" s="77">
        <v>3</v>
      </c>
      <c r="B10" s="104" t="s">
        <v>341</v>
      </c>
      <c r="C10" s="106" t="s">
        <v>245</v>
      </c>
      <c r="D10" s="9">
        <f>+CNV_ANTEPROYECTO!AC132</f>
        <v>40268.400000000001</v>
      </c>
      <c r="E10" s="110" t="s">
        <v>385</v>
      </c>
      <c r="F10" s="9">
        <f>+CNV_DEMANDA_ADICIONAL!AC94</f>
        <v>4260.5999999999995</v>
      </c>
      <c r="G10" s="10">
        <f t="shared" si="0"/>
        <v>44529</v>
      </c>
    </row>
    <row r="11" spans="1:7" x14ac:dyDescent="0.25">
      <c r="A11" s="77">
        <v>4</v>
      </c>
      <c r="B11" s="104" t="s">
        <v>341</v>
      </c>
      <c r="C11" s="106" t="s">
        <v>283</v>
      </c>
      <c r="D11" s="9">
        <f>+CNV_ANTEPROYECTO!AC156</f>
        <v>9285</v>
      </c>
      <c r="E11" s="110" t="s">
        <v>419</v>
      </c>
      <c r="F11" s="9">
        <v>0</v>
      </c>
      <c r="G11" s="10">
        <f t="shared" si="0"/>
        <v>9285</v>
      </c>
    </row>
    <row r="12" spans="1:7" x14ac:dyDescent="0.25">
      <c r="A12" s="77">
        <v>5</v>
      </c>
      <c r="B12" s="104" t="s">
        <v>341</v>
      </c>
      <c r="C12" s="106" t="s">
        <v>296</v>
      </c>
      <c r="D12" s="9">
        <v>0</v>
      </c>
      <c r="E12" s="110"/>
      <c r="F12" s="9">
        <f>+CNV_DEMANDA_ADICIONAL!AC105</f>
        <v>12117</v>
      </c>
      <c r="G12" s="10">
        <f t="shared" si="0"/>
        <v>12117</v>
      </c>
    </row>
    <row r="13" spans="1:7" ht="30" x14ac:dyDescent="0.25">
      <c r="A13" s="77">
        <v>6</v>
      </c>
      <c r="B13" s="104" t="s">
        <v>341</v>
      </c>
      <c r="C13" s="107" t="s">
        <v>310</v>
      </c>
      <c r="D13" s="9">
        <f>+CNV_ANTEPROYECTO!AC167</f>
        <v>2120</v>
      </c>
      <c r="E13" s="110" t="s">
        <v>417</v>
      </c>
      <c r="F13" s="9">
        <v>0</v>
      </c>
      <c r="G13" s="10">
        <f t="shared" si="0"/>
        <v>2120</v>
      </c>
    </row>
    <row r="14" spans="1:7" x14ac:dyDescent="0.25">
      <c r="A14" s="77">
        <v>7</v>
      </c>
      <c r="B14" s="104" t="s">
        <v>341</v>
      </c>
      <c r="C14" s="111" t="s">
        <v>391</v>
      </c>
      <c r="D14" s="9">
        <v>0</v>
      </c>
      <c r="E14" s="110"/>
      <c r="F14" s="9">
        <f>+CNV_DEMANDA_ADICIONAL!AC118</f>
        <v>5347</v>
      </c>
      <c r="G14" s="10">
        <f t="shared" si="0"/>
        <v>5347</v>
      </c>
    </row>
    <row r="15" spans="1:7" x14ac:dyDescent="0.25">
      <c r="A15" s="77">
        <v>8</v>
      </c>
      <c r="B15" s="104" t="s">
        <v>341</v>
      </c>
      <c r="C15" s="111" t="s">
        <v>403</v>
      </c>
      <c r="D15" s="9">
        <f>+CNV_ANTEPROYECTO!AC173</f>
        <v>7700</v>
      </c>
      <c r="E15" s="110" t="s">
        <v>386</v>
      </c>
      <c r="F15" s="9">
        <v>0</v>
      </c>
      <c r="G15" s="10">
        <f t="shared" si="0"/>
        <v>7700</v>
      </c>
    </row>
    <row r="16" spans="1:7" ht="30.75" thickBot="1" x14ac:dyDescent="0.3">
      <c r="A16" s="77">
        <v>9</v>
      </c>
      <c r="B16" s="104" t="s">
        <v>341</v>
      </c>
      <c r="C16" s="113" t="s">
        <v>404</v>
      </c>
      <c r="D16" s="9">
        <v>0</v>
      </c>
      <c r="E16" s="110"/>
      <c r="F16" s="9">
        <f>+CNV_DEMANDA_ADICIONAL!AC127</f>
        <v>20000</v>
      </c>
      <c r="G16" s="10">
        <f t="shared" si="0"/>
        <v>20000</v>
      </c>
    </row>
    <row r="17" spans="1:7" s="11" customFormat="1" ht="16.5" thickTop="1" thickBot="1" x14ac:dyDescent="0.3">
      <c r="A17" s="121" t="s">
        <v>342</v>
      </c>
      <c r="B17" s="122"/>
      <c r="C17" s="130"/>
      <c r="D17" s="43">
        <f>SUM(D8:D16)</f>
        <v>440764.87</v>
      </c>
      <c r="E17" s="108"/>
      <c r="F17" s="43">
        <f>SUM(F8:F16)</f>
        <v>101928.77999999998</v>
      </c>
      <c r="G17" s="43">
        <f t="shared" si="0"/>
        <v>542693.65</v>
      </c>
    </row>
    <row r="18" spans="1:7" ht="15.75" thickTop="1" x14ac:dyDescent="0.25"/>
    <row r="19" spans="1:7" ht="56.25" customHeight="1" x14ac:dyDescent="0.25">
      <c r="A19" s="136" t="s">
        <v>421</v>
      </c>
      <c r="B19" s="136"/>
      <c r="C19" s="136"/>
      <c r="D19" s="136"/>
      <c r="E19" s="136"/>
      <c r="F19" s="136"/>
      <c r="G19" s="136"/>
    </row>
    <row r="20" spans="1:7" ht="5.25" customHeight="1" x14ac:dyDescent="0.25"/>
    <row r="21" spans="1:7" x14ac:dyDescent="0.25">
      <c r="A21" s="102" t="s">
        <v>405</v>
      </c>
    </row>
    <row r="22" spans="1:7" ht="5.25" customHeight="1" x14ac:dyDescent="0.25"/>
    <row r="23" spans="1:7" ht="54.75" customHeight="1" x14ac:dyDescent="0.25">
      <c r="A23" s="135" t="s">
        <v>416</v>
      </c>
      <c r="B23" s="135"/>
      <c r="C23" s="135"/>
      <c r="D23" s="135"/>
      <c r="E23" s="135"/>
      <c r="F23" s="135"/>
      <c r="G23" s="135"/>
    </row>
  </sheetData>
  <mergeCells count="12">
    <mergeCell ref="A23:G23"/>
    <mergeCell ref="A19:G19"/>
    <mergeCell ref="A1:G1"/>
    <mergeCell ref="A4:B4"/>
    <mergeCell ref="A3:B3"/>
    <mergeCell ref="D6:E6"/>
    <mergeCell ref="F6:F7"/>
    <mergeCell ref="C6:C7"/>
    <mergeCell ref="B6:B7"/>
    <mergeCell ref="A6:A7"/>
    <mergeCell ref="G6:G7"/>
    <mergeCell ref="A17:C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5"/>
  <sheetViews>
    <sheetView showGridLines="0" zoomScale="115" zoomScaleNormal="115" workbookViewId="0">
      <pane xSplit="1" ySplit="10" topLeftCell="B11" activePane="bottomRight" state="frozen"/>
      <selection pane="topRight" activeCell="B1" sqref="B1"/>
      <selection pane="bottomLeft" activeCell="A8" sqref="A8"/>
      <selection pane="bottomRight" activeCell="B10" sqref="B10"/>
    </sheetView>
  </sheetViews>
  <sheetFormatPr baseColWidth="10" defaultRowHeight="12" x14ac:dyDescent="0.2"/>
  <cols>
    <col min="1" max="1" width="52.28515625" style="12" customWidth="1"/>
    <col min="2" max="2" width="8.7109375" style="12" bestFit="1" customWidth="1"/>
    <col min="3" max="4" width="10.5703125" style="12" bestFit="1" customWidth="1"/>
    <col min="5" max="15" width="7.85546875" style="12" bestFit="1" customWidth="1"/>
    <col min="16" max="16" width="7" style="12" bestFit="1" customWidth="1"/>
    <col min="17" max="17" width="7.28515625" style="12" bestFit="1" customWidth="1"/>
    <col min="18" max="18" width="7" style="12" bestFit="1" customWidth="1"/>
    <col min="19" max="19" width="7.28515625" style="12" bestFit="1" customWidth="1"/>
    <col min="20" max="20" width="7" style="12" bestFit="1" customWidth="1"/>
    <col min="21" max="21" width="7.28515625" style="12" bestFit="1" customWidth="1"/>
    <col min="22" max="23" width="7.7109375" style="12" bestFit="1" customWidth="1"/>
    <col min="24" max="25" width="7" style="12" bestFit="1" customWidth="1"/>
    <col min="26" max="26" width="8.5703125" style="12" bestFit="1" customWidth="1"/>
    <col min="27" max="27" width="10.28515625" style="12" customWidth="1"/>
    <col min="28" max="28" width="7" style="12" bestFit="1" customWidth="1"/>
    <col min="29" max="29" width="8.7109375" style="12" bestFit="1" customWidth="1"/>
    <col min="30" max="16384" width="11.42578125" style="12"/>
  </cols>
  <sheetData>
    <row r="1" spans="1:29" ht="18.75" x14ac:dyDescent="0.2">
      <c r="A1" s="117" t="s">
        <v>397</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row>
    <row r="3" spans="1:29" x14ac:dyDescent="0.2">
      <c r="A3" s="42" t="s">
        <v>354</v>
      </c>
      <c r="B3" s="12" t="s">
        <v>390</v>
      </c>
    </row>
    <row r="4" spans="1:29" x14ac:dyDescent="0.2">
      <c r="A4" s="42" t="s">
        <v>350</v>
      </c>
      <c r="B4" s="12" t="s">
        <v>351</v>
      </c>
    </row>
    <row r="5" spans="1:29" x14ac:dyDescent="0.2">
      <c r="A5" s="42" t="s">
        <v>353</v>
      </c>
      <c r="B5" s="12" t="s">
        <v>346</v>
      </c>
    </row>
    <row r="6" spans="1:29" x14ac:dyDescent="0.2">
      <c r="A6" s="42" t="s">
        <v>355</v>
      </c>
      <c r="B6" s="12" t="s">
        <v>394</v>
      </c>
    </row>
    <row r="7" spans="1:29" ht="12.75" thickBot="1" x14ac:dyDescent="0.25"/>
    <row r="8" spans="1:29" ht="12.75" thickTop="1" x14ac:dyDescent="0.2">
      <c r="A8" s="66" t="s">
        <v>8</v>
      </c>
      <c r="B8" s="67" t="s">
        <v>9</v>
      </c>
      <c r="C8" s="67" t="s">
        <v>9</v>
      </c>
      <c r="D8" s="67" t="s">
        <v>9</v>
      </c>
      <c r="E8" s="67" t="s">
        <v>9</v>
      </c>
      <c r="F8" s="67" t="s">
        <v>9</v>
      </c>
      <c r="G8" s="67" t="s">
        <v>9</v>
      </c>
      <c r="H8" s="67" t="s">
        <v>9</v>
      </c>
      <c r="I8" s="67" t="s">
        <v>9</v>
      </c>
      <c r="J8" s="67" t="s">
        <v>9</v>
      </c>
      <c r="K8" s="67" t="s">
        <v>9</v>
      </c>
      <c r="L8" s="67" t="s">
        <v>9</v>
      </c>
      <c r="M8" s="67" t="s">
        <v>9</v>
      </c>
      <c r="N8" s="67" t="s">
        <v>9</v>
      </c>
      <c r="O8" s="67" t="s">
        <v>9</v>
      </c>
      <c r="P8" s="67" t="s">
        <v>9</v>
      </c>
      <c r="Q8" s="67" t="s">
        <v>9</v>
      </c>
      <c r="R8" s="67" t="s">
        <v>9</v>
      </c>
      <c r="S8" s="67" t="s">
        <v>9</v>
      </c>
      <c r="T8" s="67" t="s">
        <v>9</v>
      </c>
      <c r="U8" s="67" t="s">
        <v>9</v>
      </c>
      <c r="V8" s="67" t="s">
        <v>9</v>
      </c>
      <c r="W8" s="67" t="s">
        <v>9</v>
      </c>
      <c r="X8" s="67" t="s">
        <v>9</v>
      </c>
      <c r="Y8" s="67" t="s">
        <v>9</v>
      </c>
      <c r="Z8" s="68" t="s">
        <v>383</v>
      </c>
      <c r="AA8" s="147" t="s">
        <v>338</v>
      </c>
      <c r="AB8" s="147" t="s">
        <v>339</v>
      </c>
      <c r="AC8" s="149" t="s">
        <v>340</v>
      </c>
    </row>
    <row r="9" spans="1:29" ht="24" x14ac:dyDescent="0.2">
      <c r="A9" s="69" t="s">
        <v>422</v>
      </c>
      <c r="B9" s="70" t="s">
        <v>358</v>
      </c>
      <c r="C9" s="70" t="s">
        <v>359</v>
      </c>
      <c r="D9" s="70" t="s">
        <v>360</v>
      </c>
      <c r="E9" s="70" t="s">
        <v>361</v>
      </c>
      <c r="F9" s="70" t="s">
        <v>362</v>
      </c>
      <c r="G9" s="70" t="s">
        <v>363</v>
      </c>
      <c r="H9" s="70" t="s">
        <v>364</v>
      </c>
      <c r="I9" s="70" t="s">
        <v>365</v>
      </c>
      <c r="J9" s="70" t="s">
        <v>366</v>
      </c>
      <c r="K9" s="70" t="s">
        <v>367</v>
      </c>
      <c r="L9" s="70" t="s">
        <v>368</v>
      </c>
      <c r="M9" s="70" t="s">
        <v>369</v>
      </c>
      <c r="N9" s="70" t="s">
        <v>370</v>
      </c>
      <c r="O9" s="70" t="s">
        <v>371</v>
      </c>
      <c r="P9" s="70" t="s">
        <v>372</v>
      </c>
      <c r="Q9" s="70" t="s">
        <v>374</v>
      </c>
      <c r="R9" s="70" t="s">
        <v>375</v>
      </c>
      <c r="S9" s="70" t="s">
        <v>376</v>
      </c>
      <c r="T9" s="70" t="s">
        <v>377</v>
      </c>
      <c r="U9" s="70" t="s">
        <v>378</v>
      </c>
      <c r="V9" s="70" t="s">
        <v>379</v>
      </c>
      <c r="W9" s="70" t="s">
        <v>380</v>
      </c>
      <c r="X9" s="70" t="s">
        <v>381</v>
      </c>
      <c r="Y9" s="70" t="s">
        <v>382</v>
      </c>
      <c r="Z9" s="70" t="s">
        <v>10</v>
      </c>
      <c r="AA9" s="148"/>
      <c r="AB9" s="148"/>
      <c r="AC9" s="150"/>
    </row>
    <row r="10" spans="1:29" ht="15.75" customHeight="1" thickBot="1" x14ac:dyDescent="0.25">
      <c r="A10" s="60" t="s">
        <v>11</v>
      </c>
      <c r="B10" s="54">
        <f>+B11+B92+B132+B156+B167+B173</f>
        <v>121144.27</v>
      </c>
      <c r="C10" s="54">
        <f t="shared" ref="C10:Y10" si="0">+C11+C92+C132+C156+C167+C173</f>
        <v>73176.169999999984</v>
      </c>
      <c r="D10" s="54">
        <f t="shared" si="0"/>
        <v>65152.380000000005</v>
      </c>
      <c r="E10" s="54">
        <f t="shared" si="0"/>
        <v>11531.37</v>
      </c>
      <c r="F10" s="54">
        <f t="shared" si="0"/>
        <v>10832.109999999999</v>
      </c>
      <c r="G10" s="54">
        <f t="shared" si="0"/>
        <v>10832.109999999999</v>
      </c>
      <c r="H10" s="54">
        <f t="shared" si="0"/>
        <v>10832.109999999999</v>
      </c>
      <c r="I10" s="54">
        <f t="shared" si="0"/>
        <v>10832.109999999999</v>
      </c>
      <c r="J10" s="54">
        <f t="shared" si="0"/>
        <v>10832.109999999999</v>
      </c>
      <c r="K10" s="54">
        <f t="shared" si="0"/>
        <v>11092.88</v>
      </c>
      <c r="L10" s="54">
        <f t="shared" si="0"/>
        <v>12795.369999999999</v>
      </c>
      <c r="M10" s="54">
        <f t="shared" si="0"/>
        <v>11418.720000000001</v>
      </c>
      <c r="N10" s="54">
        <f t="shared" si="0"/>
        <v>11418.720000000001</v>
      </c>
      <c r="O10" s="54">
        <f t="shared" si="0"/>
        <v>12502.46</v>
      </c>
      <c r="P10" s="54">
        <f t="shared" si="0"/>
        <v>5747.75</v>
      </c>
      <c r="Q10" s="54">
        <f t="shared" si="0"/>
        <v>5841.5699999999988</v>
      </c>
      <c r="R10" s="54">
        <f t="shared" si="0"/>
        <v>5422.8099999999995</v>
      </c>
      <c r="S10" s="54">
        <f t="shared" si="0"/>
        <v>5850.3300000000008</v>
      </c>
      <c r="T10" s="54">
        <f t="shared" si="0"/>
        <v>5852.21</v>
      </c>
      <c r="U10" s="54">
        <f t="shared" si="0"/>
        <v>5904.0399999999991</v>
      </c>
      <c r="V10" s="54">
        <f t="shared" si="0"/>
        <v>5070.3900000000003</v>
      </c>
      <c r="W10" s="54">
        <f t="shared" si="0"/>
        <v>5188.9000000000015</v>
      </c>
      <c r="X10" s="54">
        <f t="shared" si="0"/>
        <v>5747.75</v>
      </c>
      <c r="Y10" s="54">
        <f t="shared" si="0"/>
        <v>5746.23</v>
      </c>
      <c r="Z10" s="155"/>
      <c r="AA10" s="156"/>
      <c r="AB10" s="157"/>
      <c r="AC10" s="62">
        <f>+AC11+AC92+AC132+AC156+AC167+AC173</f>
        <v>440764.87</v>
      </c>
    </row>
    <row r="11" spans="1:29" ht="12.75" thickTop="1" x14ac:dyDescent="0.2">
      <c r="A11" s="55" t="s">
        <v>26</v>
      </c>
      <c r="B11" s="56">
        <f>SUMPRODUCT(B12:B91,$AB12:$AB91)</f>
        <v>86147.97</v>
      </c>
      <c r="C11" s="56">
        <f t="shared" ref="C11:Y11" si="1">SUMPRODUCT(C12:C91,$AB12:$AB91)</f>
        <v>49981.869999999988</v>
      </c>
      <c r="D11" s="56">
        <f t="shared" si="1"/>
        <v>51406.380000000005</v>
      </c>
      <c r="E11" s="56">
        <f t="shared" si="1"/>
        <v>5567.1699999999992</v>
      </c>
      <c r="F11" s="56">
        <f t="shared" si="1"/>
        <v>6523.2099999999982</v>
      </c>
      <c r="G11" s="56">
        <f t="shared" si="1"/>
        <v>6523.2099999999982</v>
      </c>
      <c r="H11" s="56">
        <f t="shared" si="1"/>
        <v>6523.2099999999982</v>
      </c>
      <c r="I11" s="56">
        <f t="shared" si="1"/>
        <v>6523.2099999999982</v>
      </c>
      <c r="J11" s="56">
        <f t="shared" si="1"/>
        <v>6523.2099999999982</v>
      </c>
      <c r="K11" s="56">
        <f t="shared" si="1"/>
        <v>6798.4799999999987</v>
      </c>
      <c r="L11" s="56">
        <f t="shared" si="1"/>
        <v>9172.869999999999</v>
      </c>
      <c r="M11" s="56">
        <f t="shared" si="1"/>
        <v>4018.42</v>
      </c>
      <c r="N11" s="56">
        <f t="shared" si="1"/>
        <v>4018.42</v>
      </c>
      <c r="O11" s="56">
        <f t="shared" si="1"/>
        <v>5623.4599999999991</v>
      </c>
      <c r="P11" s="56">
        <f t="shared" si="1"/>
        <v>2126.5500000000002</v>
      </c>
      <c r="Q11" s="56">
        <f t="shared" si="1"/>
        <v>3036.3699999999985</v>
      </c>
      <c r="R11" s="56">
        <f t="shared" si="1"/>
        <v>1199.31</v>
      </c>
      <c r="S11" s="56">
        <f t="shared" si="1"/>
        <v>4718.8300000000008</v>
      </c>
      <c r="T11" s="56">
        <f t="shared" si="1"/>
        <v>4216.71</v>
      </c>
      <c r="U11" s="56">
        <f t="shared" si="1"/>
        <v>4260.9399999999987</v>
      </c>
      <c r="V11" s="56">
        <f t="shared" si="1"/>
        <v>2199.7900000000009</v>
      </c>
      <c r="W11" s="56">
        <f t="shared" si="1"/>
        <v>2315.5000000000009</v>
      </c>
      <c r="X11" s="56">
        <f t="shared" si="1"/>
        <v>2126.5500000000002</v>
      </c>
      <c r="Y11" s="56">
        <f t="shared" si="1"/>
        <v>2121.83</v>
      </c>
      <c r="Z11" s="152"/>
      <c r="AA11" s="153"/>
      <c r="AB11" s="154"/>
      <c r="AC11" s="59">
        <f>SUM(AC12:AC91)</f>
        <v>283673.46999999997</v>
      </c>
    </row>
    <row r="12" spans="1:29" ht="36" x14ac:dyDescent="0.2">
      <c r="A12" s="45" t="s">
        <v>13</v>
      </c>
      <c r="B12" s="16">
        <v>95</v>
      </c>
      <c r="C12" s="16">
        <v>60</v>
      </c>
      <c r="D12" s="16"/>
      <c r="E12" s="16">
        <v>8</v>
      </c>
      <c r="F12" s="16"/>
      <c r="G12" s="16"/>
      <c r="H12" s="16"/>
      <c r="I12" s="16"/>
      <c r="J12" s="16"/>
      <c r="K12" s="16">
        <v>40</v>
      </c>
      <c r="L12" s="16"/>
      <c r="M12" s="16"/>
      <c r="N12" s="16"/>
      <c r="O12" s="16"/>
      <c r="P12" s="16">
        <v>12</v>
      </c>
      <c r="Q12" s="16"/>
      <c r="R12" s="16"/>
      <c r="S12" s="16"/>
      <c r="T12" s="16"/>
      <c r="U12" s="16"/>
      <c r="V12" s="16">
        <v>18</v>
      </c>
      <c r="W12" s="16">
        <v>10</v>
      </c>
      <c r="X12" s="16">
        <v>12</v>
      </c>
      <c r="Y12" s="16">
        <v>12</v>
      </c>
      <c r="Z12" s="16">
        <f t="shared" ref="Z12:Z18" si="2">SUM(B12:Y12)</f>
        <v>267</v>
      </c>
      <c r="AA12" s="16" t="s">
        <v>12</v>
      </c>
      <c r="AB12" s="6">
        <v>19</v>
      </c>
      <c r="AC12" s="46">
        <f t="shared" ref="AC12:AC18" si="3">SUM(Z12*$AB12)</f>
        <v>5073</v>
      </c>
    </row>
    <row r="13" spans="1:29" ht="36" x14ac:dyDescent="0.2">
      <c r="A13" s="45" t="s">
        <v>13</v>
      </c>
      <c r="B13" s="16">
        <v>95</v>
      </c>
      <c r="C13" s="16">
        <v>60</v>
      </c>
      <c r="D13" s="16"/>
      <c r="E13" s="16">
        <v>12</v>
      </c>
      <c r="F13" s="16"/>
      <c r="G13" s="16"/>
      <c r="H13" s="16"/>
      <c r="I13" s="16"/>
      <c r="J13" s="16"/>
      <c r="K13" s="16"/>
      <c r="L13" s="16"/>
      <c r="M13" s="16"/>
      <c r="N13" s="16"/>
      <c r="O13" s="16"/>
      <c r="P13" s="16">
        <v>12</v>
      </c>
      <c r="Q13" s="16"/>
      <c r="R13" s="16"/>
      <c r="S13" s="16"/>
      <c r="T13" s="16">
        <v>1</v>
      </c>
      <c r="U13" s="16"/>
      <c r="V13" s="16">
        <v>6</v>
      </c>
      <c r="W13" s="16"/>
      <c r="X13" s="16">
        <v>12</v>
      </c>
      <c r="Y13" s="16">
        <v>12</v>
      </c>
      <c r="Z13" s="16">
        <f t="shared" si="2"/>
        <v>210</v>
      </c>
      <c r="AA13" s="16" t="s">
        <v>12</v>
      </c>
      <c r="AB13" s="6">
        <v>19</v>
      </c>
      <c r="AC13" s="46">
        <f t="shared" si="3"/>
        <v>3990</v>
      </c>
    </row>
    <row r="14" spans="1:29" ht="24" x14ac:dyDescent="0.2">
      <c r="A14" s="45" t="s">
        <v>14</v>
      </c>
      <c r="B14" s="16">
        <v>95</v>
      </c>
      <c r="C14" s="16">
        <v>65</v>
      </c>
      <c r="D14" s="16"/>
      <c r="E14" s="16"/>
      <c r="F14" s="16"/>
      <c r="G14" s="16"/>
      <c r="H14" s="16"/>
      <c r="I14" s="16"/>
      <c r="J14" s="16"/>
      <c r="K14" s="16"/>
      <c r="L14" s="16">
        <v>15</v>
      </c>
      <c r="M14" s="16"/>
      <c r="N14" s="16"/>
      <c r="O14" s="16"/>
      <c r="P14" s="16"/>
      <c r="Q14" s="16"/>
      <c r="R14" s="16"/>
      <c r="S14" s="16"/>
      <c r="T14" s="16"/>
      <c r="U14" s="16"/>
      <c r="V14" s="16"/>
      <c r="W14" s="16"/>
      <c r="X14" s="16"/>
      <c r="Y14" s="16"/>
      <c r="Z14" s="16">
        <f t="shared" si="2"/>
        <v>175</v>
      </c>
      <c r="AA14" s="16" t="s">
        <v>12</v>
      </c>
      <c r="AB14" s="6">
        <v>12</v>
      </c>
      <c r="AC14" s="46">
        <f t="shared" si="3"/>
        <v>2100</v>
      </c>
    </row>
    <row r="15" spans="1:29" ht="24" x14ac:dyDescent="0.2">
      <c r="A15" s="45" t="s">
        <v>15</v>
      </c>
      <c r="B15" s="16">
        <v>110</v>
      </c>
      <c r="C15" s="16">
        <v>70</v>
      </c>
      <c r="D15" s="16"/>
      <c r="E15" s="16"/>
      <c r="F15" s="16"/>
      <c r="G15" s="16"/>
      <c r="H15" s="16"/>
      <c r="I15" s="16"/>
      <c r="J15" s="16"/>
      <c r="K15" s="16"/>
      <c r="L15" s="16"/>
      <c r="M15" s="16"/>
      <c r="N15" s="16"/>
      <c r="O15" s="16"/>
      <c r="P15" s="16"/>
      <c r="Q15" s="16"/>
      <c r="R15" s="16"/>
      <c r="S15" s="16"/>
      <c r="T15" s="16"/>
      <c r="U15" s="16"/>
      <c r="V15" s="16"/>
      <c r="W15" s="16"/>
      <c r="X15" s="16"/>
      <c r="Y15" s="16"/>
      <c r="Z15" s="16">
        <f t="shared" si="2"/>
        <v>180</v>
      </c>
      <c r="AA15" s="16" t="s">
        <v>12</v>
      </c>
      <c r="AB15" s="6">
        <v>17</v>
      </c>
      <c r="AC15" s="46">
        <f t="shared" si="3"/>
        <v>3060</v>
      </c>
    </row>
    <row r="16" spans="1:29" ht="24" x14ac:dyDescent="0.2">
      <c r="A16" s="47" t="s">
        <v>16</v>
      </c>
      <c r="B16" s="16"/>
      <c r="C16" s="16"/>
      <c r="D16" s="16">
        <v>1</v>
      </c>
      <c r="E16" s="16"/>
      <c r="F16" s="16"/>
      <c r="G16" s="16"/>
      <c r="H16" s="16"/>
      <c r="I16" s="16"/>
      <c r="J16" s="16"/>
      <c r="K16" s="16"/>
      <c r="L16" s="16"/>
      <c r="M16" s="16"/>
      <c r="N16" s="16"/>
      <c r="O16" s="16"/>
      <c r="P16" s="16"/>
      <c r="Q16" s="16"/>
      <c r="R16" s="16"/>
      <c r="S16" s="16"/>
      <c r="T16" s="16"/>
      <c r="U16" s="16"/>
      <c r="V16" s="16"/>
      <c r="W16" s="16"/>
      <c r="X16" s="16"/>
      <c r="Y16" s="16"/>
      <c r="Z16" s="16">
        <f t="shared" si="2"/>
        <v>1</v>
      </c>
      <c r="AA16" s="16" t="s">
        <v>12</v>
      </c>
      <c r="AB16" s="6">
        <v>116</v>
      </c>
      <c r="AC16" s="46">
        <f t="shared" si="3"/>
        <v>116</v>
      </c>
    </row>
    <row r="17" spans="1:29" ht="24" x14ac:dyDescent="0.2">
      <c r="A17" s="45" t="s">
        <v>17</v>
      </c>
      <c r="B17" s="16">
        <v>110</v>
      </c>
      <c r="C17" s="16">
        <v>70</v>
      </c>
      <c r="D17" s="16"/>
      <c r="E17" s="16"/>
      <c r="F17" s="16"/>
      <c r="G17" s="16"/>
      <c r="H17" s="16"/>
      <c r="I17" s="16"/>
      <c r="J17" s="16"/>
      <c r="K17" s="16"/>
      <c r="L17" s="16"/>
      <c r="M17" s="16"/>
      <c r="N17" s="16"/>
      <c r="O17" s="16"/>
      <c r="P17" s="16"/>
      <c r="Q17" s="16"/>
      <c r="R17" s="16"/>
      <c r="S17" s="16"/>
      <c r="T17" s="16"/>
      <c r="U17" s="16"/>
      <c r="V17" s="16"/>
      <c r="W17" s="16"/>
      <c r="X17" s="16"/>
      <c r="Y17" s="16"/>
      <c r="Z17" s="16">
        <f t="shared" si="2"/>
        <v>180</v>
      </c>
      <c r="AA17" s="16" t="s">
        <v>12</v>
      </c>
      <c r="AB17" s="6">
        <v>22</v>
      </c>
      <c r="AC17" s="46">
        <f t="shared" si="3"/>
        <v>3960</v>
      </c>
    </row>
    <row r="18" spans="1:29" ht="24" x14ac:dyDescent="0.2">
      <c r="A18" s="45" t="s">
        <v>18</v>
      </c>
      <c r="B18" s="16">
        <v>110</v>
      </c>
      <c r="C18" s="16">
        <v>70</v>
      </c>
      <c r="D18" s="16"/>
      <c r="E18" s="16"/>
      <c r="F18" s="16"/>
      <c r="G18" s="16"/>
      <c r="H18" s="16"/>
      <c r="I18" s="16"/>
      <c r="J18" s="16"/>
      <c r="K18" s="16"/>
      <c r="L18" s="16"/>
      <c r="M18" s="16"/>
      <c r="N18" s="16"/>
      <c r="O18" s="16"/>
      <c r="P18" s="16"/>
      <c r="Q18" s="16"/>
      <c r="R18" s="16"/>
      <c r="S18" s="16"/>
      <c r="T18" s="16"/>
      <c r="U18" s="16"/>
      <c r="V18" s="16"/>
      <c r="W18" s="16"/>
      <c r="X18" s="16"/>
      <c r="Y18" s="16"/>
      <c r="Z18" s="16">
        <f t="shared" si="2"/>
        <v>180</v>
      </c>
      <c r="AA18" s="16" t="s">
        <v>12</v>
      </c>
      <c r="AB18" s="6">
        <v>28</v>
      </c>
      <c r="AC18" s="46">
        <f t="shared" si="3"/>
        <v>5040</v>
      </c>
    </row>
    <row r="19" spans="1:29" ht="17.25" customHeight="1" x14ac:dyDescent="0.2">
      <c r="A19" s="45" t="s">
        <v>27</v>
      </c>
      <c r="B19" s="18">
        <v>100</v>
      </c>
      <c r="C19" s="18">
        <v>240</v>
      </c>
      <c r="D19" s="18">
        <v>290</v>
      </c>
      <c r="E19" s="5">
        <v>100</v>
      </c>
      <c r="F19" s="5">
        <v>100</v>
      </c>
      <c r="G19" s="5">
        <v>100</v>
      </c>
      <c r="H19" s="5">
        <v>100</v>
      </c>
      <c r="I19" s="5">
        <v>100</v>
      </c>
      <c r="J19" s="5">
        <v>100</v>
      </c>
      <c r="K19" s="5">
        <v>19</v>
      </c>
      <c r="L19" s="18">
        <v>30</v>
      </c>
      <c r="M19" s="18">
        <v>30</v>
      </c>
      <c r="N19" s="18">
        <v>30</v>
      </c>
      <c r="O19" s="5">
        <v>60</v>
      </c>
      <c r="P19" s="18">
        <v>10</v>
      </c>
      <c r="Q19" s="18">
        <v>10</v>
      </c>
      <c r="R19" s="18">
        <v>10</v>
      </c>
      <c r="S19" s="18">
        <v>20</v>
      </c>
      <c r="T19" s="19">
        <v>10</v>
      </c>
      <c r="U19" s="18">
        <v>20</v>
      </c>
      <c r="V19" s="18">
        <v>8</v>
      </c>
      <c r="W19" s="18">
        <v>30</v>
      </c>
      <c r="X19" s="18">
        <v>10</v>
      </c>
      <c r="Y19" s="18">
        <v>10</v>
      </c>
      <c r="Z19" s="16">
        <f t="shared" ref="Z19:Z81" si="4">SUM(B19:Y19)</f>
        <v>1537</v>
      </c>
      <c r="AA19" s="20" t="s">
        <v>28</v>
      </c>
      <c r="AB19" s="21">
        <v>3.5</v>
      </c>
      <c r="AC19" s="46">
        <f t="shared" ref="AC19:AC81" si="5">SUM(Z19*$AB19)</f>
        <v>5379.5</v>
      </c>
    </row>
    <row r="20" spans="1:29" ht="24" x14ac:dyDescent="0.2">
      <c r="A20" s="45" t="s">
        <v>29</v>
      </c>
      <c r="B20" s="16">
        <v>150</v>
      </c>
      <c r="C20" s="16">
        <v>75</v>
      </c>
      <c r="D20" s="16">
        <v>0</v>
      </c>
      <c r="E20" s="5">
        <v>0</v>
      </c>
      <c r="F20" s="5"/>
      <c r="G20" s="5"/>
      <c r="H20" s="5"/>
      <c r="I20" s="5"/>
      <c r="J20" s="5"/>
      <c r="K20" s="5"/>
      <c r="L20" s="16">
        <v>10</v>
      </c>
      <c r="M20" s="16">
        <v>25</v>
      </c>
      <c r="N20" s="16">
        <v>25</v>
      </c>
      <c r="O20" s="5">
        <v>6</v>
      </c>
      <c r="P20" s="16">
        <v>15</v>
      </c>
      <c r="Q20" s="16">
        <v>10</v>
      </c>
      <c r="R20" s="16"/>
      <c r="S20" s="16">
        <v>10</v>
      </c>
      <c r="T20" s="16">
        <v>10</v>
      </c>
      <c r="U20" s="16">
        <v>20</v>
      </c>
      <c r="V20" s="16">
        <v>2</v>
      </c>
      <c r="W20" s="16"/>
      <c r="X20" s="16">
        <v>15</v>
      </c>
      <c r="Y20" s="16">
        <v>15</v>
      </c>
      <c r="Z20" s="16">
        <f t="shared" si="4"/>
        <v>388</v>
      </c>
      <c r="AA20" s="20" t="s">
        <v>30</v>
      </c>
      <c r="AB20" s="21">
        <v>2.9</v>
      </c>
      <c r="AC20" s="46">
        <f t="shared" si="5"/>
        <v>1125.2</v>
      </c>
    </row>
    <row r="21" spans="1:29" x14ac:dyDescent="0.2">
      <c r="A21" s="45" t="s">
        <v>31</v>
      </c>
      <c r="B21" s="16">
        <v>0</v>
      </c>
      <c r="C21" s="16">
        <v>0</v>
      </c>
      <c r="D21" s="16">
        <v>0</v>
      </c>
      <c r="E21" s="5">
        <v>0</v>
      </c>
      <c r="F21" s="5"/>
      <c r="G21" s="5"/>
      <c r="H21" s="5"/>
      <c r="I21" s="5"/>
      <c r="J21" s="5"/>
      <c r="K21" s="5"/>
      <c r="L21" s="16"/>
      <c r="M21" s="16"/>
      <c r="N21" s="16"/>
      <c r="O21" s="5"/>
      <c r="P21" s="16"/>
      <c r="Q21" s="19">
        <v>10</v>
      </c>
      <c r="R21" s="16"/>
      <c r="S21" s="19">
        <v>10</v>
      </c>
      <c r="T21" s="19">
        <v>10</v>
      </c>
      <c r="U21" s="19">
        <v>10</v>
      </c>
      <c r="V21" s="16"/>
      <c r="W21" s="16"/>
      <c r="X21" s="16"/>
      <c r="Y21" s="16"/>
      <c r="Z21" s="16">
        <f t="shared" si="4"/>
        <v>40</v>
      </c>
      <c r="AA21" s="20" t="s">
        <v>28</v>
      </c>
      <c r="AB21" s="21">
        <v>2.5</v>
      </c>
      <c r="AC21" s="46">
        <f t="shared" si="5"/>
        <v>100</v>
      </c>
    </row>
    <row r="22" spans="1:29" ht="24" x14ac:dyDescent="0.2">
      <c r="A22" s="45" t="s">
        <v>32</v>
      </c>
      <c r="B22" s="16">
        <v>200</v>
      </c>
      <c r="C22" s="16">
        <v>100</v>
      </c>
      <c r="D22" s="16">
        <v>0</v>
      </c>
      <c r="E22" s="5">
        <v>0</v>
      </c>
      <c r="F22" s="5"/>
      <c r="G22" s="5"/>
      <c r="H22" s="5"/>
      <c r="I22" s="5"/>
      <c r="J22" s="5"/>
      <c r="K22" s="5"/>
      <c r="L22" s="16"/>
      <c r="M22" s="16"/>
      <c r="N22" s="16"/>
      <c r="O22" s="5"/>
      <c r="P22" s="16">
        <v>8</v>
      </c>
      <c r="Q22" s="16">
        <v>10</v>
      </c>
      <c r="R22" s="16"/>
      <c r="S22" s="16">
        <v>10</v>
      </c>
      <c r="T22" s="16">
        <v>10</v>
      </c>
      <c r="U22" s="16">
        <v>10</v>
      </c>
      <c r="V22" s="16">
        <v>8</v>
      </c>
      <c r="W22" s="16"/>
      <c r="X22" s="16">
        <v>8</v>
      </c>
      <c r="Y22" s="16">
        <v>8</v>
      </c>
      <c r="Z22" s="16">
        <f t="shared" si="4"/>
        <v>372</v>
      </c>
      <c r="AA22" s="20" t="s">
        <v>33</v>
      </c>
      <c r="AB22" s="21">
        <v>1</v>
      </c>
      <c r="AC22" s="46">
        <f t="shared" si="5"/>
        <v>372</v>
      </c>
    </row>
    <row r="23" spans="1:29" ht="24" x14ac:dyDescent="0.2">
      <c r="A23" s="45" t="s">
        <v>34</v>
      </c>
      <c r="B23" s="16">
        <v>200</v>
      </c>
      <c r="C23" s="16">
        <v>100</v>
      </c>
      <c r="D23" s="16">
        <v>50</v>
      </c>
      <c r="E23" s="5">
        <v>25</v>
      </c>
      <c r="F23" s="5"/>
      <c r="G23" s="5"/>
      <c r="H23" s="5"/>
      <c r="I23" s="5"/>
      <c r="J23" s="5"/>
      <c r="K23" s="5"/>
      <c r="L23" s="16"/>
      <c r="M23" s="16"/>
      <c r="N23" s="16"/>
      <c r="O23" s="5"/>
      <c r="P23" s="16"/>
      <c r="Q23" s="19">
        <v>10</v>
      </c>
      <c r="R23" s="16"/>
      <c r="S23" s="19">
        <v>10</v>
      </c>
      <c r="T23" s="19">
        <v>10</v>
      </c>
      <c r="U23" s="19">
        <v>10</v>
      </c>
      <c r="V23" s="16"/>
      <c r="W23" s="16"/>
      <c r="X23" s="16"/>
      <c r="Y23" s="16"/>
      <c r="Z23" s="16">
        <f t="shared" si="4"/>
        <v>415</v>
      </c>
      <c r="AA23" s="20" t="s">
        <v>33</v>
      </c>
      <c r="AB23" s="21">
        <v>2</v>
      </c>
      <c r="AC23" s="46">
        <f t="shared" si="5"/>
        <v>830</v>
      </c>
    </row>
    <row r="24" spans="1:29" ht="24" x14ac:dyDescent="0.2">
      <c r="A24" s="45" t="s">
        <v>35</v>
      </c>
      <c r="B24" s="16">
        <v>200</v>
      </c>
      <c r="C24" s="16">
        <v>100</v>
      </c>
      <c r="D24" s="16">
        <v>0</v>
      </c>
      <c r="E24" s="5">
        <v>20</v>
      </c>
      <c r="F24" s="5">
        <v>10</v>
      </c>
      <c r="G24" s="5">
        <v>10</v>
      </c>
      <c r="H24" s="5">
        <v>10</v>
      </c>
      <c r="I24" s="5">
        <v>10</v>
      </c>
      <c r="J24" s="5">
        <v>10</v>
      </c>
      <c r="K24" s="5">
        <v>10</v>
      </c>
      <c r="L24" s="16">
        <v>50</v>
      </c>
      <c r="M24" s="16">
        <v>20</v>
      </c>
      <c r="N24" s="16">
        <v>20</v>
      </c>
      <c r="O24" s="5"/>
      <c r="P24" s="16">
        <v>14</v>
      </c>
      <c r="Q24" s="16">
        <v>10</v>
      </c>
      <c r="R24" s="16"/>
      <c r="S24" s="16">
        <v>10</v>
      </c>
      <c r="T24" s="16">
        <v>10</v>
      </c>
      <c r="U24" s="16">
        <v>10</v>
      </c>
      <c r="V24" s="16">
        <v>3</v>
      </c>
      <c r="W24" s="16"/>
      <c r="X24" s="16">
        <v>14</v>
      </c>
      <c r="Y24" s="16">
        <v>14</v>
      </c>
      <c r="Z24" s="16">
        <f t="shared" si="4"/>
        <v>555</v>
      </c>
      <c r="AA24" s="20" t="s">
        <v>36</v>
      </c>
      <c r="AB24" s="21">
        <v>4.5999999999999996</v>
      </c>
      <c r="AC24" s="46">
        <f t="shared" si="5"/>
        <v>2553</v>
      </c>
    </row>
    <row r="25" spans="1:29" ht="24" x14ac:dyDescent="0.2">
      <c r="A25" s="45" t="s">
        <v>37</v>
      </c>
      <c r="B25" s="16">
        <v>200</v>
      </c>
      <c r="C25" s="16">
        <v>100</v>
      </c>
      <c r="D25" s="16">
        <v>304</v>
      </c>
      <c r="E25" s="5">
        <v>20</v>
      </c>
      <c r="F25" s="5">
        <v>10</v>
      </c>
      <c r="G25" s="5">
        <v>10</v>
      </c>
      <c r="H25" s="5">
        <v>10</v>
      </c>
      <c r="I25" s="5">
        <v>10</v>
      </c>
      <c r="J25" s="5">
        <v>10</v>
      </c>
      <c r="K25" s="5">
        <v>10</v>
      </c>
      <c r="L25" s="16">
        <v>50</v>
      </c>
      <c r="M25" s="16">
        <v>20</v>
      </c>
      <c r="N25" s="16">
        <v>20</v>
      </c>
      <c r="O25" s="5">
        <v>10</v>
      </c>
      <c r="P25" s="16">
        <v>13</v>
      </c>
      <c r="Q25" s="16">
        <v>10</v>
      </c>
      <c r="R25" s="16"/>
      <c r="S25" s="16">
        <v>10</v>
      </c>
      <c r="T25" s="19">
        <v>10</v>
      </c>
      <c r="U25" s="19">
        <v>10</v>
      </c>
      <c r="V25" s="16">
        <v>2</v>
      </c>
      <c r="W25" s="16"/>
      <c r="X25" s="16">
        <v>13</v>
      </c>
      <c r="Y25" s="16">
        <v>13</v>
      </c>
      <c r="Z25" s="16">
        <f t="shared" si="4"/>
        <v>865</v>
      </c>
      <c r="AA25" s="20" t="s">
        <v>36</v>
      </c>
      <c r="AB25" s="21">
        <v>4</v>
      </c>
      <c r="AC25" s="46">
        <f t="shared" si="5"/>
        <v>3460</v>
      </c>
    </row>
    <row r="26" spans="1:29" ht="24" x14ac:dyDescent="0.2">
      <c r="A26" s="45" t="s">
        <v>38</v>
      </c>
      <c r="B26" s="16">
        <v>200</v>
      </c>
      <c r="C26" s="16">
        <v>100</v>
      </c>
      <c r="D26" s="16">
        <v>0</v>
      </c>
      <c r="E26" s="5">
        <v>0</v>
      </c>
      <c r="F26" s="5">
        <v>5</v>
      </c>
      <c r="G26" s="5">
        <v>5</v>
      </c>
      <c r="H26" s="5">
        <v>5</v>
      </c>
      <c r="I26" s="5">
        <v>5</v>
      </c>
      <c r="J26" s="5">
        <v>5</v>
      </c>
      <c r="K26" s="5">
        <v>5</v>
      </c>
      <c r="L26" s="16"/>
      <c r="M26" s="16"/>
      <c r="N26" s="16"/>
      <c r="O26" s="5"/>
      <c r="P26" s="16"/>
      <c r="Q26" s="16"/>
      <c r="R26" s="16"/>
      <c r="S26" s="16"/>
      <c r="T26" s="16">
        <v>10</v>
      </c>
      <c r="U26" s="16">
        <v>10</v>
      </c>
      <c r="V26" s="16"/>
      <c r="W26" s="16"/>
      <c r="X26" s="16"/>
      <c r="Y26" s="16"/>
      <c r="Z26" s="16">
        <f t="shared" si="4"/>
        <v>350</v>
      </c>
      <c r="AA26" s="20" t="s">
        <v>36</v>
      </c>
      <c r="AB26" s="21">
        <v>4</v>
      </c>
      <c r="AC26" s="46">
        <f t="shared" si="5"/>
        <v>1400</v>
      </c>
    </row>
    <row r="27" spans="1:29" ht="36" x14ac:dyDescent="0.2">
      <c r="A27" s="45" t="s">
        <v>39</v>
      </c>
      <c r="B27" s="16">
        <v>0</v>
      </c>
      <c r="C27" s="16">
        <v>0</v>
      </c>
      <c r="D27" s="16">
        <v>0</v>
      </c>
      <c r="E27" s="5">
        <v>0</v>
      </c>
      <c r="F27" s="5">
        <v>5</v>
      </c>
      <c r="G27" s="5">
        <v>5</v>
      </c>
      <c r="H27" s="5">
        <v>5</v>
      </c>
      <c r="I27" s="5">
        <v>5</v>
      </c>
      <c r="J27" s="5">
        <v>5</v>
      </c>
      <c r="K27" s="5">
        <v>5</v>
      </c>
      <c r="L27" s="16"/>
      <c r="M27" s="16"/>
      <c r="N27" s="16"/>
      <c r="O27" s="5">
        <v>6</v>
      </c>
      <c r="P27" s="16"/>
      <c r="Q27" s="16"/>
      <c r="R27" s="16"/>
      <c r="S27" s="16"/>
      <c r="T27" s="19">
        <v>4</v>
      </c>
      <c r="U27" s="16"/>
      <c r="V27" s="16"/>
      <c r="W27" s="16"/>
      <c r="X27" s="16"/>
      <c r="Y27" s="16"/>
      <c r="Z27" s="16">
        <f t="shared" si="4"/>
        <v>40</v>
      </c>
      <c r="AA27" s="20" t="s">
        <v>40</v>
      </c>
      <c r="AB27" s="21">
        <v>9</v>
      </c>
      <c r="AC27" s="46">
        <f t="shared" si="5"/>
        <v>360</v>
      </c>
    </row>
    <row r="28" spans="1:29" ht="24" x14ac:dyDescent="0.2">
      <c r="A28" s="45" t="s">
        <v>41</v>
      </c>
      <c r="B28" s="16">
        <v>0</v>
      </c>
      <c r="C28" s="16">
        <v>0</v>
      </c>
      <c r="D28" s="16">
        <v>0</v>
      </c>
      <c r="E28" s="5">
        <v>10</v>
      </c>
      <c r="F28" s="5">
        <v>10</v>
      </c>
      <c r="G28" s="5">
        <v>10</v>
      </c>
      <c r="H28" s="5">
        <v>10</v>
      </c>
      <c r="I28" s="5">
        <v>10</v>
      </c>
      <c r="J28" s="5">
        <v>10</v>
      </c>
      <c r="K28" s="5">
        <v>10</v>
      </c>
      <c r="L28" s="16"/>
      <c r="M28" s="16"/>
      <c r="N28" s="16"/>
      <c r="O28" s="5"/>
      <c r="P28" s="16"/>
      <c r="Q28" s="16"/>
      <c r="R28" s="16"/>
      <c r="S28" s="16"/>
      <c r="T28" s="16">
        <v>4</v>
      </c>
      <c r="U28" s="16">
        <v>3</v>
      </c>
      <c r="V28" s="16"/>
      <c r="W28" s="16"/>
      <c r="X28" s="16"/>
      <c r="Y28" s="16"/>
      <c r="Z28" s="16">
        <f t="shared" si="4"/>
        <v>77</v>
      </c>
      <c r="AA28" s="20" t="s">
        <v>42</v>
      </c>
      <c r="AB28" s="21">
        <v>0.7</v>
      </c>
      <c r="AC28" s="46">
        <f t="shared" si="5"/>
        <v>53.9</v>
      </c>
    </row>
    <row r="29" spans="1:29" ht="24" x14ac:dyDescent="0.2">
      <c r="A29" s="45" t="s">
        <v>43</v>
      </c>
      <c r="B29" s="16">
        <v>200</v>
      </c>
      <c r="C29" s="16">
        <v>100</v>
      </c>
      <c r="D29" s="16">
        <v>0</v>
      </c>
      <c r="E29" s="5">
        <v>20</v>
      </c>
      <c r="F29" s="5">
        <v>15</v>
      </c>
      <c r="G29" s="5">
        <v>15</v>
      </c>
      <c r="H29" s="5">
        <v>15</v>
      </c>
      <c r="I29" s="5">
        <v>15</v>
      </c>
      <c r="J29" s="5">
        <v>15</v>
      </c>
      <c r="K29" s="5">
        <v>10</v>
      </c>
      <c r="L29" s="16">
        <v>10</v>
      </c>
      <c r="M29" s="16"/>
      <c r="N29" s="16"/>
      <c r="O29" s="5"/>
      <c r="P29" s="16">
        <v>6</v>
      </c>
      <c r="Q29" s="16"/>
      <c r="R29" s="16">
        <v>10</v>
      </c>
      <c r="S29" s="16"/>
      <c r="T29" s="19">
        <v>4</v>
      </c>
      <c r="U29" s="16"/>
      <c r="V29" s="16"/>
      <c r="W29" s="16"/>
      <c r="X29" s="16">
        <v>6</v>
      </c>
      <c r="Y29" s="16">
        <v>6</v>
      </c>
      <c r="Z29" s="16">
        <f t="shared" si="4"/>
        <v>447</v>
      </c>
      <c r="AA29" s="20" t="s">
        <v>44</v>
      </c>
      <c r="AB29" s="21">
        <v>3</v>
      </c>
      <c r="AC29" s="46">
        <f t="shared" si="5"/>
        <v>1341</v>
      </c>
    </row>
    <row r="30" spans="1:29" ht="24" x14ac:dyDescent="0.2">
      <c r="A30" s="45" t="s">
        <v>45</v>
      </c>
      <c r="B30" s="16">
        <v>100</v>
      </c>
      <c r="C30" s="16">
        <v>50</v>
      </c>
      <c r="D30" s="16">
        <v>305</v>
      </c>
      <c r="E30" s="5">
        <v>24</v>
      </c>
      <c r="F30" s="5">
        <v>20</v>
      </c>
      <c r="G30" s="5">
        <v>20</v>
      </c>
      <c r="H30" s="5">
        <v>20</v>
      </c>
      <c r="I30" s="5">
        <v>20</v>
      </c>
      <c r="J30" s="5">
        <v>20</v>
      </c>
      <c r="K30" s="5">
        <v>14</v>
      </c>
      <c r="L30" s="16">
        <v>10</v>
      </c>
      <c r="M30" s="16">
        <v>9</v>
      </c>
      <c r="N30" s="16">
        <v>9</v>
      </c>
      <c r="O30" s="5"/>
      <c r="P30" s="16">
        <v>7</v>
      </c>
      <c r="Q30" s="16">
        <v>5</v>
      </c>
      <c r="R30" s="16">
        <v>20</v>
      </c>
      <c r="S30" s="16"/>
      <c r="T30" s="16">
        <v>3</v>
      </c>
      <c r="U30" s="16"/>
      <c r="V30" s="16"/>
      <c r="W30" s="16">
        <v>3</v>
      </c>
      <c r="X30" s="16">
        <v>7</v>
      </c>
      <c r="Y30" s="16">
        <v>7</v>
      </c>
      <c r="Z30" s="16">
        <f t="shared" si="4"/>
        <v>673</v>
      </c>
      <c r="AA30" s="20" t="s">
        <v>46</v>
      </c>
      <c r="AB30" s="21">
        <v>1</v>
      </c>
      <c r="AC30" s="46">
        <f t="shared" si="5"/>
        <v>673</v>
      </c>
    </row>
    <row r="31" spans="1:29" ht="24" x14ac:dyDescent="0.2">
      <c r="A31" s="45" t="s">
        <v>47</v>
      </c>
      <c r="B31" s="16">
        <v>200</v>
      </c>
      <c r="C31" s="16">
        <v>100</v>
      </c>
      <c r="D31" s="16">
        <v>300</v>
      </c>
      <c r="E31" s="5">
        <v>12</v>
      </c>
      <c r="F31" s="5">
        <v>20</v>
      </c>
      <c r="G31" s="5">
        <v>20</v>
      </c>
      <c r="H31" s="5">
        <v>20</v>
      </c>
      <c r="I31" s="5">
        <v>20</v>
      </c>
      <c r="J31" s="5">
        <v>20</v>
      </c>
      <c r="K31" s="5">
        <v>14</v>
      </c>
      <c r="L31" s="16">
        <v>10</v>
      </c>
      <c r="M31" s="16">
        <v>12</v>
      </c>
      <c r="N31" s="16">
        <v>12</v>
      </c>
      <c r="O31" s="5">
        <v>50</v>
      </c>
      <c r="P31" s="16"/>
      <c r="Q31" s="16">
        <v>5</v>
      </c>
      <c r="R31" s="16">
        <v>10</v>
      </c>
      <c r="S31" s="16"/>
      <c r="T31" s="19">
        <v>4</v>
      </c>
      <c r="U31" s="16">
        <v>10</v>
      </c>
      <c r="V31" s="16">
        <v>2</v>
      </c>
      <c r="W31" s="16">
        <v>4</v>
      </c>
      <c r="X31" s="16"/>
      <c r="Y31" s="16"/>
      <c r="Z31" s="16">
        <f t="shared" si="4"/>
        <v>845</v>
      </c>
      <c r="AA31" s="20" t="s">
        <v>46</v>
      </c>
      <c r="AB31" s="21">
        <v>0.5</v>
      </c>
      <c r="AC31" s="46">
        <f t="shared" si="5"/>
        <v>422.5</v>
      </c>
    </row>
    <row r="32" spans="1:29" ht="24" x14ac:dyDescent="0.2">
      <c r="A32" s="45" t="s">
        <v>48</v>
      </c>
      <c r="B32" s="16">
        <v>200</v>
      </c>
      <c r="C32" s="16">
        <v>100</v>
      </c>
      <c r="D32" s="16">
        <v>300</v>
      </c>
      <c r="E32" s="5">
        <v>6</v>
      </c>
      <c r="F32" s="5">
        <v>15</v>
      </c>
      <c r="G32" s="5">
        <v>15</v>
      </c>
      <c r="H32" s="5">
        <v>15</v>
      </c>
      <c r="I32" s="5">
        <v>15</v>
      </c>
      <c r="J32" s="5">
        <v>15</v>
      </c>
      <c r="K32" s="5">
        <v>10</v>
      </c>
      <c r="L32" s="16">
        <v>49</v>
      </c>
      <c r="M32" s="16"/>
      <c r="N32" s="16"/>
      <c r="O32" s="5">
        <v>15</v>
      </c>
      <c r="P32" s="16">
        <v>12</v>
      </c>
      <c r="Q32" s="16">
        <v>5</v>
      </c>
      <c r="R32" s="16">
        <v>30</v>
      </c>
      <c r="S32" s="16">
        <v>5</v>
      </c>
      <c r="T32" s="16">
        <v>4</v>
      </c>
      <c r="U32" s="16">
        <v>10</v>
      </c>
      <c r="V32" s="16">
        <v>2</v>
      </c>
      <c r="W32" s="16">
        <v>5</v>
      </c>
      <c r="X32" s="16">
        <v>12</v>
      </c>
      <c r="Y32" s="16">
        <v>12</v>
      </c>
      <c r="Z32" s="16">
        <f t="shared" si="4"/>
        <v>852</v>
      </c>
      <c r="AA32" s="20" t="s">
        <v>49</v>
      </c>
      <c r="AB32" s="21">
        <v>3</v>
      </c>
      <c r="AC32" s="46">
        <f t="shared" si="5"/>
        <v>2556</v>
      </c>
    </row>
    <row r="33" spans="1:29" ht="24" x14ac:dyDescent="0.2">
      <c r="A33" s="45" t="s">
        <v>50</v>
      </c>
      <c r="B33" s="16">
        <v>0</v>
      </c>
      <c r="C33" s="16">
        <v>0</v>
      </c>
      <c r="D33" s="16">
        <v>0</v>
      </c>
      <c r="E33" s="5"/>
      <c r="F33" s="5">
        <v>15</v>
      </c>
      <c r="G33" s="5">
        <v>15</v>
      </c>
      <c r="H33" s="5">
        <v>15</v>
      </c>
      <c r="I33" s="5">
        <v>15</v>
      </c>
      <c r="J33" s="5">
        <v>15</v>
      </c>
      <c r="K33" s="5">
        <v>10</v>
      </c>
      <c r="L33" s="16"/>
      <c r="M33" s="16">
        <v>10</v>
      </c>
      <c r="N33" s="16">
        <v>10</v>
      </c>
      <c r="O33" s="5"/>
      <c r="P33" s="16"/>
      <c r="Q33" s="16"/>
      <c r="R33" s="16">
        <v>20</v>
      </c>
      <c r="S33" s="16"/>
      <c r="T33" s="19">
        <v>3</v>
      </c>
      <c r="U33" s="16"/>
      <c r="V33" s="16">
        <v>2</v>
      </c>
      <c r="W33" s="16">
        <v>5</v>
      </c>
      <c r="X33" s="16"/>
      <c r="Y33" s="16"/>
      <c r="Z33" s="16">
        <f t="shared" si="4"/>
        <v>135</v>
      </c>
      <c r="AA33" s="20" t="s">
        <v>51</v>
      </c>
      <c r="AB33" s="21">
        <v>2.54</v>
      </c>
      <c r="AC33" s="46">
        <f t="shared" si="5"/>
        <v>342.9</v>
      </c>
    </row>
    <row r="34" spans="1:29" ht="24" x14ac:dyDescent="0.2">
      <c r="A34" s="45" t="s">
        <v>52</v>
      </c>
      <c r="B34" s="16">
        <v>0</v>
      </c>
      <c r="C34" s="16">
        <v>0</v>
      </c>
      <c r="D34" s="16">
        <v>0</v>
      </c>
      <c r="E34" s="5"/>
      <c r="F34" s="5">
        <v>15</v>
      </c>
      <c r="G34" s="5">
        <v>15</v>
      </c>
      <c r="H34" s="5">
        <v>15</v>
      </c>
      <c r="I34" s="5">
        <v>15</v>
      </c>
      <c r="J34" s="5">
        <v>15</v>
      </c>
      <c r="K34" s="5">
        <v>10</v>
      </c>
      <c r="L34" s="16"/>
      <c r="M34" s="16"/>
      <c r="N34" s="16"/>
      <c r="O34" s="5"/>
      <c r="P34" s="16"/>
      <c r="Q34" s="16"/>
      <c r="R34" s="16"/>
      <c r="S34" s="16">
        <v>5</v>
      </c>
      <c r="T34" s="16"/>
      <c r="U34" s="16"/>
      <c r="V34" s="16"/>
      <c r="W34" s="16">
        <v>5</v>
      </c>
      <c r="X34" s="16"/>
      <c r="Y34" s="16"/>
      <c r="Z34" s="16">
        <f t="shared" si="4"/>
        <v>95</v>
      </c>
      <c r="AA34" s="20" t="s">
        <v>51</v>
      </c>
      <c r="AB34" s="21">
        <v>3.43</v>
      </c>
      <c r="AC34" s="46">
        <f t="shared" si="5"/>
        <v>325.85000000000002</v>
      </c>
    </row>
    <row r="35" spans="1:29" ht="24" x14ac:dyDescent="0.2">
      <c r="A35" s="45" t="s">
        <v>53</v>
      </c>
      <c r="B35" s="16">
        <v>0</v>
      </c>
      <c r="C35" s="16">
        <v>0</v>
      </c>
      <c r="D35" s="16">
        <v>10</v>
      </c>
      <c r="E35" s="5"/>
      <c r="F35" s="5">
        <v>10</v>
      </c>
      <c r="G35" s="5">
        <v>10</v>
      </c>
      <c r="H35" s="5">
        <v>10</v>
      </c>
      <c r="I35" s="5">
        <v>10</v>
      </c>
      <c r="J35" s="5">
        <v>10</v>
      </c>
      <c r="K35" s="5">
        <v>10</v>
      </c>
      <c r="L35" s="16"/>
      <c r="M35" s="16"/>
      <c r="N35" s="16"/>
      <c r="O35" s="5"/>
      <c r="P35" s="16"/>
      <c r="Q35" s="16"/>
      <c r="R35" s="16"/>
      <c r="S35" s="16"/>
      <c r="T35" s="16"/>
      <c r="U35" s="16"/>
      <c r="V35" s="16"/>
      <c r="W35" s="16"/>
      <c r="X35" s="16"/>
      <c r="Y35" s="16"/>
      <c r="Z35" s="16">
        <f t="shared" si="4"/>
        <v>70</v>
      </c>
      <c r="AA35" s="20" t="s">
        <v>51</v>
      </c>
      <c r="AB35" s="21">
        <v>3.53</v>
      </c>
      <c r="AC35" s="46">
        <f t="shared" si="5"/>
        <v>247.1</v>
      </c>
    </row>
    <row r="36" spans="1:29" ht="24" x14ac:dyDescent="0.2">
      <c r="A36" s="45" t="s">
        <v>54</v>
      </c>
      <c r="B36" s="16">
        <v>0</v>
      </c>
      <c r="C36" s="16">
        <v>0</v>
      </c>
      <c r="D36" s="16">
        <v>10</v>
      </c>
      <c r="E36" s="5"/>
      <c r="F36" s="5">
        <v>5</v>
      </c>
      <c r="G36" s="5">
        <v>5</v>
      </c>
      <c r="H36" s="5">
        <v>5</v>
      </c>
      <c r="I36" s="5">
        <v>5</v>
      </c>
      <c r="J36" s="5">
        <v>5</v>
      </c>
      <c r="K36" s="5">
        <v>5</v>
      </c>
      <c r="L36" s="16"/>
      <c r="M36" s="16"/>
      <c r="N36" s="16"/>
      <c r="O36" s="5"/>
      <c r="P36" s="16"/>
      <c r="Q36" s="16"/>
      <c r="R36" s="16"/>
      <c r="S36" s="16"/>
      <c r="T36" s="16"/>
      <c r="U36" s="16"/>
      <c r="V36" s="16"/>
      <c r="W36" s="16"/>
      <c r="X36" s="16"/>
      <c r="Y36" s="16"/>
      <c r="Z36" s="16">
        <f t="shared" si="4"/>
        <v>40</v>
      </c>
      <c r="AA36" s="20" t="s">
        <v>51</v>
      </c>
      <c r="AB36" s="21">
        <v>1.63</v>
      </c>
      <c r="AC36" s="46">
        <f t="shared" si="5"/>
        <v>65.199999999999989</v>
      </c>
    </row>
    <row r="37" spans="1:29" ht="24" x14ac:dyDescent="0.2">
      <c r="A37" s="45" t="s">
        <v>55</v>
      </c>
      <c r="B37" s="16">
        <v>0</v>
      </c>
      <c r="C37" s="16">
        <v>0</v>
      </c>
      <c r="D37" s="16">
        <v>10</v>
      </c>
      <c r="E37" s="5"/>
      <c r="F37" s="5">
        <v>5</v>
      </c>
      <c r="G37" s="5">
        <v>5</v>
      </c>
      <c r="H37" s="5">
        <v>5</v>
      </c>
      <c r="I37" s="5">
        <v>5</v>
      </c>
      <c r="J37" s="5">
        <v>5</v>
      </c>
      <c r="K37" s="5">
        <v>5</v>
      </c>
      <c r="L37" s="16"/>
      <c r="M37" s="16"/>
      <c r="N37" s="16"/>
      <c r="O37" s="5"/>
      <c r="P37" s="16"/>
      <c r="Q37" s="16"/>
      <c r="R37" s="16"/>
      <c r="S37" s="16"/>
      <c r="T37" s="16"/>
      <c r="U37" s="16"/>
      <c r="V37" s="16"/>
      <c r="W37" s="16"/>
      <c r="X37" s="16"/>
      <c r="Y37" s="16"/>
      <c r="Z37" s="16">
        <f t="shared" si="4"/>
        <v>40</v>
      </c>
      <c r="AA37" s="20" t="s">
        <v>51</v>
      </c>
      <c r="AB37" s="21">
        <v>1.79</v>
      </c>
      <c r="AC37" s="46">
        <f t="shared" si="5"/>
        <v>71.599999999999994</v>
      </c>
    </row>
    <row r="38" spans="1:29" ht="24" x14ac:dyDescent="0.2">
      <c r="A38" s="45" t="s">
        <v>56</v>
      </c>
      <c r="B38" s="16">
        <v>200</v>
      </c>
      <c r="C38" s="16">
        <v>100</v>
      </c>
      <c r="D38" s="16">
        <v>299</v>
      </c>
      <c r="E38" s="5">
        <v>12</v>
      </c>
      <c r="F38" s="5">
        <v>5</v>
      </c>
      <c r="G38" s="5">
        <v>5</v>
      </c>
      <c r="H38" s="5">
        <v>5</v>
      </c>
      <c r="I38" s="5">
        <v>5</v>
      </c>
      <c r="J38" s="5">
        <v>5</v>
      </c>
      <c r="K38" s="5">
        <v>5</v>
      </c>
      <c r="L38" s="16"/>
      <c r="M38" s="16">
        <v>20</v>
      </c>
      <c r="N38" s="16">
        <v>20</v>
      </c>
      <c r="O38" s="5">
        <v>60</v>
      </c>
      <c r="P38" s="16">
        <v>10</v>
      </c>
      <c r="Q38" s="16"/>
      <c r="R38" s="16"/>
      <c r="S38" s="16"/>
      <c r="T38" s="16"/>
      <c r="U38" s="16">
        <v>15</v>
      </c>
      <c r="V38" s="16"/>
      <c r="W38" s="16"/>
      <c r="X38" s="16">
        <v>10</v>
      </c>
      <c r="Y38" s="16">
        <v>10</v>
      </c>
      <c r="Z38" s="16">
        <f t="shared" si="4"/>
        <v>786</v>
      </c>
      <c r="AA38" s="20" t="s">
        <v>57</v>
      </c>
      <c r="AB38" s="21">
        <v>2.42</v>
      </c>
      <c r="AC38" s="46">
        <f t="shared" si="5"/>
        <v>1902.12</v>
      </c>
    </row>
    <row r="39" spans="1:29" ht="24" x14ac:dyDescent="0.2">
      <c r="A39" s="45" t="s">
        <v>58</v>
      </c>
      <c r="B39" s="16"/>
      <c r="C39" s="16"/>
      <c r="D39" s="16"/>
      <c r="E39" s="5">
        <v>40</v>
      </c>
      <c r="F39" s="5">
        <v>50</v>
      </c>
      <c r="G39" s="5">
        <v>50</v>
      </c>
      <c r="H39" s="5">
        <v>50</v>
      </c>
      <c r="I39" s="5">
        <v>50</v>
      </c>
      <c r="J39" s="5">
        <v>50</v>
      </c>
      <c r="K39" s="5">
        <v>20</v>
      </c>
      <c r="L39" s="16">
        <v>21</v>
      </c>
      <c r="M39" s="16">
        <v>4</v>
      </c>
      <c r="N39" s="16">
        <v>4</v>
      </c>
      <c r="O39" s="5">
        <v>6</v>
      </c>
      <c r="P39" s="16">
        <v>17</v>
      </c>
      <c r="Q39" s="16">
        <v>15</v>
      </c>
      <c r="R39" s="16"/>
      <c r="S39" s="16"/>
      <c r="T39" s="16">
        <v>5</v>
      </c>
      <c r="U39" s="16">
        <v>15</v>
      </c>
      <c r="V39" s="16"/>
      <c r="W39" s="16"/>
      <c r="X39" s="16">
        <v>17</v>
      </c>
      <c r="Y39" s="16">
        <v>17</v>
      </c>
      <c r="Z39" s="16">
        <f t="shared" si="4"/>
        <v>431</v>
      </c>
      <c r="AA39" s="20" t="s">
        <v>59</v>
      </c>
      <c r="AB39" s="21">
        <v>2.83</v>
      </c>
      <c r="AC39" s="46">
        <f t="shared" si="5"/>
        <v>1219.73</v>
      </c>
    </row>
    <row r="40" spans="1:29" ht="24" x14ac:dyDescent="0.2">
      <c r="A40" s="45" t="s">
        <v>60</v>
      </c>
      <c r="B40" s="16"/>
      <c r="C40" s="16"/>
      <c r="D40" s="16"/>
      <c r="E40" s="5">
        <v>20</v>
      </c>
      <c r="F40" s="5">
        <v>25</v>
      </c>
      <c r="G40" s="5">
        <v>25</v>
      </c>
      <c r="H40" s="5">
        <v>25</v>
      </c>
      <c r="I40" s="5">
        <v>25</v>
      </c>
      <c r="J40" s="5">
        <v>25</v>
      </c>
      <c r="K40" s="5">
        <v>20</v>
      </c>
      <c r="L40" s="16"/>
      <c r="M40" s="16"/>
      <c r="N40" s="16"/>
      <c r="O40" s="5"/>
      <c r="P40" s="16"/>
      <c r="Q40" s="16">
        <v>15</v>
      </c>
      <c r="R40" s="16">
        <v>10</v>
      </c>
      <c r="S40" s="16"/>
      <c r="T40" s="16">
        <v>4</v>
      </c>
      <c r="U40" s="16"/>
      <c r="V40" s="16">
        <v>3</v>
      </c>
      <c r="W40" s="16"/>
      <c r="X40" s="16"/>
      <c r="Y40" s="16"/>
      <c r="Z40" s="16">
        <f t="shared" si="4"/>
        <v>197</v>
      </c>
      <c r="AA40" s="20" t="s">
        <v>59</v>
      </c>
      <c r="AB40" s="21">
        <v>4</v>
      </c>
      <c r="AC40" s="46">
        <f t="shared" si="5"/>
        <v>788</v>
      </c>
    </row>
    <row r="41" spans="1:29" ht="24" x14ac:dyDescent="0.2">
      <c r="A41" s="45" t="s">
        <v>61</v>
      </c>
      <c r="B41" s="16"/>
      <c r="C41" s="16"/>
      <c r="D41" s="16">
        <v>100</v>
      </c>
      <c r="E41" s="5">
        <v>20</v>
      </c>
      <c r="F41" s="5">
        <v>25</v>
      </c>
      <c r="G41" s="5">
        <v>25</v>
      </c>
      <c r="H41" s="5">
        <v>25</v>
      </c>
      <c r="I41" s="5">
        <v>25</v>
      </c>
      <c r="J41" s="5">
        <v>25</v>
      </c>
      <c r="K41" s="5">
        <v>20</v>
      </c>
      <c r="L41" s="16">
        <v>30</v>
      </c>
      <c r="M41" s="16"/>
      <c r="N41" s="16"/>
      <c r="O41" s="5">
        <v>4</v>
      </c>
      <c r="P41" s="16"/>
      <c r="Q41" s="16"/>
      <c r="R41" s="16">
        <v>10</v>
      </c>
      <c r="S41" s="16"/>
      <c r="T41" s="16">
        <v>4</v>
      </c>
      <c r="U41" s="16"/>
      <c r="V41" s="16"/>
      <c r="W41" s="16">
        <v>3</v>
      </c>
      <c r="X41" s="16"/>
      <c r="Y41" s="16"/>
      <c r="Z41" s="16">
        <f t="shared" si="4"/>
        <v>316</v>
      </c>
      <c r="AA41" s="20" t="s">
        <v>59</v>
      </c>
      <c r="AB41" s="21">
        <v>4</v>
      </c>
      <c r="AC41" s="46">
        <f t="shared" si="5"/>
        <v>1264</v>
      </c>
    </row>
    <row r="42" spans="1:29" ht="24" x14ac:dyDescent="0.2">
      <c r="A42" s="45" t="s">
        <v>62</v>
      </c>
      <c r="B42" s="16"/>
      <c r="C42" s="16"/>
      <c r="D42" s="16">
        <v>10</v>
      </c>
      <c r="E42" s="5"/>
      <c r="F42" s="5"/>
      <c r="G42" s="5"/>
      <c r="H42" s="5"/>
      <c r="I42" s="5"/>
      <c r="J42" s="5"/>
      <c r="K42" s="5"/>
      <c r="L42" s="16">
        <v>50</v>
      </c>
      <c r="M42" s="16"/>
      <c r="N42" s="16"/>
      <c r="O42" s="5"/>
      <c r="P42" s="16"/>
      <c r="Q42" s="16">
        <v>10</v>
      </c>
      <c r="R42" s="16"/>
      <c r="S42" s="16"/>
      <c r="T42" s="16">
        <v>4</v>
      </c>
      <c r="U42" s="16"/>
      <c r="V42" s="16"/>
      <c r="W42" s="16">
        <v>10</v>
      </c>
      <c r="X42" s="16"/>
      <c r="Y42" s="16"/>
      <c r="Z42" s="16">
        <f t="shared" si="4"/>
        <v>84</v>
      </c>
      <c r="AA42" s="20" t="s">
        <v>44</v>
      </c>
      <c r="AB42" s="21">
        <v>2.37</v>
      </c>
      <c r="AC42" s="46">
        <f t="shared" si="5"/>
        <v>199.08</v>
      </c>
    </row>
    <row r="43" spans="1:29" ht="24" x14ac:dyDescent="0.2">
      <c r="A43" s="45" t="s">
        <v>63</v>
      </c>
      <c r="B43" s="16"/>
      <c r="C43" s="16"/>
      <c r="D43" s="16">
        <v>10</v>
      </c>
      <c r="E43" s="5"/>
      <c r="F43" s="5"/>
      <c r="G43" s="5"/>
      <c r="H43" s="5"/>
      <c r="I43" s="5"/>
      <c r="J43" s="5"/>
      <c r="K43" s="5"/>
      <c r="L43" s="16">
        <v>30</v>
      </c>
      <c r="M43" s="16"/>
      <c r="N43" s="16"/>
      <c r="O43" s="5">
        <v>4</v>
      </c>
      <c r="P43" s="16"/>
      <c r="Q43" s="16">
        <v>4</v>
      </c>
      <c r="R43" s="16"/>
      <c r="S43" s="16"/>
      <c r="T43" s="16">
        <v>4</v>
      </c>
      <c r="U43" s="16"/>
      <c r="V43" s="16"/>
      <c r="W43" s="16">
        <v>10</v>
      </c>
      <c r="X43" s="16"/>
      <c r="Y43" s="16"/>
      <c r="Z43" s="16">
        <f t="shared" si="4"/>
        <v>62</v>
      </c>
      <c r="AA43" s="20" t="s">
        <v>44</v>
      </c>
      <c r="AB43" s="21">
        <v>4.41</v>
      </c>
      <c r="AC43" s="46">
        <f t="shared" si="5"/>
        <v>273.42</v>
      </c>
    </row>
    <row r="44" spans="1:29" x14ac:dyDescent="0.2">
      <c r="A44" s="45" t="s">
        <v>64</v>
      </c>
      <c r="B44" s="16">
        <v>50</v>
      </c>
      <c r="C44" s="16"/>
      <c r="D44" s="16">
        <v>100</v>
      </c>
      <c r="E44" s="5">
        <v>6</v>
      </c>
      <c r="F44" s="5">
        <v>5</v>
      </c>
      <c r="G44" s="5">
        <v>5</v>
      </c>
      <c r="H44" s="5">
        <v>5</v>
      </c>
      <c r="I44" s="5">
        <v>5</v>
      </c>
      <c r="J44" s="5">
        <v>5</v>
      </c>
      <c r="K44" s="5">
        <v>10</v>
      </c>
      <c r="L44" s="16"/>
      <c r="M44" s="16"/>
      <c r="N44" s="16"/>
      <c r="O44" s="5"/>
      <c r="P44" s="16"/>
      <c r="Q44" s="16">
        <v>4</v>
      </c>
      <c r="R44" s="16"/>
      <c r="S44" s="16">
        <v>15</v>
      </c>
      <c r="T44" s="16">
        <v>4</v>
      </c>
      <c r="U44" s="16">
        <v>10</v>
      </c>
      <c r="V44" s="16"/>
      <c r="W44" s="16">
        <v>2</v>
      </c>
      <c r="X44" s="16"/>
      <c r="Y44" s="16"/>
      <c r="Z44" s="16">
        <f t="shared" si="4"/>
        <v>226</v>
      </c>
      <c r="AA44" s="20" t="s">
        <v>28</v>
      </c>
      <c r="AB44" s="21">
        <v>26.34</v>
      </c>
      <c r="AC44" s="46">
        <f t="shared" si="5"/>
        <v>5952.84</v>
      </c>
    </row>
    <row r="45" spans="1:29" ht="24" x14ac:dyDescent="0.2">
      <c r="A45" s="45" t="s">
        <v>65</v>
      </c>
      <c r="B45" s="16"/>
      <c r="C45" s="16"/>
      <c r="D45" s="16"/>
      <c r="E45" s="5"/>
      <c r="F45" s="5">
        <v>5</v>
      </c>
      <c r="G45" s="5">
        <v>5</v>
      </c>
      <c r="H45" s="5">
        <v>5</v>
      </c>
      <c r="I45" s="5">
        <v>5</v>
      </c>
      <c r="J45" s="5">
        <v>5</v>
      </c>
      <c r="K45" s="5">
        <v>6</v>
      </c>
      <c r="L45" s="16"/>
      <c r="M45" s="16"/>
      <c r="N45" s="16"/>
      <c r="O45" s="5"/>
      <c r="P45" s="16"/>
      <c r="Q45" s="16">
        <v>4</v>
      </c>
      <c r="R45" s="16"/>
      <c r="S45" s="16"/>
      <c r="T45" s="16">
        <v>4</v>
      </c>
      <c r="U45" s="16"/>
      <c r="V45" s="16"/>
      <c r="W45" s="16"/>
      <c r="X45" s="16"/>
      <c r="Y45" s="16"/>
      <c r="Z45" s="16">
        <f t="shared" si="4"/>
        <v>39</v>
      </c>
      <c r="AA45" s="20" t="s">
        <v>66</v>
      </c>
      <c r="AB45" s="21">
        <v>2.16</v>
      </c>
      <c r="AC45" s="46">
        <f t="shared" si="5"/>
        <v>84.240000000000009</v>
      </c>
    </row>
    <row r="46" spans="1:29" ht="24" x14ac:dyDescent="0.2">
      <c r="A46" s="45" t="s">
        <v>67</v>
      </c>
      <c r="B46" s="16"/>
      <c r="C46" s="16"/>
      <c r="D46" s="16"/>
      <c r="E46" s="5"/>
      <c r="F46" s="5">
        <v>5</v>
      </c>
      <c r="G46" s="5">
        <v>5</v>
      </c>
      <c r="H46" s="5">
        <v>5</v>
      </c>
      <c r="I46" s="5">
        <v>5</v>
      </c>
      <c r="J46" s="5">
        <v>5</v>
      </c>
      <c r="K46" s="5">
        <v>6</v>
      </c>
      <c r="L46" s="16"/>
      <c r="M46" s="16"/>
      <c r="N46" s="16"/>
      <c r="O46" s="5"/>
      <c r="P46" s="16"/>
      <c r="Q46" s="16">
        <v>4</v>
      </c>
      <c r="R46" s="16"/>
      <c r="S46" s="16"/>
      <c r="T46" s="16">
        <v>4</v>
      </c>
      <c r="U46" s="16">
        <v>2</v>
      </c>
      <c r="V46" s="16"/>
      <c r="W46" s="16"/>
      <c r="X46" s="16"/>
      <c r="Y46" s="16"/>
      <c r="Z46" s="16">
        <f t="shared" si="4"/>
        <v>41</v>
      </c>
      <c r="AA46" s="20" t="s">
        <v>66</v>
      </c>
      <c r="AB46" s="21">
        <v>1.37</v>
      </c>
      <c r="AC46" s="46">
        <f t="shared" si="5"/>
        <v>56.17</v>
      </c>
    </row>
    <row r="47" spans="1:29" ht="24" x14ac:dyDescent="0.2">
      <c r="A47" s="45" t="s">
        <v>68</v>
      </c>
      <c r="B47" s="16"/>
      <c r="C47" s="16"/>
      <c r="D47" s="16"/>
      <c r="E47" s="5">
        <v>20</v>
      </c>
      <c r="F47" s="5">
        <v>10</v>
      </c>
      <c r="G47" s="5">
        <v>10</v>
      </c>
      <c r="H47" s="5">
        <v>10</v>
      </c>
      <c r="I47" s="5">
        <v>10</v>
      </c>
      <c r="J47" s="5">
        <v>10</v>
      </c>
      <c r="K47" s="5">
        <v>8</v>
      </c>
      <c r="L47" s="16">
        <v>30</v>
      </c>
      <c r="M47" s="16"/>
      <c r="N47" s="16"/>
      <c r="O47" s="5"/>
      <c r="P47" s="16"/>
      <c r="Q47" s="16">
        <v>4</v>
      </c>
      <c r="R47" s="16"/>
      <c r="S47" s="16"/>
      <c r="T47" s="16">
        <v>4</v>
      </c>
      <c r="U47" s="16">
        <v>2</v>
      </c>
      <c r="V47" s="16"/>
      <c r="W47" s="16"/>
      <c r="X47" s="16"/>
      <c r="Y47" s="16"/>
      <c r="Z47" s="16">
        <f t="shared" si="4"/>
        <v>118</v>
      </c>
      <c r="AA47" s="20" t="s">
        <v>66</v>
      </c>
      <c r="AB47" s="21">
        <v>1.95</v>
      </c>
      <c r="AC47" s="46">
        <f t="shared" si="5"/>
        <v>230.1</v>
      </c>
    </row>
    <row r="48" spans="1:29" ht="24" x14ac:dyDescent="0.2">
      <c r="A48" s="45" t="s">
        <v>69</v>
      </c>
      <c r="B48" s="16"/>
      <c r="C48" s="16"/>
      <c r="D48" s="16"/>
      <c r="E48" s="5">
        <v>20</v>
      </c>
      <c r="F48" s="5">
        <v>10</v>
      </c>
      <c r="G48" s="5">
        <v>10</v>
      </c>
      <c r="H48" s="5">
        <v>10</v>
      </c>
      <c r="I48" s="5">
        <v>10</v>
      </c>
      <c r="J48" s="5">
        <v>10</v>
      </c>
      <c r="K48" s="5">
        <v>8</v>
      </c>
      <c r="L48" s="16"/>
      <c r="M48" s="16"/>
      <c r="N48" s="16"/>
      <c r="O48" s="5"/>
      <c r="P48" s="16"/>
      <c r="Q48" s="16">
        <v>4</v>
      </c>
      <c r="R48" s="16"/>
      <c r="S48" s="16"/>
      <c r="T48" s="16">
        <v>4</v>
      </c>
      <c r="U48" s="16">
        <v>2</v>
      </c>
      <c r="V48" s="16"/>
      <c r="W48" s="16"/>
      <c r="X48" s="16"/>
      <c r="Y48" s="16"/>
      <c r="Z48" s="16">
        <f t="shared" si="4"/>
        <v>88</v>
      </c>
      <c r="AA48" s="20" t="s">
        <v>66</v>
      </c>
      <c r="AB48" s="21">
        <v>2.48</v>
      </c>
      <c r="AC48" s="46">
        <f t="shared" si="5"/>
        <v>218.24</v>
      </c>
    </row>
    <row r="49" spans="1:29" ht="24" x14ac:dyDescent="0.2">
      <c r="A49" s="45" t="s">
        <v>70</v>
      </c>
      <c r="B49" s="16"/>
      <c r="C49" s="16"/>
      <c r="D49" s="16">
        <v>100</v>
      </c>
      <c r="E49" s="5">
        <v>20</v>
      </c>
      <c r="F49" s="5">
        <v>10</v>
      </c>
      <c r="G49" s="5">
        <v>10</v>
      </c>
      <c r="H49" s="5">
        <v>10</v>
      </c>
      <c r="I49" s="5">
        <v>10</v>
      </c>
      <c r="J49" s="5">
        <v>10</v>
      </c>
      <c r="K49" s="5">
        <v>8</v>
      </c>
      <c r="L49" s="16"/>
      <c r="M49" s="16"/>
      <c r="N49" s="16"/>
      <c r="O49" s="5"/>
      <c r="P49" s="16"/>
      <c r="Q49" s="16">
        <v>4</v>
      </c>
      <c r="R49" s="16"/>
      <c r="S49" s="16"/>
      <c r="T49" s="16">
        <v>4</v>
      </c>
      <c r="U49" s="16"/>
      <c r="V49" s="16"/>
      <c r="W49" s="16"/>
      <c r="X49" s="16"/>
      <c r="Y49" s="16"/>
      <c r="Z49" s="16">
        <f t="shared" si="4"/>
        <v>186</v>
      </c>
      <c r="AA49" s="20" t="s">
        <v>66</v>
      </c>
      <c r="AB49" s="21">
        <v>1.51</v>
      </c>
      <c r="AC49" s="46">
        <f t="shared" si="5"/>
        <v>280.86</v>
      </c>
    </row>
    <row r="50" spans="1:29" ht="36" x14ac:dyDescent="0.2">
      <c r="A50" s="45" t="s">
        <v>71</v>
      </c>
      <c r="B50" s="16"/>
      <c r="C50" s="16"/>
      <c r="D50" s="16"/>
      <c r="E50" s="5"/>
      <c r="F50" s="5">
        <v>10</v>
      </c>
      <c r="G50" s="5">
        <v>10</v>
      </c>
      <c r="H50" s="5">
        <v>10</v>
      </c>
      <c r="I50" s="5">
        <v>10</v>
      </c>
      <c r="J50" s="5">
        <v>10</v>
      </c>
      <c r="K50" s="5">
        <v>8</v>
      </c>
      <c r="L50" s="16"/>
      <c r="M50" s="16"/>
      <c r="N50" s="16"/>
      <c r="O50" s="5"/>
      <c r="P50" s="16"/>
      <c r="Q50" s="16">
        <v>4</v>
      </c>
      <c r="R50" s="16"/>
      <c r="S50" s="16"/>
      <c r="T50" s="16">
        <v>4</v>
      </c>
      <c r="U50" s="16"/>
      <c r="V50" s="16"/>
      <c r="W50" s="16"/>
      <c r="X50" s="16"/>
      <c r="Y50" s="16"/>
      <c r="Z50" s="16">
        <f t="shared" si="4"/>
        <v>66</v>
      </c>
      <c r="AA50" s="20" t="s">
        <v>72</v>
      </c>
      <c r="AB50" s="21">
        <v>17.11</v>
      </c>
      <c r="AC50" s="46">
        <f t="shared" si="5"/>
        <v>1129.26</v>
      </c>
    </row>
    <row r="51" spans="1:29" ht="24" x14ac:dyDescent="0.2">
      <c r="A51" s="48" t="s">
        <v>73</v>
      </c>
      <c r="B51" s="16">
        <v>30</v>
      </c>
      <c r="C51" s="16">
        <v>10</v>
      </c>
      <c r="D51" s="16"/>
      <c r="E51" s="5"/>
      <c r="F51" s="5">
        <v>5</v>
      </c>
      <c r="G51" s="5">
        <v>5</v>
      </c>
      <c r="H51" s="5">
        <v>5</v>
      </c>
      <c r="I51" s="5">
        <v>5</v>
      </c>
      <c r="J51" s="5">
        <v>5</v>
      </c>
      <c r="K51" s="5">
        <v>5</v>
      </c>
      <c r="L51" s="16"/>
      <c r="M51" s="16">
        <v>10</v>
      </c>
      <c r="N51" s="16">
        <v>10</v>
      </c>
      <c r="O51" s="5"/>
      <c r="P51" s="16"/>
      <c r="Q51" s="16">
        <v>4</v>
      </c>
      <c r="R51" s="16"/>
      <c r="S51" s="16">
        <v>10</v>
      </c>
      <c r="T51" s="16">
        <v>4</v>
      </c>
      <c r="U51" s="16">
        <v>10</v>
      </c>
      <c r="V51" s="16">
        <v>1</v>
      </c>
      <c r="W51" s="16"/>
      <c r="X51" s="16"/>
      <c r="Y51" s="16"/>
      <c r="Z51" s="16">
        <f t="shared" si="4"/>
        <v>119</v>
      </c>
      <c r="AA51" s="20" t="s">
        <v>66</v>
      </c>
      <c r="AB51" s="21">
        <v>24.45</v>
      </c>
      <c r="AC51" s="46">
        <f t="shared" si="5"/>
        <v>2909.5499999999997</v>
      </c>
    </row>
    <row r="52" spans="1:29" ht="36" x14ac:dyDescent="0.2">
      <c r="A52" s="45" t="s">
        <v>74</v>
      </c>
      <c r="B52" s="16"/>
      <c r="C52" s="16"/>
      <c r="D52" s="16">
        <v>10</v>
      </c>
      <c r="E52" s="5"/>
      <c r="F52" s="5">
        <v>15</v>
      </c>
      <c r="G52" s="5">
        <v>15</v>
      </c>
      <c r="H52" s="5">
        <v>15</v>
      </c>
      <c r="I52" s="5">
        <v>15</v>
      </c>
      <c r="J52" s="5">
        <v>15</v>
      </c>
      <c r="K52" s="5">
        <v>10</v>
      </c>
      <c r="L52" s="16"/>
      <c r="M52" s="16"/>
      <c r="N52" s="16"/>
      <c r="O52" s="5"/>
      <c r="P52" s="16">
        <v>10</v>
      </c>
      <c r="Q52" s="16">
        <v>4</v>
      </c>
      <c r="R52" s="16"/>
      <c r="S52" s="16"/>
      <c r="T52" s="16">
        <v>4</v>
      </c>
      <c r="U52" s="16">
        <v>10</v>
      </c>
      <c r="V52" s="16"/>
      <c r="W52" s="16">
        <v>10</v>
      </c>
      <c r="X52" s="16">
        <v>10</v>
      </c>
      <c r="Y52" s="16">
        <v>10</v>
      </c>
      <c r="Z52" s="16">
        <f t="shared" si="4"/>
        <v>153</v>
      </c>
      <c r="AA52" s="20" t="s">
        <v>75</v>
      </c>
      <c r="AB52" s="21">
        <v>11.45</v>
      </c>
      <c r="AC52" s="46">
        <f t="shared" si="5"/>
        <v>1751.85</v>
      </c>
    </row>
    <row r="53" spans="1:29" ht="15.75" customHeight="1" x14ac:dyDescent="0.2">
      <c r="A53" s="45" t="s">
        <v>76</v>
      </c>
      <c r="B53" s="16">
        <v>500</v>
      </c>
      <c r="C53" s="16">
        <v>100</v>
      </c>
      <c r="D53" s="16">
        <v>300</v>
      </c>
      <c r="E53" s="5">
        <v>400</v>
      </c>
      <c r="F53" s="5">
        <v>500</v>
      </c>
      <c r="G53" s="5">
        <v>500</v>
      </c>
      <c r="H53" s="5">
        <v>500</v>
      </c>
      <c r="I53" s="5">
        <v>500</v>
      </c>
      <c r="J53" s="5">
        <v>500</v>
      </c>
      <c r="K53" s="5">
        <v>250</v>
      </c>
      <c r="L53" s="16">
        <v>100</v>
      </c>
      <c r="M53" s="16">
        <v>200</v>
      </c>
      <c r="N53" s="16">
        <v>200</v>
      </c>
      <c r="O53" s="5">
        <v>96</v>
      </c>
      <c r="P53" s="16">
        <v>26</v>
      </c>
      <c r="Q53" s="16">
        <v>100</v>
      </c>
      <c r="R53" s="16"/>
      <c r="S53" s="16">
        <v>200</v>
      </c>
      <c r="T53" s="16">
        <v>4</v>
      </c>
      <c r="U53" s="16">
        <v>50</v>
      </c>
      <c r="V53" s="16">
        <v>20</v>
      </c>
      <c r="W53" s="16">
        <v>26</v>
      </c>
      <c r="X53" s="16">
        <v>26</v>
      </c>
      <c r="Y53" s="16">
        <v>26</v>
      </c>
      <c r="Z53" s="16">
        <f t="shared" si="4"/>
        <v>5124</v>
      </c>
      <c r="AA53" s="20" t="s">
        <v>77</v>
      </c>
      <c r="AB53" s="21">
        <v>0.22</v>
      </c>
      <c r="AC53" s="46">
        <f t="shared" si="5"/>
        <v>1127.28</v>
      </c>
    </row>
    <row r="54" spans="1:29" s="114" customFormat="1" ht="21.75" customHeight="1" x14ac:dyDescent="0.2">
      <c r="A54" s="45" t="s">
        <v>78</v>
      </c>
      <c r="B54" s="16"/>
      <c r="C54" s="16">
        <v>100</v>
      </c>
      <c r="D54" s="16">
        <v>100</v>
      </c>
      <c r="E54" s="20"/>
      <c r="F54" s="20">
        <v>5</v>
      </c>
      <c r="G54" s="20">
        <v>5</v>
      </c>
      <c r="H54" s="20">
        <v>5</v>
      </c>
      <c r="I54" s="20">
        <v>5</v>
      </c>
      <c r="J54" s="20">
        <v>5</v>
      </c>
      <c r="K54" s="20">
        <v>5</v>
      </c>
      <c r="L54" s="16">
        <v>50</v>
      </c>
      <c r="M54" s="16">
        <v>10</v>
      </c>
      <c r="N54" s="16">
        <v>10</v>
      </c>
      <c r="O54" s="20"/>
      <c r="P54" s="16"/>
      <c r="Q54" s="16"/>
      <c r="R54" s="16"/>
      <c r="S54" s="16">
        <v>5</v>
      </c>
      <c r="T54" s="16">
        <v>4</v>
      </c>
      <c r="U54" s="16">
        <v>5</v>
      </c>
      <c r="V54" s="16">
        <v>1</v>
      </c>
      <c r="W54" s="16"/>
      <c r="X54" s="16"/>
      <c r="Y54" s="16"/>
      <c r="Z54" s="16">
        <f t="shared" si="4"/>
        <v>315</v>
      </c>
      <c r="AA54" s="20" t="s">
        <v>79</v>
      </c>
      <c r="AB54" s="6">
        <v>60.95</v>
      </c>
      <c r="AC54" s="46">
        <f t="shared" si="5"/>
        <v>19199.25</v>
      </c>
    </row>
    <row r="55" spans="1:29" s="114" customFormat="1" ht="21.75" customHeight="1" x14ac:dyDescent="0.2">
      <c r="A55" s="45" t="s">
        <v>80</v>
      </c>
      <c r="B55" s="16"/>
      <c r="C55" s="16"/>
      <c r="D55" s="16">
        <v>100</v>
      </c>
      <c r="E55" s="20"/>
      <c r="F55" s="20">
        <v>5</v>
      </c>
      <c r="G55" s="20">
        <v>5</v>
      </c>
      <c r="H55" s="20">
        <v>5</v>
      </c>
      <c r="I55" s="20">
        <v>5</v>
      </c>
      <c r="J55" s="20">
        <v>5</v>
      </c>
      <c r="K55" s="20">
        <v>5</v>
      </c>
      <c r="L55" s="16"/>
      <c r="M55" s="16"/>
      <c r="N55" s="16"/>
      <c r="O55" s="20"/>
      <c r="P55" s="16"/>
      <c r="Q55" s="16"/>
      <c r="R55" s="16"/>
      <c r="S55" s="16">
        <v>5</v>
      </c>
      <c r="T55" s="16">
        <v>4</v>
      </c>
      <c r="U55" s="16">
        <v>5</v>
      </c>
      <c r="V55" s="16">
        <v>1</v>
      </c>
      <c r="W55" s="16"/>
      <c r="X55" s="16"/>
      <c r="Y55" s="16"/>
      <c r="Z55" s="16">
        <f t="shared" si="4"/>
        <v>145</v>
      </c>
      <c r="AA55" s="20" t="s">
        <v>79</v>
      </c>
      <c r="AB55" s="6">
        <v>75.52</v>
      </c>
      <c r="AC55" s="46">
        <f t="shared" si="5"/>
        <v>10950.4</v>
      </c>
    </row>
    <row r="56" spans="1:29" s="114" customFormat="1" ht="21.75" customHeight="1" x14ac:dyDescent="0.2">
      <c r="A56" s="45" t="s">
        <v>81</v>
      </c>
      <c r="B56" s="16"/>
      <c r="C56" s="16"/>
      <c r="D56" s="16">
        <v>100</v>
      </c>
      <c r="E56" s="20"/>
      <c r="F56" s="20">
        <v>5</v>
      </c>
      <c r="G56" s="20">
        <v>5</v>
      </c>
      <c r="H56" s="20">
        <v>5</v>
      </c>
      <c r="I56" s="20">
        <v>5</v>
      </c>
      <c r="J56" s="20">
        <v>5</v>
      </c>
      <c r="K56" s="20">
        <v>5</v>
      </c>
      <c r="L56" s="16"/>
      <c r="M56" s="16"/>
      <c r="N56" s="16"/>
      <c r="O56" s="20"/>
      <c r="P56" s="16"/>
      <c r="Q56" s="16"/>
      <c r="R56" s="16"/>
      <c r="S56" s="16">
        <v>5</v>
      </c>
      <c r="T56" s="16">
        <v>4</v>
      </c>
      <c r="U56" s="16">
        <v>5</v>
      </c>
      <c r="V56" s="16"/>
      <c r="W56" s="16"/>
      <c r="X56" s="16"/>
      <c r="Y56" s="16"/>
      <c r="Z56" s="16">
        <f t="shared" si="4"/>
        <v>144</v>
      </c>
      <c r="AA56" s="20" t="s">
        <v>79</v>
      </c>
      <c r="AB56" s="6">
        <v>112.1</v>
      </c>
      <c r="AC56" s="46">
        <f t="shared" si="5"/>
        <v>16142.4</v>
      </c>
    </row>
    <row r="57" spans="1:29" ht="19.5" customHeight="1" x14ac:dyDescent="0.2">
      <c r="A57" s="48" t="s">
        <v>82</v>
      </c>
      <c r="B57" s="16"/>
      <c r="C57" s="16"/>
      <c r="D57" s="16"/>
      <c r="E57" s="5"/>
      <c r="F57" s="5">
        <v>5</v>
      </c>
      <c r="G57" s="5">
        <v>5</v>
      </c>
      <c r="H57" s="5">
        <v>5</v>
      </c>
      <c r="I57" s="5">
        <v>5</v>
      </c>
      <c r="J57" s="5">
        <v>5</v>
      </c>
      <c r="K57" s="5">
        <v>5</v>
      </c>
      <c r="L57" s="16">
        <v>2</v>
      </c>
      <c r="M57" s="16"/>
      <c r="N57" s="16"/>
      <c r="O57" s="5"/>
      <c r="P57" s="16"/>
      <c r="Q57" s="16"/>
      <c r="R57" s="16"/>
      <c r="S57" s="16"/>
      <c r="T57" s="16">
        <v>4</v>
      </c>
      <c r="U57" s="16"/>
      <c r="V57" s="16"/>
      <c r="W57" s="16"/>
      <c r="X57" s="16"/>
      <c r="Y57" s="16"/>
      <c r="Z57" s="16">
        <f t="shared" si="4"/>
        <v>36</v>
      </c>
      <c r="AA57" s="20" t="s">
        <v>83</v>
      </c>
      <c r="AB57" s="21">
        <v>8.9700000000000006</v>
      </c>
      <c r="AC57" s="46">
        <f t="shared" si="5"/>
        <v>322.92</v>
      </c>
    </row>
    <row r="58" spans="1:29" ht="24" x14ac:dyDescent="0.2">
      <c r="A58" s="48" t="s">
        <v>84</v>
      </c>
      <c r="B58" s="16"/>
      <c r="C58" s="16"/>
      <c r="D58" s="16"/>
      <c r="E58" s="5"/>
      <c r="F58" s="5">
        <v>5</v>
      </c>
      <c r="G58" s="5">
        <v>5</v>
      </c>
      <c r="H58" s="5">
        <v>5</v>
      </c>
      <c r="I58" s="5">
        <v>5</v>
      </c>
      <c r="J58" s="5">
        <v>5</v>
      </c>
      <c r="K58" s="5">
        <v>5</v>
      </c>
      <c r="L58" s="16"/>
      <c r="M58" s="16"/>
      <c r="N58" s="16"/>
      <c r="O58" s="5"/>
      <c r="P58" s="16"/>
      <c r="Q58" s="16"/>
      <c r="R58" s="16"/>
      <c r="S58" s="16"/>
      <c r="T58" s="16"/>
      <c r="U58" s="16"/>
      <c r="V58" s="16"/>
      <c r="W58" s="16"/>
      <c r="X58" s="16"/>
      <c r="Y58" s="16"/>
      <c r="Z58" s="16">
        <f t="shared" si="4"/>
        <v>30</v>
      </c>
      <c r="AA58" s="20" t="s">
        <v>85</v>
      </c>
      <c r="AB58" s="21">
        <v>2.54</v>
      </c>
      <c r="AC58" s="46">
        <f t="shared" si="5"/>
        <v>76.2</v>
      </c>
    </row>
    <row r="59" spans="1:29" ht="36" x14ac:dyDescent="0.2">
      <c r="A59" s="48" t="s">
        <v>86</v>
      </c>
      <c r="B59" s="16"/>
      <c r="C59" s="16"/>
      <c r="D59" s="16"/>
      <c r="E59" s="5"/>
      <c r="F59" s="5">
        <v>5</v>
      </c>
      <c r="G59" s="5">
        <v>5</v>
      </c>
      <c r="H59" s="5">
        <v>5</v>
      </c>
      <c r="I59" s="5">
        <v>5</v>
      </c>
      <c r="J59" s="5">
        <v>5</v>
      </c>
      <c r="K59" s="5">
        <v>5</v>
      </c>
      <c r="L59" s="16"/>
      <c r="M59" s="16"/>
      <c r="N59" s="16"/>
      <c r="O59" s="5">
        <v>10</v>
      </c>
      <c r="P59" s="16"/>
      <c r="Q59" s="16"/>
      <c r="R59" s="16"/>
      <c r="S59" s="16"/>
      <c r="T59" s="16">
        <v>4</v>
      </c>
      <c r="U59" s="16"/>
      <c r="V59" s="16"/>
      <c r="W59" s="16">
        <v>3</v>
      </c>
      <c r="X59" s="16"/>
      <c r="Y59" s="16"/>
      <c r="Z59" s="16">
        <f t="shared" si="4"/>
        <v>47</v>
      </c>
      <c r="AA59" s="20" t="s">
        <v>87</v>
      </c>
      <c r="AB59" s="21">
        <v>8.1</v>
      </c>
      <c r="AC59" s="46">
        <f t="shared" si="5"/>
        <v>380.7</v>
      </c>
    </row>
    <row r="60" spans="1:29" ht="36" x14ac:dyDescent="0.2">
      <c r="A60" s="48" t="s">
        <v>88</v>
      </c>
      <c r="B60" s="16"/>
      <c r="C60" s="16"/>
      <c r="D60" s="16"/>
      <c r="E60" s="5"/>
      <c r="F60" s="5">
        <v>5</v>
      </c>
      <c r="G60" s="5">
        <v>5</v>
      </c>
      <c r="H60" s="5">
        <v>5</v>
      </c>
      <c r="I60" s="5">
        <v>5</v>
      </c>
      <c r="J60" s="5">
        <v>5</v>
      </c>
      <c r="K60" s="5">
        <v>4</v>
      </c>
      <c r="L60" s="16">
        <v>2</v>
      </c>
      <c r="M60" s="16"/>
      <c r="N60" s="16"/>
      <c r="O60" s="5">
        <v>6</v>
      </c>
      <c r="P60" s="16"/>
      <c r="Q60" s="16"/>
      <c r="R60" s="16"/>
      <c r="S60" s="16"/>
      <c r="T60" s="16"/>
      <c r="U60" s="16"/>
      <c r="V60" s="16"/>
      <c r="W60" s="16">
        <v>4</v>
      </c>
      <c r="X60" s="16"/>
      <c r="Y60" s="16"/>
      <c r="Z60" s="16">
        <f t="shared" si="4"/>
        <v>41</v>
      </c>
      <c r="AA60" s="20" t="s">
        <v>87</v>
      </c>
      <c r="AB60" s="21">
        <v>20.2</v>
      </c>
      <c r="AC60" s="46">
        <f t="shared" si="5"/>
        <v>828.19999999999993</v>
      </c>
    </row>
    <row r="61" spans="1:29" ht="36" x14ac:dyDescent="0.2">
      <c r="A61" s="48" t="s">
        <v>89</v>
      </c>
      <c r="B61" s="16">
        <v>60</v>
      </c>
      <c r="C61" s="16">
        <v>24</v>
      </c>
      <c r="D61" s="16"/>
      <c r="E61" s="5"/>
      <c r="F61" s="5">
        <v>2</v>
      </c>
      <c r="G61" s="5">
        <v>2</v>
      </c>
      <c r="H61" s="5">
        <v>2</v>
      </c>
      <c r="I61" s="5">
        <v>2</v>
      </c>
      <c r="J61" s="5">
        <v>2</v>
      </c>
      <c r="K61" s="5">
        <v>6</v>
      </c>
      <c r="L61" s="16"/>
      <c r="M61" s="16"/>
      <c r="N61" s="16"/>
      <c r="O61" s="5"/>
      <c r="P61" s="16"/>
      <c r="Q61" s="16"/>
      <c r="R61" s="16"/>
      <c r="S61" s="16"/>
      <c r="T61" s="16"/>
      <c r="U61" s="16"/>
      <c r="V61" s="16"/>
      <c r="W61" s="16"/>
      <c r="X61" s="16"/>
      <c r="Y61" s="16"/>
      <c r="Z61" s="16">
        <f t="shared" si="4"/>
        <v>100</v>
      </c>
      <c r="AA61" s="20" t="s">
        <v>90</v>
      </c>
      <c r="AB61" s="21">
        <v>74.75</v>
      </c>
      <c r="AC61" s="46">
        <f t="shared" si="5"/>
        <v>7475</v>
      </c>
    </row>
    <row r="62" spans="1:29" ht="36" x14ac:dyDescent="0.2">
      <c r="A62" s="48" t="s">
        <v>91</v>
      </c>
      <c r="B62" s="16">
        <v>60</v>
      </c>
      <c r="C62" s="16">
        <v>25</v>
      </c>
      <c r="D62" s="16"/>
      <c r="E62" s="5"/>
      <c r="F62" s="5">
        <v>2</v>
      </c>
      <c r="G62" s="5">
        <v>2</v>
      </c>
      <c r="H62" s="5">
        <v>2</v>
      </c>
      <c r="I62" s="5">
        <v>2</v>
      </c>
      <c r="J62" s="5">
        <v>2</v>
      </c>
      <c r="K62" s="5">
        <v>2</v>
      </c>
      <c r="L62" s="16"/>
      <c r="M62" s="16"/>
      <c r="N62" s="16"/>
      <c r="O62" s="5"/>
      <c r="P62" s="16"/>
      <c r="Q62" s="16"/>
      <c r="R62" s="16"/>
      <c r="S62" s="16"/>
      <c r="T62" s="16"/>
      <c r="U62" s="16"/>
      <c r="V62" s="16"/>
      <c r="W62" s="16"/>
      <c r="X62" s="16"/>
      <c r="Y62" s="16"/>
      <c r="Z62" s="16">
        <f t="shared" si="4"/>
        <v>97</v>
      </c>
      <c r="AA62" s="20" t="s">
        <v>90</v>
      </c>
      <c r="AB62" s="21">
        <v>86.26</v>
      </c>
      <c r="AC62" s="46">
        <f t="shared" si="5"/>
        <v>8367.2200000000012</v>
      </c>
    </row>
    <row r="63" spans="1:29" ht="36" x14ac:dyDescent="0.2">
      <c r="A63" s="48" t="s">
        <v>92</v>
      </c>
      <c r="B63" s="16">
        <v>50</v>
      </c>
      <c r="C63" s="16">
        <v>25</v>
      </c>
      <c r="D63" s="16"/>
      <c r="E63" s="5"/>
      <c r="F63" s="5">
        <v>2</v>
      </c>
      <c r="G63" s="5">
        <v>2</v>
      </c>
      <c r="H63" s="5">
        <v>2</v>
      </c>
      <c r="I63" s="5">
        <v>2</v>
      </c>
      <c r="J63" s="5">
        <v>2</v>
      </c>
      <c r="K63" s="5">
        <v>2</v>
      </c>
      <c r="L63" s="16"/>
      <c r="M63" s="16"/>
      <c r="N63" s="16"/>
      <c r="O63" s="5"/>
      <c r="P63" s="16"/>
      <c r="Q63" s="16"/>
      <c r="R63" s="16"/>
      <c r="S63" s="16"/>
      <c r="T63" s="16"/>
      <c r="U63" s="16"/>
      <c r="V63" s="16"/>
      <c r="W63" s="16"/>
      <c r="X63" s="16"/>
      <c r="Y63" s="16"/>
      <c r="Z63" s="16">
        <f t="shared" si="4"/>
        <v>87</v>
      </c>
      <c r="AA63" s="20" t="s">
        <v>90</v>
      </c>
      <c r="AB63" s="21">
        <v>103.5</v>
      </c>
      <c r="AC63" s="46">
        <f t="shared" si="5"/>
        <v>9004.5</v>
      </c>
    </row>
    <row r="64" spans="1:29" ht="36" x14ac:dyDescent="0.2">
      <c r="A64" s="48" t="s">
        <v>93</v>
      </c>
      <c r="B64" s="16">
        <v>60</v>
      </c>
      <c r="C64" s="16">
        <v>25</v>
      </c>
      <c r="D64" s="16"/>
      <c r="E64" s="5">
        <v>100</v>
      </c>
      <c r="F64" s="5">
        <v>100</v>
      </c>
      <c r="G64" s="5">
        <v>100</v>
      </c>
      <c r="H64" s="5">
        <v>100</v>
      </c>
      <c r="I64" s="5">
        <v>100</v>
      </c>
      <c r="J64" s="5">
        <v>100</v>
      </c>
      <c r="K64" s="5">
        <v>110</v>
      </c>
      <c r="L64" s="16"/>
      <c r="M64" s="16"/>
      <c r="N64" s="16"/>
      <c r="O64" s="5">
        <v>10</v>
      </c>
      <c r="P64" s="16"/>
      <c r="Q64" s="16"/>
      <c r="R64" s="16"/>
      <c r="S64" s="16"/>
      <c r="T64" s="16"/>
      <c r="U64" s="16"/>
      <c r="V64" s="16"/>
      <c r="W64" s="16"/>
      <c r="X64" s="16"/>
      <c r="Y64" s="16"/>
      <c r="Z64" s="16">
        <f t="shared" si="4"/>
        <v>805</v>
      </c>
      <c r="AA64" s="20" t="s">
        <v>90</v>
      </c>
      <c r="AB64" s="21">
        <v>8.6300000000000008</v>
      </c>
      <c r="AC64" s="46">
        <f t="shared" si="5"/>
        <v>6947.1500000000005</v>
      </c>
    </row>
    <row r="65" spans="1:29" ht="36" x14ac:dyDescent="0.2">
      <c r="A65" s="48" t="s">
        <v>94</v>
      </c>
      <c r="B65" s="16"/>
      <c r="C65" s="16"/>
      <c r="D65" s="16"/>
      <c r="E65" s="5"/>
      <c r="F65" s="5">
        <v>3</v>
      </c>
      <c r="G65" s="5">
        <v>3</v>
      </c>
      <c r="H65" s="5">
        <v>3</v>
      </c>
      <c r="I65" s="5">
        <v>3</v>
      </c>
      <c r="J65" s="5">
        <v>3</v>
      </c>
      <c r="K65" s="5">
        <v>3</v>
      </c>
      <c r="L65" s="16"/>
      <c r="M65" s="16"/>
      <c r="N65" s="16"/>
      <c r="O65" s="5"/>
      <c r="P65" s="16"/>
      <c r="Q65" s="16"/>
      <c r="R65" s="16"/>
      <c r="S65" s="16"/>
      <c r="T65" s="16"/>
      <c r="U65" s="16"/>
      <c r="V65" s="16"/>
      <c r="W65" s="16"/>
      <c r="X65" s="16"/>
      <c r="Y65" s="16"/>
      <c r="Z65" s="16">
        <f t="shared" si="4"/>
        <v>18</v>
      </c>
      <c r="AA65" s="20" t="s">
        <v>90</v>
      </c>
      <c r="AB65" s="21">
        <v>10.23</v>
      </c>
      <c r="AC65" s="46">
        <f t="shared" si="5"/>
        <v>184.14000000000001</v>
      </c>
    </row>
    <row r="66" spans="1:29" ht="36" x14ac:dyDescent="0.2">
      <c r="A66" s="48" t="s">
        <v>95</v>
      </c>
      <c r="B66" s="16">
        <v>110</v>
      </c>
      <c r="C66" s="16">
        <v>40</v>
      </c>
      <c r="D66" s="16">
        <v>300</v>
      </c>
      <c r="E66" s="5">
        <v>10</v>
      </c>
      <c r="F66" s="5">
        <v>5</v>
      </c>
      <c r="G66" s="5">
        <v>5</v>
      </c>
      <c r="H66" s="5">
        <v>5</v>
      </c>
      <c r="I66" s="5">
        <v>5</v>
      </c>
      <c r="J66" s="5">
        <v>5</v>
      </c>
      <c r="K66" s="5">
        <v>8</v>
      </c>
      <c r="L66" s="16">
        <v>10</v>
      </c>
      <c r="M66" s="16">
        <v>20</v>
      </c>
      <c r="N66" s="16">
        <v>20</v>
      </c>
      <c r="O66" s="5">
        <v>8</v>
      </c>
      <c r="P66" s="16">
        <v>15</v>
      </c>
      <c r="Q66" s="16"/>
      <c r="R66" s="16"/>
      <c r="S66" s="16"/>
      <c r="T66" s="16"/>
      <c r="U66" s="16">
        <v>6</v>
      </c>
      <c r="V66" s="16"/>
      <c r="W66" s="16">
        <v>2</v>
      </c>
      <c r="X66" s="16">
        <v>15</v>
      </c>
      <c r="Y66" s="16">
        <v>15</v>
      </c>
      <c r="Z66" s="16">
        <f t="shared" si="4"/>
        <v>604</v>
      </c>
      <c r="AA66" s="20" t="s">
        <v>90</v>
      </c>
      <c r="AB66" s="21">
        <v>13.69</v>
      </c>
      <c r="AC66" s="46">
        <f t="shared" si="5"/>
        <v>8268.76</v>
      </c>
    </row>
    <row r="67" spans="1:29" ht="36" x14ac:dyDescent="0.2">
      <c r="A67" s="48" t="s">
        <v>96</v>
      </c>
      <c r="B67" s="16">
        <v>100</v>
      </c>
      <c r="C67" s="16">
        <v>35</v>
      </c>
      <c r="D67" s="16"/>
      <c r="E67" s="5"/>
      <c r="F67" s="5">
        <v>2</v>
      </c>
      <c r="G67" s="5">
        <v>2</v>
      </c>
      <c r="H67" s="5">
        <v>2</v>
      </c>
      <c r="I67" s="5">
        <v>2</v>
      </c>
      <c r="J67" s="5">
        <v>2</v>
      </c>
      <c r="K67" s="5"/>
      <c r="L67" s="16"/>
      <c r="M67" s="16"/>
      <c r="N67" s="16"/>
      <c r="O67" s="5"/>
      <c r="P67" s="16"/>
      <c r="Q67" s="16"/>
      <c r="R67" s="16"/>
      <c r="S67" s="16"/>
      <c r="T67" s="16"/>
      <c r="U67" s="16"/>
      <c r="V67" s="16"/>
      <c r="W67" s="16"/>
      <c r="X67" s="16"/>
      <c r="Y67" s="16"/>
      <c r="Z67" s="16">
        <f t="shared" si="4"/>
        <v>145</v>
      </c>
      <c r="AA67" s="20" t="s">
        <v>90</v>
      </c>
      <c r="AB67" s="21">
        <v>86.14</v>
      </c>
      <c r="AC67" s="46">
        <f t="shared" si="5"/>
        <v>12490.3</v>
      </c>
    </row>
    <row r="68" spans="1:29" ht="36" x14ac:dyDescent="0.2">
      <c r="A68" s="48" t="s">
        <v>97</v>
      </c>
      <c r="B68" s="16">
        <v>80</v>
      </c>
      <c r="C68" s="16">
        <v>20</v>
      </c>
      <c r="D68" s="16"/>
      <c r="E68" s="5"/>
      <c r="F68" s="5">
        <v>2</v>
      </c>
      <c r="G68" s="5">
        <v>2</v>
      </c>
      <c r="H68" s="5">
        <v>2</v>
      </c>
      <c r="I68" s="5">
        <v>2</v>
      </c>
      <c r="J68" s="5">
        <v>2</v>
      </c>
      <c r="K68" s="5"/>
      <c r="L68" s="16"/>
      <c r="M68" s="16"/>
      <c r="N68" s="16"/>
      <c r="O68" s="5"/>
      <c r="P68" s="16"/>
      <c r="Q68" s="16"/>
      <c r="R68" s="16"/>
      <c r="S68" s="16"/>
      <c r="T68" s="16"/>
      <c r="U68" s="16"/>
      <c r="V68" s="16"/>
      <c r="W68" s="16"/>
      <c r="X68" s="16"/>
      <c r="Y68" s="16"/>
      <c r="Z68" s="16">
        <f t="shared" si="4"/>
        <v>110</v>
      </c>
      <c r="AA68" s="20" t="s">
        <v>90</v>
      </c>
      <c r="AB68" s="21">
        <v>92.04</v>
      </c>
      <c r="AC68" s="46">
        <f t="shared" si="5"/>
        <v>10124.400000000001</v>
      </c>
    </row>
    <row r="69" spans="1:29" ht="36" x14ac:dyDescent="0.2">
      <c r="A69" s="48" t="s">
        <v>98</v>
      </c>
      <c r="B69" s="16">
        <v>40</v>
      </c>
      <c r="C69" s="16">
        <v>20</v>
      </c>
      <c r="D69" s="16"/>
      <c r="E69" s="5"/>
      <c r="F69" s="5">
        <v>2</v>
      </c>
      <c r="G69" s="5">
        <v>2</v>
      </c>
      <c r="H69" s="5">
        <v>2</v>
      </c>
      <c r="I69" s="5">
        <v>2</v>
      </c>
      <c r="J69" s="5">
        <v>2</v>
      </c>
      <c r="K69" s="5">
        <v>2</v>
      </c>
      <c r="L69" s="16"/>
      <c r="M69" s="16"/>
      <c r="N69" s="16"/>
      <c r="O69" s="5"/>
      <c r="P69" s="16"/>
      <c r="Q69" s="16"/>
      <c r="R69" s="16"/>
      <c r="S69" s="16"/>
      <c r="T69" s="16"/>
      <c r="U69" s="16"/>
      <c r="V69" s="16"/>
      <c r="W69" s="16"/>
      <c r="X69" s="16"/>
      <c r="Y69" s="16"/>
      <c r="Z69" s="16">
        <f t="shared" si="4"/>
        <v>72</v>
      </c>
      <c r="AA69" s="20" t="s">
        <v>90</v>
      </c>
      <c r="AB69" s="21">
        <v>114.37</v>
      </c>
      <c r="AC69" s="46">
        <f t="shared" si="5"/>
        <v>8234.64</v>
      </c>
    </row>
    <row r="70" spans="1:29" ht="36" x14ac:dyDescent="0.2">
      <c r="A70" s="48" t="s">
        <v>99</v>
      </c>
      <c r="B70" s="16">
        <v>22</v>
      </c>
      <c r="C70" s="16">
        <v>12</v>
      </c>
      <c r="D70" s="16"/>
      <c r="E70" s="5"/>
      <c r="F70" s="5">
        <v>2</v>
      </c>
      <c r="G70" s="5">
        <v>2</v>
      </c>
      <c r="H70" s="5">
        <v>2</v>
      </c>
      <c r="I70" s="5">
        <v>2</v>
      </c>
      <c r="J70" s="5">
        <v>2</v>
      </c>
      <c r="K70" s="5">
        <v>0</v>
      </c>
      <c r="L70" s="16"/>
      <c r="M70" s="16"/>
      <c r="N70" s="16"/>
      <c r="O70" s="5"/>
      <c r="P70" s="16"/>
      <c r="Q70" s="16"/>
      <c r="R70" s="16"/>
      <c r="S70" s="16"/>
      <c r="T70" s="16"/>
      <c r="U70" s="16"/>
      <c r="V70" s="16"/>
      <c r="W70" s="16"/>
      <c r="X70" s="16"/>
      <c r="Y70" s="16"/>
      <c r="Z70" s="16">
        <f t="shared" si="4"/>
        <v>44</v>
      </c>
      <c r="AA70" s="20" t="s">
        <v>90</v>
      </c>
      <c r="AB70" s="21">
        <v>24.96</v>
      </c>
      <c r="AC70" s="46">
        <f t="shared" si="5"/>
        <v>1098.24</v>
      </c>
    </row>
    <row r="71" spans="1:29" ht="36" x14ac:dyDescent="0.2">
      <c r="A71" s="48" t="s">
        <v>100</v>
      </c>
      <c r="B71" s="16">
        <v>1150</v>
      </c>
      <c r="C71" s="16">
        <v>760</v>
      </c>
      <c r="D71" s="16">
        <v>1000</v>
      </c>
      <c r="E71" s="5">
        <v>200</v>
      </c>
      <c r="F71" s="5">
        <v>10</v>
      </c>
      <c r="G71" s="5">
        <v>10</v>
      </c>
      <c r="H71" s="5">
        <v>10</v>
      </c>
      <c r="I71" s="5">
        <v>10</v>
      </c>
      <c r="J71" s="5">
        <v>10</v>
      </c>
      <c r="K71" s="5">
        <v>10</v>
      </c>
      <c r="L71" s="16">
        <v>190</v>
      </c>
      <c r="M71" s="16">
        <v>150</v>
      </c>
      <c r="N71" s="16">
        <v>150</v>
      </c>
      <c r="O71" s="5"/>
      <c r="P71" s="16">
        <v>70</v>
      </c>
      <c r="Q71" s="16">
        <v>80</v>
      </c>
      <c r="R71" s="16">
        <v>60</v>
      </c>
      <c r="S71" s="16">
        <v>70</v>
      </c>
      <c r="T71" s="16">
        <v>80</v>
      </c>
      <c r="U71" s="16">
        <v>100</v>
      </c>
      <c r="V71" s="16">
        <v>80</v>
      </c>
      <c r="W71" s="16">
        <v>80</v>
      </c>
      <c r="X71" s="16">
        <v>70</v>
      </c>
      <c r="Y71" s="16">
        <v>69</v>
      </c>
      <c r="Z71" s="16">
        <f t="shared" si="4"/>
        <v>4419</v>
      </c>
      <c r="AA71" s="20" t="s">
        <v>90</v>
      </c>
      <c r="AB71" s="21">
        <v>11.51</v>
      </c>
      <c r="AC71" s="46">
        <f t="shared" si="5"/>
        <v>50862.69</v>
      </c>
    </row>
    <row r="72" spans="1:29" ht="36" x14ac:dyDescent="0.2">
      <c r="A72" s="48" t="s">
        <v>101</v>
      </c>
      <c r="B72" s="16">
        <v>30</v>
      </c>
      <c r="C72" s="16">
        <v>20</v>
      </c>
      <c r="D72" s="16"/>
      <c r="E72" s="5"/>
      <c r="F72" s="5">
        <v>2</v>
      </c>
      <c r="G72" s="5">
        <v>2</v>
      </c>
      <c r="H72" s="5">
        <v>2</v>
      </c>
      <c r="I72" s="5">
        <v>2</v>
      </c>
      <c r="J72" s="5">
        <v>2</v>
      </c>
      <c r="K72" s="5">
        <v>2</v>
      </c>
      <c r="L72" s="16"/>
      <c r="M72" s="16"/>
      <c r="N72" s="16"/>
      <c r="O72" s="5"/>
      <c r="P72" s="16"/>
      <c r="Q72" s="16">
        <v>30</v>
      </c>
      <c r="R72" s="16"/>
      <c r="S72" s="16">
        <v>10</v>
      </c>
      <c r="T72" s="16"/>
      <c r="U72" s="16">
        <v>10</v>
      </c>
      <c r="V72" s="16">
        <v>10</v>
      </c>
      <c r="W72" s="16">
        <v>10</v>
      </c>
      <c r="X72" s="16"/>
      <c r="Y72" s="16"/>
      <c r="Z72" s="16">
        <f t="shared" si="4"/>
        <v>132</v>
      </c>
      <c r="AA72" s="20" t="s">
        <v>90</v>
      </c>
      <c r="AB72" s="21">
        <v>13.23</v>
      </c>
      <c r="AC72" s="46">
        <f t="shared" si="5"/>
        <v>1746.3600000000001</v>
      </c>
    </row>
    <row r="73" spans="1:29" ht="36" x14ac:dyDescent="0.2">
      <c r="A73" s="48" t="s">
        <v>102</v>
      </c>
      <c r="B73" s="16">
        <v>75</v>
      </c>
      <c r="C73" s="16">
        <v>45</v>
      </c>
      <c r="D73" s="16"/>
      <c r="E73" s="5"/>
      <c r="F73" s="5">
        <v>1</v>
      </c>
      <c r="G73" s="5">
        <v>1</v>
      </c>
      <c r="H73" s="5">
        <v>1</v>
      </c>
      <c r="I73" s="5">
        <v>1</v>
      </c>
      <c r="J73" s="5">
        <v>1</v>
      </c>
      <c r="K73" s="5">
        <v>1</v>
      </c>
      <c r="L73" s="16"/>
      <c r="M73" s="16"/>
      <c r="N73" s="16"/>
      <c r="O73" s="5"/>
      <c r="P73" s="16"/>
      <c r="Q73" s="16"/>
      <c r="R73" s="16"/>
      <c r="S73" s="16"/>
      <c r="T73" s="16"/>
      <c r="U73" s="16"/>
      <c r="V73" s="16"/>
      <c r="W73" s="16"/>
      <c r="X73" s="16"/>
      <c r="Y73" s="16"/>
      <c r="Z73" s="16">
        <f t="shared" si="4"/>
        <v>126</v>
      </c>
      <c r="AA73" s="20" t="s">
        <v>90</v>
      </c>
      <c r="AB73" s="21">
        <v>24.15</v>
      </c>
      <c r="AC73" s="46">
        <f t="shared" si="5"/>
        <v>3042.8999999999996</v>
      </c>
    </row>
    <row r="74" spans="1:29" ht="36" x14ac:dyDescent="0.2">
      <c r="A74" s="48" t="s">
        <v>103</v>
      </c>
      <c r="B74" s="16"/>
      <c r="C74" s="16"/>
      <c r="D74" s="16"/>
      <c r="E74" s="5"/>
      <c r="F74" s="5">
        <v>10</v>
      </c>
      <c r="G74" s="5">
        <v>10</v>
      </c>
      <c r="H74" s="5">
        <v>10</v>
      </c>
      <c r="I74" s="5">
        <v>10</v>
      </c>
      <c r="J74" s="5">
        <v>10</v>
      </c>
      <c r="K74" s="5">
        <v>10</v>
      </c>
      <c r="L74" s="16">
        <v>50</v>
      </c>
      <c r="M74" s="16">
        <v>20</v>
      </c>
      <c r="N74" s="16">
        <v>20</v>
      </c>
      <c r="O74" s="5">
        <v>300</v>
      </c>
      <c r="P74" s="16"/>
      <c r="Q74" s="16">
        <v>20</v>
      </c>
      <c r="R74" s="16"/>
      <c r="S74" s="16">
        <v>20</v>
      </c>
      <c r="T74" s="16"/>
      <c r="U74" s="16"/>
      <c r="V74" s="16"/>
      <c r="W74" s="16"/>
      <c r="X74" s="16"/>
      <c r="Y74" s="16"/>
      <c r="Z74" s="16">
        <f t="shared" si="4"/>
        <v>490</v>
      </c>
      <c r="AA74" s="20" t="s">
        <v>90</v>
      </c>
      <c r="AB74" s="21">
        <v>11.51</v>
      </c>
      <c r="AC74" s="46">
        <f t="shared" si="5"/>
        <v>5639.9</v>
      </c>
    </row>
    <row r="75" spans="1:29" ht="36" x14ac:dyDescent="0.2">
      <c r="A75" s="48" t="s">
        <v>104</v>
      </c>
      <c r="B75" s="16"/>
      <c r="C75" s="16"/>
      <c r="D75" s="16"/>
      <c r="E75" s="5"/>
      <c r="F75" s="5">
        <v>1</v>
      </c>
      <c r="G75" s="5">
        <v>1</v>
      </c>
      <c r="H75" s="5">
        <v>1</v>
      </c>
      <c r="I75" s="5">
        <v>1</v>
      </c>
      <c r="J75" s="5">
        <v>1</v>
      </c>
      <c r="K75" s="5">
        <v>1</v>
      </c>
      <c r="L75" s="16"/>
      <c r="M75" s="16"/>
      <c r="N75" s="16"/>
      <c r="O75" s="5"/>
      <c r="P75" s="16"/>
      <c r="Q75" s="16"/>
      <c r="R75" s="16"/>
      <c r="S75" s="16"/>
      <c r="T75" s="16"/>
      <c r="U75" s="16"/>
      <c r="V75" s="16"/>
      <c r="W75" s="16"/>
      <c r="X75" s="16"/>
      <c r="Y75" s="16"/>
      <c r="Z75" s="16">
        <f t="shared" si="4"/>
        <v>6</v>
      </c>
      <c r="AA75" s="20" t="s">
        <v>90</v>
      </c>
      <c r="AB75" s="21">
        <v>13.23</v>
      </c>
      <c r="AC75" s="46">
        <f t="shared" si="5"/>
        <v>79.38</v>
      </c>
    </row>
    <row r="76" spans="1:29" ht="36" x14ac:dyDescent="0.2">
      <c r="A76" s="48" t="s">
        <v>105</v>
      </c>
      <c r="B76" s="16">
        <v>200</v>
      </c>
      <c r="C76" s="16">
        <v>120</v>
      </c>
      <c r="D76" s="16"/>
      <c r="E76" s="5"/>
      <c r="F76" s="5">
        <v>15</v>
      </c>
      <c r="G76" s="5">
        <v>15</v>
      </c>
      <c r="H76" s="5">
        <v>15</v>
      </c>
      <c r="I76" s="5">
        <v>15</v>
      </c>
      <c r="J76" s="5">
        <v>15</v>
      </c>
      <c r="K76" s="5">
        <v>15</v>
      </c>
      <c r="L76" s="16">
        <v>6</v>
      </c>
      <c r="M76" s="16"/>
      <c r="N76" s="16"/>
      <c r="O76" s="5"/>
      <c r="P76" s="16"/>
      <c r="Q76" s="16"/>
      <c r="R76" s="16"/>
      <c r="S76" s="16">
        <v>50</v>
      </c>
      <c r="T76" s="16"/>
      <c r="U76" s="16">
        <v>10</v>
      </c>
      <c r="V76" s="16"/>
      <c r="W76" s="16"/>
      <c r="X76" s="16"/>
      <c r="Y76" s="16"/>
      <c r="Z76" s="16">
        <f t="shared" si="4"/>
        <v>476</v>
      </c>
      <c r="AA76" s="20" t="s">
        <v>90</v>
      </c>
      <c r="AB76" s="21">
        <v>13.11</v>
      </c>
      <c r="AC76" s="46">
        <f t="shared" si="5"/>
        <v>6240.36</v>
      </c>
    </row>
    <row r="77" spans="1:29" ht="36" x14ac:dyDescent="0.2">
      <c r="A77" s="48" t="s">
        <v>106</v>
      </c>
      <c r="B77" s="16"/>
      <c r="C77" s="16"/>
      <c r="D77" s="16"/>
      <c r="E77" s="5"/>
      <c r="F77" s="5">
        <v>2</v>
      </c>
      <c r="G77" s="5">
        <v>2</v>
      </c>
      <c r="H77" s="5">
        <v>2</v>
      </c>
      <c r="I77" s="5">
        <v>2</v>
      </c>
      <c r="J77" s="5">
        <v>2</v>
      </c>
      <c r="K77" s="5">
        <v>2</v>
      </c>
      <c r="L77" s="16"/>
      <c r="M77" s="16"/>
      <c r="N77" s="16"/>
      <c r="O77" s="5"/>
      <c r="P77" s="16"/>
      <c r="Q77" s="16"/>
      <c r="R77" s="16"/>
      <c r="S77" s="16"/>
      <c r="T77" s="16"/>
      <c r="U77" s="16"/>
      <c r="V77" s="16"/>
      <c r="W77" s="16"/>
      <c r="X77" s="16"/>
      <c r="Y77" s="16"/>
      <c r="Z77" s="16">
        <f t="shared" si="4"/>
        <v>12</v>
      </c>
      <c r="AA77" s="20" t="s">
        <v>90</v>
      </c>
      <c r="AB77" s="21">
        <v>8.02</v>
      </c>
      <c r="AC77" s="46">
        <f t="shared" si="5"/>
        <v>96.24</v>
      </c>
    </row>
    <row r="78" spans="1:29" ht="24" x14ac:dyDescent="0.2">
      <c r="A78" s="48" t="s">
        <v>107</v>
      </c>
      <c r="B78" s="16"/>
      <c r="C78" s="16"/>
      <c r="D78" s="16"/>
      <c r="E78" s="5"/>
      <c r="F78" s="5">
        <v>5</v>
      </c>
      <c r="G78" s="5">
        <v>5</v>
      </c>
      <c r="H78" s="5">
        <v>5</v>
      </c>
      <c r="I78" s="5">
        <v>5</v>
      </c>
      <c r="J78" s="5">
        <v>5</v>
      </c>
      <c r="K78" s="5">
        <v>6</v>
      </c>
      <c r="L78" s="16"/>
      <c r="M78" s="16"/>
      <c r="N78" s="16"/>
      <c r="O78" s="5"/>
      <c r="P78" s="16"/>
      <c r="Q78" s="16"/>
      <c r="R78" s="16">
        <v>5</v>
      </c>
      <c r="S78" s="16"/>
      <c r="T78" s="16"/>
      <c r="U78" s="16"/>
      <c r="V78" s="16"/>
      <c r="W78" s="16"/>
      <c r="X78" s="16"/>
      <c r="Y78" s="16"/>
      <c r="Z78" s="16">
        <f t="shared" si="4"/>
        <v>36</v>
      </c>
      <c r="AA78" s="20" t="s">
        <v>108</v>
      </c>
      <c r="AB78" s="21">
        <v>4.04</v>
      </c>
      <c r="AC78" s="46">
        <f t="shared" si="5"/>
        <v>145.44</v>
      </c>
    </row>
    <row r="79" spans="1:29" ht="36" x14ac:dyDescent="0.2">
      <c r="A79" s="48" t="s">
        <v>109</v>
      </c>
      <c r="B79" s="16">
        <v>50</v>
      </c>
      <c r="C79" s="16">
        <v>30</v>
      </c>
      <c r="D79" s="16">
        <v>5</v>
      </c>
      <c r="E79" s="5">
        <v>1</v>
      </c>
      <c r="F79" s="5">
        <v>2</v>
      </c>
      <c r="G79" s="5">
        <v>2</v>
      </c>
      <c r="H79" s="5">
        <v>2</v>
      </c>
      <c r="I79" s="5">
        <v>2</v>
      </c>
      <c r="J79" s="5">
        <v>2</v>
      </c>
      <c r="K79" s="5">
        <v>2</v>
      </c>
      <c r="L79" s="16"/>
      <c r="M79" s="16">
        <v>2</v>
      </c>
      <c r="N79" s="16">
        <v>2</v>
      </c>
      <c r="O79" s="5">
        <v>2</v>
      </c>
      <c r="P79" s="16"/>
      <c r="Q79" s="16"/>
      <c r="R79" s="16"/>
      <c r="S79" s="16">
        <v>2</v>
      </c>
      <c r="T79" s="16">
        <v>10</v>
      </c>
      <c r="U79" s="16"/>
      <c r="V79" s="16">
        <v>1</v>
      </c>
      <c r="W79" s="16">
        <v>2</v>
      </c>
      <c r="X79" s="16"/>
      <c r="Y79" s="16"/>
      <c r="Z79" s="16">
        <f t="shared" si="4"/>
        <v>119</v>
      </c>
      <c r="AA79" s="20" t="s">
        <v>90</v>
      </c>
      <c r="AB79" s="21">
        <v>95.45</v>
      </c>
      <c r="AC79" s="46">
        <f t="shared" si="5"/>
        <v>11358.550000000001</v>
      </c>
    </row>
    <row r="80" spans="1:29" ht="36" x14ac:dyDescent="0.2">
      <c r="A80" s="48" t="s">
        <v>110</v>
      </c>
      <c r="B80" s="16">
        <v>30</v>
      </c>
      <c r="C80" s="16">
        <v>20</v>
      </c>
      <c r="D80" s="16"/>
      <c r="E80" s="5"/>
      <c r="F80" s="5">
        <v>5</v>
      </c>
      <c r="G80" s="5">
        <v>5</v>
      </c>
      <c r="H80" s="5">
        <v>5</v>
      </c>
      <c r="I80" s="5">
        <v>5</v>
      </c>
      <c r="J80" s="5">
        <v>5</v>
      </c>
      <c r="K80" s="5">
        <v>5</v>
      </c>
      <c r="L80" s="16"/>
      <c r="M80" s="16"/>
      <c r="N80" s="16"/>
      <c r="O80" s="5"/>
      <c r="P80" s="16"/>
      <c r="Q80" s="16"/>
      <c r="R80" s="16"/>
      <c r="S80" s="16"/>
      <c r="T80" s="16"/>
      <c r="U80" s="16"/>
      <c r="V80" s="16"/>
      <c r="W80" s="16"/>
      <c r="X80" s="16"/>
      <c r="Y80" s="16"/>
      <c r="Z80" s="16">
        <f t="shared" si="4"/>
        <v>80</v>
      </c>
      <c r="AA80" s="20" t="s">
        <v>90</v>
      </c>
      <c r="AB80" s="21">
        <v>7.94</v>
      </c>
      <c r="AC80" s="46">
        <f t="shared" si="5"/>
        <v>635.20000000000005</v>
      </c>
    </row>
    <row r="81" spans="1:29" ht="36" x14ac:dyDescent="0.2">
      <c r="A81" s="48" t="s">
        <v>111</v>
      </c>
      <c r="B81" s="16"/>
      <c r="C81" s="16"/>
      <c r="D81" s="16"/>
      <c r="E81" s="5"/>
      <c r="F81" s="5"/>
      <c r="G81" s="5"/>
      <c r="H81" s="5"/>
      <c r="I81" s="5"/>
      <c r="J81" s="5"/>
      <c r="K81" s="5">
        <v>5</v>
      </c>
      <c r="L81" s="16"/>
      <c r="M81" s="16"/>
      <c r="N81" s="16"/>
      <c r="O81" s="5">
        <v>120</v>
      </c>
      <c r="P81" s="16"/>
      <c r="Q81" s="16"/>
      <c r="R81" s="16"/>
      <c r="S81" s="16"/>
      <c r="T81" s="16"/>
      <c r="U81" s="16"/>
      <c r="V81" s="16"/>
      <c r="W81" s="16"/>
      <c r="X81" s="16"/>
      <c r="Y81" s="16"/>
      <c r="Z81" s="16">
        <f t="shared" si="4"/>
        <v>125</v>
      </c>
      <c r="AA81" s="20" t="s">
        <v>90</v>
      </c>
      <c r="AB81" s="21">
        <v>6.44</v>
      </c>
      <c r="AC81" s="46">
        <f t="shared" si="5"/>
        <v>805</v>
      </c>
    </row>
    <row r="82" spans="1:29" ht="36" x14ac:dyDescent="0.2">
      <c r="A82" s="48" t="s">
        <v>113</v>
      </c>
      <c r="B82" s="16">
        <v>100</v>
      </c>
      <c r="C82" s="16">
        <v>60</v>
      </c>
      <c r="D82" s="16">
        <v>301</v>
      </c>
      <c r="E82" s="5">
        <v>20</v>
      </c>
      <c r="F82" s="5">
        <v>10</v>
      </c>
      <c r="G82" s="5">
        <v>10</v>
      </c>
      <c r="H82" s="5">
        <v>10</v>
      </c>
      <c r="I82" s="5">
        <v>10</v>
      </c>
      <c r="J82" s="5">
        <v>10</v>
      </c>
      <c r="K82" s="5">
        <v>10</v>
      </c>
      <c r="L82" s="16">
        <v>200</v>
      </c>
      <c r="M82" s="16">
        <v>20</v>
      </c>
      <c r="N82" s="16">
        <v>20</v>
      </c>
      <c r="O82" s="5">
        <v>8</v>
      </c>
      <c r="P82" s="16">
        <v>15</v>
      </c>
      <c r="Q82" s="16">
        <v>50</v>
      </c>
      <c r="R82" s="16"/>
      <c r="S82" s="16">
        <v>15</v>
      </c>
      <c r="T82" s="16">
        <v>40</v>
      </c>
      <c r="U82" s="16">
        <v>10</v>
      </c>
      <c r="V82" s="16">
        <v>5</v>
      </c>
      <c r="W82" s="16">
        <v>5</v>
      </c>
      <c r="X82" s="16">
        <v>15</v>
      </c>
      <c r="Y82" s="16">
        <v>15</v>
      </c>
      <c r="Z82" s="16">
        <f t="shared" ref="Z82:Z91" si="6">SUM(B82:Y82)</f>
        <v>959</v>
      </c>
      <c r="AA82" s="20" t="s">
        <v>112</v>
      </c>
      <c r="AB82" s="21">
        <v>5.75</v>
      </c>
      <c r="AC82" s="46">
        <f t="shared" ref="AC82:AC91" si="7">SUM(Z82*$AB82)</f>
        <v>5514.25</v>
      </c>
    </row>
    <row r="83" spans="1:29" ht="36" x14ac:dyDescent="0.2">
      <c r="A83" s="48" t="s">
        <v>114</v>
      </c>
      <c r="B83" s="16">
        <v>100</v>
      </c>
      <c r="C83" s="16">
        <v>60</v>
      </c>
      <c r="D83" s="16"/>
      <c r="E83" s="5"/>
      <c r="F83" s="5">
        <v>5</v>
      </c>
      <c r="G83" s="5">
        <v>5</v>
      </c>
      <c r="H83" s="5">
        <v>5</v>
      </c>
      <c r="I83" s="5">
        <v>5</v>
      </c>
      <c r="J83" s="5">
        <v>5</v>
      </c>
      <c r="K83" s="5">
        <v>5</v>
      </c>
      <c r="L83" s="16"/>
      <c r="M83" s="16"/>
      <c r="N83" s="16"/>
      <c r="O83" s="5">
        <v>2</v>
      </c>
      <c r="P83" s="16"/>
      <c r="Q83" s="16">
        <v>10</v>
      </c>
      <c r="R83" s="16"/>
      <c r="S83" s="16"/>
      <c r="T83" s="16"/>
      <c r="U83" s="16">
        <v>10</v>
      </c>
      <c r="V83" s="16"/>
      <c r="W83" s="16"/>
      <c r="X83" s="16"/>
      <c r="Y83" s="16"/>
      <c r="Z83" s="16">
        <f t="shared" si="6"/>
        <v>212</v>
      </c>
      <c r="AA83" s="20" t="s">
        <v>112</v>
      </c>
      <c r="AB83" s="21">
        <v>8.9700000000000006</v>
      </c>
      <c r="AC83" s="46">
        <f t="shared" si="7"/>
        <v>1901.64</v>
      </c>
    </row>
    <row r="84" spans="1:29" ht="36" x14ac:dyDescent="0.2">
      <c r="A84" s="48" t="s">
        <v>115</v>
      </c>
      <c r="B84" s="16">
        <v>50</v>
      </c>
      <c r="C84" s="16">
        <v>25</v>
      </c>
      <c r="D84" s="16"/>
      <c r="E84" s="5">
        <v>6</v>
      </c>
      <c r="F84" s="5"/>
      <c r="G84" s="5"/>
      <c r="H84" s="5"/>
      <c r="I84" s="5"/>
      <c r="J84" s="5"/>
      <c r="K84" s="5"/>
      <c r="L84" s="16"/>
      <c r="M84" s="16"/>
      <c r="N84" s="16"/>
      <c r="O84" s="5"/>
      <c r="P84" s="16"/>
      <c r="Q84" s="16"/>
      <c r="R84" s="16"/>
      <c r="S84" s="16"/>
      <c r="T84" s="16"/>
      <c r="U84" s="16"/>
      <c r="V84" s="16">
        <v>1</v>
      </c>
      <c r="W84" s="16"/>
      <c r="X84" s="16"/>
      <c r="Y84" s="16">
        <v>1</v>
      </c>
      <c r="Z84" s="16">
        <f t="shared" si="6"/>
        <v>83</v>
      </c>
      <c r="AA84" s="20" t="s">
        <v>112</v>
      </c>
      <c r="AB84" s="21">
        <v>6.79</v>
      </c>
      <c r="AC84" s="46">
        <f t="shared" si="7"/>
        <v>563.57000000000005</v>
      </c>
    </row>
    <row r="85" spans="1:29" ht="36" x14ac:dyDescent="0.2">
      <c r="A85" s="48" t="s">
        <v>116</v>
      </c>
      <c r="B85" s="16">
        <v>20</v>
      </c>
      <c r="C85" s="16">
        <v>10</v>
      </c>
      <c r="D85" s="16"/>
      <c r="E85" s="5"/>
      <c r="F85" s="5"/>
      <c r="G85" s="5"/>
      <c r="H85" s="5"/>
      <c r="I85" s="5"/>
      <c r="J85" s="5"/>
      <c r="K85" s="5"/>
      <c r="L85" s="16"/>
      <c r="M85" s="16"/>
      <c r="N85" s="16"/>
      <c r="O85" s="5"/>
      <c r="P85" s="16"/>
      <c r="Q85" s="16"/>
      <c r="R85" s="16"/>
      <c r="S85" s="16"/>
      <c r="T85" s="16"/>
      <c r="U85" s="16"/>
      <c r="V85" s="16"/>
      <c r="W85" s="16">
        <v>2</v>
      </c>
      <c r="X85" s="16"/>
      <c r="Y85" s="16"/>
      <c r="Z85" s="16">
        <f t="shared" si="6"/>
        <v>32</v>
      </c>
      <c r="AA85" s="20" t="s">
        <v>112</v>
      </c>
      <c r="AB85" s="21">
        <v>3.01</v>
      </c>
      <c r="AC85" s="46">
        <f t="shared" si="7"/>
        <v>96.32</v>
      </c>
    </row>
    <row r="86" spans="1:29" ht="24" x14ac:dyDescent="0.2">
      <c r="A86" s="45" t="s">
        <v>117</v>
      </c>
      <c r="B86" s="16">
        <v>100</v>
      </c>
      <c r="C86" s="16">
        <v>60</v>
      </c>
      <c r="D86" s="16"/>
      <c r="E86" s="5"/>
      <c r="F86" s="5">
        <v>5</v>
      </c>
      <c r="G86" s="5">
        <v>5</v>
      </c>
      <c r="H86" s="5">
        <v>5</v>
      </c>
      <c r="I86" s="5">
        <v>5</v>
      </c>
      <c r="J86" s="5">
        <v>5</v>
      </c>
      <c r="K86" s="5">
        <v>4</v>
      </c>
      <c r="L86" s="16"/>
      <c r="M86" s="16"/>
      <c r="N86" s="16"/>
      <c r="O86" s="5">
        <v>2</v>
      </c>
      <c r="P86" s="16">
        <v>6</v>
      </c>
      <c r="Q86" s="16">
        <v>10</v>
      </c>
      <c r="R86" s="16">
        <v>5</v>
      </c>
      <c r="S86" s="16">
        <v>10</v>
      </c>
      <c r="T86" s="16"/>
      <c r="U86" s="16">
        <v>10</v>
      </c>
      <c r="V86" s="16">
        <v>10</v>
      </c>
      <c r="W86" s="16">
        <v>10</v>
      </c>
      <c r="X86" s="16">
        <v>6</v>
      </c>
      <c r="Y86" s="16">
        <v>6</v>
      </c>
      <c r="Z86" s="16">
        <f t="shared" si="6"/>
        <v>264</v>
      </c>
      <c r="AA86" s="20" t="s">
        <v>28</v>
      </c>
      <c r="AB86" s="21">
        <v>19.47</v>
      </c>
      <c r="AC86" s="46">
        <f t="shared" si="7"/>
        <v>5140.08</v>
      </c>
    </row>
    <row r="87" spans="1:29" ht="24" x14ac:dyDescent="0.2">
      <c r="A87" s="45" t="s">
        <v>118</v>
      </c>
      <c r="B87" s="16">
        <v>200</v>
      </c>
      <c r="C87" s="16">
        <v>100</v>
      </c>
      <c r="D87" s="16">
        <v>100</v>
      </c>
      <c r="E87" s="5">
        <v>50</v>
      </c>
      <c r="F87" s="5"/>
      <c r="G87" s="5"/>
      <c r="H87" s="5"/>
      <c r="I87" s="5"/>
      <c r="J87" s="5"/>
      <c r="K87" s="5"/>
      <c r="L87" s="16"/>
      <c r="M87" s="16">
        <v>24</v>
      </c>
      <c r="N87" s="16">
        <v>24</v>
      </c>
      <c r="O87" s="5"/>
      <c r="P87" s="16"/>
      <c r="Q87" s="16">
        <v>30</v>
      </c>
      <c r="R87" s="16"/>
      <c r="S87" s="16">
        <v>40</v>
      </c>
      <c r="T87" s="16">
        <v>50</v>
      </c>
      <c r="U87" s="16">
        <v>10</v>
      </c>
      <c r="V87" s="16">
        <v>20</v>
      </c>
      <c r="W87" s="16">
        <v>20</v>
      </c>
      <c r="X87" s="16"/>
      <c r="Y87" s="16"/>
      <c r="Z87" s="16">
        <f t="shared" si="6"/>
        <v>668</v>
      </c>
      <c r="AA87" s="20" t="s">
        <v>28</v>
      </c>
      <c r="AB87" s="21">
        <v>1.64</v>
      </c>
      <c r="AC87" s="46">
        <f t="shared" si="7"/>
        <v>1095.52</v>
      </c>
    </row>
    <row r="88" spans="1:29" ht="24" x14ac:dyDescent="0.2">
      <c r="A88" s="45" t="s">
        <v>119</v>
      </c>
      <c r="B88" s="16">
        <v>200</v>
      </c>
      <c r="C88" s="16">
        <v>100</v>
      </c>
      <c r="D88" s="16">
        <v>100</v>
      </c>
      <c r="E88" s="5">
        <v>50</v>
      </c>
      <c r="F88" s="5">
        <v>25</v>
      </c>
      <c r="G88" s="5">
        <v>25</v>
      </c>
      <c r="H88" s="5">
        <v>25</v>
      </c>
      <c r="I88" s="5">
        <v>25</v>
      </c>
      <c r="J88" s="5">
        <v>25</v>
      </c>
      <c r="K88" s="5">
        <v>25</v>
      </c>
      <c r="L88" s="16">
        <v>200</v>
      </c>
      <c r="M88" s="16">
        <v>24</v>
      </c>
      <c r="N88" s="16">
        <v>24</v>
      </c>
      <c r="O88" s="5">
        <v>12</v>
      </c>
      <c r="P88" s="16"/>
      <c r="Q88" s="16">
        <v>30</v>
      </c>
      <c r="R88" s="16">
        <v>20</v>
      </c>
      <c r="S88" s="16">
        <v>40</v>
      </c>
      <c r="T88" s="16">
        <v>50</v>
      </c>
      <c r="U88" s="16">
        <v>20</v>
      </c>
      <c r="V88" s="16">
        <v>20</v>
      </c>
      <c r="W88" s="16">
        <v>20</v>
      </c>
      <c r="X88" s="16"/>
      <c r="Y88" s="16"/>
      <c r="Z88" s="16">
        <f t="shared" si="6"/>
        <v>1060</v>
      </c>
      <c r="AA88" s="20" t="s">
        <v>28</v>
      </c>
      <c r="AB88" s="21">
        <v>1.64</v>
      </c>
      <c r="AC88" s="46">
        <f t="shared" si="7"/>
        <v>1738.3999999999999</v>
      </c>
    </row>
    <row r="89" spans="1:29" ht="24" x14ac:dyDescent="0.2">
      <c r="A89" s="45" t="s">
        <v>120</v>
      </c>
      <c r="B89" s="16">
        <v>200</v>
      </c>
      <c r="C89" s="16">
        <v>100</v>
      </c>
      <c r="D89" s="16">
        <v>100</v>
      </c>
      <c r="E89" s="5">
        <v>50</v>
      </c>
      <c r="F89" s="5">
        <v>25</v>
      </c>
      <c r="G89" s="5">
        <v>25</v>
      </c>
      <c r="H89" s="5">
        <v>25</v>
      </c>
      <c r="I89" s="5">
        <v>25</v>
      </c>
      <c r="J89" s="5">
        <v>25</v>
      </c>
      <c r="K89" s="5">
        <v>25</v>
      </c>
      <c r="L89" s="16">
        <v>100</v>
      </c>
      <c r="M89" s="16">
        <v>24</v>
      </c>
      <c r="N89" s="16">
        <v>24</v>
      </c>
      <c r="O89" s="5">
        <v>6</v>
      </c>
      <c r="P89" s="16"/>
      <c r="Q89" s="16">
        <v>30</v>
      </c>
      <c r="R89" s="16">
        <v>29</v>
      </c>
      <c r="S89" s="16">
        <v>40</v>
      </c>
      <c r="T89" s="16">
        <v>50</v>
      </c>
      <c r="U89" s="16">
        <v>10</v>
      </c>
      <c r="V89" s="16">
        <v>20</v>
      </c>
      <c r="W89" s="16">
        <v>20</v>
      </c>
      <c r="X89" s="16"/>
      <c r="Y89" s="16"/>
      <c r="Z89" s="16">
        <f t="shared" si="6"/>
        <v>953</v>
      </c>
      <c r="AA89" s="20" t="s">
        <v>28</v>
      </c>
      <c r="AB89" s="21">
        <v>1.64</v>
      </c>
      <c r="AC89" s="46">
        <f t="shared" si="7"/>
        <v>1562.9199999999998</v>
      </c>
    </row>
    <row r="90" spans="1:29" ht="24" x14ac:dyDescent="0.2">
      <c r="A90" s="45" t="s">
        <v>121</v>
      </c>
      <c r="B90" s="16">
        <v>200</v>
      </c>
      <c r="C90" s="16">
        <v>100</v>
      </c>
      <c r="D90" s="16">
        <v>300</v>
      </c>
      <c r="E90" s="5">
        <v>50</v>
      </c>
      <c r="F90" s="5"/>
      <c r="G90" s="5"/>
      <c r="H90" s="5"/>
      <c r="I90" s="5"/>
      <c r="J90" s="5"/>
      <c r="K90" s="5"/>
      <c r="L90" s="16"/>
      <c r="M90" s="16">
        <v>24</v>
      </c>
      <c r="N90" s="16">
        <v>24</v>
      </c>
      <c r="O90" s="5"/>
      <c r="P90" s="16"/>
      <c r="Q90" s="16">
        <v>30</v>
      </c>
      <c r="R90" s="16"/>
      <c r="S90" s="16">
        <v>40</v>
      </c>
      <c r="T90" s="16">
        <v>50</v>
      </c>
      <c r="U90" s="16">
        <v>10</v>
      </c>
      <c r="V90" s="16">
        <v>20</v>
      </c>
      <c r="W90" s="16">
        <v>20</v>
      </c>
      <c r="X90" s="16"/>
      <c r="Y90" s="16"/>
      <c r="Z90" s="16">
        <f t="shared" si="6"/>
        <v>868</v>
      </c>
      <c r="AA90" s="20" t="s">
        <v>28</v>
      </c>
      <c r="AB90" s="21">
        <v>0.34</v>
      </c>
      <c r="AC90" s="46">
        <f t="shared" si="7"/>
        <v>295.12</v>
      </c>
    </row>
    <row r="91" spans="1:29" ht="24" x14ac:dyDescent="0.2">
      <c r="A91" s="45" t="s">
        <v>122</v>
      </c>
      <c r="B91" s="16">
        <v>500</v>
      </c>
      <c r="C91" s="16">
        <v>280</v>
      </c>
      <c r="D91" s="16">
        <v>300</v>
      </c>
      <c r="E91" s="5">
        <v>50</v>
      </c>
      <c r="F91" s="5">
        <v>25</v>
      </c>
      <c r="G91" s="5">
        <v>25</v>
      </c>
      <c r="H91" s="5">
        <v>25</v>
      </c>
      <c r="I91" s="5">
        <v>25</v>
      </c>
      <c r="J91" s="5">
        <v>25</v>
      </c>
      <c r="K91" s="5">
        <v>22</v>
      </c>
      <c r="L91" s="16">
        <v>1</v>
      </c>
      <c r="M91" s="16">
        <v>24</v>
      </c>
      <c r="N91" s="16">
        <v>24</v>
      </c>
      <c r="O91" s="5">
        <v>200</v>
      </c>
      <c r="P91" s="16"/>
      <c r="Q91" s="16">
        <v>30</v>
      </c>
      <c r="R91" s="16"/>
      <c r="S91" s="16">
        <v>42</v>
      </c>
      <c r="T91" s="16">
        <v>50</v>
      </c>
      <c r="U91" s="16">
        <v>120</v>
      </c>
      <c r="V91" s="16">
        <v>20</v>
      </c>
      <c r="W91" s="16">
        <v>20</v>
      </c>
      <c r="X91" s="16"/>
      <c r="Y91" s="16"/>
      <c r="Z91" s="16">
        <f t="shared" si="6"/>
        <v>1808</v>
      </c>
      <c r="AA91" s="20" t="s">
        <v>28</v>
      </c>
      <c r="AB91" s="21">
        <v>0.34</v>
      </c>
      <c r="AC91" s="46">
        <f t="shared" si="7"/>
        <v>614.72</v>
      </c>
    </row>
    <row r="92" spans="1:29" x14ac:dyDescent="0.2">
      <c r="A92" s="44" t="s">
        <v>198</v>
      </c>
      <c r="B92" s="13">
        <f t="shared" ref="B92:Y92" si="8">SUMPRODUCT(B93:B131,$AB93:$AB131)</f>
        <v>21542.5</v>
      </c>
      <c r="C92" s="13">
        <f t="shared" si="8"/>
        <v>14114</v>
      </c>
      <c r="D92" s="13">
        <f t="shared" si="8"/>
        <v>12396</v>
      </c>
      <c r="E92" s="13">
        <f t="shared" si="8"/>
        <v>2932.0000000000005</v>
      </c>
      <c r="F92" s="13">
        <f t="shared" si="8"/>
        <v>1720.8</v>
      </c>
      <c r="G92" s="13">
        <f t="shared" si="8"/>
        <v>1720.8</v>
      </c>
      <c r="H92" s="13">
        <f t="shared" si="8"/>
        <v>1720.8</v>
      </c>
      <c r="I92" s="13">
        <f t="shared" si="8"/>
        <v>1720.8</v>
      </c>
      <c r="J92" s="13">
        <f t="shared" si="8"/>
        <v>1720.8</v>
      </c>
      <c r="K92" s="13">
        <f t="shared" si="8"/>
        <v>2023.9</v>
      </c>
      <c r="L92" s="13">
        <f t="shared" si="8"/>
        <v>3622.5</v>
      </c>
      <c r="M92" s="13">
        <f t="shared" si="8"/>
        <v>2000.1</v>
      </c>
      <c r="N92" s="13">
        <f t="shared" si="8"/>
        <v>2000.1</v>
      </c>
      <c r="O92" s="13">
        <f t="shared" si="8"/>
        <v>6879</v>
      </c>
      <c r="P92" s="13">
        <f t="shared" si="8"/>
        <v>3123.2</v>
      </c>
      <c r="Q92" s="13">
        <f t="shared" si="8"/>
        <v>2805.2000000000003</v>
      </c>
      <c r="R92" s="13">
        <f t="shared" si="8"/>
        <v>3425</v>
      </c>
      <c r="S92" s="13">
        <f t="shared" si="8"/>
        <v>446</v>
      </c>
      <c r="T92" s="13">
        <f t="shared" si="8"/>
        <v>1635.5</v>
      </c>
      <c r="U92" s="13">
        <f t="shared" si="8"/>
        <v>1240.5</v>
      </c>
      <c r="V92" s="13">
        <f t="shared" si="8"/>
        <v>1348.8999999999999</v>
      </c>
      <c r="W92" s="13">
        <f t="shared" si="8"/>
        <v>1330</v>
      </c>
      <c r="X92" s="13">
        <f t="shared" si="8"/>
        <v>3123.2</v>
      </c>
      <c r="Y92" s="13">
        <f t="shared" si="8"/>
        <v>3126.3999999999996</v>
      </c>
      <c r="Z92" s="13"/>
      <c r="AA92" s="14"/>
      <c r="AB92" s="15"/>
      <c r="AC92" s="49">
        <f>SUM(AC93:AC131)</f>
        <v>97718</v>
      </c>
    </row>
    <row r="93" spans="1:29" x14ac:dyDescent="0.2">
      <c r="A93" s="45" t="s">
        <v>199</v>
      </c>
      <c r="B93" s="16">
        <v>30</v>
      </c>
      <c r="C93" s="16"/>
      <c r="D93" s="16">
        <v>50</v>
      </c>
      <c r="E93" s="16">
        <v>12</v>
      </c>
      <c r="F93" s="16"/>
      <c r="G93" s="16"/>
      <c r="H93" s="16"/>
      <c r="I93" s="16"/>
      <c r="J93" s="16"/>
      <c r="K93" s="22">
        <v>8</v>
      </c>
      <c r="L93" s="16">
        <v>50</v>
      </c>
      <c r="M93" s="16">
        <v>30</v>
      </c>
      <c r="N93" s="16">
        <v>30</v>
      </c>
      <c r="O93" s="5">
        <v>24</v>
      </c>
      <c r="P93" s="16">
        <v>20</v>
      </c>
      <c r="Q93" s="16"/>
      <c r="R93" s="16">
        <v>24</v>
      </c>
      <c r="S93" s="16">
        <v>10</v>
      </c>
      <c r="T93" s="16">
        <v>5</v>
      </c>
      <c r="U93" s="16">
        <v>10</v>
      </c>
      <c r="V93" s="16">
        <v>24</v>
      </c>
      <c r="W93" s="16">
        <v>20</v>
      </c>
      <c r="X93" s="16">
        <v>20</v>
      </c>
      <c r="Y93" s="16">
        <v>20</v>
      </c>
      <c r="Z93" s="16">
        <f t="shared" ref="Z93:Z131" si="9">SUM(B93:Y93)</f>
        <v>387</v>
      </c>
      <c r="AA93" s="20" t="s">
        <v>200</v>
      </c>
      <c r="AB93" s="6">
        <v>4.5999999999999996</v>
      </c>
      <c r="AC93" s="46">
        <f t="shared" ref="AC93:AC131" si="10">SUM(Z93*$AB93)</f>
        <v>1780.1999999999998</v>
      </c>
    </row>
    <row r="94" spans="1:29" x14ac:dyDescent="0.2">
      <c r="A94" s="45" t="s">
        <v>201</v>
      </c>
      <c r="B94" s="16">
        <v>300</v>
      </c>
      <c r="C94" s="16">
        <v>200</v>
      </c>
      <c r="D94" s="16">
        <v>51</v>
      </c>
      <c r="E94" s="16">
        <v>100</v>
      </c>
      <c r="F94" s="16"/>
      <c r="G94" s="16"/>
      <c r="H94" s="16"/>
      <c r="I94" s="16"/>
      <c r="J94" s="16"/>
      <c r="K94" s="22">
        <v>15</v>
      </c>
      <c r="L94" s="16">
        <v>10</v>
      </c>
      <c r="M94" s="16">
        <v>10</v>
      </c>
      <c r="N94" s="16">
        <v>10</v>
      </c>
      <c r="O94" s="5">
        <v>288</v>
      </c>
      <c r="P94" s="16">
        <v>19</v>
      </c>
      <c r="Q94" s="16">
        <v>20</v>
      </c>
      <c r="R94" s="16">
        <v>24</v>
      </c>
      <c r="S94" s="16">
        <v>30</v>
      </c>
      <c r="T94" s="16">
        <v>5</v>
      </c>
      <c r="U94" s="16"/>
      <c r="V94" s="16">
        <v>12</v>
      </c>
      <c r="W94" s="16">
        <v>12</v>
      </c>
      <c r="X94" s="16">
        <v>19</v>
      </c>
      <c r="Y94" s="16">
        <v>19</v>
      </c>
      <c r="Z94" s="16">
        <f t="shared" si="9"/>
        <v>1144</v>
      </c>
      <c r="AA94" s="20" t="s">
        <v>12</v>
      </c>
      <c r="AB94" s="6">
        <v>1</v>
      </c>
      <c r="AC94" s="46">
        <f t="shared" si="10"/>
        <v>1144</v>
      </c>
    </row>
    <row r="95" spans="1:29" x14ac:dyDescent="0.2">
      <c r="A95" s="45" t="s">
        <v>202</v>
      </c>
      <c r="B95" s="16">
        <v>120</v>
      </c>
      <c r="C95" s="16">
        <v>70</v>
      </c>
      <c r="D95" s="16">
        <v>100</v>
      </c>
      <c r="E95" s="16">
        <v>96</v>
      </c>
      <c r="F95" s="16"/>
      <c r="G95" s="16"/>
      <c r="H95" s="16"/>
      <c r="I95" s="16"/>
      <c r="J95" s="16"/>
      <c r="K95" s="22"/>
      <c r="L95" s="16">
        <v>10</v>
      </c>
      <c r="M95" s="16">
        <v>8</v>
      </c>
      <c r="N95" s="16">
        <v>8</v>
      </c>
      <c r="O95" s="5">
        <v>12</v>
      </c>
      <c r="P95" s="16">
        <v>5</v>
      </c>
      <c r="Q95" s="16">
        <v>20</v>
      </c>
      <c r="R95" s="16">
        <v>24</v>
      </c>
      <c r="S95" s="16">
        <v>20</v>
      </c>
      <c r="T95" s="16">
        <v>5</v>
      </c>
      <c r="U95" s="16">
        <v>10</v>
      </c>
      <c r="V95" s="16">
        <v>12</v>
      </c>
      <c r="W95" s="16">
        <v>6</v>
      </c>
      <c r="X95" s="16">
        <v>5</v>
      </c>
      <c r="Y95" s="16">
        <v>5</v>
      </c>
      <c r="Z95" s="16">
        <f t="shared" si="9"/>
        <v>536</v>
      </c>
      <c r="AA95" s="20" t="s">
        <v>203</v>
      </c>
      <c r="AB95" s="6">
        <v>5.7</v>
      </c>
      <c r="AC95" s="46">
        <f t="shared" si="10"/>
        <v>3055.2000000000003</v>
      </c>
    </row>
    <row r="96" spans="1:29" x14ac:dyDescent="0.2">
      <c r="A96" s="45" t="s">
        <v>204</v>
      </c>
      <c r="B96" s="16">
        <v>120</v>
      </c>
      <c r="C96" s="16">
        <v>70</v>
      </c>
      <c r="D96" s="16">
        <v>10</v>
      </c>
      <c r="E96" s="16">
        <v>24</v>
      </c>
      <c r="F96" s="16"/>
      <c r="G96" s="16"/>
      <c r="H96" s="16"/>
      <c r="I96" s="16"/>
      <c r="J96" s="16"/>
      <c r="K96" s="22">
        <v>7</v>
      </c>
      <c r="L96" s="16">
        <v>30</v>
      </c>
      <c r="M96" s="16">
        <v>4</v>
      </c>
      <c r="N96" s="16">
        <v>4</v>
      </c>
      <c r="O96" s="5">
        <v>24</v>
      </c>
      <c r="P96" s="16">
        <v>10</v>
      </c>
      <c r="Q96" s="16">
        <v>20</v>
      </c>
      <c r="R96" s="16"/>
      <c r="S96" s="16"/>
      <c r="T96" s="16">
        <v>5</v>
      </c>
      <c r="U96" s="16"/>
      <c r="V96" s="16"/>
      <c r="W96" s="16">
        <v>12</v>
      </c>
      <c r="X96" s="16">
        <v>10</v>
      </c>
      <c r="Y96" s="16">
        <v>10</v>
      </c>
      <c r="Z96" s="16">
        <f t="shared" si="9"/>
        <v>360</v>
      </c>
      <c r="AA96" s="20" t="s">
        <v>205</v>
      </c>
      <c r="AB96" s="6">
        <v>7</v>
      </c>
      <c r="AC96" s="46">
        <f t="shared" si="10"/>
        <v>2520</v>
      </c>
    </row>
    <row r="97" spans="1:29" x14ac:dyDescent="0.2">
      <c r="A97" s="45" t="s">
        <v>206</v>
      </c>
      <c r="B97" s="16">
        <v>300</v>
      </c>
      <c r="C97" s="16">
        <v>200</v>
      </c>
      <c r="D97" s="16">
        <v>100</v>
      </c>
      <c r="E97" s="16"/>
      <c r="F97" s="16"/>
      <c r="G97" s="16"/>
      <c r="H97" s="16"/>
      <c r="I97" s="16"/>
      <c r="J97" s="16"/>
      <c r="K97" s="22">
        <v>10</v>
      </c>
      <c r="L97" s="16">
        <v>50</v>
      </c>
      <c r="M97" s="16">
        <v>24</v>
      </c>
      <c r="N97" s="16">
        <v>24</v>
      </c>
      <c r="O97" s="5">
        <v>10</v>
      </c>
      <c r="P97" s="16">
        <v>12</v>
      </c>
      <c r="Q97" s="16">
        <v>25</v>
      </c>
      <c r="R97" s="16">
        <v>20</v>
      </c>
      <c r="S97" s="16">
        <v>12</v>
      </c>
      <c r="T97" s="16">
        <v>5</v>
      </c>
      <c r="U97" s="16">
        <v>20</v>
      </c>
      <c r="V97" s="16">
        <v>18</v>
      </c>
      <c r="W97" s="16">
        <v>6</v>
      </c>
      <c r="X97" s="16">
        <v>12</v>
      </c>
      <c r="Y97" s="16">
        <v>12</v>
      </c>
      <c r="Z97" s="16">
        <f t="shared" si="9"/>
        <v>860</v>
      </c>
      <c r="AA97" s="20" t="s">
        <v>207</v>
      </c>
      <c r="AB97" s="6">
        <v>2</v>
      </c>
      <c r="AC97" s="46">
        <f t="shared" si="10"/>
        <v>1720</v>
      </c>
    </row>
    <row r="98" spans="1:29" x14ac:dyDescent="0.2">
      <c r="A98" s="45" t="s">
        <v>208</v>
      </c>
      <c r="B98" s="16">
        <v>50</v>
      </c>
      <c r="C98" s="16">
        <v>40</v>
      </c>
      <c r="D98" s="16"/>
      <c r="E98" s="16"/>
      <c r="F98" s="16"/>
      <c r="G98" s="16"/>
      <c r="H98" s="16"/>
      <c r="I98" s="16"/>
      <c r="J98" s="16"/>
      <c r="K98" s="22">
        <v>3</v>
      </c>
      <c r="L98" s="16"/>
      <c r="M98" s="16">
        <v>4</v>
      </c>
      <c r="N98" s="16">
        <v>4</v>
      </c>
      <c r="O98" s="5"/>
      <c r="P98" s="16">
        <v>5</v>
      </c>
      <c r="Q98" s="16">
        <v>15</v>
      </c>
      <c r="R98" s="16">
        <v>9</v>
      </c>
      <c r="S98" s="16"/>
      <c r="T98" s="16">
        <v>5</v>
      </c>
      <c r="U98" s="16"/>
      <c r="V98" s="16">
        <v>2</v>
      </c>
      <c r="W98" s="16"/>
      <c r="X98" s="16">
        <v>5</v>
      </c>
      <c r="Y98" s="16">
        <v>5</v>
      </c>
      <c r="Z98" s="16">
        <f t="shared" si="9"/>
        <v>147</v>
      </c>
      <c r="AA98" s="20" t="s">
        <v>12</v>
      </c>
      <c r="AB98" s="6">
        <v>23.5</v>
      </c>
      <c r="AC98" s="46">
        <f t="shared" si="10"/>
        <v>3454.5</v>
      </c>
    </row>
    <row r="99" spans="1:29" x14ac:dyDescent="0.2">
      <c r="A99" s="45" t="s">
        <v>209</v>
      </c>
      <c r="B99" s="16">
        <v>70</v>
      </c>
      <c r="C99" s="16">
        <v>30</v>
      </c>
      <c r="D99" s="16">
        <v>20</v>
      </c>
      <c r="E99" s="16"/>
      <c r="F99" s="16"/>
      <c r="G99" s="16"/>
      <c r="H99" s="16"/>
      <c r="I99" s="16"/>
      <c r="J99" s="16"/>
      <c r="K99" s="22">
        <v>10</v>
      </c>
      <c r="L99" s="16"/>
      <c r="M99" s="16"/>
      <c r="N99" s="16"/>
      <c r="O99" s="5">
        <v>24</v>
      </c>
      <c r="P99" s="16">
        <v>5</v>
      </c>
      <c r="Q99" s="16"/>
      <c r="R99" s="16"/>
      <c r="S99" s="16"/>
      <c r="T99" s="16">
        <v>5</v>
      </c>
      <c r="U99" s="16">
        <v>20</v>
      </c>
      <c r="V99" s="16"/>
      <c r="W99" s="16">
        <v>3</v>
      </c>
      <c r="X99" s="16">
        <v>5</v>
      </c>
      <c r="Y99" s="16">
        <v>5</v>
      </c>
      <c r="Z99" s="16">
        <f t="shared" si="9"/>
        <v>197</v>
      </c>
      <c r="AA99" s="20" t="s">
        <v>210</v>
      </c>
      <c r="AB99" s="6">
        <v>7</v>
      </c>
      <c r="AC99" s="46">
        <f t="shared" si="10"/>
        <v>1379</v>
      </c>
    </row>
    <row r="100" spans="1:29" x14ac:dyDescent="0.2">
      <c r="A100" s="45" t="s">
        <v>211</v>
      </c>
      <c r="B100" s="16">
        <v>90</v>
      </c>
      <c r="C100" s="16">
        <v>40</v>
      </c>
      <c r="D100" s="16">
        <v>20</v>
      </c>
      <c r="E100" s="16"/>
      <c r="F100" s="16"/>
      <c r="G100" s="16"/>
      <c r="H100" s="16"/>
      <c r="I100" s="16"/>
      <c r="J100" s="16"/>
      <c r="K100" s="22"/>
      <c r="L100" s="16">
        <v>20</v>
      </c>
      <c r="M100" s="16"/>
      <c r="N100" s="16"/>
      <c r="O100" s="5">
        <v>10</v>
      </c>
      <c r="P100" s="16">
        <v>5</v>
      </c>
      <c r="Q100" s="16">
        <v>20</v>
      </c>
      <c r="R100" s="16"/>
      <c r="S100" s="16"/>
      <c r="T100" s="16">
        <v>5</v>
      </c>
      <c r="U100" s="16"/>
      <c r="V100" s="16"/>
      <c r="W100" s="16">
        <v>6</v>
      </c>
      <c r="X100" s="16">
        <v>5</v>
      </c>
      <c r="Y100" s="16">
        <v>5</v>
      </c>
      <c r="Z100" s="16">
        <f t="shared" si="9"/>
        <v>226</v>
      </c>
      <c r="AA100" s="20" t="s">
        <v>210</v>
      </c>
      <c r="AB100" s="6">
        <v>20</v>
      </c>
      <c r="AC100" s="46">
        <f t="shared" si="10"/>
        <v>4520</v>
      </c>
    </row>
    <row r="101" spans="1:29" x14ac:dyDescent="0.2">
      <c r="A101" s="45" t="s">
        <v>212</v>
      </c>
      <c r="B101" s="18">
        <v>90</v>
      </c>
      <c r="C101" s="18">
        <v>40</v>
      </c>
      <c r="D101" s="18">
        <v>20</v>
      </c>
      <c r="E101" s="18">
        <v>12</v>
      </c>
      <c r="F101" s="18"/>
      <c r="G101" s="18"/>
      <c r="H101" s="18"/>
      <c r="I101" s="18"/>
      <c r="J101" s="18"/>
      <c r="K101" s="22"/>
      <c r="L101" s="18"/>
      <c r="M101" s="18">
        <v>28</v>
      </c>
      <c r="N101" s="18">
        <v>28</v>
      </c>
      <c r="O101" s="5">
        <v>6</v>
      </c>
      <c r="P101" s="16">
        <v>5</v>
      </c>
      <c r="Q101" s="18">
        <v>20</v>
      </c>
      <c r="R101" s="18"/>
      <c r="S101" s="18"/>
      <c r="T101" s="16">
        <v>5</v>
      </c>
      <c r="U101" s="18"/>
      <c r="V101" s="16">
        <v>12</v>
      </c>
      <c r="W101" s="16">
        <v>3</v>
      </c>
      <c r="X101" s="16">
        <v>5</v>
      </c>
      <c r="Y101" s="16">
        <v>5</v>
      </c>
      <c r="Z101" s="16">
        <f t="shared" si="9"/>
        <v>279</v>
      </c>
      <c r="AA101" s="20" t="s">
        <v>210</v>
      </c>
      <c r="AB101" s="6">
        <v>20</v>
      </c>
      <c r="AC101" s="46">
        <f t="shared" si="10"/>
        <v>5580</v>
      </c>
    </row>
    <row r="102" spans="1:29" x14ac:dyDescent="0.2">
      <c r="A102" s="45" t="s">
        <v>213</v>
      </c>
      <c r="B102" s="16">
        <v>40</v>
      </c>
      <c r="C102" s="16"/>
      <c r="D102" s="16">
        <v>20</v>
      </c>
      <c r="E102" s="16"/>
      <c r="F102" s="16"/>
      <c r="G102" s="16"/>
      <c r="H102" s="16"/>
      <c r="I102" s="16"/>
      <c r="J102" s="16"/>
      <c r="K102" s="22">
        <v>5</v>
      </c>
      <c r="L102" s="16"/>
      <c r="M102" s="16"/>
      <c r="N102" s="16"/>
      <c r="O102" s="5"/>
      <c r="P102" s="16"/>
      <c r="Q102" s="16">
        <v>20</v>
      </c>
      <c r="R102" s="16"/>
      <c r="S102" s="16"/>
      <c r="T102" s="16">
        <v>5</v>
      </c>
      <c r="U102" s="16">
        <v>10</v>
      </c>
      <c r="V102" s="16"/>
      <c r="W102" s="16"/>
      <c r="X102" s="16"/>
      <c r="Y102" s="16"/>
      <c r="Z102" s="16">
        <f t="shared" si="9"/>
        <v>100</v>
      </c>
      <c r="AA102" s="20" t="s">
        <v>210</v>
      </c>
      <c r="AB102" s="6">
        <v>7</v>
      </c>
      <c r="AC102" s="46">
        <f t="shared" si="10"/>
        <v>700</v>
      </c>
    </row>
    <row r="103" spans="1:29" x14ac:dyDescent="0.2">
      <c r="A103" s="45" t="s">
        <v>214</v>
      </c>
      <c r="B103" s="18">
        <v>90</v>
      </c>
      <c r="C103" s="18">
        <v>40</v>
      </c>
      <c r="D103" s="18"/>
      <c r="E103" s="18"/>
      <c r="F103" s="18"/>
      <c r="G103" s="18"/>
      <c r="H103" s="18"/>
      <c r="I103" s="18"/>
      <c r="J103" s="18"/>
      <c r="K103" s="22"/>
      <c r="L103" s="18"/>
      <c r="M103" s="18">
        <v>15</v>
      </c>
      <c r="N103" s="18">
        <v>15</v>
      </c>
      <c r="O103" s="5"/>
      <c r="P103" s="16"/>
      <c r="Q103" s="18">
        <v>10</v>
      </c>
      <c r="R103" s="18"/>
      <c r="S103" s="18"/>
      <c r="T103" s="16">
        <v>5</v>
      </c>
      <c r="U103" s="18"/>
      <c r="V103" s="16">
        <v>24</v>
      </c>
      <c r="W103" s="16"/>
      <c r="X103" s="16"/>
      <c r="Y103" s="16"/>
      <c r="Z103" s="16">
        <f t="shared" si="9"/>
        <v>199</v>
      </c>
      <c r="AA103" s="20" t="s">
        <v>210</v>
      </c>
      <c r="AB103" s="6">
        <v>7</v>
      </c>
      <c r="AC103" s="46">
        <f t="shared" si="10"/>
        <v>1393</v>
      </c>
    </row>
    <row r="104" spans="1:29" x14ac:dyDescent="0.2">
      <c r="A104" s="45" t="s">
        <v>215</v>
      </c>
      <c r="B104" s="16">
        <v>60</v>
      </c>
      <c r="C104" s="16">
        <v>30</v>
      </c>
      <c r="D104" s="16">
        <v>50</v>
      </c>
      <c r="E104" s="16">
        <v>48</v>
      </c>
      <c r="F104" s="16"/>
      <c r="G104" s="16"/>
      <c r="H104" s="16"/>
      <c r="I104" s="16"/>
      <c r="J104" s="16"/>
      <c r="K104" s="22">
        <v>10</v>
      </c>
      <c r="L104" s="16">
        <v>20</v>
      </c>
      <c r="M104" s="16">
        <v>15</v>
      </c>
      <c r="N104" s="16">
        <v>15</v>
      </c>
      <c r="O104" s="5">
        <v>20</v>
      </c>
      <c r="P104" s="16">
        <v>30</v>
      </c>
      <c r="Q104" s="16">
        <v>5</v>
      </c>
      <c r="R104" s="16">
        <v>96</v>
      </c>
      <c r="S104" s="16"/>
      <c r="T104" s="16">
        <v>5</v>
      </c>
      <c r="U104" s="16"/>
      <c r="V104" s="16"/>
      <c r="W104" s="16">
        <v>15</v>
      </c>
      <c r="X104" s="16">
        <v>30</v>
      </c>
      <c r="Y104" s="16">
        <v>30</v>
      </c>
      <c r="Z104" s="16">
        <f t="shared" si="9"/>
        <v>479</v>
      </c>
      <c r="AA104" s="20" t="s">
        <v>210</v>
      </c>
      <c r="AB104" s="6">
        <v>16</v>
      </c>
      <c r="AC104" s="46">
        <f t="shared" si="10"/>
        <v>7664</v>
      </c>
    </row>
    <row r="105" spans="1:29" ht="24" x14ac:dyDescent="0.2">
      <c r="A105" s="45" t="s">
        <v>216</v>
      </c>
      <c r="B105" s="16">
        <v>10</v>
      </c>
      <c r="C105" s="16">
        <v>10</v>
      </c>
      <c r="D105" s="16"/>
      <c r="E105" s="16">
        <v>12</v>
      </c>
      <c r="F105" s="16"/>
      <c r="G105" s="16"/>
      <c r="H105" s="16"/>
      <c r="I105" s="16"/>
      <c r="J105" s="16"/>
      <c r="K105" s="22"/>
      <c r="L105" s="16"/>
      <c r="M105" s="16">
        <v>4</v>
      </c>
      <c r="N105" s="16">
        <v>4</v>
      </c>
      <c r="O105" s="5"/>
      <c r="P105" s="16">
        <v>10</v>
      </c>
      <c r="Q105" s="16"/>
      <c r="R105" s="16">
        <v>6</v>
      </c>
      <c r="S105" s="16"/>
      <c r="T105" s="16">
        <v>5</v>
      </c>
      <c r="U105" s="16">
        <v>4</v>
      </c>
      <c r="V105" s="16">
        <v>1</v>
      </c>
      <c r="W105" s="16">
        <v>1</v>
      </c>
      <c r="X105" s="16">
        <v>10</v>
      </c>
      <c r="Y105" s="16">
        <v>10</v>
      </c>
      <c r="Z105" s="16">
        <f t="shared" si="9"/>
        <v>87</v>
      </c>
      <c r="AA105" s="20" t="s">
        <v>12</v>
      </c>
      <c r="AB105" s="6">
        <v>2</v>
      </c>
      <c r="AC105" s="46">
        <f t="shared" si="10"/>
        <v>174</v>
      </c>
    </row>
    <row r="106" spans="1:29" x14ac:dyDescent="0.2">
      <c r="A106" s="45" t="s">
        <v>217</v>
      </c>
      <c r="B106" s="16">
        <v>20</v>
      </c>
      <c r="C106" s="16">
        <v>20</v>
      </c>
      <c r="D106" s="16">
        <v>50</v>
      </c>
      <c r="E106" s="16"/>
      <c r="F106" s="16"/>
      <c r="G106" s="16"/>
      <c r="H106" s="16"/>
      <c r="I106" s="16"/>
      <c r="J106" s="16"/>
      <c r="K106" s="22"/>
      <c r="L106" s="16">
        <v>20</v>
      </c>
      <c r="M106" s="16">
        <v>5</v>
      </c>
      <c r="N106" s="16">
        <v>5</v>
      </c>
      <c r="O106" s="5">
        <v>6</v>
      </c>
      <c r="P106" s="16">
        <v>20</v>
      </c>
      <c r="Q106" s="16">
        <v>10</v>
      </c>
      <c r="R106" s="16">
        <v>10</v>
      </c>
      <c r="S106" s="16"/>
      <c r="T106" s="16">
        <v>5</v>
      </c>
      <c r="U106" s="16">
        <v>4</v>
      </c>
      <c r="V106" s="16">
        <v>3</v>
      </c>
      <c r="W106" s="16">
        <v>1</v>
      </c>
      <c r="X106" s="16">
        <v>20</v>
      </c>
      <c r="Y106" s="16">
        <v>20</v>
      </c>
      <c r="Z106" s="16">
        <f t="shared" si="9"/>
        <v>219</v>
      </c>
      <c r="AA106" s="20" t="s">
        <v>200</v>
      </c>
      <c r="AB106" s="6">
        <v>7</v>
      </c>
      <c r="AC106" s="46">
        <f t="shared" si="10"/>
        <v>1533</v>
      </c>
    </row>
    <row r="107" spans="1:29" x14ac:dyDescent="0.2">
      <c r="A107" s="45" t="s">
        <v>218</v>
      </c>
      <c r="B107" s="16">
        <v>60</v>
      </c>
      <c r="C107" s="16">
        <v>60</v>
      </c>
      <c r="D107" s="16">
        <v>5</v>
      </c>
      <c r="E107" s="16"/>
      <c r="F107" s="16"/>
      <c r="G107" s="16"/>
      <c r="H107" s="16"/>
      <c r="I107" s="16"/>
      <c r="J107" s="16"/>
      <c r="K107" s="22">
        <v>5</v>
      </c>
      <c r="L107" s="16">
        <v>20</v>
      </c>
      <c r="M107" s="16">
        <v>10</v>
      </c>
      <c r="N107" s="16">
        <v>10</v>
      </c>
      <c r="O107" s="5">
        <v>12</v>
      </c>
      <c r="P107" s="16">
        <v>20</v>
      </c>
      <c r="Q107" s="16">
        <v>10</v>
      </c>
      <c r="R107" s="16"/>
      <c r="S107" s="16"/>
      <c r="T107" s="16">
        <v>5</v>
      </c>
      <c r="U107" s="16">
        <v>10</v>
      </c>
      <c r="V107" s="16">
        <v>6</v>
      </c>
      <c r="W107" s="16"/>
      <c r="X107" s="16">
        <v>20</v>
      </c>
      <c r="Y107" s="16">
        <v>20</v>
      </c>
      <c r="Z107" s="16">
        <f t="shared" si="9"/>
        <v>273</v>
      </c>
      <c r="AA107" s="20" t="s">
        <v>210</v>
      </c>
      <c r="AB107" s="6">
        <v>6.8</v>
      </c>
      <c r="AC107" s="46">
        <f t="shared" si="10"/>
        <v>1856.3999999999999</v>
      </c>
    </row>
    <row r="108" spans="1:29" x14ac:dyDescent="0.2">
      <c r="A108" s="45" t="s">
        <v>219</v>
      </c>
      <c r="B108" s="16">
        <v>20</v>
      </c>
      <c r="C108" s="16">
        <v>20</v>
      </c>
      <c r="D108" s="16"/>
      <c r="E108" s="16"/>
      <c r="F108" s="16"/>
      <c r="G108" s="16"/>
      <c r="H108" s="16"/>
      <c r="I108" s="16"/>
      <c r="J108" s="16"/>
      <c r="K108" s="22"/>
      <c r="L108" s="16"/>
      <c r="M108" s="16"/>
      <c r="N108" s="16"/>
      <c r="O108" s="5">
        <v>300</v>
      </c>
      <c r="P108" s="16">
        <v>4</v>
      </c>
      <c r="Q108" s="16">
        <v>30</v>
      </c>
      <c r="R108" s="16"/>
      <c r="S108" s="16"/>
      <c r="T108" s="16">
        <v>5</v>
      </c>
      <c r="U108" s="16">
        <v>3</v>
      </c>
      <c r="V108" s="16">
        <v>12</v>
      </c>
      <c r="W108" s="16">
        <v>6</v>
      </c>
      <c r="X108" s="16">
        <v>4</v>
      </c>
      <c r="Y108" s="16">
        <v>4</v>
      </c>
      <c r="Z108" s="16">
        <f t="shared" si="9"/>
        <v>408</v>
      </c>
      <c r="AA108" s="20" t="s">
        <v>220</v>
      </c>
      <c r="AB108" s="6">
        <v>8.6999999999999993</v>
      </c>
      <c r="AC108" s="46">
        <f t="shared" si="10"/>
        <v>3549.6</v>
      </c>
    </row>
    <row r="109" spans="1:29" x14ac:dyDescent="0.2">
      <c r="A109" s="45" t="s">
        <v>221</v>
      </c>
      <c r="B109" s="16">
        <v>40</v>
      </c>
      <c r="C109" s="16">
        <v>40</v>
      </c>
      <c r="D109" s="16">
        <v>100</v>
      </c>
      <c r="E109" s="16">
        <v>48</v>
      </c>
      <c r="F109" s="16"/>
      <c r="G109" s="16"/>
      <c r="H109" s="16"/>
      <c r="I109" s="16"/>
      <c r="J109" s="16"/>
      <c r="K109" s="22"/>
      <c r="L109" s="16">
        <v>30</v>
      </c>
      <c r="M109" s="16">
        <v>10</v>
      </c>
      <c r="N109" s="16">
        <v>10</v>
      </c>
      <c r="O109" s="5"/>
      <c r="P109" s="16">
        <v>50</v>
      </c>
      <c r="Q109" s="16"/>
      <c r="R109" s="16"/>
      <c r="S109" s="16">
        <v>12</v>
      </c>
      <c r="T109" s="16">
        <v>5</v>
      </c>
      <c r="U109" s="16">
        <v>6</v>
      </c>
      <c r="V109" s="16"/>
      <c r="W109" s="16">
        <v>12</v>
      </c>
      <c r="X109" s="16">
        <v>50</v>
      </c>
      <c r="Y109" s="16">
        <v>50</v>
      </c>
      <c r="Z109" s="16">
        <f t="shared" si="9"/>
        <v>463</v>
      </c>
      <c r="AA109" s="20" t="s">
        <v>12</v>
      </c>
      <c r="AB109" s="6">
        <v>8</v>
      </c>
      <c r="AC109" s="46">
        <f t="shared" si="10"/>
        <v>3704</v>
      </c>
    </row>
    <row r="110" spans="1:29" ht="24" x14ac:dyDescent="0.2">
      <c r="A110" s="45" t="s">
        <v>222</v>
      </c>
      <c r="B110" s="16">
        <v>30</v>
      </c>
      <c r="C110" s="16">
        <v>30</v>
      </c>
      <c r="D110" s="16">
        <v>20</v>
      </c>
      <c r="E110" s="16">
        <v>12</v>
      </c>
      <c r="F110" s="23">
        <v>1</v>
      </c>
      <c r="G110" s="23">
        <v>1</v>
      </c>
      <c r="H110" s="23">
        <v>1</v>
      </c>
      <c r="I110" s="23">
        <v>1</v>
      </c>
      <c r="J110" s="23">
        <v>1</v>
      </c>
      <c r="K110" s="22">
        <v>1</v>
      </c>
      <c r="L110" s="16">
        <v>5</v>
      </c>
      <c r="M110" s="16">
        <v>3</v>
      </c>
      <c r="N110" s="16">
        <v>3</v>
      </c>
      <c r="O110" s="5"/>
      <c r="P110" s="16"/>
      <c r="Q110" s="16">
        <v>20</v>
      </c>
      <c r="R110" s="16">
        <v>10</v>
      </c>
      <c r="S110" s="16">
        <v>10</v>
      </c>
      <c r="T110" s="16">
        <v>5</v>
      </c>
      <c r="U110" s="16"/>
      <c r="V110" s="16">
        <v>6</v>
      </c>
      <c r="W110" s="16"/>
      <c r="X110" s="16"/>
      <c r="Y110" s="16"/>
      <c r="Z110" s="16">
        <f t="shared" si="9"/>
        <v>160</v>
      </c>
      <c r="AA110" s="20" t="s">
        <v>12</v>
      </c>
      <c r="AB110" s="6">
        <v>1.3</v>
      </c>
      <c r="AC110" s="46">
        <f t="shared" si="10"/>
        <v>208</v>
      </c>
    </row>
    <row r="111" spans="1:29" x14ac:dyDescent="0.2">
      <c r="A111" s="45" t="s">
        <v>223</v>
      </c>
      <c r="B111" s="16">
        <v>20</v>
      </c>
      <c r="C111" s="16">
        <v>20</v>
      </c>
      <c r="D111" s="16">
        <v>100</v>
      </c>
      <c r="E111" s="16"/>
      <c r="F111" s="23"/>
      <c r="G111" s="23"/>
      <c r="H111" s="23"/>
      <c r="I111" s="23"/>
      <c r="J111" s="23"/>
      <c r="K111" s="22"/>
      <c r="L111" s="16">
        <v>20</v>
      </c>
      <c r="M111" s="16"/>
      <c r="N111" s="16"/>
      <c r="O111" s="5"/>
      <c r="P111" s="16">
        <v>3</v>
      </c>
      <c r="Q111" s="16">
        <v>20</v>
      </c>
      <c r="R111" s="16"/>
      <c r="S111" s="16"/>
      <c r="T111" s="16">
        <v>5</v>
      </c>
      <c r="U111" s="16"/>
      <c r="V111" s="16">
        <v>4</v>
      </c>
      <c r="W111" s="16">
        <v>1</v>
      </c>
      <c r="X111" s="16">
        <v>3</v>
      </c>
      <c r="Y111" s="16">
        <v>3</v>
      </c>
      <c r="Z111" s="16">
        <f t="shared" si="9"/>
        <v>199</v>
      </c>
      <c r="AA111" s="20" t="s">
        <v>12</v>
      </c>
      <c r="AB111" s="6">
        <v>17</v>
      </c>
      <c r="AC111" s="46">
        <f t="shared" si="10"/>
        <v>3383</v>
      </c>
    </row>
    <row r="112" spans="1:29" x14ac:dyDescent="0.2">
      <c r="A112" s="45" t="s">
        <v>224</v>
      </c>
      <c r="B112" s="16">
        <v>30</v>
      </c>
      <c r="C112" s="16"/>
      <c r="D112" s="16"/>
      <c r="E112" s="16"/>
      <c r="F112" s="23"/>
      <c r="G112" s="23"/>
      <c r="H112" s="23"/>
      <c r="I112" s="23"/>
      <c r="J112" s="23"/>
      <c r="K112" s="22"/>
      <c r="L112" s="16">
        <v>20</v>
      </c>
      <c r="M112" s="16">
        <v>2</v>
      </c>
      <c r="N112" s="16">
        <v>2</v>
      </c>
      <c r="O112" s="5">
        <v>12</v>
      </c>
      <c r="P112" s="16"/>
      <c r="Q112" s="16"/>
      <c r="R112" s="16"/>
      <c r="S112" s="16"/>
      <c r="T112" s="16">
        <v>5</v>
      </c>
      <c r="U112" s="16"/>
      <c r="V112" s="16"/>
      <c r="W112" s="16"/>
      <c r="X112" s="16"/>
      <c r="Y112" s="16"/>
      <c r="Z112" s="16">
        <f t="shared" si="9"/>
        <v>71</v>
      </c>
      <c r="AA112" s="20" t="s">
        <v>12</v>
      </c>
      <c r="AB112" s="6">
        <v>1.4</v>
      </c>
      <c r="AC112" s="46">
        <f t="shared" si="10"/>
        <v>99.399999999999991</v>
      </c>
    </row>
    <row r="113" spans="1:29" x14ac:dyDescent="0.2">
      <c r="A113" s="45" t="s">
        <v>225</v>
      </c>
      <c r="B113" s="16">
        <v>50</v>
      </c>
      <c r="C113" s="16">
        <v>50</v>
      </c>
      <c r="D113" s="16">
        <v>20</v>
      </c>
      <c r="E113" s="16">
        <v>6</v>
      </c>
      <c r="F113" s="23"/>
      <c r="G113" s="23"/>
      <c r="H113" s="23"/>
      <c r="I113" s="23"/>
      <c r="J113" s="23"/>
      <c r="K113" s="22"/>
      <c r="L113" s="16">
        <v>20</v>
      </c>
      <c r="M113" s="16">
        <v>10</v>
      </c>
      <c r="N113" s="16">
        <v>10</v>
      </c>
      <c r="O113" s="5">
        <v>42</v>
      </c>
      <c r="P113" s="16">
        <v>15</v>
      </c>
      <c r="Q113" s="16"/>
      <c r="R113" s="16">
        <v>6</v>
      </c>
      <c r="S113" s="16"/>
      <c r="T113" s="16">
        <v>5</v>
      </c>
      <c r="U113" s="16">
        <v>10</v>
      </c>
      <c r="V113" s="16">
        <v>2</v>
      </c>
      <c r="W113" s="16">
        <v>3</v>
      </c>
      <c r="X113" s="16">
        <v>15</v>
      </c>
      <c r="Y113" s="16">
        <v>15</v>
      </c>
      <c r="Z113" s="16">
        <f t="shared" si="9"/>
        <v>279</v>
      </c>
      <c r="AA113" s="20" t="s">
        <v>226</v>
      </c>
      <c r="AB113" s="6">
        <v>4.8</v>
      </c>
      <c r="AC113" s="46">
        <f t="shared" si="10"/>
        <v>1339.2</v>
      </c>
    </row>
    <row r="114" spans="1:29" x14ac:dyDescent="0.2">
      <c r="A114" s="45" t="s">
        <v>227</v>
      </c>
      <c r="B114" s="16">
        <v>50</v>
      </c>
      <c r="C114" s="16">
        <v>50</v>
      </c>
      <c r="D114" s="16">
        <v>100</v>
      </c>
      <c r="E114" s="16"/>
      <c r="F114" s="23"/>
      <c r="G114" s="23"/>
      <c r="H114" s="23"/>
      <c r="I114" s="23"/>
      <c r="J114" s="23"/>
      <c r="K114" s="22"/>
      <c r="L114" s="16"/>
      <c r="M114" s="16"/>
      <c r="N114" s="16"/>
      <c r="O114" s="5"/>
      <c r="P114" s="16">
        <v>10</v>
      </c>
      <c r="Q114" s="16"/>
      <c r="R114" s="16">
        <v>20</v>
      </c>
      <c r="S114" s="16">
        <v>10</v>
      </c>
      <c r="T114" s="16">
        <v>5</v>
      </c>
      <c r="U114" s="16"/>
      <c r="V114" s="16">
        <v>1</v>
      </c>
      <c r="W114" s="16"/>
      <c r="X114" s="16">
        <v>10</v>
      </c>
      <c r="Y114" s="16">
        <v>10</v>
      </c>
      <c r="Z114" s="16">
        <f t="shared" si="9"/>
        <v>266</v>
      </c>
      <c r="AA114" s="20" t="s">
        <v>12</v>
      </c>
      <c r="AB114" s="6">
        <v>5.5</v>
      </c>
      <c r="AC114" s="46">
        <f t="shared" si="10"/>
        <v>1463</v>
      </c>
    </row>
    <row r="115" spans="1:29" x14ac:dyDescent="0.2">
      <c r="A115" s="45" t="s">
        <v>228</v>
      </c>
      <c r="B115" s="16">
        <v>145</v>
      </c>
      <c r="C115" s="16">
        <v>100</v>
      </c>
      <c r="D115" s="16"/>
      <c r="E115" s="16"/>
      <c r="F115" s="23">
        <v>10</v>
      </c>
      <c r="G115" s="23">
        <v>10</v>
      </c>
      <c r="H115" s="23">
        <v>10</v>
      </c>
      <c r="I115" s="23">
        <v>10</v>
      </c>
      <c r="J115" s="23">
        <v>10</v>
      </c>
      <c r="K115" s="22">
        <v>9</v>
      </c>
      <c r="L115" s="16">
        <v>20</v>
      </c>
      <c r="M115" s="16">
        <v>4</v>
      </c>
      <c r="N115" s="16">
        <v>4</v>
      </c>
      <c r="O115" s="5"/>
      <c r="P115" s="16">
        <v>12</v>
      </c>
      <c r="Q115" s="16">
        <v>29</v>
      </c>
      <c r="R115" s="16">
        <v>15</v>
      </c>
      <c r="S115" s="16"/>
      <c r="T115" s="16">
        <v>5</v>
      </c>
      <c r="U115" s="16"/>
      <c r="V115" s="16">
        <v>6</v>
      </c>
      <c r="W115" s="16"/>
      <c r="X115" s="16">
        <v>12</v>
      </c>
      <c r="Y115" s="16">
        <v>12</v>
      </c>
      <c r="Z115" s="16">
        <f t="shared" si="9"/>
        <v>423</v>
      </c>
      <c r="AA115" s="20" t="s">
        <v>12</v>
      </c>
      <c r="AB115" s="6">
        <v>2.1</v>
      </c>
      <c r="AC115" s="46">
        <f t="shared" si="10"/>
        <v>888.30000000000007</v>
      </c>
    </row>
    <row r="116" spans="1:29" x14ac:dyDescent="0.2">
      <c r="A116" s="45" t="s">
        <v>229</v>
      </c>
      <c r="B116" s="16">
        <v>145</v>
      </c>
      <c r="C116" s="16">
        <v>100</v>
      </c>
      <c r="D116" s="16">
        <v>20</v>
      </c>
      <c r="E116" s="16"/>
      <c r="F116" s="23">
        <v>10</v>
      </c>
      <c r="G116" s="23">
        <v>10</v>
      </c>
      <c r="H116" s="23">
        <v>10</v>
      </c>
      <c r="I116" s="23">
        <v>10</v>
      </c>
      <c r="J116" s="23">
        <v>10</v>
      </c>
      <c r="K116" s="22">
        <v>9</v>
      </c>
      <c r="L116" s="16"/>
      <c r="M116" s="16"/>
      <c r="N116" s="16"/>
      <c r="O116" s="5">
        <v>16</v>
      </c>
      <c r="P116" s="16"/>
      <c r="Q116" s="16">
        <v>29</v>
      </c>
      <c r="R116" s="16"/>
      <c r="S116" s="16"/>
      <c r="T116" s="16">
        <v>5</v>
      </c>
      <c r="U116" s="16"/>
      <c r="V116" s="16">
        <v>6</v>
      </c>
      <c r="W116" s="16"/>
      <c r="X116" s="16"/>
      <c r="Y116" s="16"/>
      <c r="Z116" s="16">
        <f t="shared" si="9"/>
        <v>380</v>
      </c>
      <c r="AA116" s="20" t="s">
        <v>12</v>
      </c>
      <c r="AB116" s="6">
        <v>3.2</v>
      </c>
      <c r="AC116" s="46">
        <f t="shared" si="10"/>
        <v>1216</v>
      </c>
    </row>
    <row r="117" spans="1:29" x14ac:dyDescent="0.2">
      <c r="A117" s="45" t="s">
        <v>230</v>
      </c>
      <c r="B117" s="16">
        <v>40</v>
      </c>
      <c r="C117" s="16">
        <v>40</v>
      </c>
      <c r="D117" s="16">
        <v>20</v>
      </c>
      <c r="E117" s="16"/>
      <c r="F117" s="23">
        <v>10</v>
      </c>
      <c r="G117" s="23">
        <v>10</v>
      </c>
      <c r="H117" s="23">
        <v>10</v>
      </c>
      <c r="I117" s="23">
        <v>10</v>
      </c>
      <c r="J117" s="23">
        <v>10</v>
      </c>
      <c r="K117" s="22">
        <v>9</v>
      </c>
      <c r="L117" s="16">
        <v>10</v>
      </c>
      <c r="M117" s="16"/>
      <c r="N117" s="16"/>
      <c r="O117" s="5"/>
      <c r="P117" s="16">
        <v>12</v>
      </c>
      <c r="Q117" s="16">
        <v>30</v>
      </c>
      <c r="R117" s="16">
        <v>15</v>
      </c>
      <c r="S117" s="16"/>
      <c r="T117" s="16">
        <v>5</v>
      </c>
      <c r="U117" s="16"/>
      <c r="V117" s="16">
        <v>6</v>
      </c>
      <c r="W117" s="16"/>
      <c r="X117" s="16">
        <v>12</v>
      </c>
      <c r="Y117" s="16">
        <v>12</v>
      </c>
      <c r="Z117" s="16">
        <f t="shared" si="9"/>
        <v>261</v>
      </c>
      <c r="AA117" s="20" t="s">
        <v>12</v>
      </c>
      <c r="AB117" s="6">
        <v>4</v>
      </c>
      <c r="AC117" s="46">
        <f t="shared" si="10"/>
        <v>1044</v>
      </c>
    </row>
    <row r="118" spans="1:29" x14ac:dyDescent="0.2">
      <c r="A118" s="45" t="s">
        <v>231</v>
      </c>
      <c r="B118" s="16">
        <v>50</v>
      </c>
      <c r="C118" s="16">
        <v>50</v>
      </c>
      <c r="D118" s="16">
        <v>50</v>
      </c>
      <c r="E118" s="16">
        <v>12</v>
      </c>
      <c r="F118" s="23">
        <v>5</v>
      </c>
      <c r="G118" s="23">
        <v>5</v>
      </c>
      <c r="H118" s="23">
        <v>5</v>
      </c>
      <c r="I118" s="23">
        <v>5</v>
      </c>
      <c r="J118" s="23">
        <v>5</v>
      </c>
      <c r="K118" s="22">
        <v>4</v>
      </c>
      <c r="L118" s="16">
        <v>10</v>
      </c>
      <c r="M118" s="16">
        <v>4</v>
      </c>
      <c r="N118" s="16">
        <v>4</v>
      </c>
      <c r="O118" s="5"/>
      <c r="P118" s="16">
        <v>10</v>
      </c>
      <c r="Q118" s="16"/>
      <c r="R118" s="16">
        <v>10</v>
      </c>
      <c r="S118" s="16"/>
      <c r="T118" s="16">
        <v>5</v>
      </c>
      <c r="U118" s="16">
        <v>10</v>
      </c>
      <c r="V118" s="16">
        <v>3</v>
      </c>
      <c r="W118" s="16">
        <v>1</v>
      </c>
      <c r="X118" s="16">
        <v>10</v>
      </c>
      <c r="Y118" s="16">
        <v>10</v>
      </c>
      <c r="Z118" s="16">
        <f t="shared" si="9"/>
        <v>268</v>
      </c>
      <c r="AA118" s="20" t="s">
        <v>12</v>
      </c>
      <c r="AB118" s="6">
        <v>9.4</v>
      </c>
      <c r="AC118" s="46">
        <f t="shared" si="10"/>
        <v>2519.2000000000003</v>
      </c>
    </row>
    <row r="119" spans="1:29" x14ac:dyDescent="0.2">
      <c r="A119" s="45" t="s">
        <v>232</v>
      </c>
      <c r="B119" s="16">
        <v>10</v>
      </c>
      <c r="C119" s="16">
        <v>10</v>
      </c>
      <c r="D119" s="16">
        <v>10</v>
      </c>
      <c r="E119" s="16">
        <v>12</v>
      </c>
      <c r="F119" s="23">
        <v>9</v>
      </c>
      <c r="G119" s="23">
        <v>9</v>
      </c>
      <c r="H119" s="23">
        <v>9</v>
      </c>
      <c r="I119" s="23">
        <v>9</v>
      </c>
      <c r="J119" s="23">
        <v>9</v>
      </c>
      <c r="K119" s="22">
        <v>9</v>
      </c>
      <c r="L119" s="16">
        <v>5</v>
      </c>
      <c r="M119" s="16">
        <v>8</v>
      </c>
      <c r="N119" s="16">
        <v>8</v>
      </c>
      <c r="O119" s="5">
        <v>24</v>
      </c>
      <c r="P119" s="16">
        <v>15</v>
      </c>
      <c r="Q119" s="16"/>
      <c r="R119" s="16">
        <v>24</v>
      </c>
      <c r="S119" s="16">
        <v>5</v>
      </c>
      <c r="T119" s="16">
        <v>5</v>
      </c>
      <c r="U119" s="16"/>
      <c r="V119" s="16">
        <v>6</v>
      </c>
      <c r="W119" s="16">
        <v>12</v>
      </c>
      <c r="X119" s="16">
        <v>15</v>
      </c>
      <c r="Y119" s="16">
        <v>15</v>
      </c>
      <c r="Z119" s="16">
        <f t="shared" si="9"/>
        <v>238</v>
      </c>
      <c r="AA119" s="20" t="s">
        <v>210</v>
      </c>
      <c r="AB119" s="6">
        <v>7</v>
      </c>
      <c r="AC119" s="46">
        <f t="shared" si="10"/>
        <v>1666</v>
      </c>
    </row>
    <row r="120" spans="1:29" x14ac:dyDescent="0.2">
      <c r="A120" s="45" t="s">
        <v>233</v>
      </c>
      <c r="B120" s="16">
        <v>30</v>
      </c>
      <c r="C120" s="16">
        <v>30</v>
      </c>
      <c r="D120" s="16">
        <v>10</v>
      </c>
      <c r="E120" s="16"/>
      <c r="F120" s="23">
        <v>5</v>
      </c>
      <c r="G120" s="23">
        <v>5</v>
      </c>
      <c r="H120" s="23">
        <v>5</v>
      </c>
      <c r="I120" s="23">
        <v>5</v>
      </c>
      <c r="J120" s="23">
        <v>5</v>
      </c>
      <c r="K120" s="22">
        <v>10</v>
      </c>
      <c r="L120" s="16">
        <v>20</v>
      </c>
      <c r="M120" s="16">
        <v>10</v>
      </c>
      <c r="N120" s="16">
        <v>10</v>
      </c>
      <c r="O120" s="5">
        <v>50</v>
      </c>
      <c r="P120" s="16">
        <v>15</v>
      </c>
      <c r="Q120" s="16"/>
      <c r="R120" s="16"/>
      <c r="S120" s="16"/>
      <c r="T120" s="16">
        <v>5</v>
      </c>
      <c r="U120" s="16">
        <v>10</v>
      </c>
      <c r="V120" s="16">
        <v>6</v>
      </c>
      <c r="W120" s="16">
        <v>2</v>
      </c>
      <c r="X120" s="16">
        <v>15</v>
      </c>
      <c r="Y120" s="16">
        <v>15</v>
      </c>
      <c r="Z120" s="16">
        <f t="shared" si="9"/>
        <v>263</v>
      </c>
      <c r="AA120" s="20" t="s">
        <v>210</v>
      </c>
      <c r="AB120" s="6">
        <v>7</v>
      </c>
      <c r="AC120" s="46">
        <f t="shared" si="10"/>
        <v>1841</v>
      </c>
    </row>
    <row r="121" spans="1:29" x14ac:dyDescent="0.2">
      <c r="A121" s="45" t="s">
        <v>234</v>
      </c>
      <c r="B121" s="16">
        <v>20</v>
      </c>
      <c r="C121" s="16">
        <v>20</v>
      </c>
      <c r="D121" s="16"/>
      <c r="E121" s="16"/>
      <c r="F121" s="23">
        <v>10</v>
      </c>
      <c r="G121" s="23">
        <v>10</v>
      </c>
      <c r="H121" s="23">
        <v>10</v>
      </c>
      <c r="I121" s="23">
        <v>10</v>
      </c>
      <c r="J121" s="23">
        <v>10</v>
      </c>
      <c r="K121" s="22"/>
      <c r="L121" s="16"/>
      <c r="M121" s="16"/>
      <c r="N121" s="16"/>
      <c r="O121" s="5"/>
      <c r="P121" s="16">
        <v>4</v>
      </c>
      <c r="Q121" s="16"/>
      <c r="R121" s="16"/>
      <c r="S121" s="16"/>
      <c r="T121" s="16">
        <v>5</v>
      </c>
      <c r="U121" s="16"/>
      <c r="V121" s="16"/>
      <c r="W121" s="16"/>
      <c r="X121" s="16">
        <v>4</v>
      </c>
      <c r="Y121" s="16">
        <v>4</v>
      </c>
      <c r="Z121" s="16">
        <f t="shared" si="9"/>
        <v>107</v>
      </c>
      <c r="AA121" s="20" t="s">
        <v>12</v>
      </c>
      <c r="AB121" s="6">
        <v>4.5</v>
      </c>
      <c r="AC121" s="46">
        <f t="shared" si="10"/>
        <v>481.5</v>
      </c>
    </row>
    <row r="122" spans="1:29" x14ac:dyDescent="0.2">
      <c r="A122" s="45" t="s">
        <v>235</v>
      </c>
      <c r="B122" s="16">
        <v>60</v>
      </c>
      <c r="C122" s="16">
        <v>60</v>
      </c>
      <c r="D122" s="16">
        <v>200</v>
      </c>
      <c r="E122" s="16"/>
      <c r="F122" s="23">
        <v>10</v>
      </c>
      <c r="G122" s="23">
        <v>10</v>
      </c>
      <c r="H122" s="23">
        <v>10</v>
      </c>
      <c r="I122" s="23">
        <v>10</v>
      </c>
      <c r="J122" s="23">
        <v>10</v>
      </c>
      <c r="K122" s="22">
        <v>10</v>
      </c>
      <c r="L122" s="16">
        <v>20</v>
      </c>
      <c r="M122" s="16">
        <v>6</v>
      </c>
      <c r="N122" s="16">
        <v>6</v>
      </c>
      <c r="O122" s="5">
        <v>24</v>
      </c>
      <c r="P122" s="16">
        <v>10</v>
      </c>
      <c r="Q122" s="16"/>
      <c r="R122" s="16"/>
      <c r="S122" s="16"/>
      <c r="T122" s="16">
        <v>5</v>
      </c>
      <c r="U122" s="16">
        <v>10</v>
      </c>
      <c r="V122" s="16">
        <v>3</v>
      </c>
      <c r="W122" s="16">
        <v>4</v>
      </c>
      <c r="X122" s="16">
        <v>10</v>
      </c>
      <c r="Y122" s="16">
        <v>10</v>
      </c>
      <c r="Z122" s="16">
        <f t="shared" si="9"/>
        <v>488</v>
      </c>
      <c r="AA122" s="20" t="s">
        <v>12</v>
      </c>
      <c r="AB122" s="6">
        <v>6.3</v>
      </c>
      <c r="AC122" s="46">
        <f t="shared" si="10"/>
        <v>3074.4</v>
      </c>
    </row>
    <row r="123" spans="1:29" x14ac:dyDescent="0.2">
      <c r="A123" s="45" t="s">
        <v>236</v>
      </c>
      <c r="B123" s="16">
        <v>40</v>
      </c>
      <c r="C123" s="16">
        <v>40</v>
      </c>
      <c r="D123" s="16">
        <v>100</v>
      </c>
      <c r="E123" s="16"/>
      <c r="F123" s="23">
        <v>20</v>
      </c>
      <c r="G123" s="23">
        <v>20</v>
      </c>
      <c r="H123" s="23">
        <v>20</v>
      </c>
      <c r="I123" s="23">
        <v>20</v>
      </c>
      <c r="J123" s="23">
        <v>20</v>
      </c>
      <c r="K123" s="22">
        <v>20</v>
      </c>
      <c r="L123" s="16"/>
      <c r="M123" s="16"/>
      <c r="N123" s="16"/>
      <c r="O123" s="5">
        <v>24</v>
      </c>
      <c r="P123" s="16">
        <v>5</v>
      </c>
      <c r="Q123" s="16"/>
      <c r="R123" s="16"/>
      <c r="S123" s="16"/>
      <c r="T123" s="16">
        <v>5</v>
      </c>
      <c r="U123" s="16"/>
      <c r="V123" s="16"/>
      <c r="W123" s="16"/>
      <c r="X123" s="16">
        <v>5</v>
      </c>
      <c r="Y123" s="16">
        <v>6</v>
      </c>
      <c r="Z123" s="16">
        <f t="shared" si="9"/>
        <v>345</v>
      </c>
      <c r="AA123" s="20" t="s">
        <v>12</v>
      </c>
      <c r="AB123" s="6">
        <v>3.2</v>
      </c>
      <c r="AC123" s="46">
        <f t="shared" si="10"/>
        <v>1104</v>
      </c>
    </row>
    <row r="124" spans="1:29" x14ac:dyDescent="0.2">
      <c r="A124" s="45" t="s">
        <v>237</v>
      </c>
      <c r="B124" s="16">
        <v>50</v>
      </c>
      <c r="C124" s="16">
        <v>50</v>
      </c>
      <c r="D124" s="16">
        <v>10</v>
      </c>
      <c r="E124" s="16"/>
      <c r="F124" s="23">
        <v>5</v>
      </c>
      <c r="G124" s="23">
        <v>5</v>
      </c>
      <c r="H124" s="23">
        <v>5</v>
      </c>
      <c r="I124" s="23">
        <v>5</v>
      </c>
      <c r="J124" s="23">
        <v>5</v>
      </c>
      <c r="K124" s="22">
        <v>10</v>
      </c>
      <c r="L124" s="16"/>
      <c r="M124" s="16"/>
      <c r="N124" s="16"/>
      <c r="O124" s="5">
        <v>30</v>
      </c>
      <c r="P124" s="16">
        <v>15</v>
      </c>
      <c r="Q124" s="16"/>
      <c r="R124" s="16"/>
      <c r="S124" s="16"/>
      <c r="T124" s="16">
        <v>5</v>
      </c>
      <c r="U124" s="16">
        <v>20</v>
      </c>
      <c r="V124" s="16"/>
      <c r="W124" s="16"/>
      <c r="X124" s="16">
        <v>15</v>
      </c>
      <c r="Y124" s="16">
        <v>15</v>
      </c>
      <c r="Z124" s="16">
        <f t="shared" si="9"/>
        <v>245</v>
      </c>
      <c r="AA124" s="20" t="s">
        <v>207</v>
      </c>
      <c r="AB124" s="6">
        <v>4.5</v>
      </c>
      <c r="AC124" s="46">
        <f t="shared" si="10"/>
        <v>1102.5</v>
      </c>
    </row>
    <row r="125" spans="1:29" x14ac:dyDescent="0.2">
      <c r="A125" s="45" t="s">
        <v>238</v>
      </c>
      <c r="B125" s="16">
        <v>200</v>
      </c>
      <c r="C125" s="16">
        <v>100</v>
      </c>
      <c r="D125" s="16">
        <v>20</v>
      </c>
      <c r="E125" s="16"/>
      <c r="F125" s="23">
        <v>5</v>
      </c>
      <c r="G125" s="23">
        <v>5</v>
      </c>
      <c r="H125" s="23">
        <v>5</v>
      </c>
      <c r="I125" s="23">
        <v>5</v>
      </c>
      <c r="J125" s="23">
        <v>5</v>
      </c>
      <c r="K125" s="22">
        <v>10</v>
      </c>
      <c r="L125" s="16">
        <v>20</v>
      </c>
      <c r="M125" s="16">
        <v>8</v>
      </c>
      <c r="N125" s="16">
        <v>8</v>
      </c>
      <c r="O125" s="5">
        <v>50</v>
      </c>
      <c r="P125" s="16">
        <v>13</v>
      </c>
      <c r="Q125" s="16"/>
      <c r="R125" s="16"/>
      <c r="S125" s="16"/>
      <c r="T125" s="16">
        <v>5</v>
      </c>
      <c r="U125" s="16"/>
      <c r="V125" s="16">
        <v>3</v>
      </c>
      <c r="W125" s="16"/>
      <c r="X125" s="16">
        <v>13</v>
      </c>
      <c r="Y125" s="16">
        <v>13</v>
      </c>
      <c r="Z125" s="16">
        <f t="shared" si="9"/>
        <v>488</v>
      </c>
      <c r="AA125" s="20" t="s">
        <v>207</v>
      </c>
      <c r="AB125" s="6">
        <v>20</v>
      </c>
      <c r="AC125" s="46">
        <f t="shared" si="10"/>
        <v>9760</v>
      </c>
    </row>
    <row r="126" spans="1:29" x14ac:dyDescent="0.2">
      <c r="A126" s="45" t="s">
        <v>239</v>
      </c>
      <c r="B126" s="16">
        <v>200</v>
      </c>
      <c r="C126" s="16">
        <v>100</v>
      </c>
      <c r="D126" s="16">
        <v>100</v>
      </c>
      <c r="E126" s="16">
        <v>12</v>
      </c>
      <c r="F126" s="23">
        <v>50</v>
      </c>
      <c r="G126" s="23">
        <v>50</v>
      </c>
      <c r="H126" s="23">
        <v>50</v>
      </c>
      <c r="I126" s="23">
        <v>50</v>
      </c>
      <c r="J126" s="23">
        <v>50</v>
      </c>
      <c r="K126" s="22">
        <v>50</v>
      </c>
      <c r="L126" s="16">
        <v>20</v>
      </c>
      <c r="M126" s="16">
        <v>8</v>
      </c>
      <c r="N126" s="16">
        <v>8</v>
      </c>
      <c r="O126" s="5"/>
      <c r="P126" s="16">
        <v>13</v>
      </c>
      <c r="Q126" s="16"/>
      <c r="R126" s="16">
        <v>60</v>
      </c>
      <c r="S126" s="16"/>
      <c r="T126" s="16">
        <v>5</v>
      </c>
      <c r="U126" s="16">
        <v>20</v>
      </c>
      <c r="V126" s="16"/>
      <c r="W126" s="16">
        <v>12</v>
      </c>
      <c r="X126" s="16">
        <v>13</v>
      </c>
      <c r="Y126" s="16">
        <v>13</v>
      </c>
      <c r="Z126" s="16">
        <f t="shared" si="9"/>
        <v>884</v>
      </c>
      <c r="AA126" s="20" t="s">
        <v>12</v>
      </c>
      <c r="AB126" s="6">
        <v>4.5</v>
      </c>
      <c r="AC126" s="46">
        <f t="shared" si="10"/>
        <v>3978</v>
      </c>
    </row>
    <row r="127" spans="1:29" x14ac:dyDescent="0.2">
      <c r="A127" s="45" t="s">
        <v>240</v>
      </c>
      <c r="B127" s="16">
        <v>30</v>
      </c>
      <c r="C127" s="16">
        <v>30</v>
      </c>
      <c r="D127" s="16">
        <v>100</v>
      </c>
      <c r="E127" s="16">
        <v>24</v>
      </c>
      <c r="F127" s="23">
        <v>20</v>
      </c>
      <c r="G127" s="23">
        <v>20</v>
      </c>
      <c r="H127" s="23">
        <v>20</v>
      </c>
      <c r="I127" s="23">
        <v>20</v>
      </c>
      <c r="J127" s="23">
        <v>20</v>
      </c>
      <c r="K127" s="22">
        <v>10</v>
      </c>
      <c r="L127" s="16">
        <v>20</v>
      </c>
      <c r="M127" s="16">
        <v>5</v>
      </c>
      <c r="N127" s="16">
        <v>5</v>
      </c>
      <c r="O127" s="5"/>
      <c r="P127" s="16">
        <v>17</v>
      </c>
      <c r="Q127" s="16"/>
      <c r="R127" s="16">
        <v>15</v>
      </c>
      <c r="S127" s="16"/>
      <c r="T127" s="16">
        <v>5</v>
      </c>
      <c r="U127" s="16">
        <v>4</v>
      </c>
      <c r="V127" s="16">
        <v>6</v>
      </c>
      <c r="W127" s="16">
        <v>6</v>
      </c>
      <c r="X127" s="16">
        <v>17</v>
      </c>
      <c r="Y127" s="16">
        <v>17</v>
      </c>
      <c r="Z127" s="16">
        <f t="shared" si="9"/>
        <v>411</v>
      </c>
      <c r="AA127" s="20" t="s">
        <v>12</v>
      </c>
      <c r="AB127" s="6">
        <v>3.6</v>
      </c>
      <c r="AC127" s="46">
        <f t="shared" si="10"/>
        <v>1479.6000000000001</v>
      </c>
    </row>
    <row r="128" spans="1:29" x14ac:dyDescent="0.2">
      <c r="A128" s="45" t="s">
        <v>241</v>
      </c>
      <c r="B128" s="16">
        <v>30</v>
      </c>
      <c r="C128" s="16">
        <v>30</v>
      </c>
      <c r="D128" s="16">
        <v>50</v>
      </c>
      <c r="E128" s="16">
        <v>24</v>
      </c>
      <c r="F128" s="23">
        <v>20</v>
      </c>
      <c r="G128" s="23">
        <v>20</v>
      </c>
      <c r="H128" s="23">
        <v>20</v>
      </c>
      <c r="I128" s="23">
        <v>20</v>
      </c>
      <c r="J128" s="23">
        <v>20</v>
      </c>
      <c r="K128" s="22">
        <v>10</v>
      </c>
      <c r="L128" s="16"/>
      <c r="M128" s="16">
        <v>4</v>
      </c>
      <c r="N128" s="16">
        <v>4</v>
      </c>
      <c r="O128" s="5">
        <v>24</v>
      </c>
      <c r="P128" s="16">
        <v>6</v>
      </c>
      <c r="Q128" s="16"/>
      <c r="R128" s="16">
        <v>15</v>
      </c>
      <c r="S128" s="16">
        <v>3</v>
      </c>
      <c r="T128" s="16">
        <v>5</v>
      </c>
      <c r="U128" s="16"/>
      <c r="V128" s="16">
        <v>9</v>
      </c>
      <c r="W128" s="16"/>
      <c r="X128" s="16">
        <v>6</v>
      </c>
      <c r="Y128" s="16">
        <v>6</v>
      </c>
      <c r="Z128" s="16">
        <f t="shared" si="9"/>
        <v>326</v>
      </c>
      <c r="AA128" s="20" t="s">
        <v>12</v>
      </c>
      <c r="AB128" s="6">
        <v>11</v>
      </c>
      <c r="AC128" s="46">
        <f t="shared" si="10"/>
        <v>3586</v>
      </c>
    </row>
    <row r="129" spans="1:29" x14ac:dyDescent="0.2">
      <c r="A129" s="45" t="s">
        <v>242</v>
      </c>
      <c r="B129" s="18">
        <v>30</v>
      </c>
      <c r="C129" s="18">
        <v>30</v>
      </c>
      <c r="D129" s="18">
        <v>20</v>
      </c>
      <c r="E129" s="18"/>
      <c r="F129" s="23">
        <v>10</v>
      </c>
      <c r="G129" s="23">
        <v>10</v>
      </c>
      <c r="H129" s="23">
        <v>10</v>
      </c>
      <c r="I129" s="23">
        <v>10</v>
      </c>
      <c r="J129" s="23">
        <v>10</v>
      </c>
      <c r="K129" s="22">
        <v>10</v>
      </c>
      <c r="L129" s="18"/>
      <c r="M129" s="18"/>
      <c r="N129" s="18"/>
      <c r="O129" s="5">
        <v>4</v>
      </c>
      <c r="P129" s="16">
        <v>2</v>
      </c>
      <c r="Q129" s="18"/>
      <c r="R129" s="18">
        <v>5</v>
      </c>
      <c r="S129" s="18"/>
      <c r="T129" s="16">
        <v>5</v>
      </c>
      <c r="U129" s="16">
        <v>6</v>
      </c>
      <c r="V129" s="16"/>
      <c r="W129" s="16">
        <v>6</v>
      </c>
      <c r="X129" s="16">
        <v>2</v>
      </c>
      <c r="Y129" s="16">
        <v>2</v>
      </c>
      <c r="Z129" s="16">
        <f t="shared" si="9"/>
        <v>172</v>
      </c>
      <c r="AA129" s="20" t="s">
        <v>12</v>
      </c>
      <c r="AB129" s="6">
        <v>40</v>
      </c>
      <c r="AC129" s="46">
        <f t="shared" si="10"/>
        <v>6880</v>
      </c>
    </row>
    <row r="130" spans="1:29" x14ac:dyDescent="0.2">
      <c r="A130" s="45" t="s">
        <v>243</v>
      </c>
      <c r="B130" s="16">
        <v>60</v>
      </c>
      <c r="C130" s="16">
        <v>60</v>
      </c>
      <c r="D130" s="16">
        <v>50</v>
      </c>
      <c r="E130" s="16"/>
      <c r="F130" s="23">
        <v>20</v>
      </c>
      <c r="G130" s="23">
        <v>20</v>
      </c>
      <c r="H130" s="23">
        <v>20</v>
      </c>
      <c r="I130" s="23">
        <v>20</v>
      </c>
      <c r="J130" s="23">
        <v>20</v>
      </c>
      <c r="K130" s="22">
        <v>10</v>
      </c>
      <c r="L130" s="16">
        <v>20</v>
      </c>
      <c r="M130" s="16"/>
      <c r="N130" s="16"/>
      <c r="O130" s="5"/>
      <c r="P130" s="16">
        <v>6</v>
      </c>
      <c r="Q130" s="16"/>
      <c r="R130" s="16">
        <v>10</v>
      </c>
      <c r="S130" s="16"/>
      <c r="T130" s="16">
        <v>5</v>
      </c>
      <c r="U130" s="16"/>
      <c r="V130" s="16">
        <v>3</v>
      </c>
      <c r="W130" s="16"/>
      <c r="X130" s="16">
        <v>6</v>
      </c>
      <c r="Y130" s="16">
        <v>6</v>
      </c>
      <c r="Z130" s="16">
        <f t="shared" si="9"/>
        <v>336</v>
      </c>
      <c r="AA130" s="20" t="s">
        <v>12</v>
      </c>
      <c r="AB130" s="6">
        <v>9</v>
      </c>
      <c r="AC130" s="46">
        <f t="shared" si="10"/>
        <v>3024</v>
      </c>
    </row>
    <row r="131" spans="1:29" x14ac:dyDescent="0.2">
      <c r="A131" s="45" t="s">
        <v>244</v>
      </c>
      <c r="B131" s="16">
        <v>60</v>
      </c>
      <c r="C131" s="16">
        <v>60</v>
      </c>
      <c r="D131" s="16">
        <v>100</v>
      </c>
      <c r="E131" s="16"/>
      <c r="F131" s="23">
        <v>20</v>
      </c>
      <c r="G131" s="23">
        <v>20</v>
      </c>
      <c r="H131" s="23">
        <v>20</v>
      </c>
      <c r="I131" s="23">
        <v>20</v>
      </c>
      <c r="J131" s="23">
        <v>20</v>
      </c>
      <c r="K131" s="22">
        <v>10</v>
      </c>
      <c r="L131" s="16">
        <v>20</v>
      </c>
      <c r="M131" s="16">
        <v>4</v>
      </c>
      <c r="N131" s="16">
        <v>4</v>
      </c>
      <c r="O131" s="5">
        <v>24</v>
      </c>
      <c r="P131" s="16">
        <v>6</v>
      </c>
      <c r="Q131" s="16"/>
      <c r="R131" s="16"/>
      <c r="S131" s="16"/>
      <c r="T131" s="16">
        <v>5</v>
      </c>
      <c r="U131" s="16"/>
      <c r="V131" s="16">
        <v>3</v>
      </c>
      <c r="W131" s="16">
        <v>4</v>
      </c>
      <c r="X131" s="16">
        <v>6</v>
      </c>
      <c r="Y131" s="16">
        <v>6</v>
      </c>
      <c r="Z131" s="16">
        <f t="shared" si="9"/>
        <v>412</v>
      </c>
      <c r="AA131" s="20" t="s">
        <v>12</v>
      </c>
      <c r="AB131" s="6">
        <v>4.5</v>
      </c>
      <c r="AC131" s="46">
        <f t="shared" si="10"/>
        <v>1854</v>
      </c>
    </row>
    <row r="132" spans="1:29" x14ac:dyDescent="0.2">
      <c r="A132" s="44" t="s">
        <v>245</v>
      </c>
      <c r="B132" s="13">
        <f t="shared" ref="B132:Y132" si="11">SUMPRODUCT(B133:B155,$AB133:$AB155)</f>
        <v>5493.8</v>
      </c>
      <c r="C132" s="13">
        <f t="shared" si="11"/>
        <v>3300.3</v>
      </c>
      <c r="D132" s="13">
        <f t="shared" si="11"/>
        <v>1350</v>
      </c>
      <c r="E132" s="13">
        <f t="shared" si="11"/>
        <v>3032.2000000000003</v>
      </c>
      <c r="F132" s="13">
        <f t="shared" si="11"/>
        <v>2588.1000000000004</v>
      </c>
      <c r="G132" s="13">
        <f t="shared" si="11"/>
        <v>2588.1000000000004</v>
      </c>
      <c r="H132" s="13">
        <f t="shared" si="11"/>
        <v>2588.1000000000004</v>
      </c>
      <c r="I132" s="13">
        <f t="shared" si="11"/>
        <v>2588.1000000000004</v>
      </c>
      <c r="J132" s="13">
        <f t="shared" si="11"/>
        <v>2588.1000000000004</v>
      </c>
      <c r="K132" s="13">
        <f t="shared" si="11"/>
        <v>2270.5</v>
      </c>
      <c r="L132" s="13">
        <f t="shared" si="11"/>
        <v>0</v>
      </c>
      <c r="M132" s="13">
        <f t="shared" si="11"/>
        <v>3390.2</v>
      </c>
      <c r="N132" s="13">
        <f t="shared" si="11"/>
        <v>3390.2</v>
      </c>
      <c r="O132" s="13">
        <f t="shared" si="11"/>
        <v>0</v>
      </c>
      <c r="P132" s="13">
        <f t="shared" si="11"/>
        <v>498</v>
      </c>
      <c r="Q132" s="13">
        <f t="shared" si="11"/>
        <v>0</v>
      </c>
      <c r="R132" s="13">
        <f t="shared" si="11"/>
        <v>718.5</v>
      </c>
      <c r="S132" s="13">
        <f t="shared" si="11"/>
        <v>685.5</v>
      </c>
      <c r="T132" s="13">
        <f t="shared" si="11"/>
        <v>0</v>
      </c>
      <c r="U132" s="13">
        <f t="shared" si="11"/>
        <v>402.59999999999997</v>
      </c>
      <c r="V132" s="13">
        <f t="shared" si="11"/>
        <v>1521.7</v>
      </c>
      <c r="W132" s="13">
        <f t="shared" si="11"/>
        <v>278.40000000000003</v>
      </c>
      <c r="X132" s="13">
        <f t="shared" si="11"/>
        <v>498</v>
      </c>
      <c r="Y132" s="13">
        <f t="shared" si="11"/>
        <v>498</v>
      </c>
      <c r="Z132" s="13"/>
      <c r="AA132" s="14"/>
      <c r="AB132" s="15"/>
      <c r="AC132" s="49">
        <f>SUM(AC133:AC155)</f>
        <v>40268.400000000001</v>
      </c>
    </row>
    <row r="133" spans="1:29" x14ac:dyDescent="0.2">
      <c r="A133" s="50" t="s">
        <v>246</v>
      </c>
      <c r="B133" s="16">
        <v>100</v>
      </c>
      <c r="C133" s="16">
        <v>30</v>
      </c>
      <c r="D133" s="16"/>
      <c r="E133" s="16">
        <v>24</v>
      </c>
      <c r="F133" s="16"/>
      <c r="G133" s="16"/>
      <c r="H133" s="16"/>
      <c r="I133" s="16"/>
      <c r="J133" s="16"/>
      <c r="K133" s="22"/>
      <c r="L133" s="16"/>
      <c r="M133" s="16">
        <v>6</v>
      </c>
      <c r="N133" s="16">
        <v>6</v>
      </c>
      <c r="O133" s="16"/>
      <c r="P133" s="16"/>
      <c r="Q133" s="16"/>
      <c r="R133" s="16">
        <v>9</v>
      </c>
      <c r="S133" s="16">
        <v>5</v>
      </c>
      <c r="T133" s="16"/>
      <c r="U133" s="16"/>
      <c r="V133" s="24">
        <v>4</v>
      </c>
      <c r="W133" s="16"/>
      <c r="X133" s="16"/>
      <c r="Y133" s="16"/>
      <c r="Z133" s="16">
        <f t="shared" ref="Z133:Z155" si="12">SUM(B133:Y133)</f>
        <v>184</v>
      </c>
      <c r="AA133" s="25" t="s">
        <v>247</v>
      </c>
      <c r="AB133" s="6">
        <v>1.5</v>
      </c>
      <c r="AC133" s="46">
        <f t="shared" ref="AC133:AC155" si="13">SUM(Z133*$AB133)</f>
        <v>276</v>
      </c>
    </row>
    <row r="134" spans="1:29" x14ac:dyDescent="0.2">
      <c r="A134" s="50" t="s">
        <v>248</v>
      </c>
      <c r="B134" s="16"/>
      <c r="C134" s="16"/>
      <c r="D134" s="16"/>
      <c r="E134" s="16">
        <v>12</v>
      </c>
      <c r="F134" s="16"/>
      <c r="G134" s="16"/>
      <c r="H134" s="16"/>
      <c r="I134" s="16"/>
      <c r="J134" s="16"/>
      <c r="K134" s="22"/>
      <c r="L134" s="16"/>
      <c r="M134" s="16"/>
      <c r="N134" s="16"/>
      <c r="O134" s="16"/>
      <c r="P134" s="16"/>
      <c r="Q134" s="16"/>
      <c r="R134" s="16"/>
      <c r="S134" s="16"/>
      <c r="T134" s="16"/>
      <c r="U134" s="16"/>
      <c r="V134" s="24"/>
      <c r="W134" s="16"/>
      <c r="X134" s="16"/>
      <c r="Y134" s="16"/>
      <c r="Z134" s="16">
        <f t="shared" si="12"/>
        <v>12</v>
      </c>
      <c r="AA134" s="25" t="s">
        <v>247</v>
      </c>
      <c r="AB134" s="6">
        <v>11.5</v>
      </c>
      <c r="AC134" s="46">
        <f t="shared" si="13"/>
        <v>138</v>
      </c>
    </row>
    <row r="135" spans="1:29" x14ac:dyDescent="0.2">
      <c r="A135" s="50" t="s">
        <v>249</v>
      </c>
      <c r="B135" s="16">
        <v>5</v>
      </c>
      <c r="C135" s="16">
        <v>5</v>
      </c>
      <c r="D135" s="16"/>
      <c r="E135" s="16">
        <v>2</v>
      </c>
      <c r="F135" s="23">
        <v>5</v>
      </c>
      <c r="G135" s="23">
        <v>5</v>
      </c>
      <c r="H135" s="23">
        <v>5</v>
      </c>
      <c r="I135" s="23">
        <v>5</v>
      </c>
      <c r="J135" s="23">
        <v>5</v>
      </c>
      <c r="K135" s="22">
        <v>5</v>
      </c>
      <c r="L135" s="16"/>
      <c r="M135" s="16">
        <v>2</v>
      </c>
      <c r="N135" s="16">
        <v>2</v>
      </c>
      <c r="O135" s="16"/>
      <c r="P135" s="16"/>
      <c r="Q135" s="16"/>
      <c r="R135" s="16"/>
      <c r="S135" s="16"/>
      <c r="T135" s="16"/>
      <c r="U135" s="16"/>
      <c r="V135" s="24">
        <v>1</v>
      </c>
      <c r="W135" s="16">
        <v>1</v>
      </c>
      <c r="X135" s="16"/>
      <c r="Y135" s="16"/>
      <c r="Z135" s="16">
        <f t="shared" si="12"/>
        <v>48</v>
      </c>
      <c r="AA135" s="25" t="s">
        <v>250</v>
      </c>
      <c r="AB135" s="6">
        <v>90</v>
      </c>
      <c r="AC135" s="46">
        <f t="shared" si="13"/>
        <v>4320</v>
      </c>
    </row>
    <row r="136" spans="1:29" x14ac:dyDescent="0.2">
      <c r="A136" s="50" t="s">
        <v>251</v>
      </c>
      <c r="B136" s="16">
        <v>3</v>
      </c>
      <c r="C136" s="16">
        <v>3</v>
      </c>
      <c r="D136" s="16"/>
      <c r="E136" s="16"/>
      <c r="F136" s="23"/>
      <c r="G136" s="23"/>
      <c r="H136" s="23"/>
      <c r="I136" s="23"/>
      <c r="J136" s="23"/>
      <c r="K136" s="22"/>
      <c r="L136" s="16"/>
      <c r="M136" s="16">
        <v>2</v>
      </c>
      <c r="N136" s="16">
        <v>2</v>
      </c>
      <c r="O136" s="16"/>
      <c r="P136" s="16"/>
      <c r="Q136" s="16"/>
      <c r="R136" s="16"/>
      <c r="S136" s="16"/>
      <c r="T136" s="16"/>
      <c r="U136" s="16"/>
      <c r="V136" s="24">
        <v>2</v>
      </c>
      <c r="W136" s="16"/>
      <c r="X136" s="16"/>
      <c r="Y136" s="16"/>
      <c r="Z136" s="16">
        <f t="shared" si="12"/>
        <v>12</v>
      </c>
      <c r="AA136" s="25" t="s">
        <v>250</v>
      </c>
      <c r="AB136" s="6">
        <v>141.1</v>
      </c>
      <c r="AC136" s="46">
        <f t="shared" si="13"/>
        <v>1693.1999999999998</v>
      </c>
    </row>
    <row r="137" spans="1:29" x14ac:dyDescent="0.2">
      <c r="A137" s="50" t="s">
        <v>252</v>
      </c>
      <c r="B137" s="16"/>
      <c r="C137" s="16"/>
      <c r="D137" s="16"/>
      <c r="E137" s="16">
        <v>2</v>
      </c>
      <c r="F137" s="23"/>
      <c r="G137" s="23"/>
      <c r="H137" s="23"/>
      <c r="I137" s="23"/>
      <c r="J137" s="23"/>
      <c r="K137" s="22"/>
      <c r="L137" s="16"/>
      <c r="M137" s="16">
        <v>6</v>
      </c>
      <c r="N137" s="16">
        <v>6</v>
      </c>
      <c r="O137" s="16"/>
      <c r="P137" s="16"/>
      <c r="Q137" s="16"/>
      <c r="R137" s="16"/>
      <c r="S137" s="16"/>
      <c r="T137" s="16"/>
      <c r="U137" s="16"/>
      <c r="V137" s="24">
        <v>1</v>
      </c>
      <c r="W137" s="16"/>
      <c r="X137" s="16"/>
      <c r="Y137" s="16"/>
      <c r="Z137" s="16">
        <f t="shared" si="12"/>
        <v>15</v>
      </c>
      <c r="AA137" s="25" t="s">
        <v>250</v>
      </c>
      <c r="AB137" s="6">
        <v>165</v>
      </c>
      <c r="AC137" s="46">
        <f t="shared" si="13"/>
        <v>2475</v>
      </c>
    </row>
    <row r="138" spans="1:29" x14ac:dyDescent="0.2">
      <c r="A138" s="50" t="s">
        <v>253</v>
      </c>
      <c r="B138" s="16"/>
      <c r="C138" s="16"/>
      <c r="D138" s="16"/>
      <c r="E138" s="16"/>
      <c r="F138" s="23"/>
      <c r="G138" s="23"/>
      <c r="H138" s="23"/>
      <c r="I138" s="23"/>
      <c r="J138" s="23"/>
      <c r="K138" s="22"/>
      <c r="L138" s="16"/>
      <c r="M138" s="16">
        <v>6</v>
      </c>
      <c r="N138" s="16">
        <v>6</v>
      </c>
      <c r="O138" s="16"/>
      <c r="P138" s="16"/>
      <c r="Q138" s="16"/>
      <c r="R138" s="16"/>
      <c r="S138" s="16">
        <v>2</v>
      </c>
      <c r="T138" s="16"/>
      <c r="U138" s="16"/>
      <c r="V138" s="24"/>
      <c r="W138" s="16"/>
      <c r="X138" s="16"/>
      <c r="Y138" s="16"/>
      <c r="Z138" s="16">
        <f t="shared" si="12"/>
        <v>14</v>
      </c>
      <c r="AA138" s="25" t="s">
        <v>250</v>
      </c>
      <c r="AB138" s="6">
        <v>158</v>
      </c>
      <c r="AC138" s="46">
        <f t="shared" si="13"/>
        <v>2212</v>
      </c>
    </row>
    <row r="139" spans="1:29" x14ac:dyDescent="0.2">
      <c r="A139" s="50" t="s">
        <v>254</v>
      </c>
      <c r="B139" s="16"/>
      <c r="C139" s="16"/>
      <c r="D139" s="16"/>
      <c r="E139" s="16"/>
      <c r="F139" s="23"/>
      <c r="G139" s="23"/>
      <c r="H139" s="23"/>
      <c r="I139" s="23"/>
      <c r="J139" s="23"/>
      <c r="K139" s="22"/>
      <c r="L139" s="16"/>
      <c r="M139" s="16"/>
      <c r="N139" s="16"/>
      <c r="O139" s="16"/>
      <c r="P139" s="16"/>
      <c r="Q139" s="16"/>
      <c r="R139" s="16"/>
      <c r="S139" s="16">
        <v>2</v>
      </c>
      <c r="T139" s="16"/>
      <c r="U139" s="16"/>
      <c r="V139" s="24"/>
      <c r="W139" s="16"/>
      <c r="X139" s="16"/>
      <c r="Y139" s="16"/>
      <c r="Z139" s="16">
        <f t="shared" si="12"/>
        <v>2</v>
      </c>
      <c r="AA139" s="25" t="s">
        <v>250</v>
      </c>
      <c r="AB139" s="6">
        <v>135</v>
      </c>
      <c r="AC139" s="46">
        <f t="shared" si="13"/>
        <v>270</v>
      </c>
    </row>
    <row r="140" spans="1:29" x14ac:dyDescent="0.2">
      <c r="A140" s="50" t="s">
        <v>255</v>
      </c>
      <c r="B140" s="16">
        <v>50</v>
      </c>
      <c r="C140" s="16">
        <v>40</v>
      </c>
      <c r="D140" s="16"/>
      <c r="E140" s="16">
        <v>23</v>
      </c>
      <c r="F140" s="23">
        <v>15</v>
      </c>
      <c r="G140" s="23">
        <v>15</v>
      </c>
      <c r="H140" s="23">
        <v>15</v>
      </c>
      <c r="I140" s="23">
        <v>15</v>
      </c>
      <c r="J140" s="23">
        <v>15</v>
      </c>
      <c r="K140" s="22">
        <v>10</v>
      </c>
      <c r="L140" s="16"/>
      <c r="M140" s="16">
        <v>12</v>
      </c>
      <c r="N140" s="16">
        <v>12</v>
      </c>
      <c r="O140" s="16"/>
      <c r="P140" s="16"/>
      <c r="Q140" s="16"/>
      <c r="R140" s="16"/>
      <c r="S140" s="16"/>
      <c r="T140" s="16"/>
      <c r="U140" s="16"/>
      <c r="V140" s="24">
        <v>25</v>
      </c>
      <c r="W140" s="16"/>
      <c r="X140" s="16"/>
      <c r="Y140" s="16"/>
      <c r="Z140" s="16">
        <f t="shared" si="12"/>
        <v>247</v>
      </c>
      <c r="AA140" s="25" t="s">
        <v>12</v>
      </c>
      <c r="AB140" s="6">
        <v>5</v>
      </c>
      <c r="AC140" s="46">
        <f t="shared" si="13"/>
        <v>1235</v>
      </c>
    </row>
    <row r="141" spans="1:29" x14ac:dyDescent="0.2">
      <c r="A141" s="50" t="s">
        <v>256</v>
      </c>
      <c r="B141" s="16">
        <v>15</v>
      </c>
      <c r="C141" s="16">
        <v>10</v>
      </c>
      <c r="D141" s="16"/>
      <c r="E141" s="16">
        <v>12</v>
      </c>
      <c r="F141" s="23">
        <v>10</v>
      </c>
      <c r="G141" s="23">
        <v>10</v>
      </c>
      <c r="H141" s="23">
        <v>10</v>
      </c>
      <c r="I141" s="23">
        <v>10</v>
      </c>
      <c r="J141" s="23">
        <v>10</v>
      </c>
      <c r="K141" s="22">
        <v>10</v>
      </c>
      <c r="L141" s="16"/>
      <c r="M141" s="16">
        <v>7</v>
      </c>
      <c r="N141" s="16">
        <v>7</v>
      </c>
      <c r="O141" s="16"/>
      <c r="P141" s="16"/>
      <c r="Q141" s="16"/>
      <c r="R141" s="16">
        <v>10</v>
      </c>
      <c r="S141" s="16"/>
      <c r="T141" s="16"/>
      <c r="U141" s="16"/>
      <c r="V141" s="24">
        <v>12</v>
      </c>
      <c r="W141" s="16">
        <v>2</v>
      </c>
      <c r="X141" s="16"/>
      <c r="Y141" s="16"/>
      <c r="Z141" s="16">
        <f t="shared" si="12"/>
        <v>135</v>
      </c>
      <c r="AA141" s="25" t="s">
        <v>12</v>
      </c>
      <c r="AB141" s="6">
        <v>4.5</v>
      </c>
      <c r="AC141" s="46">
        <f t="shared" si="13"/>
        <v>607.5</v>
      </c>
    </row>
    <row r="142" spans="1:29" x14ac:dyDescent="0.2">
      <c r="A142" s="50" t="s">
        <v>257</v>
      </c>
      <c r="B142" s="16">
        <v>30</v>
      </c>
      <c r="C142" s="16">
        <v>10</v>
      </c>
      <c r="D142" s="16"/>
      <c r="E142" s="16">
        <v>12</v>
      </c>
      <c r="F142" s="23"/>
      <c r="G142" s="23"/>
      <c r="H142" s="23"/>
      <c r="I142" s="23"/>
      <c r="J142" s="23"/>
      <c r="K142" s="22"/>
      <c r="L142" s="16"/>
      <c r="M142" s="16">
        <v>7</v>
      </c>
      <c r="N142" s="16">
        <v>7</v>
      </c>
      <c r="O142" s="16"/>
      <c r="P142" s="16"/>
      <c r="Q142" s="16"/>
      <c r="R142" s="16"/>
      <c r="S142" s="16"/>
      <c r="T142" s="16"/>
      <c r="U142" s="16"/>
      <c r="V142" s="24">
        <v>3</v>
      </c>
      <c r="W142" s="16">
        <v>2</v>
      </c>
      <c r="X142" s="16"/>
      <c r="Y142" s="16"/>
      <c r="Z142" s="16">
        <f t="shared" si="12"/>
        <v>71</v>
      </c>
      <c r="AA142" s="25" t="s">
        <v>12</v>
      </c>
      <c r="AB142" s="6">
        <v>5.5</v>
      </c>
      <c r="AC142" s="46">
        <f t="shared" si="13"/>
        <v>390.5</v>
      </c>
    </row>
    <row r="143" spans="1:29" x14ac:dyDescent="0.2">
      <c r="A143" s="50" t="s">
        <v>258</v>
      </c>
      <c r="B143" s="16"/>
      <c r="C143" s="16"/>
      <c r="D143" s="16"/>
      <c r="E143" s="16"/>
      <c r="F143" s="23">
        <v>4</v>
      </c>
      <c r="G143" s="23">
        <v>4</v>
      </c>
      <c r="H143" s="23">
        <v>4</v>
      </c>
      <c r="I143" s="23">
        <v>4</v>
      </c>
      <c r="J143" s="23">
        <v>4</v>
      </c>
      <c r="K143" s="22">
        <v>4</v>
      </c>
      <c r="L143" s="16"/>
      <c r="M143" s="16">
        <v>8</v>
      </c>
      <c r="N143" s="16">
        <v>8</v>
      </c>
      <c r="O143" s="16"/>
      <c r="P143" s="16"/>
      <c r="Q143" s="16"/>
      <c r="R143" s="16"/>
      <c r="S143" s="16"/>
      <c r="T143" s="16"/>
      <c r="U143" s="16"/>
      <c r="V143" s="24"/>
      <c r="W143" s="16"/>
      <c r="X143" s="16"/>
      <c r="Y143" s="16"/>
      <c r="Z143" s="16">
        <f t="shared" si="12"/>
        <v>40</v>
      </c>
      <c r="AA143" s="25" t="s">
        <v>12</v>
      </c>
      <c r="AB143" s="6">
        <v>1.5</v>
      </c>
      <c r="AC143" s="46">
        <f t="shared" si="13"/>
        <v>60</v>
      </c>
    </row>
    <row r="144" spans="1:29" x14ac:dyDescent="0.2">
      <c r="A144" s="50" t="s">
        <v>259</v>
      </c>
      <c r="B144" s="16">
        <v>20</v>
      </c>
      <c r="C144" s="16">
        <v>10</v>
      </c>
      <c r="D144" s="16"/>
      <c r="E144" s="16">
        <v>12</v>
      </c>
      <c r="F144" s="23">
        <v>7</v>
      </c>
      <c r="G144" s="23">
        <v>7</v>
      </c>
      <c r="H144" s="23">
        <v>7</v>
      </c>
      <c r="I144" s="23">
        <v>7</v>
      </c>
      <c r="J144" s="23">
        <v>7</v>
      </c>
      <c r="K144" s="22">
        <v>5</v>
      </c>
      <c r="L144" s="16"/>
      <c r="M144" s="16">
        <v>5</v>
      </c>
      <c r="N144" s="16">
        <v>5</v>
      </c>
      <c r="O144" s="16"/>
      <c r="P144" s="16"/>
      <c r="Q144" s="16"/>
      <c r="R144" s="16"/>
      <c r="S144" s="16"/>
      <c r="T144" s="16"/>
      <c r="U144" s="16">
        <v>2</v>
      </c>
      <c r="V144" s="24">
        <v>6</v>
      </c>
      <c r="W144" s="16">
        <v>1</v>
      </c>
      <c r="X144" s="16"/>
      <c r="Y144" s="16"/>
      <c r="Z144" s="16">
        <f t="shared" si="12"/>
        <v>101</v>
      </c>
      <c r="AA144" s="25" t="s">
        <v>12</v>
      </c>
      <c r="AB144" s="6">
        <v>48.2</v>
      </c>
      <c r="AC144" s="46">
        <f t="shared" si="13"/>
        <v>4868.2000000000007</v>
      </c>
    </row>
    <row r="145" spans="1:29" x14ac:dyDescent="0.2">
      <c r="A145" s="50" t="s">
        <v>260</v>
      </c>
      <c r="B145" s="16">
        <v>20</v>
      </c>
      <c r="C145" s="16">
        <v>10</v>
      </c>
      <c r="D145" s="16">
        <v>20</v>
      </c>
      <c r="E145" s="16">
        <v>12</v>
      </c>
      <c r="F145" s="23">
        <v>7</v>
      </c>
      <c r="G145" s="23">
        <v>7</v>
      </c>
      <c r="H145" s="23">
        <v>7</v>
      </c>
      <c r="I145" s="23">
        <v>7</v>
      </c>
      <c r="J145" s="23">
        <v>7</v>
      </c>
      <c r="K145" s="22">
        <v>7</v>
      </c>
      <c r="L145" s="16"/>
      <c r="M145" s="16">
        <v>6</v>
      </c>
      <c r="N145" s="16">
        <v>6</v>
      </c>
      <c r="O145" s="16"/>
      <c r="P145" s="16">
        <v>10</v>
      </c>
      <c r="Q145" s="16"/>
      <c r="R145" s="16">
        <v>4</v>
      </c>
      <c r="S145" s="16"/>
      <c r="T145" s="16"/>
      <c r="U145" s="16"/>
      <c r="V145" s="24"/>
      <c r="W145" s="16"/>
      <c r="X145" s="16">
        <v>10</v>
      </c>
      <c r="Y145" s="16">
        <v>10</v>
      </c>
      <c r="Z145" s="16">
        <f t="shared" si="12"/>
        <v>150</v>
      </c>
      <c r="AA145" s="25" t="s">
        <v>261</v>
      </c>
      <c r="AB145" s="6">
        <v>35.5</v>
      </c>
      <c r="AC145" s="46">
        <f t="shared" si="13"/>
        <v>5325</v>
      </c>
    </row>
    <row r="146" spans="1:29" x14ac:dyDescent="0.2">
      <c r="A146" s="50" t="s">
        <v>262</v>
      </c>
      <c r="B146" s="16">
        <v>20</v>
      </c>
      <c r="C146" s="16">
        <v>10</v>
      </c>
      <c r="D146" s="16">
        <v>20</v>
      </c>
      <c r="E146" s="16">
        <v>12</v>
      </c>
      <c r="F146" s="23">
        <v>18</v>
      </c>
      <c r="G146" s="23">
        <v>18</v>
      </c>
      <c r="H146" s="23">
        <v>18</v>
      </c>
      <c r="I146" s="23">
        <v>18</v>
      </c>
      <c r="J146" s="23">
        <v>18</v>
      </c>
      <c r="K146" s="22">
        <v>15</v>
      </c>
      <c r="L146" s="16"/>
      <c r="M146" s="16"/>
      <c r="N146" s="16"/>
      <c r="O146" s="16"/>
      <c r="P146" s="16"/>
      <c r="Q146" s="16"/>
      <c r="R146" s="16"/>
      <c r="S146" s="16"/>
      <c r="T146" s="16"/>
      <c r="U146" s="16">
        <v>6</v>
      </c>
      <c r="V146" s="24">
        <v>6</v>
      </c>
      <c r="W146" s="16">
        <v>1</v>
      </c>
      <c r="X146" s="16"/>
      <c r="Y146" s="16"/>
      <c r="Z146" s="16">
        <f t="shared" si="12"/>
        <v>180</v>
      </c>
      <c r="AA146" s="25" t="s">
        <v>261</v>
      </c>
      <c r="AB146" s="6">
        <v>32</v>
      </c>
      <c r="AC146" s="46">
        <f t="shared" si="13"/>
        <v>5760</v>
      </c>
    </row>
    <row r="147" spans="1:29" x14ac:dyDescent="0.2">
      <c r="A147" s="50" t="s">
        <v>263</v>
      </c>
      <c r="B147" s="16">
        <v>20</v>
      </c>
      <c r="C147" s="16">
        <v>10</v>
      </c>
      <c r="D147" s="16"/>
      <c r="E147" s="16">
        <v>12</v>
      </c>
      <c r="F147" s="23">
        <v>17</v>
      </c>
      <c r="G147" s="23">
        <v>17</v>
      </c>
      <c r="H147" s="23">
        <v>17</v>
      </c>
      <c r="I147" s="23">
        <v>17</v>
      </c>
      <c r="J147" s="23">
        <v>17</v>
      </c>
      <c r="K147" s="22">
        <v>12</v>
      </c>
      <c r="L147" s="16"/>
      <c r="M147" s="16"/>
      <c r="N147" s="16"/>
      <c r="O147" s="16"/>
      <c r="P147" s="16"/>
      <c r="Q147" s="16"/>
      <c r="R147" s="16">
        <v>10</v>
      </c>
      <c r="S147" s="16"/>
      <c r="T147" s="16"/>
      <c r="U147" s="16"/>
      <c r="V147" s="24">
        <v>4</v>
      </c>
      <c r="W147" s="16"/>
      <c r="X147" s="16"/>
      <c r="Y147" s="16"/>
      <c r="Z147" s="16">
        <f t="shared" si="12"/>
        <v>153</v>
      </c>
      <c r="AA147" s="25" t="s">
        <v>261</v>
      </c>
      <c r="AB147" s="6">
        <v>19</v>
      </c>
      <c r="AC147" s="46">
        <f t="shared" si="13"/>
        <v>2907</v>
      </c>
    </row>
    <row r="148" spans="1:29" x14ac:dyDescent="0.2">
      <c r="A148" s="50" t="s">
        <v>264</v>
      </c>
      <c r="B148" s="16">
        <v>20</v>
      </c>
      <c r="C148" s="16">
        <v>10</v>
      </c>
      <c r="D148" s="16"/>
      <c r="E148" s="16">
        <v>24</v>
      </c>
      <c r="F148" s="23">
        <v>18</v>
      </c>
      <c r="G148" s="23">
        <v>18</v>
      </c>
      <c r="H148" s="23">
        <v>18</v>
      </c>
      <c r="I148" s="23">
        <v>18</v>
      </c>
      <c r="J148" s="23">
        <v>18</v>
      </c>
      <c r="K148" s="22">
        <v>15</v>
      </c>
      <c r="L148" s="16"/>
      <c r="M148" s="16">
        <v>10</v>
      </c>
      <c r="N148" s="16">
        <v>10</v>
      </c>
      <c r="O148" s="16"/>
      <c r="P148" s="16"/>
      <c r="Q148" s="16"/>
      <c r="R148" s="16"/>
      <c r="S148" s="16">
        <v>20</v>
      </c>
      <c r="T148" s="16"/>
      <c r="U148" s="16"/>
      <c r="V148" s="24"/>
      <c r="W148" s="16">
        <v>5</v>
      </c>
      <c r="X148" s="16"/>
      <c r="Y148" s="16"/>
      <c r="Z148" s="16">
        <f t="shared" si="12"/>
        <v>204</v>
      </c>
      <c r="AA148" s="25" t="s">
        <v>12</v>
      </c>
      <c r="AB148" s="6">
        <v>4.5999999999999996</v>
      </c>
      <c r="AC148" s="46">
        <f t="shared" si="13"/>
        <v>938.4</v>
      </c>
    </row>
    <row r="149" spans="1:29" x14ac:dyDescent="0.2">
      <c r="A149" s="50" t="s">
        <v>265</v>
      </c>
      <c r="B149" s="16">
        <v>40</v>
      </c>
      <c r="C149" s="16">
        <v>20</v>
      </c>
      <c r="D149" s="16"/>
      <c r="E149" s="16"/>
      <c r="F149" s="23">
        <v>18</v>
      </c>
      <c r="G149" s="23">
        <v>18</v>
      </c>
      <c r="H149" s="23">
        <v>18</v>
      </c>
      <c r="I149" s="23">
        <v>18</v>
      </c>
      <c r="J149" s="23">
        <v>18</v>
      </c>
      <c r="K149" s="22">
        <v>15</v>
      </c>
      <c r="L149" s="16"/>
      <c r="M149" s="16">
        <v>15</v>
      </c>
      <c r="N149" s="16">
        <v>15</v>
      </c>
      <c r="O149" s="16"/>
      <c r="P149" s="16">
        <v>15</v>
      </c>
      <c r="Q149" s="16"/>
      <c r="R149" s="16">
        <v>40</v>
      </c>
      <c r="S149" s="16"/>
      <c r="T149" s="16"/>
      <c r="U149" s="16">
        <v>12</v>
      </c>
      <c r="V149" s="24">
        <v>18</v>
      </c>
      <c r="W149" s="16">
        <v>5</v>
      </c>
      <c r="X149" s="16">
        <v>15</v>
      </c>
      <c r="Y149" s="16">
        <v>15</v>
      </c>
      <c r="Z149" s="16">
        <f t="shared" si="12"/>
        <v>315</v>
      </c>
      <c r="AA149" s="25" t="s">
        <v>12</v>
      </c>
      <c r="AB149" s="6">
        <v>6</v>
      </c>
      <c r="AC149" s="46">
        <f t="shared" si="13"/>
        <v>1890</v>
      </c>
    </row>
    <row r="150" spans="1:29" x14ac:dyDescent="0.2">
      <c r="A150" s="50" t="s">
        <v>266</v>
      </c>
      <c r="B150" s="16">
        <v>20</v>
      </c>
      <c r="C150" s="16">
        <v>15</v>
      </c>
      <c r="D150" s="16"/>
      <c r="E150" s="16">
        <v>6</v>
      </c>
      <c r="F150" s="23">
        <v>18</v>
      </c>
      <c r="G150" s="23">
        <v>18</v>
      </c>
      <c r="H150" s="23">
        <v>18</v>
      </c>
      <c r="I150" s="23">
        <v>18</v>
      </c>
      <c r="J150" s="23">
        <v>18</v>
      </c>
      <c r="K150" s="22">
        <v>15</v>
      </c>
      <c r="L150" s="16"/>
      <c r="M150" s="16"/>
      <c r="N150" s="16"/>
      <c r="O150" s="16"/>
      <c r="P150" s="16"/>
      <c r="Q150" s="16"/>
      <c r="R150" s="16"/>
      <c r="S150" s="16"/>
      <c r="T150" s="16"/>
      <c r="U150" s="16"/>
      <c r="V150" s="24"/>
      <c r="W150" s="16">
        <v>2</v>
      </c>
      <c r="X150" s="16"/>
      <c r="Y150" s="16"/>
      <c r="Z150" s="16">
        <f t="shared" si="12"/>
        <v>148</v>
      </c>
      <c r="AA150" s="25" t="s">
        <v>12</v>
      </c>
      <c r="AB150" s="6">
        <v>8.8000000000000007</v>
      </c>
      <c r="AC150" s="46">
        <f t="shared" si="13"/>
        <v>1302.4000000000001</v>
      </c>
    </row>
    <row r="151" spans="1:29" x14ac:dyDescent="0.2">
      <c r="A151" s="50" t="s">
        <v>267</v>
      </c>
      <c r="B151" s="16">
        <v>20</v>
      </c>
      <c r="C151" s="16">
        <v>15</v>
      </c>
      <c r="D151" s="16"/>
      <c r="E151" s="16">
        <v>12</v>
      </c>
      <c r="F151" s="23">
        <v>20</v>
      </c>
      <c r="G151" s="23">
        <v>20</v>
      </c>
      <c r="H151" s="23">
        <v>20</v>
      </c>
      <c r="I151" s="23">
        <v>20</v>
      </c>
      <c r="J151" s="23">
        <v>20</v>
      </c>
      <c r="K151" s="22">
        <v>20</v>
      </c>
      <c r="L151" s="16"/>
      <c r="M151" s="16">
        <v>10</v>
      </c>
      <c r="N151" s="16">
        <v>10</v>
      </c>
      <c r="O151" s="16"/>
      <c r="P151" s="16"/>
      <c r="Q151" s="16"/>
      <c r="R151" s="16">
        <v>10</v>
      </c>
      <c r="S151" s="16"/>
      <c r="T151" s="16"/>
      <c r="U151" s="16">
        <v>6</v>
      </c>
      <c r="V151" s="24">
        <v>9</v>
      </c>
      <c r="W151" s="16">
        <v>2</v>
      </c>
      <c r="X151" s="16"/>
      <c r="Y151" s="16"/>
      <c r="Z151" s="16">
        <f t="shared" si="12"/>
        <v>214</v>
      </c>
      <c r="AA151" s="25" t="s">
        <v>12</v>
      </c>
      <c r="AB151" s="6">
        <v>3.5</v>
      </c>
      <c r="AC151" s="46">
        <f t="shared" si="13"/>
        <v>749</v>
      </c>
    </row>
    <row r="152" spans="1:29" x14ac:dyDescent="0.2">
      <c r="A152" s="50" t="s">
        <v>268</v>
      </c>
      <c r="B152" s="16">
        <v>20</v>
      </c>
      <c r="C152" s="16">
        <v>15</v>
      </c>
      <c r="D152" s="16"/>
      <c r="E152" s="16">
        <v>12</v>
      </c>
      <c r="F152" s="23">
        <v>10</v>
      </c>
      <c r="G152" s="23">
        <v>10</v>
      </c>
      <c r="H152" s="23">
        <v>10</v>
      </c>
      <c r="I152" s="23">
        <v>10</v>
      </c>
      <c r="J152" s="23">
        <v>10</v>
      </c>
      <c r="K152" s="22">
        <v>20</v>
      </c>
      <c r="L152" s="16"/>
      <c r="M152" s="16">
        <v>10</v>
      </c>
      <c r="N152" s="16">
        <v>10</v>
      </c>
      <c r="O152" s="16"/>
      <c r="P152" s="16">
        <v>10</v>
      </c>
      <c r="Q152" s="16"/>
      <c r="R152" s="16">
        <v>10</v>
      </c>
      <c r="S152" s="16"/>
      <c r="T152" s="16"/>
      <c r="U152" s="16">
        <v>4</v>
      </c>
      <c r="V152" s="24">
        <v>6</v>
      </c>
      <c r="W152" s="16">
        <v>2</v>
      </c>
      <c r="X152" s="16">
        <v>10</v>
      </c>
      <c r="Y152" s="16">
        <v>10</v>
      </c>
      <c r="Z152" s="16">
        <f t="shared" si="12"/>
        <v>189</v>
      </c>
      <c r="AA152" s="25" t="s">
        <v>12</v>
      </c>
      <c r="AB152" s="6">
        <v>5.3</v>
      </c>
      <c r="AC152" s="46">
        <f t="shared" si="13"/>
        <v>1001.6999999999999</v>
      </c>
    </row>
    <row r="153" spans="1:29" x14ac:dyDescent="0.2">
      <c r="A153" s="50" t="s">
        <v>269</v>
      </c>
      <c r="B153" s="16">
        <v>10</v>
      </c>
      <c r="C153" s="16">
        <v>5</v>
      </c>
      <c r="D153" s="16"/>
      <c r="E153" s="16"/>
      <c r="F153" s="23"/>
      <c r="G153" s="23"/>
      <c r="H153" s="23"/>
      <c r="I153" s="23"/>
      <c r="J153" s="23"/>
      <c r="K153" s="22"/>
      <c r="L153" s="16"/>
      <c r="M153" s="16">
        <v>7</v>
      </c>
      <c r="N153" s="16">
        <v>7</v>
      </c>
      <c r="O153" s="16"/>
      <c r="P153" s="16"/>
      <c r="Q153" s="16"/>
      <c r="R153" s="16"/>
      <c r="S153" s="16"/>
      <c r="T153" s="16"/>
      <c r="U153" s="16"/>
      <c r="V153" s="24"/>
      <c r="W153" s="16"/>
      <c r="X153" s="16"/>
      <c r="Y153" s="16"/>
      <c r="Z153" s="16">
        <f t="shared" si="12"/>
        <v>29</v>
      </c>
      <c r="AA153" s="25" t="s">
        <v>12</v>
      </c>
      <c r="AB153" s="6">
        <v>23</v>
      </c>
      <c r="AC153" s="46">
        <f t="shared" si="13"/>
        <v>667</v>
      </c>
    </row>
    <row r="154" spans="1:29" x14ac:dyDescent="0.2">
      <c r="A154" s="50" t="s">
        <v>270</v>
      </c>
      <c r="B154" s="16">
        <v>10</v>
      </c>
      <c r="C154" s="16">
        <v>5</v>
      </c>
      <c r="D154" s="16"/>
      <c r="E154" s="16">
        <v>6</v>
      </c>
      <c r="F154" s="23"/>
      <c r="G154" s="23"/>
      <c r="H154" s="23"/>
      <c r="I154" s="23"/>
      <c r="J154" s="23"/>
      <c r="K154" s="22"/>
      <c r="L154" s="16"/>
      <c r="M154" s="16"/>
      <c r="N154" s="16"/>
      <c r="O154" s="16"/>
      <c r="P154" s="16"/>
      <c r="Q154" s="16"/>
      <c r="R154" s="16"/>
      <c r="S154" s="16"/>
      <c r="T154" s="16"/>
      <c r="U154" s="16"/>
      <c r="V154" s="24">
        <v>1</v>
      </c>
      <c r="W154" s="16"/>
      <c r="X154" s="16"/>
      <c r="Y154" s="16"/>
      <c r="Z154" s="16">
        <f t="shared" si="12"/>
        <v>22</v>
      </c>
      <c r="AA154" s="25" t="s">
        <v>12</v>
      </c>
      <c r="AB154" s="6">
        <v>38</v>
      </c>
      <c r="AC154" s="46">
        <f t="shared" si="13"/>
        <v>836</v>
      </c>
    </row>
    <row r="155" spans="1:29" x14ac:dyDescent="0.2">
      <c r="A155" s="50" t="s">
        <v>271</v>
      </c>
      <c r="B155" s="16"/>
      <c r="C155" s="16"/>
      <c r="D155" s="16"/>
      <c r="E155" s="16"/>
      <c r="F155" s="23">
        <v>10</v>
      </c>
      <c r="G155" s="23">
        <v>10</v>
      </c>
      <c r="H155" s="23">
        <v>10</v>
      </c>
      <c r="I155" s="23">
        <v>10</v>
      </c>
      <c r="J155" s="23">
        <v>10</v>
      </c>
      <c r="K155" s="22">
        <v>10</v>
      </c>
      <c r="L155" s="16"/>
      <c r="M155" s="16"/>
      <c r="N155" s="16"/>
      <c r="O155" s="16"/>
      <c r="P155" s="16"/>
      <c r="Q155" s="16"/>
      <c r="R155" s="16"/>
      <c r="S155" s="16"/>
      <c r="T155" s="16"/>
      <c r="U155" s="16"/>
      <c r="V155" s="24">
        <v>3</v>
      </c>
      <c r="W155" s="16"/>
      <c r="X155" s="16"/>
      <c r="Y155" s="16"/>
      <c r="Z155" s="16">
        <f t="shared" si="12"/>
        <v>63</v>
      </c>
      <c r="AA155" s="25" t="s">
        <v>12</v>
      </c>
      <c r="AB155" s="6">
        <v>5.5</v>
      </c>
      <c r="AC155" s="46">
        <f t="shared" si="13"/>
        <v>346.5</v>
      </c>
    </row>
    <row r="156" spans="1:29" x14ac:dyDescent="0.2">
      <c r="A156" s="44" t="s">
        <v>283</v>
      </c>
      <c r="B156" s="26">
        <f t="shared" ref="B156:Y156" si="14">SUMPRODUCT(B158:B166,$AB158:$AB166)</f>
        <v>2320</v>
      </c>
      <c r="C156" s="26">
        <f t="shared" si="14"/>
        <v>2200</v>
      </c>
      <c r="D156" s="26">
        <f t="shared" si="14"/>
        <v>0</v>
      </c>
      <c r="E156" s="26">
        <f t="shared" si="14"/>
        <v>0</v>
      </c>
      <c r="F156" s="26">
        <f t="shared" si="14"/>
        <v>0</v>
      </c>
      <c r="G156" s="26">
        <f t="shared" si="14"/>
        <v>0</v>
      </c>
      <c r="H156" s="26">
        <f t="shared" si="14"/>
        <v>0</v>
      </c>
      <c r="I156" s="26">
        <f t="shared" si="14"/>
        <v>0</v>
      </c>
      <c r="J156" s="26">
        <f t="shared" si="14"/>
        <v>0</v>
      </c>
      <c r="K156" s="26">
        <f t="shared" si="14"/>
        <v>0</v>
      </c>
      <c r="L156" s="26">
        <f t="shared" si="14"/>
        <v>0</v>
      </c>
      <c r="M156" s="26">
        <f t="shared" si="14"/>
        <v>2010</v>
      </c>
      <c r="N156" s="26">
        <f t="shared" si="14"/>
        <v>2010</v>
      </c>
      <c r="O156" s="26">
        <f t="shared" si="14"/>
        <v>0</v>
      </c>
      <c r="P156" s="26">
        <f t="shared" si="14"/>
        <v>0</v>
      </c>
      <c r="Q156" s="26">
        <f t="shared" si="14"/>
        <v>0</v>
      </c>
      <c r="R156" s="26">
        <f t="shared" si="14"/>
        <v>80</v>
      </c>
      <c r="S156" s="26">
        <f t="shared" si="14"/>
        <v>0</v>
      </c>
      <c r="T156" s="26">
        <f t="shared" si="14"/>
        <v>0</v>
      </c>
      <c r="U156" s="26">
        <f t="shared" si="14"/>
        <v>0</v>
      </c>
      <c r="V156" s="26">
        <f t="shared" si="14"/>
        <v>0</v>
      </c>
      <c r="W156" s="26">
        <f t="shared" si="14"/>
        <v>665</v>
      </c>
      <c r="X156" s="26">
        <f t="shared" si="14"/>
        <v>0</v>
      </c>
      <c r="Y156" s="26">
        <f t="shared" si="14"/>
        <v>0</v>
      </c>
      <c r="Z156" s="26"/>
      <c r="AA156" s="27"/>
      <c r="AB156" s="15"/>
      <c r="AC156" s="49">
        <f>SUM(AC158:AC166)</f>
        <v>9285</v>
      </c>
    </row>
    <row r="157" spans="1:29" ht="36" x14ac:dyDescent="0.2">
      <c r="A157" s="51" t="s">
        <v>284</v>
      </c>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16"/>
      <c r="AB157" s="17"/>
      <c r="AC157" s="52"/>
    </row>
    <row r="158" spans="1:29" x14ac:dyDescent="0.2">
      <c r="A158" s="53" t="s">
        <v>285</v>
      </c>
      <c r="B158" s="16">
        <v>10</v>
      </c>
      <c r="C158" s="16">
        <v>4</v>
      </c>
      <c r="D158" s="16"/>
      <c r="E158" s="16"/>
      <c r="F158" s="16"/>
      <c r="G158" s="16"/>
      <c r="H158" s="16"/>
      <c r="I158" s="16"/>
      <c r="J158" s="16"/>
      <c r="K158" s="16"/>
      <c r="L158" s="16"/>
      <c r="M158" s="16">
        <v>4</v>
      </c>
      <c r="N158" s="16">
        <v>4</v>
      </c>
      <c r="O158" s="16"/>
      <c r="P158" s="16"/>
      <c r="Q158" s="16"/>
      <c r="R158" s="16"/>
      <c r="S158" s="16"/>
      <c r="T158" s="16"/>
      <c r="U158" s="16"/>
      <c r="V158" s="16"/>
      <c r="W158" s="16">
        <v>14</v>
      </c>
      <c r="X158" s="16"/>
      <c r="Y158" s="16"/>
      <c r="Z158" s="16">
        <f t="shared" ref="Z158:Z166" si="15">SUM(B158:Y158)</f>
        <v>36</v>
      </c>
      <c r="AA158" s="16" t="s">
        <v>286</v>
      </c>
      <c r="AB158" s="17">
        <v>20</v>
      </c>
      <c r="AC158" s="46">
        <f t="shared" ref="AC158:AC166" si="16">SUM(Z158*$AB158)</f>
        <v>720</v>
      </c>
    </row>
    <row r="159" spans="1:29" x14ac:dyDescent="0.2">
      <c r="A159" s="53" t="s">
        <v>287</v>
      </c>
      <c r="B159" s="16">
        <v>8</v>
      </c>
      <c r="C159" s="16">
        <v>8</v>
      </c>
      <c r="D159" s="16"/>
      <c r="E159" s="16"/>
      <c r="F159" s="16"/>
      <c r="G159" s="16"/>
      <c r="H159" s="16"/>
      <c r="I159" s="16"/>
      <c r="J159" s="16"/>
      <c r="K159" s="16"/>
      <c r="L159" s="16"/>
      <c r="M159" s="16">
        <v>4</v>
      </c>
      <c r="N159" s="16">
        <v>4</v>
      </c>
      <c r="O159" s="16"/>
      <c r="P159" s="16"/>
      <c r="Q159" s="16"/>
      <c r="R159" s="16"/>
      <c r="S159" s="16"/>
      <c r="T159" s="16"/>
      <c r="U159" s="16"/>
      <c r="V159" s="16"/>
      <c r="W159" s="16"/>
      <c r="X159" s="16"/>
      <c r="Y159" s="16"/>
      <c r="Z159" s="16">
        <f t="shared" si="15"/>
        <v>24</v>
      </c>
      <c r="AA159" s="16" t="s">
        <v>288</v>
      </c>
      <c r="AB159" s="17">
        <v>60</v>
      </c>
      <c r="AC159" s="46">
        <f t="shared" si="16"/>
        <v>1440</v>
      </c>
    </row>
    <row r="160" spans="1:29" x14ac:dyDescent="0.2">
      <c r="A160" s="53" t="s">
        <v>289</v>
      </c>
      <c r="B160" s="16">
        <v>4</v>
      </c>
      <c r="C160" s="16">
        <v>4</v>
      </c>
      <c r="D160" s="16"/>
      <c r="E160" s="16"/>
      <c r="F160" s="16"/>
      <c r="G160" s="16"/>
      <c r="H160" s="16"/>
      <c r="I160" s="16"/>
      <c r="J160" s="16"/>
      <c r="K160" s="16"/>
      <c r="L160" s="16"/>
      <c r="M160" s="16">
        <v>6</v>
      </c>
      <c r="N160" s="16">
        <v>6</v>
      </c>
      <c r="O160" s="16"/>
      <c r="P160" s="16"/>
      <c r="Q160" s="16"/>
      <c r="R160" s="16"/>
      <c r="S160" s="16"/>
      <c r="T160" s="16"/>
      <c r="U160" s="16"/>
      <c r="V160" s="16"/>
      <c r="W160" s="16"/>
      <c r="X160" s="16"/>
      <c r="Y160" s="16"/>
      <c r="Z160" s="16">
        <f t="shared" si="15"/>
        <v>20</v>
      </c>
      <c r="AA160" s="16" t="s">
        <v>12</v>
      </c>
      <c r="AB160" s="17">
        <v>30</v>
      </c>
      <c r="AC160" s="46">
        <f t="shared" si="16"/>
        <v>600</v>
      </c>
    </row>
    <row r="161" spans="1:29" x14ac:dyDescent="0.2">
      <c r="A161" s="53" t="s">
        <v>290</v>
      </c>
      <c r="B161" s="16">
        <v>4</v>
      </c>
      <c r="C161" s="16">
        <v>4</v>
      </c>
      <c r="D161" s="16"/>
      <c r="E161" s="16"/>
      <c r="F161" s="16"/>
      <c r="G161" s="16"/>
      <c r="H161" s="16"/>
      <c r="I161" s="16"/>
      <c r="J161" s="16"/>
      <c r="K161" s="16"/>
      <c r="L161" s="16"/>
      <c r="M161" s="16">
        <v>6</v>
      </c>
      <c r="N161" s="16">
        <v>6</v>
      </c>
      <c r="O161" s="16"/>
      <c r="P161" s="16"/>
      <c r="Q161" s="16"/>
      <c r="R161" s="16"/>
      <c r="S161" s="16"/>
      <c r="T161" s="16"/>
      <c r="U161" s="16"/>
      <c r="V161" s="16"/>
      <c r="W161" s="16">
        <v>3</v>
      </c>
      <c r="X161" s="16"/>
      <c r="Y161" s="16"/>
      <c r="Z161" s="16">
        <f t="shared" si="15"/>
        <v>23</v>
      </c>
      <c r="AA161" s="16" t="s">
        <v>12</v>
      </c>
      <c r="AB161" s="17">
        <v>60</v>
      </c>
      <c r="AC161" s="46">
        <f t="shared" si="16"/>
        <v>1380</v>
      </c>
    </row>
    <row r="162" spans="1:29" x14ac:dyDescent="0.2">
      <c r="A162" s="53" t="s">
        <v>291</v>
      </c>
      <c r="B162" s="16">
        <v>8</v>
      </c>
      <c r="C162" s="16">
        <v>8</v>
      </c>
      <c r="D162" s="16"/>
      <c r="E162" s="16"/>
      <c r="F162" s="16"/>
      <c r="G162" s="16"/>
      <c r="H162" s="16"/>
      <c r="I162" s="16"/>
      <c r="J162" s="16"/>
      <c r="K162" s="16"/>
      <c r="L162" s="16"/>
      <c r="M162" s="16">
        <v>6</v>
      </c>
      <c r="N162" s="16">
        <v>6</v>
      </c>
      <c r="O162" s="16"/>
      <c r="P162" s="16"/>
      <c r="Q162" s="16"/>
      <c r="R162" s="16">
        <v>2</v>
      </c>
      <c r="S162" s="16"/>
      <c r="T162" s="16"/>
      <c r="U162" s="16"/>
      <c r="V162" s="16"/>
      <c r="W162" s="16">
        <v>12</v>
      </c>
      <c r="X162" s="16"/>
      <c r="Y162" s="16"/>
      <c r="Z162" s="16">
        <f t="shared" si="15"/>
        <v>42</v>
      </c>
      <c r="AA162" s="16" t="s">
        <v>12</v>
      </c>
      <c r="AB162" s="17">
        <v>15</v>
      </c>
      <c r="AC162" s="46">
        <f t="shared" si="16"/>
        <v>630</v>
      </c>
    </row>
    <row r="163" spans="1:29" x14ac:dyDescent="0.2">
      <c r="A163" s="53" t="s">
        <v>292</v>
      </c>
      <c r="B163" s="16"/>
      <c r="C163" s="16"/>
      <c r="D163" s="16"/>
      <c r="E163" s="16"/>
      <c r="F163" s="16"/>
      <c r="G163" s="16"/>
      <c r="H163" s="16"/>
      <c r="I163" s="16"/>
      <c r="J163" s="16"/>
      <c r="K163" s="16"/>
      <c r="L163" s="16"/>
      <c r="M163" s="16">
        <v>16</v>
      </c>
      <c r="N163" s="16">
        <v>16</v>
      </c>
      <c r="O163" s="16"/>
      <c r="P163" s="16"/>
      <c r="Q163" s="16"/>
      <c r="R163" s="16"/>
      <c r="S163" s="16"/>
      <c r="T163" s="16"/>
      <c r="U163" s="16"/>
      <c r="V163" s="16"/>
      <c r="W163" s="16"/>
      <c r="X163" s="16"/>
      <c r="Y163" s="16"/>
      <c r="Z163" s="16">
        <f t="shared" si="15"/>
        <v>32</v>
      </c>
      <c r="AA163" s="16" t="s">
        <v>12</v>
      </c>
      <c r="AB163" s="17">
        <v>25</v>
      </c>
      <c r="AC163" s="46">
        <f t="shared" si="16"/>
        <v>800</v>
      </c>
    </row>
    <row r="164" spans="1:29" x14ac:dyDescent="0.2">
      <c r="A164" s="53" t="s">
        <v>293</v>
      </c>
      <c r="B164" s="16">
        <v>8</v>
      </c>
      <c r="C164" s="16">
        <v>8</v>
      </c>
      <c r="D164" s="16"/>
      <c r="E164" s="16"/>
      <c r="F164" s="16"/>
      <c r="G164" s="16"/>
      <c r="H164" s="16"/>
      <c r="I164" s="16"/>
      <c r="J164" s="16"/>
      <c r="K164" s="16"/>
      <c r="L164" s="16"/>
      <c r="M164" s="16">
        <v>2</v>
      </c>
      <c r="N164" s="16">
        <v>2</v>
      </c>
      <c r="O164" s="16"/>
      <c r="P164" s="16"/>
      <c r="Q164" s="16"/>
      <c r="R164" s="16"/>
      <c r="S164" s="16"/>
      <c r="T164" s="16"/>
      <c r="U164" s="16"/>
      <c r="V164" s="16"/>
      <c r="W164" s="16"/>
      <c r="X164" s="16"/>
      <c r="Y164" s="16"/>
      <c r="Z164" s="16">
        <f t="shared" si="15"/>
        <v>20</v>
      </c>
      <c r="AA164" s="16" t="s">
        <v>288</v>
      </c>
      <c r="AB164" s="17">
        <v>120</v>
      </c>
      <c r="AC164" s="46">
        <f t="shared" si="16"/>
        <v>2400</v>
      </c>
    </row>
    <row r="165" spans="1:29" x14ac:dyDescent="0.2">
      <c r="A165" s="53" t="s">
        <v>294</v>
      </c>
      <c r="B165" s="16">
        <v>8</v>
      </c>
      <c r="C165" s="16">
        <v>8</v>
      </c>
      <c r="D165" s="16"/>
      <c r="E165" s="16"/>
      <c r="F165" s="16"/>
      <c r="G165" s="16"/>
      <c r="H165" s="16"/>
      <c r="I165" s="16"/>
      <c r="J165" s="16"/>
      <c r="K165" s="16"/>
      <c r="L165" s="16"/>
      <c r="M165" s="16">
        <v>4</v>
      </c>
      <c r="N165" s="16">
        <v>4</v>
      </c>
      <c r="O165" s="16"/>
      <c r="P165" s="16"/>
      <c r="Q165" s="16"/>
      <c r="R165" s="16">
        <v>2</v>
      </c>
      <c r="S165" s="16"/>
      <c r="T165" s="16"/>
      <c r="U165" s="16"/>
      <c r="V165" s="16"/>
      <c r="W165" s="16">
        <v>1</v>
      </c>
      <c r="X165" s="16"/>
      <c r="Y165" s="16"/>
      <c r="Z165" s="16">
        <f t="shared" si="15"/>
        <v>27</v>
      </c>
      <c r="AA165" s="16" t="s">
        <v>12</v>
      </c>
      <c r="AB165" s="17">
        <v>25</v>
      </c>
      <c r="AC165" s="46">
        <f t="shared" si="16"/>
        <v>675</v>
      </c>
    </row>
    <row r="166" spans="1:29" x14ac:dyDescent="0.2">
      <c r="A166" s="53" t="s">
        <v>295</v>
      </c>
      <c r="B166" s="16"/>
      <c r="C166" s="16"/>
      <c r="D166" s="16"/>
      <c r="E166" s="16"/>
      <c r="F166" s="16"/>
      <c r="G166" s="16"/>
      <c r="H166" s="16"/>
      <c r="I166" s="16"/>
      <c r="J166" s="16"/>
      <c r="K166" s="16"/>
      <c r="L166" s="16"/>
      <c r="M166" s="16">
        <v>4</v>
      </c>
      <c r="N166" s="16">
        <v>4</v>
      </c>
      <c r="O166" s="16"/>
      <c r="P166" s="16"/>
      <c r="Q166" s="16"/>
      <c r="R166" s="16"/>
      <c r="S166" s="16"/>
      <c r="T166" s="16"/>
      <c r="U166" s="16"/>
      <c r="V166" s="16"/>
      <c r="W166" s="16"/>
      <c r="X166" s="16"/>
      <c r="Y166" s="16"/>
      <c r="Z166" s="16">
        <f t="shared" si="15"/>
        <v>8</v>
      </c>
      <c r="AA166" s="16" t="s">
        <v>12</v>
      </c>
      <c r="AB166" s="17">
        <v>80</v>
      </c>
      <c r="AC166" s="46">
        <f t="shared" si="16"/>
        <v>640</v>
      </c>
    </row>
    <row r="167" spans="1:29" ht="24" x14ac:dyDescent="0.2">
      <c r="A167" s="44" t="s">
        <v>310</v>
      </c>
      <c r="B167" s="13">
        <f t="shared" ref="B167:Y167" si="17">SUMPRODUCT(B168:B172,$AB168:$AB172)</f>
        <v>1640</v>
      </c>
      <c r="C167" s="13">
        <f t="shared" si="17"/>
        <v>480</v>
      </c>
      <c r="D167" s="13">
        <f t="shared" si="17"/>
        <v>0</v>
      </c>
      <c r="E167" s="13">
        <f t="shared" si="17"/>
        <v>0</v>
      </c>
      <c r="F167" s="13">
        <f t="shared" si="17"/>
        <v>0</v>
      </c>
      <c r="G167" s="13">
        <f t="shared" si="17"/>
        <v>0</v>
      </c>
      <c r="H167" s="13">
        <f t="shared" si="17"/>
        <v>0</v>
      </c>
      <c r="I167" s="13">
        <f t="shared" si="17"/>
        <v>0</v>
      </c>
      <c r="J167" s="13">
        <f t="shared" si="17"/>
        <v>0</v>
      </c>
      <c r="K167" s="13">
        <f t="shared" si="17"/>
        <v>0</v>
      </c>
      <c r="L167" s="13">
        <f t="shared" si="17"/>
        <v>0</v>
      </c>
      <c r="M167" s="13">
        <f t="shared" si="17"/>
        <v>0</v>
      </c>
      <c r="N167" s="13">
        <f t="shared" si="17"/>
        <v>0</v>
      </c>
      <c r="O167" s="13">
        <f t="shared" si="17"/>
        <v>0</v>
      </c>
      <c r="P167" s="13">
        <f t="shared" si="17"/>
        <v>0</v>
      </c>
      <c r="Q167" s="13">
        <f t="shared" si="17"/>
        <v>0</v>
      </c>
      <c r="R167" s="13">
        <f t="shared" si="17"/>
        <v>0</v>
      </c>
      <c r="S167" s="13">
        <f t="shared" si="17"/>
        <v>0</v>
      </c>
      <c r="T167" s="13">
        <f t="shared" si="17"/>
        <v>0</v>
      </c>
      <c r="U167" s="13">
        <f t="shared" si="17"/>
        <v>0</v>
      </c>
      <c r="V167" s="13">
        <f t="shared" si="17"/>
        <v>0</v>
      </c>
      <c r="W167" s="13">
        <f t="shared" si="17"/>
        <v>0</v>
      </c>
      <c r="X167" s="13">
        <f t="shared" si="17"/>
        <v>0</v>
      </c>
      <c r="Y167" s="13">
        <f t="shared" si="17"/>
        <v>0</v>
      </c>
      <c r="Z167" s="13"/>
      <c r="AA167" s="14"/>
      <c r="AB167" s="15"/>
      <c r="AC167" s="49">
        <f>SUM(AC168:AC172)</f>
        <v>2120</v>
      </c>
    </row>
    <row r="168" spans="1:29" x14ac:dyDescent="0.2">
      <c r="A168" s="53" t="s">
        <v>311</v>
      </c>
      <c r="B168" s="16">
        <v>5</v>
      </c>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f>SUM(B168:Y168)</f>
        <v>5</v>
      </c>
      <c r="AA168" s="16" t="s">
        <v>12</v>
      </c>
      <c r="AB168" s="17">
        <v>120</v>
      </c>
      <c r="AC168" s="46">
        <f>SUM(Z168*$AB168)</f>
        <v>600</v>
      </c>
    </row>
    <row r="169" spans="1:29" x14ac:dyDescent="0.2">
      <c r="A169" s="53" t="s">
        <v>312</v>
      </c>
      <c r="B169" s="16">
        <v>1</v>
      </c>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f>SUM(B169:Y169)</f>
        <v>1</v>
      </c>
      <c r="AA169" s="16" t="s">
        <v>12</v>
      </c>
      <c r="AB169" s="17">
        <v>120</v>
      </c>
      <c r="AC169" s="46">
        <f>SUM(Z169*$AB169)</f>
        <v>120</v>
      </c>
    </row>
    <row r="170" spans="1:29" x14ac:dyDescent="0.2">
      <c r="A170" s="53" t="s">
        <v>313</v>
      </c>
      <c r="B170" s="16">
        <v>1</v>
      </c>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f>SUM(B170:Y170)</f>
        <v>1</v>
      </c>
      <c r="AA170" s="16" t="s">
        <v>12</v>
      </c>
      <c r="AB170" s="17">
        <v>120</v>
      </c>
      <c r="AC170" s="46">
        <f>SUM(Z170*$AB170)</f>
        <v>120</v>
      </c>
    </row>
    <row r="171" spans="1:29" x14ac:dyDescent="0.2">
      <c r="A171" s="53" t="s">
        <v>314</v>
      </c>
      <c r="B171" s="16">
        <v>5</v>
      </c>
      <c r="C171" s="16">
        <v>3</v>
      </c>
      <c r="D171" s="16"/>
      <c r="E171" s="16"/>
      <c r="F171" s="16"/>
      <c r="G171" s="16"/>
      <c r="H171" s="16"/>
      <c r="I171" s="16"/>
      <c r="J171" s="16"/>
      <c r="K171" s="16"/>
      <c r="L171" s="16"/>
      <c r="M171" s="16"/>
      <c r="N171" s="16"/>
      <c r="O171" s="16"/>
      <c r="P171" s="16"/>
      <c r="Q171" s="16"/>
      <c r="R171" s="16"/>
      <c r="S171" s="16"/>
      <c r="T171" s="16"/>
      <c r="U171" s="16"/>
      <c r="V171" s="16"/>
      <c r="W171" s="16"/>
      <c r="X171" s="16"/>
      <c r="Y171" s="16"/>
      <c r="Z171" s="16">
        <f>SUM(B171:Y171)</f>
        <v>8</v>
      </c>
      <c r="AA171" s="16" t="s">
        <v>12</v>
      </c>
      <c r="AB171" s="17">
        <v>80</v>
      </c>
      <c r="AC171" s="46">
        <f>SUM(Z171*$AB171)</f>
        <v>640</v>
      </c>
    </row>
    <row r="172" spans="1:29" x14ac:dyDescent="0.2">
      <c r="A172" s="53" t="s">
        <v>315</v>
      </c>
      <c r="B172" s="16">
        <v>5</v>
      </c>
      <c r="C172" s="16">
        <v>3</v>
      </c>
      <c r="D172" s="16"/>
      <c r="E172" s="16"/>
      <c r="F172" s="16"/>
      <c r="G172" s="16"/>
      <c r="H172" s="16"/>
      <c r="I172" s="16"/>
      <c r="J172" s="16"/>
      <c r="K172" s="16"/>
      <c r="L172" s="16"/>
      <c r="M172" s="16"/>
      <c r="N172" s="16"/>
      <c r="O172" s="16"/>
      <c r="P172" s="16"/>
      <c r="Q172" s="16"/>
      <c r="R172" s="16"/>
      <c r="S172" s="16"/>
      <c r="T172" s="16"/>
      <c r="U172" s="16"/>
      <c r="V172" s="16"/>
      <c r="W172" s="16"/>
      <c r="X172" s="16"/>
      <c r="Y172" s="16"/>
      <c r="Z172" s="16">
        <f>SUM(B172:Y172)</f>
        <v>8</v>
      </c>
      <c r="AA172" s="16" t="s">
        <v>12</v>
      </c>
      <c r="AB172" s="17">
        <v>80</v>
      </c>
      <c r="AC172" s="46">
        <f>SUM(Z172*$AB172)</f>
        <v>640</v>
      </c>
    </row>
    <row r="173" spans="1:29" x14ac:dyDescent="0.2">
      <c r="A173" s="115" t="s">
        <v>402</v>
      </c>
      <c r="B173" s="13">
        <f t="shared" ref="B173:Y173" si="18">SUMPRODUCT(B175:B182,$AB175:$AB182)</f>
        <v>4000</v>
      </c>
      <c r="C173" s="13">
        <f t="shared" si="18"/>
        <v>3100</v>
      </c>
      <c r="D173" s="13">
        <f t="shared" si="18"/>
        <v>0</v>
      </c>
      <c r="E173" s="13">
        <f t="shared" si="18"/>
        <v>0</v>
      </c>
      <c r="F173" s="13">
        <f t="shared" si="18"/>
        <v>0</v>
      </c>
      <c r="G173" s="13">
        <f t="shared" si="18"/>
        <v>0</v>
      </c>
      <c r="H173" s="13">
        <f t="shared" si="18"/>
        <v>0</v>
      </c>
      <c r="I173" s="13">
        <f t="shared" si="18"/>
        <v>0</v>
      </c>
      <c r="J173" s="13">
        <f t="shared" si="18"/>
        <v>0</v>
      </c>
      <c r="K173" s="13">
        <f t="shared" si="18"/>
        <v>0</v>
      </c>
      <c r="L173" s="13">
        <f t="shared" si="18"/>
        <v>0</v>
      </c>
      <c r="M173" s="13">
        <f t="shared" si="18"/>
        <v>0</v>
      </c>
      <c r="N173" s="13">
        <f t="shared" si="18"/>
        <v>0</v>
      </c>
      <c r="O173" s="13">
        <f t="shared" si="18"/>
        <v>0</v>
      </c>
      <c r="P173" s="13">
        <f t="shared" si="18"/>
        <v>0</v>
      </c>
      <c r="Q173" s="13">
        <f t="shared" si="18"/>
        <v>0</v>
      </c>
      <c r="R173" s="13">
        <f t="shared" si="18"/>
        <v>0</v>
      </c>
      <c r="S173" s="13">
        <f t="shared" si="18"/>
        <v>0</v>
      </c>
      <c r="T173" s="13">
        <f t="shared" si="18"/>
        <v>0</v>
      </c>
      <c r="U173" s="13">
        <f t="shared" si="18"/>
        <v>0</v>
      </c>
      <c r="V173" s="13">
        <f t="shared" si="18"/>
        <v>0</v>
      </c>
      <c r="W173" s="13">
        <f t="shared" si="18"/>
        <v>600</v>
      </c>
      <c r="X173" s="13">
        <f t="shared" si="18"/>
        <v>0</v>
      </c>
      <c r="Y173" s="13">
        <f t="shared" si="18"/>
        <v>0</v>
      </c>
      <c r="Z173" s="13"/>
      <c r="AA173" s="14"/>
      <c r="AB173" s="15"/>
      <c r="AC173" s="49">
        <f>SUM(AC175:AC182)</f>
        <v>7700</v>
      </c>
    </row>
    <row r="174" spans="1:29" ht="36" x14ac:dyDescent="0.2">
      <c r="A174" s="51" t="s">
        <v>324</v>
      </c>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2"/>
      <c r="AB174" s="17"/>
      <c r="AC174" s="52"/>
    </row>
    <row r="175" spans="1:29" x14ac:dyDescent="0.2">
      <c r="A175" s="53" t="s">
        <v>406</v>
      </c>
      <c r="B175" s="18">
        <v>4</v>
      </c>
      <c r="C175" s="18">
        <v>2</v>
      </c>
      <c r="D175" s="18"/>
      <c r="E175" s="18"/>
      <c r="F175" s="18"/>
      <c r="G175" s="18"/>
      <c r="H175" s="18"/>
      <c r="I175" s="18"/>
      <c r="J175" s="18"/>
      <c r="K175" s="18"/>
      <c r="L175" s="18"/>
      <c r="M175" s="18"/>
      <c r="N175" s="18"/>
      <c r="O175" s="18"/>
      <c r="P175" s="18"/>
      <c r="Q175" s="18"/>
      <c r="R175" s="18"/>
      <c r="S175" s="18"/>
      <c r="T175" s="18"/>
      <c r="U175" s="18"/>
      <c r="V175" s="18"/>
      <c r="W175" s="18"/>
      <c r="X175" s="18"/>
      <c r="Y175" s="18"/>
      <c r="Z175" s="16">
        <f t="shared" ref="Z175:Z182" si="19">SUM(B175:Y175)</f>
        <v>6</v>
      </c>
      <c r="AA175" s="16" t="s">
        <v>12</v>
      </c>
      <c r="AB175" s="17">
        <v>200</v>
      </c>
      <c r="AC175" s="46">
        <f t="shared" ref="AC175:AC182" si="20">SUM(Z175*$AB175)</f>
        <v>1200</v>
      </c>
    </row>
    <row r="176" spans="1:29" x14ac:dyDescent="0.2">
      <c r="A176" s="53" t="s">
        <v>407</v>
      </c>
      <c r="B176" s="16">
        <v>4</v>
      </c>
      <c r="C176" s="16">
        <v>2</v>
      </c>
      <c r="D176" s="16"/>
      <c r="E176" s="16"/>
      <c r="F176" s="16"/>
      <c r="G176" s="16"/>
      <c r="H176" s="16"/>
      <c r="I176" s="16"/>
      <c r="J176" s="16"/>
      <c r="K176" s="16"/>
      <c r="L176" s="16"/>
      <c r="M176" s="16"/>
      <c r="N176" s="16"/>
      <c r="O176" s="16"/>
      <c r="P176" s="16"/>
      <c r="Q176" s="16"/>
      <c r="R176" s="16"/>
      <c r="S176" s="16"/>
      <c r="T176" s="16"/>
      <c r="U176" s="16"/>
      <c r="V176" s="16"/>
      <c r="W176" s="16"/>
      <c r="X176" s="16"/>
      <c r="Y176" s="16"/>
      <c r="Z176" s="16">
        <f t="shared" si="19"/>
        <v>6</v>
      </c>
      <c r="AA176" s="16" t="s">
        <v>12</v>
      </c>
      <c r="AB176" s="17">
        <v>250</v>
      </c>
      <c r="AC176" s="46">
        <f t="shared" si="20"/>
        <v>1500</v>
      </c>
    </row>
    <row r="177" spans="1:29" x14ac:dyDescent="0.2">
      <c r="A177" s="53" t="s">
        <v>408</v>
      </c>
      <c r="B177" s="16">
        <v>2</v>
      </c>
      <c r="C177" s="16">
        <v>2</v>
      </c>
      <c r="D177" s="16"/>
      <c r="E177" s="16"/>
      <c r="F177" s="16"/>
      <c r="G177" s="16"/>
      <c r="H177" s="16"/>
      <c r="I177" s="16"/>
      <c r="J177" s="16"/>
      <c r="K177" s="16"/>
      <c r="L177" s="16"/>
      <c r="M177" s="16"/>
      <c r="N177" s="16"/>
      <c r="O177" s="16"/>
      <c r="P177" s="16"/>
      <c r="Q177" s="16"/>
      <c r="R177" s="16"/>
      <c r="S177" s="16"/>
      <c r="T177" s="16"/>
      <c r="U177" s="16"/>
      <c r="V177" s="16"/>
      <c r="W177" s="16"/>
      <c r="X177" s="16"/>
      <c r="Y177" s="16"/>
      <c r="Z177" s="16">
        <f t="shared" si="19"/>
        <v>4</v>
      </c>
      <c r="AA177" s="16" t="s">
        <v>12</v>
      </c>
      <c r="AB177" s="17">
        <v>150</v>
      </c>
      <c r="AC177" s="46">
        <f t="shared" si="20"/>
        <v>600</v>
      </c>
    </row>
    <row r="178" spans="1:29" x14ac:dyDescent="0.2">
      <c r="A178" s="53" t="s">
        <v>409</v>
      </c>
      <c r="B178" s="18">
        <v>2</v>
      </c>
      <c r="C178" s="18">
        <v>2</v>
      </c>
      <c r="D178" s="18"/>
      <c r="E178" s="18"/>
      <c r="F178" s="18"/>
      <c r="G178" s="18"/>
      <c r="H178" s="18"/>
      <c r="I178" s="18"/>
      <c r="J178" s="18"/>
      <c r="K178" s="18"/>
      <c r="L178" s="18"/>
      <c r="M178" s="18"/>
      <c r="N178" s="18"/>
      <c r="O178" s="18"/>
      <c r="P178" s="18"/>
      <c r="Q178" s="18"/>
      <c r="R178" s="18"/>
      <c r="S178" s="18"/>
      <c r="T178" s="18"/>
      <c r="U178" s="18"/>
      <c r="V178" s="18"/>
      <c r="W178" s="18"/>
      <c r="X178" s="18"/>
      <c r="Y178" s="18"/>
      <c r="Z178" s="16">
        <f t="shared" si="19"/>
        <v>4</v>
      </c>
      <c r="AA178" s="16" t="s">
        <v>12</v>
      </c>
      <c r="AB178" s="17">
        <v>200</v>
      </c>
      <c r="AC178" s="46">
        <f t="shared" si="20"/>
        <v>800</v>
      </c>
    </row>
    <row r="179" spans="1:29" x14ac:dyDescent="0.2">
      <c r="A179" s="53" t="s">
        <v>410</v>
      </c>
      <c r="B179" s="16">
        <v>2</v>
      </c>
      <c r="C179" s="16">
        <v>2</v>
      </c>
      <c r="D179" s="16"/>
      <c r="E179" s="16"/>
      <c r="F179" s="16"/>
      <c r="G179" s="16"/>
      <c r="H179" s="16"/>
      <c r="I179" s="16"/>
      <c r="J179" s="16"/>
      <c r="K179" s="16"/>
      <c r="L179" s="16"/>
      <c r="M179" s="16"/>
      <c r="N179" s="16"/>
      <c r="O179" s="16"/>
      <c r="P179" s="16"/>
      <c r="Q179" s="16"/>
      <c r="R179" s="16"/>
      <c r="S179" s="16"/>
      <c r="T179" s="16"/>
      <c r="U179" s="16"/>
      <c r="V179" s="16"/>
      <c r="W179" s="16"/>
      <c r="X179" s="16"/>
      <c r="Y179" s="16"/>
      <c r="Z179" s="16">
        <f t="shared" si="19"/>
        <v>4</v>
      </c>
      <c r="AA179" s="16" t="s">
        <v>12</v>
      </c>
      <c r="AB179" s="17">
        <v>150</v>
      </c>
      <c r="AC179" s="46">
        <f t="shared" si="20"/>
        <v>600</v>
      </c>
    </row>
    <row r="180" spans="1:29" x14ac:dyDescent="0.2">
      <c r="A180" s="53" t="s">
        <v>411</v>
      </c>
      <c r="B180" s="18">
        <v>2</v>
      </c>
      <c r="C180" s="18">
        <v>2</v>
      </c>
      <c r="D180" s="18"/>
      <c r="E180" s="18"/>
      <c r="F180" s="18"/>
      <c r="G180" s="18"/>
      <c r="H180" s="18"/>
      <c r="I180" s="18"/>
      <c r="J180" s="18"/>
      <c r="K180" s="18"/>
      <c r="L180" s="18"/>
      <c r="M180" s="18"/>
      <c r="N180" s="18"/>
      <c r="O180" s="18"/>
      <c r="P180" s="18"/>
      <c r="Q180" s="18"/>
      <c r="R180" s="18"/>
      <c r="S180" s="18"/>
      <c r="T180" s="18"/>
      <c r="U180" s="18"/>
      <c r="V180" s="18"/>
      <c r="W180" s="18">
        <v>1</v>
      </c>
      <c r="X180" s="18"/>
      <c r="Y180" s="18"/>
      <c r="Z180" s="16">
        <f t="shared" si="19"/>
        <v>5</v>
      </c>
      <c r="AA180" s="16" t="s">
        <v>12</v>
      </c>
      <c r="AB180" s="17">
        <v>250</v>
      </c>
      <c r="AC180" s="46">
        <f t="shared" si="20"/>
        <v>1250</v>
      </c>
    </row>
    <row r="181" spans="1:29" x14ac:dyDescent="0.2">
      <c r="A181" s="53" t="s">
        <v>412</v>
      </c>
      <c r="B181" s="16">
        <v>2</v>
      </c>
      <c r="C181" s="16">
        <v>2</v>
      </c>
      <c r="D181" s="16"/>
      <c r="E181" s="16"/>
      <c r="F181" s="16"/>
      <c r="G181" s="16"/>
      <c r="H181" s="16"/>
      <c r="I181" s="16"/>
      <c r="J181" s="16"/>
      <c r="K181" s="16"/>
      <c r="L181" s="16"/>
      <c r="M181" s="16"/>
      <c r="N181" s="16"/>
      <c r="O181" s="16"/>
      <c r="P181" s="16"/>
      <c r="Q181" s="16"/>
      <c r="R181" s="16"/>
      <c r="S181" s="16"/>
      <c r="T181" s="16"/>
      <c r="U181" s="16"/>
      <c r="V181" s="16"/>
      <c r="W181" s="16">
        <v>1</v>
      </c>
      <c r="X181" s="16"/>
      <c r="Y181" s="16"/>
      <c r="Z181" s="16">
        <f t="shared" si="19"/>
        <v>5</v>
      </c>
      <c r="AA181" s="16" t="s">
        <v>12</v>
      </c>
      <c r="AB181" s="17">
        <v>150</v>
      </c>
      <c r="AC181" s="46">
        <f t="shared" si="20"/>
        <v>750</v>
      </c>
    </row>
    <row r="182" spans="1:29" ht="12.75" thickBot="1" x14ac:dyDescent="0.25">
      <c r="A182" s="53" t="s">
        <v>413</v>
      </c>
      <c r="B182" s="16">
        <v>2</v>
      </c>
      <c r="C182" s="16">
        <v>2</v>
      </c>
      <c r="D182" s="16"/>
      <c r="E182" s="16"/>
      <c r="F182" s="16"/>
      <c r="G182" s="16"/>
      <c r="H182" s="16"/>
      <c r="I182" s="16"/>
      <c r="J182" s="16"/>
      <c r="K182" s="16"/>
      <c r="L182" s="16"/>
      <c r="M182" s="16"/>
      <c r="N182" s="16"/>
      <c r="O182" s="16"/>
      <c r="P182" s="16"/>
      <c r="Q182" s="16"/>
      <c r="R182" s="16"/>
      <c r="S182" s="16"/>
      <c r="T182" s="16"/>
      <c r="U182" s="16"/>
      <c r="V182" s="16"/>
      <c r="W182" s="16">
        <v>1</v>
      </c>
      <c r="X182" s="16"/>
      <c r="Y182" s="16"/>
      <c r="Z182" s="16">
        <f t="shared" si="19"/>
        <v>5</v>
      </c>
      <c r="AA182" s="16" t="s">
        <v>12</v>
      </c>
      <c r="AB182" s="17">
        <v>200</v>
      </c>
      <c r="AC182" s="46">
        <f t="shared" si="20"/>
        <v>1000</v>
      </c>
    </row>
    <row r="183" spans="1:29" ht="13.5" thickTop="1" thickBot="1" x14ac:dyDescent="0.25">
      <c r="A183" s="71" t="s">
        <v>11</v>
      </c>
      <c r="B183" s="72">
        <f t="shared" ref="B183:Y183" si="21">B10</f>
        <v>121144.27</v>
      </c>
      <c r="C183" s="72">
        <f t="shared" si="21"/>
        <v>73176.169999999984</v>
      </c>
      <c r="D183" s="72">
        <f t="shared" si="21"/>
        <v>65152.380000000005</v>
      </c>
      <c r="E183" s="72">
        <f t="shared" si="21"/>
        <v>11531.37</v>
      </c>
      <c r="F183" s="72">
        <f t="shared" si="21"/>
        <v>10832.109999999999</v>
      </c>
      <c r="G183" s="72">
        <f t="shared" si="21"/>
        <v>10832.109999999999</v>
      </c>
      <c r="H183" s="72">
        <f t="shared" si="21"/>
        <v>10832.109999999999</v>
      </c>
      <c r="I183" s="72">
        <f t="shared" si="21"/>
        <v>10832.109999999999</v>
      </c>
      <c r="J183" s="72">
        <f t="shared" si="21"/>
        <v>10832.109999999999</v>
      </c>
      <c r="K183" s="72">
        <f t="shared" si="21"/>
        <v>11092.88</v>
      </c>
      <c r="L183" s="72">
        <f t="shared" si="21"/>
        <v>12795.369999999999</v>
      </c>
      <c r="M183" s="72">
        <f t="shared" si="21"/>
        <v>11418.720000000001</v>
      </c>
      <c r="N183" s="72">
        <f t="shared" si="21"/>
        <v>11418.720000000001</v>
      </c>
      <c r="O183" s="72">
        <f t="shared" si="21"/>
        <v>12502.46</v>
      </c>
      <c r="P183" s="72">
        <f t="shared" si="21"/>
        <v>5747.75</v>
      </c>
      <c r="Q183" s="72">
        <f t="shared" si="21"/>
        <v>5841.5699999999988</v>
      </c>
      <c r="R183" s="72">
        <f t="shared" si="21"/>
        <v>5422.8099999999995</v>
      </c>
      <c r="S183" s="72">
        <f t="shared" si="21"/>
        <v>5850.3300000000008</v>
      </c>
      <c r="T183" s="72">
        <f t="shared" si="21"/>
        <v>5852.21</v>
      </c>
      <c r="U183" s="72">
        <f t="shared" si="21"/>
        <v>5904.0399999999991</v>
      </c>
      <c r="V183" s="72">
        <f t="shared" si="21"/>
        <v>5070.3900000000003</v>
      </c>
      <c r="W183" s="72">
        <f t="shared" si="21"/>
        <v>5188.9000000000015</v>
      </c>
      <c r="X183" s="72">
        <f t="shared" si="21"/>
        <v>5747.75</v>
      </c>
      <c r="Y183" s="72">
        <f t="shared" si="21"/>
        <v>5746.23</v>
      </c>
      <c r="Z183" s="72"/>
      <c r="AA183" s="151"/>
      <c r="AB183" s="151"/>
      <c r="AC183" s="73">
        <f>AC10</f>
        <v>440764.87</v>
      </c>
    </row>
    <row r="184" spans="1:29" ht="12.75" thickTop="1" x14ac:dyDescent="0.2"/>
    <row r="185" spans="1:29" x14ac:dyDescent="0.2">
      <c r="A185" s="109" t="s">
        <v>373</v>
      </c>
    </row>
  </sheetData>
  <mergeCells count="7">
    <mergeCell ref="AA8:AA9"/>
    <mergeCell ref="AB8:AB9"/>
    <mergeCell ref="AC8:AC9"/>
    <mergeCell ref="AA183:AB183"/>
    <mergeCell ref="A1:AC1"/>
    <mergeCell ref="Z11:AB11"/>
    <mergeCell ref="Z10:AB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3"/>
  <sheetViews>
    <sheetView showGridLines="0" zoomScaleNormal="100" workbookViewId="0">
      <pane xSplit="1" ySplit="10" topLeftCell="P120" activePane="bottomRight" state="frozen"/>
      <selection pane="topRight" activeCell="B1" sqref="B1"/>
      <selection pane="bottomLeft" activeCell="A8" sqref="A8"/>
      <selection pane="bottomRight" activeCell="A128" sqref="A128"/>
    </sheetView>
  </sheetViews>
  <sheetFormatPr baseColWidth="10" defaultRowHeight="12" x14ac:dyDescent="0.2"/>
  <cols>
    <col min="1" max="1" width="53.28515625" style="12" customWidth="1"/>
    <col min="2" max="2" width="8.140625" style="12" customWidth="1"/>
    <col min="3" max="4" width="7.85546875" style="12" bestFit="1" customWidth="1"/>
    <col min="5" max="10" width="7" style="12" bestFit="1" customWidth="1"/>
    <col min="11" max="12" width="7.28515625" style="12" bestFit="1" customWidth="1"/>
    <col min="13" max="13" width="7.85546875" style="12" bestFit="1" customWidth="1"/>
    <col min="14" max="14" width="7.28515625" style="12" bestFit="1" customWidth="1"/>
    <col min="15" max="15" width="7.85546875" style="12" bestFit="1" customWidth="1"/>
    <col min="16" max="16" width="7" style="12" bestFit="1" customWidth="1"/>
    <col min="17" max="17" width="8.28515625" style="12" bestFit="1" customWidth="1"/>
    <col min="18" max="18" width="7" style="12" bestFit="1" customWidth="1"/>
    <col min="19" max="19" width="7.28515625" style="12" bestFit="1" customWidth="1"/>
    <col min="20" max="20" width="7" style="12" bestFit="1" customWidth="1"/>
    <col min="21" max="21" width="7.28515625" style="12" bestFit="1" customWidth="1"/>
    <col min="22" max="23" width="7.7109375" style="12" bestFit="1" customWidth="1"/>
    <col min="24" max="25" width="7" style="12" bestFit="1" customWidth="1"/>
    <col min="26" max="26" width="8.5703125" style="12" bestFit="1" customWidth="1"/>
    <col min="27" max="27" width="11.140625" style="12" customWidth="1"/>
    <col min="28" max="28" width="7" style="12" bestFit="1" customWidth="1"/>
    <col min="29" max="29" width="8.7109375" style="12" bestFit="1" customWidth="1"/>
    <col min="30" max="16384" width="11.42578125" style="12"/>
  </cols>
  <sheetData>
    <row r="1" spans="1:29" ht="18.75" x14ac:dyDescent="0.2">
      <c r="A1" s="117" t="s">
        <v>396</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row>
    <row r="3" spans="1:29" x14ac:dyDescent="0.2">
      <c r="A3" s="42" t="s">
        <v>354</v>
      </c>
      <c r="B3" s="12" t="s">
        <v>390</v>
      </c>
    </row>
    <row r="4" spans="1:29" x14ac:dyDescent="0.2">
      <c r="A4" s="42" t="s">
        <v>350</v>
      </c>
      <c r="B4" s="12" t="s">
        <v>351</v>
      </c>
    </row>
    <row r="5" spans="1:29" x14ac:dyDescent="0.2">
      <c r="A5" s="42" t="s">
        <v>353</v>
      </c>
      <c r="B5" s="12" t="s">
        <v>346</v>
      </c>
    </row>
    <row r="6" spans="1:29" x14ac:dyDescent="0.2">
      <c r="A6" s="42" t="s">
        <v>355</v>
      </c>
      <c r="B6" s="12" t="s">
        <v>395</v>
      </c>
    </row>
    <row r="7" spans="1:29" ht="12.75" thickBot="1" x14ac:dyDescent="0.25"/>
    <row r="8" spans="1:29" ht="12.75" thickTop="1" x14ac:dyDescent="0.2">
      <c r="A8" s="66" t="s">
        <v>8</v>
      </c>
      <c r="B8" s="67" t="s">
        <v>9</v>
      </c>
      <c r="C8" s="67" t="s">
        <v>9</v>
      </c>
      <c r="D8" s="67" t="s">
        <v>9</v>
      </c>
      <c r="E8" s="67" t="s">
        <v>9</v>
      </c>
      <c r="F8" s="67" t="s">
        <v>9</v>
      </c>
      <c r="G8" s="67" t="s">
        <v>9</v>
      </c>
      <c r="H8" s="67" t="s">
        <v>9</v>
      </c>
      <c r="I8" s="67" t="s">
        <v>9</v>
      </c>
      <c r="J8" s="67" t="s">
        <v>9</v>
      </c>
      <c r="K8" s="67" t="s">
        <v>9</v>
      </c>
      <c r="L8" s="67" t="s">
        <v>9</v>
      </c>
      <c r="M8" s="67" t="s">
        <v>9</v>
      </c>
      <c r="N8" s="67" t="s">
        <v>9</v>
      </c>
      <c r="O8" s="67" t="s">
        <v>9</v>
      </c>
      <c r="P8" s="67" t="s">
        <v>9</v>
      </c>
      <c r="Q8" s="67" t="s">
        <v>9</v>
      </c>
      <c r="R8" s="67" t="s">
        <v>9</v>
      </c>
      <c r="S8" s="67" t="s">
        <v>9</v>
      </c>
      <c r="T8" s="67" t="s">
        <v>9</v>
      </c>
      <c r="U8" s="67" t="s">
        <v>9</v>
      </c>
      <c r="V8" s="67" t="s">
        <v>9</v>
      </c>
      <c r="W8" s="67" t="s">
        <v>9</v>
      </c>
      <c r="X8" s="67" t="s">
        <v>9</v>
      </c>
      <c r="Y8" s="67" t="s">
        <v>9</v>
      </c>
      <c r="Z8" s="68" t="s">
        <v>383</v>
      </c>
      <c r="AA8" s="147" t="s">
        <v>338</v>
      </c>
      <c r="AB8" s="147" t="s">
        <v>339</v>
      </c>
      <c r="AC8" s="149" t="s">
        <v>340</v>
      </c>
    </row>
    <row r="9" spans="1:29" ht="24" x14ac:dyDescent="0.2">
      <c r="A9" s="69" t="s">
        <v>4</v>
      </c>
      <c r="B9" s="70" t="s">
        <v>358</v>
      </c>
      <c r="C9" s="70" t="s">
        <v>359</v>
      </c>
      <c r="D9" s="70" t="s">
        <v>360</v>
      </c>
      <c r="E9" s="70" t="s">
        <v>361</v>
      </c>
      <c r="F9" s="70" t="s">
        <v>362</v>
      </c>
      <c r="G9" s="70" t="s">
        <v>363</v>
      </c>
      <c r="H9" s="70" t="s">
        <v>364</v>
      </c>
      <c r="I9" s="70" t="s">
        <v>365</v>
      </c>
      <c r="J9" s="70" t="s">
        <v>366</v>
      </c>
      <c r="K9" s="70" t="s">
        <v>367</v>
      </c>
      <c r="L9" s="70" t="s">
        <v>368</v>
      </c>
      <c r="M9" s="70" t="s">
        <v>369</v>
      </c>
      <c r="N9" s="70" t="s">
        <v>370</v>
      </c>
      <c r="O9" s="70" t="s">
        <v>371</v>
      </c>
      <c r="P9" s="70" t="s">
        <v>372</v>
      </c>
      <c r="Q9" s="70" t="s">
        <v>374</v>
      </c>
      <c r="R9" s="70" t="s">
        <v>375</v>
      </c>
      <c r="S9" s="70" t="s">
        <v>376</v>
      </c>
      <c r="T9" s="70" t="s">
        <v>377</v>
      </c>
      <c r="U9" s="70" t="s">
        <v>378</v>
      </c>
      <c r="V9" s="70" t="s">
        <v>379</v>
      </c>
      <c r="W9" s="70" t="s">
        <v>380</v>
      </c>
      <c r="X9" s="70" t="s">
        <v>381</v>
      </c>
      <c r="Y9" s="70" t="s">
        <v>382</v>
      </c>
      <c r="Z9" s="70" t="s">
        <v>10</v>
      </c>
      <c r="AA9" s="148"/>
      <c r="AB9" s="148"/>
      <c r="AC9" s="150"/>
    </row>
    <row r="10" spans="1:29" ht="12.75" thickBot="1" x14ac:dyDescent="0.25">
      <c r="A10" s="60" t="s">
        <v>11</v>
      </c>
      <c r="B10" s="54">
        <f>+B11+B94+B105+B118+B127</f>
        <v>55608.33</v>
      </c>
      <c r="C10" s="54">
        <f t="shared" ref="C10:Y10" si="0">+C11+C94+C105+C118+C127</f>
        <v>22585.280000000002</v>
      </c>
      <c r="D10" s="54">
        <f t="shared" si="0"/>
        <v>12143.2</v>
      </c>
      <c r="E10" s="54">
        <f t="shared" si="0"/>
        <v>1893.6900000000003</v>
      </c>
      <c r="F10" s="54">
        <f t="shared" si="0"/>
        <v>2075.3400000000006</v>
      </c>
      <c r="G10" s="54">
        <f t="shared" si="0"/>
        <v>2075.3400000000006</v>
      </c>
      <c r="H10" s="54">
        <f t="shared" si="0"/>
        <v>2075.3400000000006</v>
      </c>
      <c r="I10" s="54">
        <f t="shared" si="0"/>
        <v>2075.3400000000006</v>
      </c>
      <c r="J10" s="54">
        <f t="shared" si="0"/>
        <v>2075.3400000000006</v>
      </c>
      <c r="K10" s="54">
        <f t="shared" si="0"/>
        <v>1812.7700000000007</v>
      </c>
      <c r="L10" s="54">
        <f t="shared" si="0"/>
        <v>660.63</v>
      </c>
      <c r="M10" s="54">
        <f t="shared" si="0"/>
        <v>2295.13</v>
      </c>
      <c r="N10" s="54">
        <f t="shared" si="0"/>
        <v>2295.13</v>
      </c>
      <c r="O10" s="54">
        <f t="shared" si="0"/>
        <v>21206.58</v>
      </c>
      <c r="P10" s="54">
        <f t="shared" si="0"/>
        <v>628.67000000000007</v>
      </c>
      <c r="Q10" s="54">
        <f t="shared" si="0"/>
        <v>1006.1299999999999</v>
      </c>
      <c r="R10" s="54">
        <f t="shared" si="0"/>
        <v>1428.6900000000003</v>
      </c>
      <c r="S10" s="54">
        <f t="shared" si="0"/>
        <v>999.36999999999978</v>
      </c>
      <c r="T10" s="54">
        <f t="shared" si="0"/>
        <v>985.46000000000015</v>
      </c>
      <c r="U10" s="54">
        <f t="shared" si="0"/>
        <v>937.68000000000006</v>
      </c>
      <c r="V10" s="54">
        <f t="shared" si="0"/>
        <v>1565.4499999999998</v>
      </c>
      <c r="W10" s="54">
        <f t="shared" si="0"/>
        <v>1489.43</v>
      </c>
      <c r="X10" s="54">
        <f t="shared" si="0"/>
        <v>628.67000000000007</v>
      </c>
      <c r="Y10" s="54">
        <f t="shared" si="0"/>
        <v>630.19000000000005</v>
      </c>
      <c r="Z10" s="54"/>
      <c r="AA10" s="54"/>
      <c r="AB10" s="61"/>
      <c r="AC10" s="62">
        <f>+AC11+AC94+AC105+AC118+AC127</f>
        <v>101928.77999999998</v>
      </c>
    </row>
    <row r="11" spans="1:29" ht="12.75" thickTop="1" x14ac:dyDescent="0.2">
      <c r="A11" s="55" t="s">
        <v>26</v>
      </c>
      <c r="B11" s="56">
        <f>SUMPRODUCT(B12:B93,$AB12:$AB93)</f>
        <v>40089.03</v>
      </c>
      <c r="C11" s="56">
        <f t="shared" ref="C11:Y11" si="1">SUMPRODUCT(C12:C93,$AB12:$AB93)</f>
        <v>21122.280000000002</v>
      </c>
      <c r="D11" s="56">
        <f t="shared" si="1"/>
        <v>12143.2</v>
      </c>
      <c r="E11" s="56">
        <f t="shared" si="1"/>
        <v>1638.6900000000003</v>
      </c>
      <c r="F11" s="56">
        <f t="shared" si="1"/>
        <v>1724.0400000000004</v>
      </c>
      <c r="G11" s="56">
        <f t="shared" si="1"/>
        <v>1724.0400000000004</v>
      </c>
      <c r="H11" s="56">
        <f t="shared" si="1"/>
        <v>1724.0400000000004</v>
      </c>
      <c r="I11" s="56">
        <f t="shared" si="1"/>
        <v>1724.0400000000004</v>
      </c>
      <c r="J11" s="56">
        <f t="shared" si="1"/>
        <v>1724.0400000000004</v>
      </c>
      <c r="K11" s="56">
        <f t="shared" si="1"/>
        <v>1526.4700000000007</v>
      </c>
      <c r="L11" s="56">
        <f t="shared" si="1"/>
        <v>660.63</v>
      </c>
      <c r="M11" s="56">
        <f t="shared" si="1"/>
        <v>1760.93</v>
      </c>
      <c r="N11" s="56">
        <f t="shared" si="1"/>
        <v>1760.93</v>
      </c>
      <c r="O11" s="56">
        <f t="shared" si="1"/>
        <v>1206.58</v>
      </c>
      <c r="P11" s="56">
        <f t="shared" si="1"/>
        <v>502.67000000000007</v>
      </c>
      <c r="Q11" s="56">
        <f t="shared" si="1"/>
        <v>1006.1299999999999</v>
      </c>
      <c r="R11" s="56">
        <f t="shared" si="1"/>
        <v>1252.6900000000003</v>
      </c>
      <c r="S11" s="56">
        <f t="shared" si="1"/>
        <v>950.36999999999978</v>
      </c>
      <c r="T11" s="56">
        <f t="shared" si="1"/>
        <v>985.46000000000015</v>
      </c>
      <c r="U11" s="56">
        <f t="shared" si="1"/>
        <v>834.48</v>
      </c>
      <c r="V11" s="56">
        <f t="shared" si="1"/>
        <v>961.14999999999986</v>
      </c>
      <c r="W11" s="56">
        <f t="shared" si="1"/>
        <v>1423.8300000000002</v>
      </c>
      <c r="X11" s="56">
        <f t="shared" si="1"/>
        <v>502.67000000000007</v>
      </c>
      <c r="Y11" s="56">
        <f t="shared" si="1"/>
        <v>504.19000000000005</v>
      </c>
      <c r="Z11" s="56"/>
      <c r="AA11" s="57"/>
      <c r="AB11" s="58"/>
      <c r="AC11" s="75">
        <f>SUM(AC19:AC93)</f>
        <v>60204.179999999986</v>
      </c>
    </row>
    <row r="12" spans="1:29" s="33" customFormat="1" ht="24" x14ac:dyDescent="0.25">
      <c r="A12" s="45" t="s">
        <v>19</v>
      </c>
      <c r="B12" s="16">
        <v>110</v>
      </c>
      <c r="C12" s="16">
        <v>70</v>
      </c>
      <c r="D12" s="16"/>
      <c r="E12" s="16"/>
      <c r="F12" s="16"/>
      <c r="G12" s="16"/>
      <c r="H12" s="16"/>
      <c r="I12" s="16"/>
      <c r="J12" s="16"/>
      <c r="K12" s="16"/>
      <c r="L12" s="16"/>
      <c r="M12" s="16"/>
      <c r="N12" s="16"/>
      <c r="O12" s="16"/>
      <c r="P12" s="16"/>
      <c r="Q12" s="16"/>
      <c r="R12" s="16"/>
      <c r="S12" s="16"/>
      <c r="T12" s="16"/>
      <c r="U12" s="16"/>
      <c r="V12" s="16"/>
      <c r="W12" s="16"/>
      <c r="X12" s="16"/>
      <c r="Y12" s="16"/>
      <c r="Z12" s="16">
        <f t="shared" ref="Z12:Z18" si="2">SUM(B12:Y12)</f>
        <v>180</v>
      </c>
      <c r="AA12" s="16" t="s">
        <v>12</v>
      </c>
      <c r="AB12" s="6">
        <v>34.81</v>
      </c>
      <c r="AC12" s="46">
        <f t="shared" ref="AC12:AC18" si="3">SUM(Z12*$AB12)</f>
        <v>6265.8</v>
      </c>
    </row>
    <row r="13" spans="1:29" s="33" customFormat="1" ht="24" x14ac:dyDescent="0.25">
      <c r="A13" s="45" t="s">
        <v>20</v>
      </c>
      <c r="B13" s="16">
        <v>150</v>
      </c>
      <c r="C13" s="16">
        <v>100</v>
      </c>
      <c r="D13" s="16"/>
      <c r="E13" s="16"/>
      <c r="F13" s="16"/>
      <c r="G13" s="16"/>
      <c r="H13" s="16"/>
      <c r="I13" s="16"/>
      <c r="J13" s="16"/>
      <c r="K13" s="16"/>
      <c r="L13" s="16"/>
      <c r="M13" s="16"/>
      <c r="N13" s="16"/>
      <c r="O13" s="16"/>
      <c r="P13" s="16"/>
      <c r="Q13" s="16"/>
      <c r="R13" s="16"/>
      <c r="S13" s="16"/>
      <c r="T13" s="16"/>
      <c r="U13" s="16"/>
      <c r="V13" s="16"/>
      <c r="W13" s="16"/>
      <c r="X13" s="16"/>
      <c r="Y13" s="16"/>
      <c r="Z13" s="16">
        <f t="shared" si="2"/>
        <v>250</v>
      </c>
      <c r="AA13" s="16" t="s">
        <v>12</v>
      </c>
      <c r="AB13" s="17">
        <v>59.48</v>
      </c>
      <c r="AC13" s="46">
        <f t="shared" si="3"/>
        <v>14870</v>
      </c>
    </row>
    <row r="14" spans="1:29" s="33" customFormat="1" ht="24" x14ac:dyDescent="0.25">
      <c r="A14" s="45" t="s">
        <v>21</v>
      </c>
      <c r="B14" s="16">
        <v>35</v>
      </c>
      <c r="C14" s="16">
        <v>20</v>
      </c>
      <c r="D14" s="16"/>
      <c r="E14" s="16"/>
      <c r="F14" s="16"/>
      <c r="G14" s="16"/>
      <c r="H14" s="16"/>
      <c r="I14" s="16"/>
      <c r="J14" s="16"/>
      <c r="K14" s="16"/>
      <c r="L14" s="16"/>
      <c r="M14" s="16"/>
      <c r="N14" s="16"/>
      <c r="O14" s="16"/>
      <c r="P14" s="16"/>
      <c r="Q14" s="16"/>
      <c r="R14" s="16"/>
      <c r="S14" s="16"/>
      <c r="T14" s="16"/>
      <c r="U14" s="16"/>
      <c r="V14" s="16"/>
      <c r="W14" s="16"/>
      <c r="X14" s="16"/>
      <c r="Y14" s="16"/>
      <c r="Z14" s="16">
        <f t="shared" si="2"/>
        <v>55</v>
      </c>
      <c r="AA14" s="16" t="s">
        <v>12</v>
      </c>
      <c r="AB14" s="6">
        <v>73.16</v>
      </c>
      <c r="AC14" s="46">
        <f t="shared" si="3"/>
        <v>4023.7999999999997</v>
      </c>
    </row>
    <row r="15" spans="1:29" s="33" customFormat="1" ht="24" x14ac:dyDescent="0.25">
      <c r="A15" s="45" t="s">
        <v>22</v>
      </c>
      <c r="B15" s="16">
        <v>35</v>
      </c>
      <c r="C15" s="16">
        <v>20</v>
      </c>
      <c r="D15" s="16"/>
      <c r="E15" s="16"/>
      <c r="F15" s="16"/>
      <c r="G15" s="16"/>
      <c r="H15" s="16"/>
      <c r="I15" s="16"/>
      <c r="J15" s="16"/>
      <c r="K15" s="16"/>
      <c r="L15" s="16"/>
      <c r="M15" s="16"/>
      <c r="N15" s="16"/>
      <c r="O15" s="16"/>
      <c r="P15" s="16"/>
      <c r="Q15" s="16"/>
      <c r="R15" s="16"/>
      <c r="S15" s="16"/>
      <c r="T15" s="16"/>
      <c r="U15" s="16"/>
      <c r="V15" s="16"/>
      <c r="W15" s="16"/>
      <c r="X15" s="16"/>
      <c r="Y15" s="16"/>
      <c r="Z15" s="16">
        <f t="shared" si="2"/>
        <v>55</v>
      </c>
      <c r="AA15" s="16" t="s">
        <v>12</v>
      </c>
      <c r="AB15" s="6">
        <v>74.34</v>
      </c>
      <c r="AC15" s="46">
        <f t="shared" si="3"/>
        <v>4088.7000000000003</v>
      </c>
    </row>
    <row r="16" spans="1:29" s="33" customFormat="1" ht="24" x14ac:dyDescent="0.25">
      <c r="A16" s="45" t="s">
        <v>23</v>
      </c>
      <c r="B16" s="16">
        <v>35</v>
      </c>
      <c r="C16" s="16">
        <v>20</v>
      </c>
      <c r="D16" s="16"/>
      <c r="E16" s="16"/>
      <c r="F16" s="16"/>
      <c r="G16" s="16"/>
      <c r="H16" s="16"/>
      <c r="I16" s="16"/>
      <c r="J16" s="16"/>
      <c r="K16" s="16"/>
      <c r="L16" s="16"/>
      <c r="M16" s="16"/>
      <c r="N16" s="16"/>
      <c r="O16" s="16"/>
      <c r="P16" s="16"/>
      <c r="Q16" s="16"/>
      <c r="R16" s="16"/>
      <c r="S16" s="16"/>
      <c r="T16" s="16"/>
      <c r="U16" s="16"/>
      <c r="V16" s="16"/>
      <c r="W16" s="16"/>
      <c r="X16" s="16"/>
      <c r="Y16" s="16"/>
      <c r="Z16" s="16">
        <f t="shared" si="2"/>
        <v>55</v>
      </c>
      <c r="AA16" s="16" t="s">
        <v>12</v>
      </c>
      <c r="AB16" s="6">
        <v>84.96</v>
      </c>
      <c r="AC16" s="46">
        <f t="shared" si="3"/>
        <v>4672.7999999999993</v>
      </c>
    </row>
    <row r="17" spans="1:29" s="33" customFormat="1" ht="24" x14ac:dyDescent="0.2">
      <c r="A17" s="47" t="s">
        <v>24</v>
      </c>
      <c r="B17" s="16"/>
      <c r="C17" s="16"/>
      <c r="D17" s="16"/>
      <c r="E17" s="16"/>
      <c r="F17" s="16"/>
      <c r="G17" s="16"/>
      <c r="H17" s="16"/>
      <c r="I17" s="16"/>
      <c r="J17" s="16"/>
      <c r="K17" s="16"/>
      <c r="L17" s="16"/>
      <c r="M17" s="16"/>
      <c r="N17" s="16"/>
      <c r="O17" s="16"/>
      <c r="P17" s="16"/>
      <c r="Q17" s="16"/>
      <c r="R17" s="16"/>
      <c r="S17" s="16"/>
      <c r="T17" s="16"/>
      <c r="U17" s="16"/>
      <c r="V17" s="16"/>
      <c r="W17" s="16">
        <v>1</v>
      </c>
      <c r="X17" s="16"/>
      <c r="Y17" s="16"/>
      <c r="Z17" s="16">
        <f t="shared" si="2"/>
        <v>1</v>
      </c>
      <c r="AA17" s="16" t="s">
        <v>12</v>
      </c>
      <c r="AB17" s="6">
        <v>297.55</v>
      </c>
      <c r="AC17" s="46">
        <f t="shared" si="3"/>
        <v>297.55</v>
      </c>
    </row>
    <row r="18" spans="1:29" s="33" customFormat="1" ht="24" x14ac:dyDescent="0.25">
      <c r="A18" s="45" t="s">
        <v>25</v>
      </c>
      <c r="B18" s="16">
        <v>35</v>
      </c>
      <c r="C18" s="16">
        <v>20</v>
      </c>
      <c r="D18" s="16"/>
      <c r="E18" s="16"/>
      <c r="F18" s="16"/>
      <c r="G18" s="16"/>
      <c r="H18" s="16"/>
      <c r="I18" s="16"/>
      <c r="J18" s="16"/>
      <c r="K18" s="16"/>
      <c r="L18" s="16"/>
      <c r="M18" s="16"/>
      <c r="N18" s="16"/>
      <c r="O18" s="16"/>
      <c r="P18" s="16"/>
      <c r="Q18" s="16"/>
      <c r="R18" s="16"/>
      <c r="S18" s="16"/>
      <c r="T18" s="16"/>
      <c r="U18" s="16"/>
      <c r="V18" s="16"/>
      <c r="W18" s="16"/>
      <c r="X18" s="16"/>
      <c r="Y18" s="16"/>
      <c r="Z18" s="16">
        <f t="shared" si="2"/>
        <v>55</v>
      </c>
      <c r="AA18" s="16" t="s">
        <v>12</v>
      </c>
      <c r="AB18" s="6">
        <v>91.45</v>
      </c>
      <c r="AC18" s="46">
        <f t="shared" si="3"/>
        <v>5029.75</v>
      </c>
    </row>
    <row r="19" spans="1:29" ht="24" x14ac:dyDescent="0.2">
      <c r="A19" s="45" t="s">
        <v>123</v>
      </c>
      <c r="B19" s="16">
        <v>200</v>
      </c>
      <c r="C19" s="16">
        <v>150</v>
      </c>
      <c r="D19" s="16">
        <v>300</v>
      </c>
      <c r="E19" s="5">
        <v>50</v>
      </c>
      <c r="F19" s="5">
        <v>25</v>
      </c>
      <c r="G19" s="5">
        <v>25</v>
      </c>
      <c r="H19" s="5">
        <v>25</v>
      </c>
      <c r="I19" s="5">
        <v>25</v>
      </c>
      <c r="J19" s="5">
        <v>25</v>
      </c>
      <c r="K19" s="5">
        <v>22</v>
      </c>
      <c r="L19" s="16"/>
      <c r="M19" s="16">
        <v>24</v>
      </c>
      <c r="N19" s="16">
        <v>24</v>
      </c>
      <c r="O19" s="5">
        <v>100</v>
      </c>
      <c r="P19" s="16"/>
      <c r="Q19" s="16">
        <v>30</v>
      </c>
      <c r="R19" s="16"/>
      <c r="S19" s="16">
        <v>40</v>
      </c>
      <c r="T19" s="16">
        <v>20</v>
      </c>
      <c r="U19" s="16">
        <v>120</v>
      </c>
      <c r="V19" s="16">
        <v>20</v>
      </c>
      <c r="W19" s="16">
        <v>20</v>
      </c>
      <c r="X19" s="16"/>
      <c r="Y19" s="16"/>
      <c r="Z19" s="16">
        <f t="shared" ref="Z19:Z71" si="4">SUM(B19:Y19)</f>
        <v>1245</v>
      </c>
      <c r="AA19" s="20" t="s">
        <v>28</v>
      </c>
      <c r="AB19" s="21">
        <v>0.34</v>
      </c>
      <c r="AC19" s="46">
        <f t="shared" ref="AC19:AC70" si="5">SUM(Z19*$AB19)</f>
        <v>423.3</v>
      </c>
    </row>
    <row r="20" spans="1:29" x14ac:dyDescent="0.2">
      <c r="A20" s="45" t="s">
        <v>124</v>
      </c>
      <c r="B20" s="16">
        <v>200</v>
      </c>
      <c r="C20" s="16">
        <v>100</v>
      </c>
      <c r="D20" s="16"/>
      <c r="E20" s="5"/>
      <c r="F20" s="5">
        <v>25</v>
      </c>
      <c r="G20" s="5">
        <v>25</v>
      </c>
      <c r="H20" s="5">
        <v>25</v>
      </c>
      <c r="I20" s="5">
        <v>25</v>
      </c>
      <c r="J20" s="5">
        <v>25</v>
      </c>
      <c r="K20" s="5">
        <v>22</v>
      </c>
      <c r="L20" s="16">
        <v>30</v>
      </c>
      <c r="M20" s="16">
        <v>6</v>
      </c>
      <c r="N20" s="16">
        <v>6</v>
      </c>
      <c r="O20" s="5">
        <v>12</v>
      </c>
      <c r="P20" s="16"/>
      <c r="Q20" s="16">
        <v>10</v>
      </c>
      <c r="R20" s="16"/>
      <c r="S20" s="16"/>
      <c r="T20" s="16">
        <v>5</v>
      </c>
      <c r="U20" s="16"/>
      <c r="V20" s="16">
        <v>4</v>
      </c>
      <c r="W20" s="16">
        <v>6</v>
      </c>
      <c r="X20" s="16"/>
      <c r="Y20" s="16"/>
      <c r="Z20" s="16">
        <f t="shared" si="4"/>
        <v>526</v>
      </c>
      <c r="AA20" s="20" t="s">
        <v>28</v>
      </c>
      <c r="AB20" s="21">
        <v>0.26</v>
      </c>
      <c r="AC20" s="46">
        <f t="shared" si="5"/>
        <v>136.76</v>
      </c>
    </row>
    <row r="21" spans="1:29" x14ac:dyDescent="0.2">
      <c r="A21" s="45" t="s">
        <v>125</v>
      </c>
      <c r="B21" s="16">
        <v>200</v>
      </c>
      <c r="C21" s="16">
        <v>100</v>
      </c>
      <c r="D21" s="16"/>
      <c r="E21" s="5"/>
      <c r="F21" s="5">
        <v>25</v>
      </c>
      <c r="G21" s="5">
        <v>25</v>
      </c>
      <c r="H21" s="5">
        <v>25</v>
      </c>
      <c r="I21" s="5">
        <v>25</v>
      </c>
      <c r="J21" s="5">
        <v>25</v>
      </c>
      <c r="K21" s="5">
        <v>20</v>
      </c>
      <c r="L21" s="16"/>
      <c r="M21" s="16">
        <v>6</v>
      </c>
      <c r="N21" s="16">
        <v>6</v>
      </c>
      <c r="O21" s="5">
        <v>24</v>
      </c>
      <c r="P21" s="16"/>
      <c r="Q21" s="16"/>
      <c r="R21" s="16"/>
      <c r="S21" s="16"/>
      <c r="T21" s="16">
        <v>5</v>
      </c>
      <c r="U21" s="16"/>
      <c r="V21" s="16">
        <v>1</v>
      </c>
      <c r="W21" s="16">
        <v>5</v>
      </c>
      <c r="X21" s="16"/>
      <c r="Y21" s="16"/>
      <c r="Z21" s="16">
        <f t="shared" si="4"/>
        <v>492</v>
      </c>
      <c r="AA21" s="20" t="s">
        <v>28</v>
      </c>
      <c r="AB21" s="21">
        <v>0.42</v>
      </c>
      <c r="AC21" s="46">
        <f t="shared" si="5"/>
        <v>206.64</v>
      </c>
    </row>
    <row r="22" spans="1:29" ht="24" x14ac:dyDescent="0.2">
      <c r="A22" s="45" t="s">
        <v>126</v>
      </c>
      <c r="B22" s="16">
        <v>500</v>
      </c>
      <c r="C22" s="16">
        <v>250</v>
      </c>
      <c r="D22" s="16"/>
      <c r="E22" s="5">
        <v>110</v>
      </c>
      <c r="F22" s="5"/>
      <c r="G22" s="5"/>
      <c r="H22" s="5"/>
      <c r="I22" s="5"/>
      <c r="J22" s="5"/>
      <c r="K22" s="5"/>
      <c r="L22" s="16"/>
      <c r="M22" s="16">
        <v>100</v>
      </c>
      <c r="N22" s="16">
        <v>100</v>
      </c>
      <c r="O22" s="5"/>
      <c r="P22" s="16"/>
      <c r="Q22" s="16">
        <v>50</v>
      </c>
      <c r="R22" s="16"/>
      <c r="S22" s="16"/>
      <c r="T22" s="16"/>
      <c r="U22" s="16"/>
      <c r="V22" s="16"/>
      <c r="W22" s="16">
        <v>10</v>
      </c>
      <c r="X22" s="16"/>
      <c r="Y22" s="16"/>
      <c r="Z22" s="16">
        <f t="shared" si="4"/>
        <v>1120</v>
      </c>
      <c r="AA22" s="20" t="s">
        <v>28</v>
      </c>
      <c r="AB22" s="21">
        <v>0.26</v>
      </c>
      <c r="AC22" s="46">
        <f t="shared" si="5"/>
        <v>291.2</v>
      </c>
    </row>
    <row r="23" spans="1:29" x14ac:dyDescent="0.2">
      <c r="A23" s="45" t="s">
        <v>127</v>
      </c>
      <c r="B23" s="16">
        <v>100</v>
      </c>
      <c r="C23" s="16">
        <v>50</v>
      </c>
      <c r="D23" s="16"/>
      <c r="E23" s="5"/>
      <c r="F23" s="5"/>
      <c r="G23" s="5"/>
      <c r="H23" s="5"/>
      <c r="I23" s="5"/>
      <c r="J23" s="5"/>
      <c r="K23" s="5"/>
      <c r="L23" s="16"/>
      <c r="M23" s="16">
        <v>20</v>
      </c>
      <c r="N23" s="16">
        <v>20</v>
      </c>
      <c r="O23" s="5"/>
      <c r="P23" s="16"/>
      <c r="Q23" s="16">
        <v>10</v>
      </c>
      <c r="R23" s="16"/>
      <c r="S23" s="16"/>
      <c r="T23" s="16"/>
      <c r="U23" s="16"/>
      <c r="V23" s="16">
        <v>5</v>
      </c>
      <c r="W23" s="16"/>
      <c r="X23" s="16"/>
      <c r="Y23" s="16"/>
      <c r="Z23" s="16">
        <f t="shared" si="4"/>
        <v>205</v>
      </c>
      <c r="AA23" s="20" t="s">
        <v>28</v>
      </c>
      <c r="AB23" s="21">
        <v>1.36</v>
      </c>
      <c r="AC23" s="46">
        <f t="shared" si="5"/>
        <v>278.8</v>
      </c>
    </row>
    <row r="24" spans="1:29" x14ac:dyDescent="0.2">
      <c r="A24" s="45" t="s">
        <v>128</v>
      </c>
      <c r="B24" s="16">
        <v>200</v>
      </c>
      <c r="C24" s="16">
        <v>100</v>
      </c>
      <c r="D24" s="16"/>
      <c r="E24" s="5">
        <v>24</v>
      </c>
      <c r="F24" s="5">
        <v>5</v>
      </c>
      <c r="G24" s="5">
        <v>5</v>
      </c>
      <c r="H24" s="5">
        <v>5</v>
      </c>
      <c r="I24" s="5">
        <v>5</v>
      </c>
      <c r="J24" s="5">
        <v>5</v>
      </c>
      <c r="K24" s="5">
        <v>5</v>
      </c>
      <c r="L24" s="16"/>
      <c r="M24" s="16"/>
      <c r="N24" s="16"/>
      <c r="O24" s="5">
        <v>10</v>
      </c>
      <c r="P24" s="16">
        <v>20</v>
      </c>
      <c r="Q24" s="16"/>
      <c r="R24" s="16"/>
      <c r="S24" s="16"/>
      <c r="T24" s="16"/>
      <c r="U24" s="16"/>
      <c r="V24" s="16">
        <v>4</v>
      </c>
      <c r="W24" s="16">
        <v>5</v>
      </c>
      <c r="X24" s="16">
        <v>20</v>
      </c>
      <c r="Y24" s="16">
        <v>20</v>
      </c>
      <c r="Z24" s="16">
        <f t="shared" si="4"/>
        <v>433</v>
      </c>
      <c r="AA24" s="20" t="s">
        <v>28</v>
      </c>
      <c r="AB24" s="21">
        <v>5.68</v>
      </c>
      <c r="AC24" s="46">
        <f t="shared" si="5"/>
        <v>2459.44</v>
      </c>
    </row>
    <row r="25" spans="1:29" x14ac:dyDescent="0.2">
      <c r="A25" s="45" t="s">
        <v>129</v>
      </c>
      <c r="B25" s="16">
        <v>200</v>
      </c>
      <c r="C25" s="16">
        <v>93</v>
      </c>
      <c r="D25" s="16">
        <v>100</v>
      </c>
      <c r="E25" s="5">
        <v>12</v>
      </c>
      <c r="F25" s="5">
        <v>12</v>
      </c>
      <c r="G25" s="5">
        <v>12</v>
      </c>
      <c r="H25" s="5">
        <v>12</v>
      </c>
      <c r="I25" s="5">
        <v>12</v>
      </c>
      <c r="J25" s="5">
        <v>12</v>
      </c>
      <c r="K25" s="5">
        <v>15</v>
      </c>
      <c r="L25" s="16">
        <v>20</v>
      </c>
      <c r="M25" s="16"/>
      <c r="N25" s="16"/>
      <c r="O25" s="5">
        <v>30</v>
      </c>
      <c r="P25" s="16"/>
      <c r="Q25" s="16">
        <v>20</v>
      </c>
      <c r="R25" s="16">
        <v>20</v>
      </c>
      <c r="S25" s="16"/>
      <c r="T25" s="16"/>
      <c r="U25" s="16">
        <v>12</v>
      </c>
      <c r="V25" s="16">
        <v>8</v>
      </c>
      <c r="W25" s="16">
        <v>5</v>
      </c>
      <c r="X25" s="16"/>
      <c r="Y25" s="16"/>
      <c r="Z25" s="16">
        <f t="shared" si="4"/>
        <v>595</v>
      </c>
      <c r="AA25" s="20" t="s">
        <v>28</v>
      </c>
      <c r="AB25" s="21">
        <v>1.7</v>
      </c>
      <c r="AC25" s="46">
        <f t="shared" si="5"/>
        <v>1011.5</v>
      </c>
    </row>
    <row r="26" spans="1:29" x14ac:dyDescent="0.2">
      <c r="A26" s="45" t="s">
        <v>130</v>
      </c>
      <c r="B26" s="16">
        <v>100</v>
      </c>
      <c r="C26" s="16">
        <v>50</v>
      </c>
      <c r="D26" s="16">
        <v>102</v>
      </c>
      <c r="E26" s="5">
        <v>24</v>
      </c>
      <c r="F26" s="5">
        <v>15</v>
      </c>
      <c r="G26" s="5">
        <v>15</v>
      </c>
      <c r="H26" s="5">
        <v>15</v>
      </c>
      <c r="I26" s="5">
        <v>15</v>
      </c>
      <c r="J26" s="5">
        <v>15</v>
      </c>
      <c r="K26" s="5">
        <v>15</v>
      </c>
      <c r="L26" s="16"/>
      <c r="M26" s="16">
        <v>20</v>
      </c>
      <c r="N26" s="16">
        <v>20</v>
      </c>
      <c r="O26" s="5">
        <v>40</v>
      </c>
      <c r="P26" s="16"/>
      <c r="Q26" s="16">
        <v>10</v>
      </c>
      <c r="R26" s="16"/>
      <c r="S26" s="16"/>
      <c r="T26" s="16"/>
      <c r="U26" s="16"/>
      <c r="V26" s="16">
        <v>8</v>
      </c>
      <c r="W26" s="16">
        <v>2</v>
      </c>
      <c r="X26" s="16"/>
      <c r="Y26" s="16"/>
      <c r="Z26" s="16">
        <f t="shared" si="4"/>
        <v>466</v>
      </c>
      <c r="AA26" s="20" t="s">
        <v>28</v>
      </c>
      <c r="AB26" s="21">
        <v>1.65</v>
      </c>
      <c r="AC26" s="46">
        <f t="shared" si="5"/>
        <v>768.9</v>
      </c>
    </row>
    <row r="27" spans="1:29" x14ac:dyDescent="0.2">
      <c r="A27" s="45" t="s">
        <v>131</v>
      </c>
      <c r="B27" s="16"/>
      <c r="C27" s="16"/>
      <c r="D27" s="16">
        <v>1</v>
      </c>
      <c r="E27" s="5"/>
      <c r="F27" s="5">
        <v>5</v>
      </c>
      <c r="G27" s="5">
        <v>5</v>
      </c>
      <c r="H27" s="5">
        <v>5</v>
      </c>
      <c r="I27" s="5">
        <v>5</v>
      </c>
      <c r="J27" s="5">
        <v>5</v>
      </c>
      <c r="K27" s="5">
        <v>6</v>
      </c>
      <c r="L27" s="16"/>
      <c r="M27" s="16"/>
      <c r="N27" s="16"/>
      <c r="O27" s="5"/>
      <c r="P27" s="16">
        <v>10</v>
      </c>
      <c r="Q27" s="16"/>
      <c r="R27" s="16"/>
      <c r="S27" s="16"/>
      <c r="T27" s="16"/>
      <c r="U27" s="16"/>
      <c r="V27" s="16"/>
      <c r="W27" s="16">
        <v>1</v>
      </c>
      <c r="X27" s="16">
        <v>10</v>
      </c>
      <c r="Y27" s="16">
        <v>10</v>
      </c>
      <c r="Z27" s="16">
        <f t="shared" si="4"/>
        <v>63</v>
      </c>
      <c r="AA27" s="20" t="s">
        <v>28</v>
      </c>
      <c r="AB27" s="21">
        <v>5.75</v>
      </c>
      <c r="AC27" s="46">
        <f t="shared" si="5"/>
        <v>362.25</v>
      </c>
    </row>
    <row r="28" spans="1:29" x14ac:dyDescent="0.2">
      <c r="A28" s="45" t="s">
        <v>132</v>
      </c>
      <c r="B28" s="16">
        <v>200</v>
      </c>
      <c r="C28" s="16">
        <v>100</v>
      </c>
      <c r="D28" s="16">
        <v>100</v>
      </c>
      <c r="E28" s="5">
        <v>24</v>
      </c>
      <c r="F28" s="5">
        <v>25</v>
      </c>
      <c r="G28" s="5">
        <v>25</v>
      </c>
      <c r="H28" s="5">
        <v>25</v>
      </c>
      <c r="I28" s="5">
        <v>25</v>
      </c>
      <c r="J28" s="5">
        <v>25</v>
      </c>
      <c r="K28" s="5">
        <v>20</v>
      </c>
      <c r="L28" s="16">
        <v>20</v>
      </c>
      <c r="M28" s="16">
        <v>50</v>
      </c>
      <c r="N28" s="16">
        <v>50</v>
      </c>
      <c r="O28" s="5">
        <v>24</v>
      </c>
      <c r="P28" s="16">
        <v>15</v>
      </c>
      <c r="Q28" s="16">
        <v>20</v>
      </c>
      <c r="R28" s="16">
        <v>20</v>
      </c>
      <c r="S28" s="16">
        <v>6</v>
      </c>
      <c r="T28" s="16"/>
      <c r="U28" s="16">
        <v>10</v>
      </c>
      <c r="V28" s="16">
        <v>9</v>
      </c>
      <c r="W28" s="16">
        <v>10</v>
      </c>
      <c r="X28" s="16">
        <v>15</v>
      </c>
      <c r="Y28" s="16">
        <v>15</v>
      </c>
      <c r="Z28" s="16">
        <f t="shared" si="4"/>
        <v>833</v>
      </c>
      <c r="AA28" s="20" t="s">
        <v>28</v>
      </c>
      <c r="AB28" s="21">
        <v>1.18</v>
      </c>
      <c r="AC28" s="46">
        <f t="shared" si="5"/>
        <v>982.93999999999994</v>
      </c>
    </row>
    <row r="29" spans="1:29" ht="24" x14ac:dyDescent="0.2">
      <c r="A29" s="45" t="s">
        <v>133</v>
      </c>
      <c r="B29" s="16"/>
      <c r="C29" s="16"/>
      <c r="D29" s="16"/>
      <c r="E29" s="5"/>
      <c r="F29" s="5">
        <v>5</v>
      </c>
      <c r="G29" s="5">
        <v>5</v>
      </c>
      <c r="H29" s="5">
        <v>5</v>
      </c>
      <c r="I29" s="5">
        <v>5</v>
      </c>
      <c r="J29" s="5">
        <v>5</v>
      </c>
      <c r="K29" s="5">
        <v>5</v>
      </c>
      <c r="L29" s="16"/>
      <c r="M29" s="16"/>
      <c r="N29" s="16"/>
      <c r="O29" s="5"/>
      <c r="P29" s="16"/>
      <c r="Q29" s="16">
        <v>20</v>
      </c>
      <c r="R29" s="16">
        <v>30</v>
      </c>
      <c r="S29" s="16"/>
      <c r="T29" s="16">
        <v>10</v>
      </c>
      <c r="U29" s="16"/>
      <c r="V29" s="16"/>
      <c r="W29" s="16">
        <v>10</v>
      </c>
      <c r="X29" s="16"/>
      <c r="Y29" s="16"/>
      <c r="Z29" s="16">
        <f t="shared" si="4"/>
        <v>100</v>
      </c>
      <c r="AA29" s="20" t="s">
        <v>28</v>
      </c>
      <c r="AB29" s="21">
        <v>2.62</v>
      </c>
      <c r="AC29" s="46">
        <f t="shared" si="5"/>
        <v>262</v>
      </c>
    </row>
    <row r="30" spans="1:29" ht="24" x14ac:dyDescent="0.2">
      <c r="A30" s="45" t="s">
        <v>134</v>
      </c>
      <c r="B30" s="16"/>
      <c r="C30" s="16"/>
      <c r="D30" s="16"/>
      <c r="E30" s="5">
        <v>48</v>
      </c>
      <c r="F30" s="5">
        <v>5</v>
      </c>
      <c r="G30" s="5">
        <v>5</v>
      </c>
      <c r="H30" s="5">
        <v>5</v>
      </c>
      <c r="I30" s="5">
        <v>5</v>
      </c>
      <c r="J30" s="5">
        <v>5</v>
      </c>
      <c r="K30" s="5">
        <v>15</v>
      </c>
      <c r="L30" s="16"/>
      <c r="M30" s="16"/>
      <c r="N30" s="16"/>
      <c r="O30" s="5">
        <v>50</v>
      </c>
      <c r="P30" s="16"/>
      <c r="Q30" s="16"/>
      <c r="R30" s="16">
        <v>10</v>
      </c>
      <c r="S30" s="16"/>
      <c r="T30" s="16">
        <v>10</v>
      </c>
      <c r="U30" s="16">
        <v>12</v>
      </c>
      <c r="V30" s="16"/>
      <c r="W30" s="16">
        <v>10</v>
      </c>
      <c r="X30" s="16"/>
      <c r="Y30" s="16"/>
      <c r="Z30" s="16">
        <f t="shared" si="4"/>
        <v>180</v>
      </c>
      <c r="AA30" s="20" t="s">
        <v>28</v>
      </c>
      <c r="AB30" s="21">
        <v>4.26</v>
      </c>
      <c r="AC30" s="46">
        <f t="shared" si="5"/>
        <v>766.8</v>
      </c>
    </row>
    <row r="31" spans="1:29" x14ac:dyDescent="0.2">
      <c r="A31" s="45" t="s">
        <v>135</v>
      </c>
      <c r="B31" s="16">
        <v>150</v>
      </c>
      <c r="C31" s="16">
        <v>75</v>
      </c>
      <c r="D31" s="16">
        <v>100</v>
      </c>
      <c r="E31" s="5">
        <v>48</v>
      </c>
      <c r="F31" s="5">
        <v>25</v>
      </c>
      <c r="G31" s="5">
        <v>25</v>
      </c>
      <c r="H31" s="5">
        <v>25</v>
      </c>
      <c r="I31" s="5">
        <v>25</v>
      </c>
      <c r="J31" s="5">
        <v>25</v>
      </c>
      <c r="K31" s="5">
        <v>20</v>
      </c>
      <c r="L31" s="16"/>
      <c r="M31" s="16">
        <v>50</v>
      </c>
      <c r="N31" s="16">
        <v>50</v>
      </c>
      <c r="O31" s="5">
        <v>6</v>
      </c>
      <c r="P31" s="16"/>
      <c r="Q31" s="16"/>
      <c r="R31" s="16">
        <v>30</v>
      </c>
      <c r="S31" s="16"/>
      <c r="T31" s="16">
        <v>10</v>
      </c>
      <c r="U31" s="16"/>
      <c r="V31" s="16"/>
      <c r="W31" s="16">
        <v>20</v>
      </c>
      <c r="X31" s="16"/>
      <c r="Y31" s="16"/>
      <c r="Z31" s="16">
        <f t="shared" si="4"/>
        <v>684</v>
      </c>
      <c r="AA31" s="20" t="s">
        <v>28</v>
      </c>
      <c r="AB31" s="21">
        <v>3.77</v>
      </c>
      <c r="AC31" s="46">
        <f t="shared" si="5"/>
        <v>2578.6799999999998</v>
      </c>
    </row>
    <row r="32" spans="1:29" ht="24" x14ac:dyDescent="0.2">
      <c r="A32" s="45" t="s">
        <v>136</v>
      </c>
      <c r="B32" s="16">
        <v>250</v>
      </c>
      <c r="C32" s="16">
        <v>130</v>
      </c>
      <c r="D32" s="16"/>
      <c r="E32" s="5"/>
      <c r="F32" s="5">
        <v>25</v>
      </c>
      <c r="G32" s="5">
        <v>25</v>
      </c>
      <c r="H32" s="5">
        <v>25</v>
      </c>
      <c r="I32" s="5">
        <v>25</v>
      </c>
      <c r="J32" s="5">
        <v>25</v>
      </c>
      <c r="K32" s="5">
        <v>10</v>
      </c>
      <c r="L32" s="16"/>
      <c r="M32" s="16">
        <v>12</v>
      </c>
      <c r="N32" s="16">
        <v>12</v>
      </c>
      <c r="O32" s="5">
        <v>30</v>
      </c>
      <c r="P32" s="16"/>
      <c r="Q32" s="16">
        <v>10</v>
      </c>
      <c r="R32" s="16"/>
      <c r="S32" s="16"/>
      <c r="T32" s="16">
        <v>10</v>
      </c>
      <c r="U32" s="16"/>
      <c r="V32" s="16"/>
      <c r="W32" s="16">
        <v>15</v>
      </c>
      <c r="X32" s="16"/>
      <c r="Y32" s="16"/>
      <c r="Z32" s="16">
        <f t="shared" si="4"/>
        <v>604</v>
      </c>
      <c r="AA32" s="20" t="s">
        <v>28</v>
      </c>
      <c r="AB32" s="21">
        <v>1.26</v>
      </c>
      <c r="AC32" s="46">
        <f t="shared" si="5"/>
        <v>761.04</v>
      </c>
    </row>
    <row r="33" spans="1:29" ht="24" x14ac:dyDescent="0.2">
      <c r="A33" s="45" t="s">
        <v>137</v>
      </c>
      <c r="B33" s="16">
        <v>45</v>
      </c>
      <c r="C33" s="16">
        <v>25</v>
      </c>
      <c r="D33" s="16">
        <v>100</v>
      </c>
      <c r="E33" s="5">
        <v>24</v>
      </c>
      <c r="F33" s="5">
        <v>15</v>
      </c>
      <c r="G33" s="5">
        <v>15</v>
      </c>
      <c r="H33" s="5">
        <v>15</v>
      </c>
      <c r="I33" s="5">
        <v>15</v>
      </c>
      <c r="J33" s="5">
        <v>15</v>
      </c>
      <c r="K33" s="5">
        <v>10</v>
      </c>
      <c r="L33" s="16"/>
      <c r="M33" s="16">
        <v>10</v>
      </c>
      <c r="N33" s="16">
        <v>10</v>
      </c>
      <c r="O33" s="5">
        <v>50</v>
      </c>
      <c r="P33" s="16">
        <v>15</v>
      </c>
      <c r="Q33" s="16">
        <v>10</v>
      </c>
      <c r="R33" s="16">
        <v>10</v>
      </c>
      <c r="S33" s="16">
        <v>10</v>
      </c>
      <c r="T33" s="16">
        <v>10</v>
      </c>
      <c r="U33" s="16">
        <v>10</v>
      </c>
      <c r="V33" s="16">
        <v>10</v>
      </c>
      <c r="W33" s="16">
        <v>10</v>
      </c>
      <c r="X33" s="16">
        <v>15</v>
      </c>
      <c r="Y33" s="16">
        <v>15</v>
      </c>
      <c r="Z33" s="16">
        <f t="shared" si="4"/>
        <v>464</v>
      </c>
      <c r="AA33" s="20" t="s">
        <v>28</v>
      </c>
      <c r="AB33" s="21">
        <v>1.83</v>
      </c>
      <c r="AC33" s="46">
        <f t="shared" si="5"/>
        <v>849.12</v>
      </c>
    </row>
    <row r="34" spans="1:29" x14ac:dyDescent="0.2">
      <c r="A34" s="45" t="s">
        <v>138</v>
      </c>
      <c r="B34" s="16"/>
      <c r="C34" s="16"/>
      <c r="D34" s="16">
        <v>100</v>
      </c>
      <c r="E34" s="5">
        <v>3</v>
      </c>
      <c r="F34" s="5">
        <v>5</v>
      </c>
      <c r="G34" s="5">
        <v>5</v>
      </c>
      <c r="H34" s="5">
        <v>5</v>
      </c>
      <c r="I34" s="5">
        <v>5</v>
      </c>
      <c r="J34" s="5">
        <v>5</v>
      </c>
      <c r="K34" s="5">
        <v>5</v>
      </c>
      <c r="L34" s="16"/>
      <c r="M34" s="16"/>
      <c r="N34" s="16"/>
      <c r="O34" s="5">
        <v>2</v>
      </c>
      <c r="P34" s="16">
        <v>5</v>
      </c>
      <c r="Q34" s="16"/>
      <c r="R34" s="16">
        <v>10</v>
      </c>
      <c r="S34" s="16">
        <v>2</v>
      </c>
      <c r="T34" s="16">
        <v>4</v>
      </c>
      <c r="U34" s="16"/>
      <c r="V34" s="16"/>
      <c r="W34" s="16">
        <v>2</v>
      </c>
      <c r="X34" s="16">
        <v>5</v>
      </c>
      <c r="Y34" s="16">
        <v>5</v>
      </c>
      <c r="Z34" s="16">
        <f t="shared" si="4"/>
        <v>168</v>
      </c>
      <c r="AA34" s="20" t="s">
        <v>28</v>
      </c>
      <c r="AB34" s="21">
        <v>2.96</v>
      </c>
      <c r="AC34" s="46">
        <f t="shared" si="5"/>
        <v>497.28</v>
      </c>
    </row>
    <row r="35" spans="1:29" ht="24" x14ac:dyDescent="0.2">
      <c r="A35" s="45" t="s">
        <v>139</v>
      </c>
      <c r="B35" s="16">
        <v>100</v>
      </c>
      <c r="C35" s="16">
        <v>20</v>
      </c>
      <c r="D35" s="16">
        <v>50</v>
      </c>
      <c r="E35" s="5"/>
      <c r="F35" s="5">
        <v>5</v>
      </c>
      <c r="G35" s="5">
        <v>5</v>
      </c>
      <c r="H35" s="5">
        <v>5</v>
      </c>
      <c r="I35" s="5">
        <v>5</v>
      </c>
      <c r="J35" s="5">
        <v>5</v>
      </c>
      <c r="K35" s="5">
        <v>5</v>
      </c>
      <c r="L35" s="16"/>
      <c r="M35" s="16">
        <v>4</v>
      </c>
      <c r="N35" s="16">
        <v>4</v>
      </c>
      <c r="O35" s="5"/>
      <c r="P35" s="16"/>
      <c r="Q35" s="16">
        <v>10</v>
      </c>
      <c r="R35" s="16"/>
      <c r="S35" s="16">
        <v>1</v>
      </c>
      <c r="T35" s="16">
        <v>1</v>
      </c>
      <c r="U35" s="16">
        <v>4</v>
      </c>
      <c r="V35" s="16">
        <v>4</v>
      </c>
      <c r="W35" s="16">
        <v>4</v>
      </c>
      <c r="X35" s="16"/>
      <c r="Y35" s="16"/>
      <c r="Z35" s="16">
        <f t="shared" si="4"/>
        <v>232</v>
      </c>
      <c r="AA35" s="20" t="s">
        <v>28</v>
      </c>
      <c r="AB35" s="21">
        <v>51.91</v>
      </c>
      <c r="AC35" s="46">
        <f t="shared" si="5"/>
        <v>12043.119999999999</v>
      </c>
    </row>
    <row r="36" spans="1:29" ht="24" x14ac:dyDescent="0.2">
      <c r="A36" s="45" t="s">
        <v>140</v>
      </c>
      <c r="B36" s="16">
        <v>70</v>
      </c>
      <c r="C36" s="16">
        <v>20</v>
      </c>
      <c r="D36" s="16">
        <v>100</v>
      </c>
      <c r="E36" s="5"/>
      <c r="F36" s="5">
        <v>5</v>
      </c>
      <c r="G36" s="5">
        <v>5</v>
      </c>
      <c r="H36" s="5">
        <v>5</v>
      </c>
      <c r="I36" s="5">
        <v>5</v>
      </c>
      <c r="J36" s="5">
        <v>5</v>
      </c>
      <c r="K36" s="5">
        <v>4</v>
      </c>
      <c r="L36" s="16">
        <v>5</v>
      </c>
      <c r="M36" s="16">
        <v>4</v>
      </c>
      <c r="N36" s="16">
        <v>4</v>
      </c>
      <c r="O36" s="5">
        <v>4</v>
      </c>
      <c r="P36" s="16"/>
      <c r="Q36" s="16">
        <v>5</v>
      </c>
      <c r="R36" s="16">
        <v>10</v>
      </c>
      <c r="S36" s="16">
        <v>3</v>
      </c>
      <c r="T36" s="16">
        <v>1</v>
      </c>
      <c r="U36" s="16">
        <v>6</v>
      </c>
      <c r="V36" s="16">
        <v>6</v>
      </c>
      <c r="W36" s="16">
        <v>6</v>
      </c>
      <c r="X36" s="16"/>
      <c r="Y36" s="16"/>
      <c r="Z36" s="16">
        <f t="shared" si="4"/>
        <v>273</v>
      </c>
      <c r="AA36" s="20" t="s">
        <v>28</v>
      </c>
      <c r="AB36" s="21">
        <v>11.4</v>
      </c>
      <c r="AC36" s="46">
        <f t="shared" si="5"/>
        <v>3112.2000000000003</v>
      </c>
    </row>
    <row r="37" spans="1:29" x14ac:dyDescent="0.2">
      <c r="A37" s="45" t="s">
        <v>141</v>
      </c>
      <c r="B37" s="16"/>
      <c r="C37" s="16"/>
      <c r="D37" s="16">
        <v>10</v>
      </c>
      <c r="E37" s="5"/>
      <c r="F37" s="5">
        <v>5</v>
      </c>
      <c r="G37" s="5">
        <v>5</v>
      </c>
      <c r="H37" s="5">
        <v>5</v>
      </c>
      <c r="I37" s="5">
        <v>5</v>
      </c>
      <c r="J37" s="5">
        <v>5</v>
      </c>
      <c r="K37" s="5">
        <v>5</v>
      </c>
      <c r="L37" s="16"/>
      <c r="M37" s="16"/>
      <c r="N37" s="16"/>
      <c r="O37" s="5"/>
      <c r="P37" s="16">
        <v>5</v>
      </c>
      <c r="Q37" s="16">
        <v>5</v>
      </c>
      <c r="R37" s="16"/>
      <c r="S37" s="16"/>
      <c r="T37" s="16">
        <v>1</v>
      </c>
      <c r="U37" s="16"/>
      <c r="V37" s="16"/>
      <c r="W37" s="16"/>
      <c r="X37" s="16">
        <v>5</v>
      </c>
      <c r="Y37" s="16">
        <v>5</v>
      </c>
      <c r="Z37" s="16">
        <f t="shared" si="4"/>
        <v>61</v>
      </c>
      <c r="AA37" s="20" t="s">
        <v>28</v>
      </c>
      <c r="AB37" s="21">
        <v>1.29</v>
      </c>
      <c r="AC37" s="46">
        <f t="shared" si="5"/>
        <v>78.69</v>
      </c>
    </row>
    <row r="38" spans="1:29" ht="24" x14ac:dyDescent="0.2">
      <c r="A38" s="45" t="s">
        <v>142</v>
      </c>
      <c r="B38" s="16"/>
      <c r="C38" s="16"/>
      <c r="D38" s="16">
        <v>50</v>
      </c>
      <c r="E38" s="5"/>
      <c r="F38" s="5">
        <v>15</v>
      </c>
      <c r="G38" s="5">
        <v>15</v>
      </c>
      <c r="H38" s="5">
        <v>15</v>
      </c>
      <c r="I38" s="5">
        <v>15</v>
      </c>
      <c r="J38" s="5">
        <v>15</v>
      </c>
      <c r="K38" s="5"/>
      <c r="L38" s="16"/>
      <c r="M38" s="16">
        <v>150</v>
      </c>
      <c r="N38" s="16">
        <v>150</v>
      </c>
      <c r="O38" s="5"/>
      <c r="P38" s="16"/>
      <c r="Q38" s="16">
        <v>10</v>
      </c>
      <c r="R38" s="16"/>
      <c r="S38" s="16">
        <v>5</v>
      </c>
      <c r="T38" s="16">
        <v>10</v>
      </c>
      <c r="U38" s="16"/>
      <c r="V38" s="16">
        <v>24</v>
      </c>
      <c r="W38" s="16"/>
      <c r="X38" s="16"/>
      <c r="Y38" s="16"/>
      <c r="Z38" s="16">
        <f t="shared" si="4"/>
        <v>474</v>
      </c>
      <c r="AA38" s="20" t="s">
        <v>28</v>
      </c>
      <c r="AB38" s="21">
        <v>2.89</v>
      </c>
      <c r="AC38" s="46">
        <f t="shared" si="5"/>
        <v>1369.8600000000001</v>
      </c>
    </row>
    <row r="39" spans="1:29" ht="24" x14ac:dyDescent="0.2">
      <c r="A39" s="45" t="s">
        <v>143</v>
      </c>
      <c r="B39" s="16"/>
      <c r="C39" s="16"/>
      <c r="D39" s="16">
        <v>50</v>
      </c>
      <c r="E39" s="5"/>
      <c r="F39" s="5">
        <v>15</v>
      </c>
      <c r="G39" s="5">
        <v>15</v>
      </c>
      <c r="H39" s="5">
        <v>15</v>
      </c>
      <c r="I39" s="5">
        <v>15</v>
      </c>
      <c r="J39" s="5">
        <v>15</v>
      </c>
      <c r="K39" s="5"/>
      <c r="L39" s="16"/>
      <c r="M39" s="16">
        <v>50</v>
      </c>
      <c r="N39" s="16">
        <v>50</v>
      </c>
      <c r="O39" s="5"/>
      <c r="P39" s="16"/>
      <c r="Q39" s="16">
        <v>10</v>
      </c>
      <c r="R39" s="16"/>
      <c r="S39" s="16"/>
      <c r="T39" s="16">
        <v>10</v>
      </c>
      <c r="U39" s="16">
        <v>10</v>
      </c>
      <c r="V39" s="16"/>
      <c r="W39" s="16"/>
      <c r="X39" s="16"/>
      <c r="Y39" s="16"/>
      <c r="Z39" s="16">
        <f t="shared" si="4"/>
        <v>255</v>
      </c>
      <c r="AA39" s="20" t="s">
        <v>28</v>
      </c>
      <c r="AB39" s="21">
        <v>2.4900000000000002</v>
      </c>
      <c r="AC39" s="46">
        <f t="shared" si="5"/>
        <v>634.95000000000005</v>
      </c>
    </row>
    <row r="40" spans="1:29" ht="24" x14ac:dyDescent="0.2">
      <c r="A40" s="45" t="s">
        <v>144</v>
      </c>
      <c r="B40" s="16"/>
      <c r="C40" s="16"/>
      <c r="D40" s="16">
        <v>50</v>
      </c>
      <c r="E40" s="5"/>
      <c r="F40" s="5">
        <v>15</v>
      </c>
      <c r="G40" s="5">
        <v>15</v>
      </c>
      <c r="H40" s="5">
        <v>15</v>
      </c>
      <c r="I40" s="5">
        <v>15</v>
      </c>
      <c r="J40" s="5">
        <v>15</v>
      </c>
      <c r="K40" s="5"/>
      <c r="L40" s="16"/>
      <c r="M40" s="16">
        <v>10</v>
      </c>
      <c r="N40" s="16">
        <v>10</v>
      </c>
      <c r="O40" s="5"/>
      <c r="P40" s="16"/>
      <c r="Q40" s="16">
        <v>10</v>
      </c>
      <c r="R40" s="16">
        <v>20</v>
      </c>
      <c r="S40" s="16">
        <v>5</v>
      </c>
      <c r="T40" s="16">
        <v>10</v>
      </c>
      <c r="U40" s="16"/>
      <c r="V40" s="16">
        <v>20</v>
      </c>
      <c r="W40" s="16"/>
      <c r="X40" s="16"/>
      <c r="Y40" s="16"/>
      <c r="Z40" s="16">
        <f t="shared" si="4"/>
        <v>210</v>
      </c>
      <c r="AA40" s="20" t="s">
        <v>28</v>
      </c>
      <c r="AB40" s="21">
        <v>1.78</v>
      </c>
      <c r="AC40" s="46">
        <f t="shared" si="5"/>
        <v>373.8</v>
      </c>
    </row>
    <row r="41" spans="1:29" ht="24" x14ac:dyDescent="0.2">
      <c r="A41" s="45" t="s">
        <v>145</v>
      </c>
      <c r="B41" s="16"/>
      <c r="C41" s="16"/>
      <c r="D41" s="16">
        <v>50</v>
      </c>
      <c r="E41" s="5"/>
      <c r="F41" s="5">
        <v>15</v>
      </c>
      <c r="G41" s="5">
        <v>15</v>
      </c>
      <c r="H41" s="5">
        <v>15</v>
      </c>
      <c r="I41" s="5">
        <v>15</v>
      </c>
      <c r="J41" s="5">
        <v>15</v>
      </c>
      <c r="K41" s="5"/>
      <c r="L41" s="16"/>
      <c r="M41" s="16"/>
      <c r="N41" s="16"/>
      <c r="O41" s="5"/>
      <c r="P41" s="16"/>
      <c r="Q41" s="16"/>
      <c r="R41" s="16">
        <v>10</v>
      </c>
      <c r="S41" s="16"/>
      <c r="T41" s="16">
        <v>10</v>
      </c>
      <c r="U41" s="16"/>
      <c r="V41" s="16"/>
      <c r="W41" s="16"/>
      <c r="X41" s="16"/>
      <c r="Y41" s="16"/>
      <c r="Z41" s="16">
        <f t="shared" si="4"/>
        <v>145</v>
      </c>
      <c r="AA41" s="20" t="s">
        <v>28</v>
      </c>
      <c r="AB41" s="21">
        <v>1.89</v>
      </c>
      <c r="AC41" s="46">
        <f t="shared" si="5"/>
        <v>274.05</v>
      </c>
    </row>
    <row r="42" spans="1:29" ht="24" x14ac:dyDescent="0.2">
      <c r="A42" s="45" t="s">
        <v>146</v>
      </c>
      <c r="B42" s="16"/>
      <c r="C42" s="16"/>
      <c r="D42" s="16">
        <v>50</v>
      </c>
      <c r="E42" s="5"/>
      <c r="F42" s="5">
        <v>15</v>
      </c>
      <c r="G42" s="5">
        <v>15</v>
      </c>
      <c r="H42" s="5">
        <v>15</v>
      </c>
      <c r="I42" s="5">
        <v>15</v>
      </c>
      <c r="J42" s="5">
        <v>15</v>
      </c>
      <c r="K42" s="5"/>
      <c r="L42" s="16"/>
      <c r="M42" s="16"/>
      <c r="N42" s="16"/>
      <c r="O42" s="5"/>
      <c r="P42" s="16"/>
      <c r="Q42" s="16"/>
      <c r="R42" s="16"/>
      <c r="S42" s="16"/>
      <c r="T42" s="16">
        <v>10</v>
      </c>
      <c r="U42" s="16"/>
      <c r="V42" s="16"/>
      <c r="W42" s="16"/>
      <c r="X42" s="16"/>
      <c r="Y42" s="16"/>
      <c r="Z42" s="16">
        <f t="shared" si="4"/>
        <v>135</v>
      </c>
      <c r="AA42" s="20" t="s">
        <v>28</v>
      </c>
      <c r="AB42" s="21">
        <v>1.18</v>
      </c>
      <c r="AC42" s="46">
        <f t="shared" si="5"/>
        <v>159.29999999999998</v>
      </c>
    </row>
    <row r="43" spans="1:29" ht="24" x14ac:dyDescent="0.2">
      <c r="A43" s="45" t="s">
        <v>147</v>
      </c>
      <c r="B43" s="16"/>
      <c r="C43" s="16"/>
      <c r="D43" s="16">
        <v>50</v>
      </c>
      <c r="E43" s="5"/>
      <c r="F43" s="5">
        <v>15</v>
      </c>
      <c r="G43" s="5">
        <v>15</v>
      </c>
      <c r="H43" s="5">
        <v>15</v>
      </c>
      <c r="I43" s="5">
        <v>15</v>
      </c>
      <c r="J43" s="5">
        <v>15</v>
      </c>
      <c r="K43" s="5"/>
      <c r="L43" s="16"/>
      <c r="M43" s="16"/>
      <c r="N43" s="16"/>
      <c r="O43" s="5"/>
      <c r="P43" s="16"/>
      <c r="Q43" s="16"/>
      <c r="R43" s="16"/>
      <c r="S43" s="16"/>
      <c r="T43" s="16">
        <v>10</v>
      </c>
      <c r="U43" s="16"/>
      <c r="V43" s="16">
        <v>10</v>
      </c>
      <c r="W43" s="16">
        <v>5</v>
      </c>
      <c r="X43" s="16"/>
      <c r="Y43" s="16"/>
      <c r="Z43" s="16">
        <f t="shared" si="4"/>
        <v>150</v>
      </c>
      <c r="AA43" s="20" t="s">
        <v>28</v>
      </c>
      <c r="AB43" s="21">
        <v>1.1100000000000001</v>
      </c>
      <c r="AC43" s="46">
        <f t="shared" si="5"/>
        <v>166.50000000000003</v>
      </c>
    </row>
    <row r="44" spans="1:29" ht="24" x14ac:dyDescent="0.2">
      <c r="A44" s="45" t="s">
        <v>148</v>
      </c>
      <c r="B44" s="16"/>
      <c r="C44" s="16"/>
      <c r="D44" s="16">
        <v>50</v>
      </c>
      <c r="E44" s="5"/>
      <c r="F44" s="5">
        <v>5</v>
      </c>
      <c r="G44" s="5">
        <v>5</v>
      </c>
      <c r="H44" s="5">
        <v>5</v>
      </c>
      <c r="I44" s="5">
        <v>5</v>
      </c>
      <c r="J44" s="5">
        <v>5</v>
      </c>
      <c r="K44" s="5">
        <v>5</v>
      </c>
      <c r="L44" s="16"/>
      <c r="M44" s="16"/>
      <c r="N44" s="16"/>
      <c r="O44" s="5"/>
      <c r="P44" s="16"/>
      <c r="Q44" s="16"/>
      <c r="R44" s="16"/>
      <c r="S44" s="16"/>
      <c r="T44" s="16">
        <v>10</v>
      </c>
      <c r="U44" s="16"/>
      <c r="V44" s="16"/>
      <c r="W44" s="16"/>
      <c r="X44" s="16"/>
      <c r="Y44" s="16"/>
      <c r="Z44" s="16">
        <f t="shared" si="4"/>
        <v>90</v>
      </c>
      <c r="AA44" s="20" t="s">
        <v>28</v>
      </c>
      <c r="AB44" s="21">
        <v>6.79</v>
      </c>
      <c r="AC44" s="46">
        <f t="shared" si="5"/>
        <v>611.1</v>
      </c>
    </row>
    <row r="45" spans="1:29" ht="24" x14ac:dyDescent="0.2">
      <c r="A45" s="45" t="s">
        <v>149</v>
      </c>
      <c r="B45" s="16"/>
      <c r="C45" s="16"/>
      <c r="D45" s="16">
        <v>50</v>
      </c>
      <c r="E45" s="5"/>
      <c r="F45" s="5">
        <v>5</v>
      </c>
      <c r="G45" s="5">
        <v>5</v>
      </c>
      <c r="H45" s="5">
        <v>5</v>
      </c>
      <c r="I45" s="5">
        <v>5</v>
      </c>
      <c r="J45" s="5">
        <v>5</v>
      </c>
      <c r="K45" s="5">
        <v>4</v>
      </c>
      <c r="L45" s="16"/>
      <c r="M45" s="16"/>
      <c r="N45" s="16"/>
      <c r="O45" s="5"/>
      <c r="P45" s="16"/>
      <c r="Q45" s="16"/>
      <c r="R45" s="16"/>
      <c r="S45" s="16"/>
      <c r="T45" s="16">
        <v>10</v>
      </c>
      <c r="U45" s="16">
        <v>6</v>
      </c>
      <c r="V45" s="16">
        <v>6</v>
      </c>
      <c r="W45" s="16"/>
      <c r="X45" s="16"/>
      <c r="Y45" s="16"/>
      <c r="Z45" s="16">
        <f t="shared" si="4"/>
        <v>101</v>
      </c>
      <c r="AA45" s="20" t="s">
        <v>28</v>
      </c>
      <c r="AB45" s="21">
        <v>14.82</v>
      </c>
      <c r="AC45" s="46">
        <f t="shared" si="5"/>
        <v>1496.82</v>
      </c>
    </row>
    <row r="46" spans="1:29" x14ac:dyDescent="0.2">
      <c r="A46" s="45" t="s">
        <v>150</v>
      </c>
      <c r="B46" s="16">
        <v>500</v>
      </c>
      <c r="C46" s="16">
        <v>250</v>
      </c>
      <c r="D46" s="16">
        <v>100</v>
      </c>
      <c r="E46" s="5"/>
      <c r="F46" s="5">
        <v>5</v>
      </c>
      <c r="G46" s="5">
        <v>5</v>
      </c>
      <c r="H46" s="5">
        <v>5</v>
      </c>
      <c r="I46" s="5">
        <v>5</v>
      </c>
      <c r="J46" s="5">
        <v>5</v>
      </c>
      <c r="K46" s="5">
        <v>5</v>
      </c>
      <c r="L46" s="16"/>
      <c r="M46" s="16">
        <v>9</v>
      </c>
      <c r="N46" s="16">
        <v>9</v>
      </c>
      <c r="O46" s="5"/>
      <c r="P46" s="16">
        <v>6</v>
      </c>
      <c r="Q46" s="16">
        <v>10</v>
      </c>
      <c r="R46" s="16"/>
      <c r="S46" s="16">
        <v>20</v>
      </c>
      <c r="T46" s="16">
        <v>20</v>
      </c>
      <c r="U46" s="16">
        <v>21</v>
      </c>
      <c r="V46" s="16">
        <v>10</v>
      </c>
      <c r="W46" s="16">
        <v>10</v>
      </c>
      <c r="X46" s="16">
        <v>6</v>
      </c>
      <c r="Y46" s="16">
        <v>6</v>
      </c>
      <c r="Z46" s="16">
        <f t="shared" si="4"/>
        <v>1007</v>
      </c>
      <c r="AA46" s="20" t="s">
        <v>28</v>
      </c>
      <c r="AB46" s="21">
        <v>2.0099999999999998</v>
      </c>
      <c r="AC46" s="46">
        <f t="shared" si="5"/>
        <v>2024.0699999999997</v>
      </c>
    </row>
    <row r="47" spans="1:29" x14ac:dyDescent="0.2">
      <c r="A47" s="45" t="s">
        <v>151</v>
      </c>
      <c r="B47" s="16">
        <v>200</v>
      </c>
      <c r="C47" s="16">
        <v>100</v>
      </c>
      <c r="D47" s="16">
        <v>100</v>
      </c>
      <c r="E47" s="5"/>
      <c r="F47" s="5">
        <v>5</v>
      </c>
      <c r="G47" s="5">
        <v>5</v>
      </c>
      <c r="H47" s="5">
        <v>5</v>
      </c>
      <c r="I47" s="5">
        <v>5</v>
      </c>
      <c r="J47" s="5">
        <v>5</v>
      </c>
      <c r="K47" s="5">
        <v>5</v>
      </c>
      <c r="L47" s="16"/>
      <c r="M47" s="16"/>
      <c r="N47" s="16"/>
      <c r="O47" s="5"/>
      <c r="P47" s="16">
        <v>10</v>
      </c>
      <c r="Q47" s="16">
        <v>10</v>
      </c>
      <c r="R47" s="16"/>
      <c r="S47" s="16">
        <v>19</v>
      </c>
      <c r="T47" s="16">
        <v>20</v>
      </c>
      <c r="U47" s="16"/>
      <c r="V47" s="16"/>
      <c r="W47" s="16">
        <v>5</v>
      </c>
      <c r="X47" s="16">
        <v>10</v>
      </c>
      <c r="Y47" s="16">
        <v>10</v>
      </c>
      <c r="Z47" s="16">
        <f t="shared" si="4"/>
        <v>514</v>
      </c>
      <c r="AA47" s="20" t="s">
        <v>28</v>
      </c>
      <c r="AB47" s="21">
        <v>4.74</v>
      </c>
      <c r="AC47" s="46">
        <f t="shared" si="5"/>
        <v>2436.36</v>
      </c>
    </row>
    <row r="48" spans="1:29" ht="24" x14ac:dyDescent="0.2">
      <c r="A48" s="45" t="s">
        <v>152</v>
      </c>
      <c r="B48" s="16">
        <v>99</v>
      </c>
      <c r="C48" s="16">
        <v>80</v>
      </c>
      <c r="D48" s="16">
        <v>200</v>
      </c>
      <c r="E48" s="5"/>
      <c r="F48" s="5">
        <v>10</v>
      </c>
      <c r="G48" s="5">
        <v>10</v>
      </c>
      <c r="H48" s="5">
        <v>10</v>
      </c>
      <c r="I48" s="5">
        <v>10</v>
      </c>
      <c r="J48" s="5">
        <v>10</v>
      </c>
      <c r="K48" s="5">
        <v>11</v>
      </c>
      <c r="L48" s="16">
        <v>8</v>
      </c>
      <c r="M48" s="16">
        <v>16</v>
      </c>
      <c r="N48" s="16">
        <v>16</v>
      </c>
      <c r="O48" s="5">
        <v>60</v>
      </c>
      <c r="P48" s="16"/>
      <c r="Q48" s="16"/>
      <c r="R48" s="16"/>
      <c r="S48" s="16">
        <v>3</v>
      </c>
      <c r="T48" s="16">
        <v>9</v>
      </c>
      <c r="U48" s="16">
        <v>50</v>
      </c>
      <c r="V48" s="16"/>
      <c r="W48" s="16"/>
      <c r="X48" s="16"/>
      <c r="Y48" s="16">
        <v>20</v>
      </c>
      <c r="Z48" s="16">
        <f t="shared" si="4"/>
        <v>622</v>
      </c>
      <c r="AA48" s="20" t="s">
        <v>28</v>
      </c>
      <c r="AB48" s="21">
        <v>0.3</v>
      </c>
      <c r="AC48" s="46">
        <f t="shared" si="5"/>
        <v>186.6</v>
      </c>
    </row>
    <row r="49" spans="1:29" ht="24" x14ac:dyDescent="0.2">
      <c r="A49" s="45" t="s">
        <v>153</v>
      </c>
      <c r="B49" s="16"/>
      <c r="C49" s="16"/>
      <c r="D49" s="16"/>
      <c r="E49" s="5">
        <v>15</v>
      </c>
      <c r="F49" s="5">
        <v>5</v>
      </c>
      <c r="G49" s="5">
        <v>5</v>
      </c>
      <c r="H49" s="5">
        <v>5</v>
      </c>
      <c r="I49" s="5">
        <v>5</v>
      </c>
      <c r="J49" s="5">
        <v>5</v>
      </c>
      <c r="K49" s="5">
        <v>5</v>
      </c>
      <c r="L49" s="16"/>
      <c r="M49" s="16"/>
      <c r="N49" s="16"/>
      <c r="O49" s="5"/>
      <c r="P49" s="16"/>
      <c r="Q49" s="16"/>
      <c r="R49" s="16">
        <v>5</v>
      </c>
      <c r="S49" s="16">
        <v>20</v>
      </c>
      <c r="T49" s="16">
        <v>11</v>
      </c>
      <c r="U49" s="16"/>
      <c r="V49" s="16">
        <v>10</v>
      </c>
      <c r="W49" s="16"/>
      <c r="X49" s="16"/>
      <c r="Y49" s="16"/>
      <c r="Z49" s="16">
        <f t="shared" si="4"/>
        <v>91</v>
      </c>
      <c r="AA49" s="20" t="s">
        <v>28</v>
      </c>
      <c r="AB49" s="21">
        <v>0.32</v>
      </c>
      <c r="AC49" s="46">
        <f t="shared" si="5"/>
        <v>29.12</v>
      </c>
    </row>
    <row r="50" spans="1:29" x14ac:dyDescent="0.2">
      <c r="A50" s="45" t="s">
        <v>154</v>
      </c>
      <c r="B50" s="16">
        <v>150</v>
      </c>
      <c r="C50" s="16">
        <v>30</v>
      </c>
      <c r="D50" s="16">
        <v>100</v>
      </c>
      <c r="E50" s="5">
        <v>24</v>
      </c>
      <c r="F50" s="5">
        <v>5</v>
      </c>
      <c r="G50" s="5">
        <v>5</v>
      </c>
      <c r="H50" s="5">
        <v>5</v>
      </c>
      <c r="I50" s="5">
        <v>5</v>
      </c>
      <c r="J50" s="5">
        <v>5</v>
      </c>
      <c r="K50" s="5">
        <v>10</v>
      </c>
      <c r="L50" s="16"/>
      <c r="M50" s="16"/>
      <c r="N50" s="16"/>
      <c r="O50" s="5">
        <v>12</v>
      </c>
      <c r="P50" s="16"/>
      <c r="Q50" s="16"/>
      <c r="R50" s="16">
        <v>15</v>
      </c>
      <c r="S50" s="16">
        <v>5</v>
      </c>
      <c r="T50" s="16">
        <v>20</v>
      </c>
      <c r="U50" s="16"/>
      <c r="V50" s="16">
        <v>15</v>
      </c>
      <c r="W50" s="16">
        <v>14</v>
      </c>
      <c r="X50" s="16"/>
      <c r="Y50" s="16"/>
      <c r="Z50" s="16">
        <f t="shared" si="4"/>
        <v>420</v>
      </c>
      <c r="AA50" s="20" t="s">
        <v>28</v>
      </c>
      <c r="AB50" s="21">
        <v>1.1599999999999999</v>
      </c>
      <c r="AC50" s="46">
        <f t="shared" si="5"/>
        <v>487.2</v>
      </c>
    </row>
    <row r="51" spans="1:29" x14ac:dyDescent="0.2">
      <c r="A51" s="45" t="s">
        <v>155</v>
      </c>
      <c r="B51" s="18">
        <v>150</v>
      </c>
      <c r="C51" s="18">
        <v>40</v>
      </c>
      <c r="D51" s="18"/>
      <c r="E51" s="5">
        <v>24</v>
      </c>
      <c r="F51" s="5">
        <v>5</v>
      </c>
      <c r="G51" s="5">
        <v>5</v>
      </c>
      <c r="H51" s="5">
        <v>5</v>
      </c>
      <c r="I51" s="5">
        <v>5</v>
      </c>
      <c r="J51" s="5">
        <v>5</v>
      </c>
      <c r="K51" s="5">
        <v>10</v>
      </c>
      <c r="L51" s="18">
        <v>20</v>
      </c>
      <c r="M51" s="18">
        <v>12</v>
      </c>
      <c r="N51" s="18">
        <v>12</v>
      </c>
      <c r="O51" s="5">
        <v>6</v>
      </c>
      <c r="P51" s="18">
        <v>15</v>
      </c>
      <c r="Q51" s="18">
        <v>10</v>
      </c>
      <c r="R51" s="18"/>
      <c r="S51" s="18">
        <v>10</v>
      </c>
      <c r="T51" s="16">
        <v>20</v>
      </c>
      <c r="U51" s="18">
        <v>10</v>
      </c>
      <c r="V51" s="18">
        <v>15</v>
      </c>
      <c r="W51" s="18">
        <v>15</v>
      </c>
      <c r="X51" s="18">
        <v>15</v>
      </c>
      <c r="Y51" s="18">
        <v>15</v>
      </c>
      <c r="Z51" s="16">
        <f t="shared" si="4"/>
        <v>424</v>
      </c>
      <c r="AA51" s="20" t="s">
        <v>28</v>
      </c>
      <c r="AB51" s="21">
        <v>2.37</v>
      </c>
      <c r="AC51" s="46">
        <f t="shared" si="5"/>
        <v>1004.88</v>
      </c>
    </row>
    <row r="52" spans="1:29" x14ac:dyDescent="0.2">
      <c r="A52" s="45" t="s">
        <v>156</v>
      </c>
      <c r="B52" s="16">
        <v>100</v>
      </c>
      <c r="C52" s="16">
        <v>30</v>
      </c>
      <c r="D52" s="16"/>
      <c r="E52" s="5">
        <v>10</v>
      </c>
      <c r="F52" s="5">
        <v>5</v>
      </c>
      <c r="G52" s="5">
        <v>5</v>
      </c>
      <c r="H52" s="5">
        <v>5</v>
      </c>
      <c r="I52" s="5">
        <v>5</v>
      </c>
      <c r="J52" s="5">
        <v>5</v>
      </c>
      <c r="K52" s="5">
        <v>25</v>
      </c>
      <c r="L52" s="16"/>
      <c r="M52" s="16">
        <v>6</v>
      </c>
      <c r="N52" s="16">
        <v>6</v>
      </c>
      <c r="O52" s="5"/>
      <c r="P52" s="16"/>
      <c r="Q52" s="16">
        <v>18</v>
      </c>
      <c r="R52" s="16">
        <v>10</v>
      </c>
      <c r="S52" s="16">
        <v>9</v>
      </c>
      <c r="T52" s="16">
        <v>15</v>
      </c>
      <c r="U52" s="16"/>
      <c r="V52" s="16">
        <v>10</v>
      </c>
      <c r="W52" s="16">
        <v>10</v>
      </c>
      <c r="X52" s="16"/>
      <c r="Y52" s="16"/>
      <c r="Z52" s="16">
        <f t="shared" si="4"/>
        <v>274</v>
      </c>
      <c r="AA52" s="20" t="s">
        <v>28</v>
      </c>
      <c r="AB52" s="21">
        <v>1.62</v>
      </c>
      <c r="AC52" s="46">
        <f t="shared" si="5"/>
        <v>443.88000000000005</v>
      </c>
    </row>
    <row r="53" spans="1:29" x14ac:dyDescent="0.2">
      <c r="A53" s="45" t="s">
        <v>157</v>
      </c>
      <c r="B53" s="16">
        <v>100</v>
      </c>
      <c r="C53" s="16">
        <v>32</v>
      </c>
      <c r="D53" s="16"/>
      <c r="E53" s="5"/>
      <c r="F53" s="5">
        <v>15</v>
      </c>
      <c r="G53" s="5">
        <v>15</v>
      </c>
      <c r="H53" s="5">
        <v>15</v>
      </c>
      <c r="I53" s="5">
        <v>15</v>
      </c>
      <c r="J53" s="5">
        <v>15</v>
      </c>
      <c r="K53" s="5">
        <v>10</v>
      </c>
      <c r="L53" s="16">
        <v>10</v>
      </c>
      <c r="M53" s="16">
        <v>20</v>
      </c>
      <c r="N53" s="16">
        <v>20</v>
      </c>
      <c r="O53" s="5"/>
      <c r="P53" s="16"/>
      <c r="Q53" s="16"/>
      <c r="R53" s="16">
        <v>2</v>
      </c>
      <c r="S53" s="16"/>
      <c r="T53" s="16">
        <v>11</v>
      </c>
      <c r="U53" s="16">
        <v>5</v>
      </c>
      <c r="V53" s="16">
        <v>31</v>
      </c>
      <c r="W53" s="16">
        <v>24</v>
      </c>
      <c r="X53" s="16"/>
      <c r="Y53" s="16"/>
      <c r="Z53" s="16">
        <f t="shared" si="4"/>
        <v>340</v>
      </c>
      <c r="AA53" s="20" t="s">
        <v>28</v>
      </c>
      <c r="AB53" s="21">
        <v>0.45</v>
      </c>
      <c r="AC53" s="46">
        <f t="shared" si="5"/>
        <v>153</v>
      </c>
    </row>
    <row r="54" spans="1:29" x14ac:dyDescent="0.2">
      <c r="A54" s="45" t="s">
        <v>158</v>
      </c>
      <c r="B54" s="16">
        <v>520</v>
      </c>
      <c r="C54" s="16">
        <v>180</v>
      </c>
      <c r="D54" s="16"/>
      <c r="E54" s="5">
        <v>40</v>
      </c>
      <c r="F54" s="5"/>
      <c r="G54" s="5"/>
      <c r="H54" s="5"/>
      <c r="I54" s="5"/>
      <c r="J54" s="5"/>
      <c r="K54" s="5"/>
      <c r="L54" s="16">
        <v>20</v>
      </c>
      <c r="M54" s="16">
        <v>40</v>
      </c>
      <c r="N54" s="16">
        <v>40</v>
      </c>
      <c r="O54" s="5"/>
      <c r="P54" s="16"/>
      <c r="Q54" s="16">
        <v>5</v>
      </c>
      <c r="R54" s="16"/>
      <c r="S54" s="16"/>
      <c r="T54" s="16">
        <v>20</v>
      </c>
      <c r="U54" s="16">
        <v>10</v>
      </c>
      <c r="V54" s="16">
        <v>20</v>
      </c>
      <c r="W54" s="16">
        <v>20</v>
      </c>
      <c r="X54" s="16"/>
      <c r="Y54" s="16"/>
      <c r="Z54" s="16">
        <f t="shared" si="4"/>
        <v>915</v>
      </c>
      <c r="AA54" s="20" t="s">
        <v>28</v>
      </c>
      <c r="AB54" s="21">
        <v>0.28000000000000003</v>
      </c>
      <c r="AC54" s="46">
        <f t="shared" si="5"/>
        <v>256.20000000000005</v>
      </c>
    </row>
    <row r="55" spans="1:29" x14ac:dyDescent="0.2">
      <c r="A55" s="45" t="s">
        <v>159</v>
      </c>
      <c r="B55" s="16">
        <v>200</v>
      </c>
      <c r="C55" s="16">
        <v>70</v>
      </c>
      <c r="D55" s="16"/>
      <c r="E55" s="5">
        <v>20</v>
      </c>
      <c r="F55" s="5"/>
      <c r="G55" s="5"/>
      <c r="H55" s="5"/>
      <c r="I55" s="5"/>
      <c r="J55" s="5"/>
      <c r="K55" s="5"/>
      <c r="L55" s="16">
        <v>10</v>
      </c>
      <c r="M55" s="16">
        <v>20</v>
      </c>
      <c r="N55" s="16">
        <v>20</v>
      </c>
      <c r="O55" s="5"/>
      <c r="P55" s="16"/>
      <c r="Q55" s="16">
        <v>4</v>
      </c>
      <c r="R55" s="16"/>
      <c r="S55" s="16"/>
      <c r="T55" s="16">
        <v>10</v>
      </c>
      <c r="U55" s="16"/>
      <c r="V55" s="16">
        <v>12</v>
      </c>
      <c r="W55" s="16"/>
      <c r="X55" s="16"/>
      <c r="Y55" s="16"/>
      <c r="Z55" s="16">
        <f t="shared" si="4"/>
        <v>366</v>
      </c>
      <c r="AA55" s="20" t="s">
        <v>28</v>
      </c>
      <c r="AB55" s="21">
        <v>0.21</v>
      </c>
      <c r="AC55" s="46">
        <f t="shared" si="5"/>
        <v>76.86</v>
      </c>
    </row>
    <row r="56" spans="1:29" x14ac:dyDescent="0.2">
      <c r="A56" s="45" t="s">
        <v>160</v>
      </c>
      <c r="B56" s="16">
        <v>200</v>
      </c>
      <c r="C56" s="16">
        <v>70</v>
      </c>
      <c r="D56" s="16"/>
      <c r="E56" s="5">
        <v>20</v>
      </c>
      <c r="F56" s="5"/>
      <c r="G56" s="5"/>
      <c r="H56" s="5"/>
      <c r="I56" s="5"/>
      <c r="J56" s="5"/>
      <c r="K56" s="5"/>
      <c r="L56" s="16">
        <v>10</v>
      </c>
      <c r="M56" s="16">
        <v>20</v>
      </c>
      <c r="N56" s="16">
        <v>20</v>
      </c>
      <c r="O56" s="5">
        <v>4</v>
      </c>
      <c r="P56" s="16"/>
      <c r="Q56" s="16"/>
      <c r="R56" s="16"/>
      <c r="S56" s="16"/>
      <c r="T56" s="16">
        <v>10</v>
      </c>
      <c r="U56" s="16"/>
      <c r="V56" s="16"/>
      <c r="W56" s="16">
        <v>10</v>
      </c>
      <c r="X56" s="16"/>
      <c r="Y56" s="16"/>
      <c r="Z56" s="16">
        <f t="shared" si="4"/>
        <v>364</v>
      </c>
      <c r="AA56" s="20" t="s">
        <v>28</v>
      </c>
      <c r="AB56" s="21">
        <v>0.28000000000000003</v>
      </c>
      <c r="AC56" s="46">
        <f t="shared" si="5"/>
        <v>101.92000000000002</v>
      </c>
    </row>
    <row r="57" spans="1:29" x14ac:dyDescent="0.2">
      <c r="A57" s="45" t="s">
        <v>161</v>
      </c>
      <c r="B57" s="16">
        <v>330</v>
      </c>
      <c r="C57" s="16">
        <v>100</v>
      </c>
      <c r="D57" s="16"/>
      <c r="E57" s="5"/>
      <c r="F57" s="5">
        <v>25</v>
      </c>
      <c r="G57" s="5">
        <v>25</v>
      </c>
      <c r="H57" s="5">
        <v>25</v>
      </c>
      <c r="I57" s="5">
        <v>25</v>
      </c>
      <c r="J57" s="5">
        <v>25</v>
      </c>
      <c r="K57" s="5">
        <v>25</v>
      </c>
      <c r="L57" s="16">
        <v>10</v>
      </c>
      <c r="M57" s="16">
        <v>20</v>
      </c>
      <c r="N57" s="16">
        <v>20</v>
      </c>
      <c r="O57" s="5"/>
      <c r="P57" s="16"/>
      <c r="Q57" s="16">
        <v>5</v>
      </c>
      <c r="R57" s="16"/>
      <c r="S57" s="16"/>
      <c r="T57" s="16">
        <v>10</v>
      </c>
      <c r="U57" s="16"/>
      <c r="V57" s="16"/>
      <c r="W57" s="16"/>
      <c r="X57" s="16"/>
      <c r="Y57" s="16"/>
      <c r="Z57" s="16">
        <f t="shared" si="4"/>
        <v>645</v>
      </c>
      <c r="AA57" s="20" t="s">
        <v>28</v>
      </c>
      <c r="AB57" s="21">
        <v>0.27</v>
      </c>
      <c r="AC57" s="46">
        <f t="shared" si="5"/>
        <v>174.15</v>
      </c>
    </row>
    <row r="58" spans="1:29" x14ac:dyDescent="0.2">
      <c r="A58" s="45" t="s">
        <v>162</v>
      </c>
      <c r="B58" s="16"/>
      <c r="C58" s="16"/>
      <c r="D58" s="16"/>
      <c r="E58" s="5">
        <v>25</v>
      </c>
      <c r="F58" s="5"/>
      <c r="G58" s="5"/>
      <c r="H58" s="5"/>
      <c r="I58" s="5"/>
      <c r="J58" s="5"/>
      <c r="K58" s="5"/>
      <c r="L58" s="16"/>
      <c r="M58" s="16"/>
      <c r="N58" s="16"/>
      <c r="O58" s="5"/>
      <c r="P58" s="16"/>
      <c r="Q58" s="16">
        <v>4</v>
      </c>
      <c r="R58" s="16">
        <v>10</v>
      </c>
      <c r="S58" s="16"/>
      <c r="T58" s="16">
        <v>10</v>
      </c>
      <c r="U58" s="16"/>
      <c r="V58" s="16">
        <v>1</v>
      </c>
      <c r="W58" s="16">
        <v>10</v>
      </c>
      <c r="X58" s="16"/>
      <c r="Y58" s="16"/>
      <c r="Z58" s="16">
        <f t="shared" si="4"/>
        <v>60</v>
      </c>
      <c r="AA58" s="20" t="s">
        <v>28</v>
      </c>
      <c r="AB58" s="21">
        <v>0.09</v>
      </c>
      <c r="AC58" s="46">
        <f t="shared" si="5"/>
        <v>5.3999999999999995</v>
      </c>
    </row>
    <row r="59" spans="1:29" ht="24" x14ac:dyDescent="0.2">
      <c r="A59" s="45" t="s">
        <v>163</v>
      </c>
      <c r="B59" s="16"/>
      <c r="C59" s="16"/>
      <c r="D59" s="16"/>
      <c r="E59" s="5"/>
      <c r="F59" s="5">
        <v>5</v>
      </c>
      <c r="G59" s="5">
        <v>5</v>
      </c>
      <c r="H59" s="5">
        <v>5</v>
      </c>
      <c r="I59" s="5">
        <v>5</v>
      </c>
      <c r="J59" s="5">
        <v>5</v>
      </c>
      <c r="K59" s="5">
        <v>5</v>
      </c>
      <c r="L59" s="16"/>
      <c r="M59" s="16"/>
      <c r="N59" s="16"/>
      <c r="O59" s="5"/>
      <c r="P59" s="16"/>
      <c r="Q59" s="16"/>
      <c r="R59" s="16"/>
      <c r="S59" s="16"/>
      <c r="T59" s="16">
        <v>10</v>
      </c>
      <c r="U59" s="16"/>
      <c r="V59" s="16"/>
      <c r="W59" s="16"/>
      <c r="X59" s="16"/>
      <c r="Y59" s="16"/>
      <c r="Z59" s="16">
        <f t="shared" si="4"/>
        <v>40</v>
      </c>
      <c r="AA59" s="20" t="s">
        <v>28</v>
      </c>
      <c r="AB59" s="21">
        <v>2.12</v>
      </c>
      <c r="AC59" s="46">
        <f t="shared" si="5"/>
        <v>84.800000000000011</v>
      </c>
    </row>
    <row r="60" spans="1:29" ht="24" x14ac:dyDescent="0.2">
      <c r="A60" s="45" t="s">
        <v>164</v>
      </c>
      <c r="B60" s="16"/>
      <c r="C60" s="16"/>
      <c r="D60" s="16"/>
      <c r="E60" s="5"/>
      <c r="F60" s="5"/>
      <c r="G60" s="5"/>
      <c r="H60" s="5"/>
      <c r="I60" s="5"/>
      <c r="J60" s="5"/>
      <c r="K60" s="5"/>
      <c r="L60" s="16"/>
      <c r="M60" s="16"/>
      <c r="N60" s="16"/>
      <c r="O60" s="5">
        <v>2</v>
      </c>
      <c r="P60" s="16"/>
      <c r="Q60" s="16"/>
      <c r="R60" s="16">
        <v>10</v>
      </c>
      <c r="S60" s="16"/>
      <c r="T60" s="16">
        <v>1</v>
      </c>
      <c r="U60" s="16"/>
      <c r="V60" s="16"/>
      <c r="W60" s="16"/>
      <c r="X60" s="16"/>
      <c r="Y60" s="16"/>
      <c r="Z60" s="16">
        <f t="shared" si="4"/>
        <v>13</v>
      </c>
      <c r="AA60" s="20" t="s">
        <v>28</v>
      </c>
      <c r="AB60" s="21">
        <v>8.0500000000000007</v>
      </c>
      <c r="AC60" s="46">
        <f t="shared" si="5"/>
        <v>104.65</v>
      </c>
    </row>
    <row r="61" spans="1:29" ht="24" x14ac:dyDescent="0.2">
      <c r="A61" s="45" t="s">
        <v>165</v>
      </c>
      <c r="B61" s="16"/>
      <c r="C61" s="16"/>
      <c r="D61" s="16"/>
      <c r="E61" s="5"/>
      <c r="F61" s="5"/>
      <c r="G61" s="5"/>
      <c r="H61" s="5"/>
      <c r="I61" s="5"/>
      <c r="J61" s="5"/>
      <c r="K61" s="5"/>
      <c r="L61" s="16"/>
      <c r="M61" s="16"/>
      <c r="N61" s="16"/>
      <c r="O61" s="5"/>
      <c r="P61" s="16"/>
      <c r="Q61" s="16"/>
      <c r="R61" s="16"/>
      <c r="S61" s="16"/>
      <c r="T61" s="16">
        <v>1</v>
      </c>
      <c r="U61" s="16"/>
      <c r="V61" s="16"/>
      <c r="W61" s="16"/>
      <c r="X61" s="16"/>
      <c r="Y61" s="16"/>
      <c r="Z61" s="16">
        <f t="shared" si="4"/>
        <v>1</v>
      </c>
      <c r="AA61" s="20" t="s">
        <v>28</v>
      </c>
      <c r="AB61" s="21">
        <v>5.46</v>
      </c>
      <c r="AC61" s="46">
        <f t="shared" si="5"/>
        <v>5.46</v>
      </c>
    </row>
    <row r="62" spans="1:29" ht="24" x14ac:dyDescent="0.2">
      <c r="A62" s="45" t="s">
        <v>166</v>
      </c>
      <c r="B62" s="16"/>
      <c r="C62" s="16"/>
      <c r="D62" s="16"/>
      <c r="E62" s="5"/>
      <c r="F62" s="5"/>
      <c r="G62" s="5"/>
      <c r="H62" s="5"/>
      <c r="I62" s="5"/>
      <c r="J62" s="5"/>
      <c r="K62" s="5"/>
      <c r="L62" s="16"/>
      <c r="M62" s="16"/>
      <c r="N62" s="16"/>
      <c r="O62" s="5">
        <v>2</v>
      </c>
      <c r="P62" s="16"/>
      <c r="Q62" s="16"/>
      <c r="R62" s="16"/>
      <c r="S62" s="16"/>
      <c r="T62" s="16">
        <v>1</v>
      </c>
      <c r="U62" s="16"/>
      <c r="V62" s="16"/>
      <c r="W62" s="16"/>
      <c r="X62" s="16"/>
      <c r="Y62" s="16"/>
      <c r="Z62" s="16">
        <f t="shared" si="4"/>
        <v>3</v>
      </c>
      <c r="AA62" s="20" t="s">
        <v>28</v>
      </c>
      <c r="AB62" s="21">
        <v>8.0500000000000007</v>
      </c>
      <c r="AC62" s="46">
        <f t="shared" si="5"/>
        <v>24.150000000000002</v>
      </c>
    </row>
    <row r="63" spans="1:29" ht="24" x14ac:dyDescent="0.2">
      <c r="A63" s="45" t="s">
        <v>167</v>
      </c>
      <c r="B63" s="16"/>
      <c r="C63" s="16"/>
      <c r="D63" s="16"/>
      <c r="E63" s="5"/>
      <c r="F63" s="5"/>
      <c r="G63" s="5"/>
      <c r="H63" s="5"/>
      <c r="I63" s="5"/>
      <c r="J63" s="5"/>
      <c r="K63" s="5"/>
      <c r="L63" s="16"/>
      <c r="M63" s="16"/>
      <c r="N63" s="16"/>
      <c r="O63" s="5"/>
      <c r="P63" s="16"/>
      <c r="Q63" s="16"/>
      <c r="R63" s="16"/>
      <c r="S63" s="16">
        <v>1</v>
      </c>
      <c r="T63" s="16">
        <v>1</v>
      </c>
      <c r="U63" s="16"/>
      <c r="V63" s="16"/>
      <c r="W63" s="16"/>
      <c r="X63" s="16"/>
      <c r="Y63" s="16"/>
      <c r="Z63" s="16">
        <f t="shared" si="4"/>
        <v>2</v>
      </c>
      <c r="AA63" s="20" t="s">
        <v>28</v>
      </c>
      <c r="AB63" s="21">
        <v>4.72</v>
      </c>
      <c r="AC63" s="46">
        <f t="shared" si="5"/>
        <v>9.44</v>
      </c>
    </row>
    <row r="64" spans="1:29" x14ac:dyDescent="0.2">
      <c r="A64" s="45" t="s">
        <v>168</v>
      </c>
      <c r="B64" s="16"/>
      <c r="C64" s="16"/>
      <c r="D64" s="16"/>
      <c r="E64" s="5"/>
      <c r="F64" s="5">
        <v>5</v>
      </c>
      <c r="G64" s="5">
        <v>5</v>
      </c>
      <c r="H64" s="5">
        <v>5</v>
      </c>
      <c r="I64" s="5">
        <v>5</v>
      </c>
      <c r="J64" s="5">
        <v>5</v>
      </c>
      <c r="K64" s="5">
        <v>10</v>
      </c>
      <c r="L64" s="16"/>
      <c r="M64" s="16"/>
      <c r="N64" s="16"/>
      <c r="O64" s="5"/>
      <c r="P64" s="16"/>
      <c r="Q64" s="16">
        <v>5</v>
      </c>
      <c r="R64" s="16">
        <v>20</v>
      </c>
      <c r="S64" s="16"/>
      <c r="T64" s="16">
        <v>5</v>
      </c>
      <c r="U64" s="16"/>
      <c r="V64" s="16"/>
      <c r="W64" s="16">
        <v>20</v>
      </c>
      <c r="X64" s="16"/>
      <c r="Y64" s="16"/>
      <c r="Z64" s="16">
        <f t="shared" si="4"/>
        <v>85</v>
      </c>
      <c r="AA64" s="20" t="s">
        <v>28</v>
      </c>
      <c r="AB64" s="21">
        <v>2.12</v>
      </c>
      <c r="AC64" s="46">
        <f t="shared" si="5"/>
        <v>180.20000000000002</v>
      </c>
    </row>
    <row r="65" spans="1:29" x14ac:dyDescent="0.2">
      <c r="A65" s="45" t="s">
        <v>169</v>
      </c>
      <c r="B65" s="16"/>
      <c r="C65" s="16"/>
      <c r="D65" s="16"/>
      <c r="E65" s="5"/>
      <c r="F65" s="5">
        <v>5</v>
      </c>
      <c r="G65" s="5">
        <v>5</v>
      </c>
      <c r="H65" s="5">
        <v>5</v>
      </c>
      <c r="I65" s="5">
        <v>5</v>
      </c>
      <c r="J65" s="5">
        <v>5</v>
      </c>
      <c r="K65" s="5">
        <v>10</v>
      </c>
      <c r="L65" s="16"/>
      <c r="M65" s="16"/>
      <c r="N65" s="16"/>
      <c r="O65" s="5"/>
      <c r="P65" s="16"/>
      <c r="Q65" s="16"/>
      <c r="R65" s="16">
        <v>20</v>
      </c>
      <c r="S65" s="16">
        <v>195</v>
      </c>
      <c r="T65" s="16">
        <v>5</v>
      </c>
      <c r="U65" s="16"/>
      <c r="V65" s="16"/>
      <c r="W65" s="16">
        <v>10</v>
      </c>
      <c r="X65" s="16"/>
      <c r="Y65" s="16"/>
      <c r="Z65" s="16">
        <f t="shared" si="4"/>
        <v>265</v>
      </c>
      <c r="AA65" s="20" t="s">
        <v>28</v>
      </c>
      <c r="AB65" s="21">
        <v>2.12</v>
      </c>
      <c r="AC65" s="46">
        <f t="shared" si="5"/>
        <v>561.80000000000007</v>
      </c>
    </row>
    <row r="66" spans="1:29" x14ac:dyDescent="0.2">
      <c r="A66" s="45" t="s">
        <v>170</v>
      </c>
      <c r="B66" s="16">
        <v>50</v>
      </c>
      <c r="C66" s="16">
        <v>50</v>
      </c>
      <c r="D66" s="16"/>
      <c r="E66" s="5"/>
      <c r="F66" s="5">
        <v>5</v>
      </c>
      <c r="G66" s="5">
        <v>5</v>
      </c>
      <c r="H66" s="5">
        <v>5</v>
      </c>
      <c r="I66" s="5">
        <v>5</v>
      </c>
      <c r="J66" s="5">
        <v>5</v>
      </c>
      <c r="K66" s="5">
        <v>5</v>
      </c>
      <c r="L66" s="16"/>
      <c r="M66" s="16">
        <v>4</v>
      </c>
      <c r="N66" s="16">
        <v>4</v>
      </c>
      <c r="O66" s="5"/>
      <c r="P66" s="16">
        <v>4</v>
      </c>
      <c r="Q66" s="16"/>
      <c r="R66" s="16"/>
      <c r="S66" s="16"/>
      <c r="T66" s="16">
        <v>5</v>
      </c>
      <c r="U66" s="16"/>
      <c r="V66" s="16"/>
      <c r="W66" s="16">
        <v>3</v>
      </c>
      <c r="X66" s="16">
        <v>4</v>
      </c>
      <c r="Y66" s="16">
        <v>4</v>
      </c>
      <c r="Z66" s="16">
        <f t="shared" si="4"/>
        <v>158</v>
      </c>
      <c r="AA66" s="20" t="s">
        <v>28</v>
      </c>
      <c r="AB66" s="21">
        <v>1.59</v>
      </c>
      <c r="AC66" s="46">
        <f t="shared" si="5"/>
        <v>251.22</v>
      </c>
    </row>
    <row r="67" spans="1:29" ht="24" x14ac:dyDescent="0.2">
      <c r="A67" s="45" t="s">
        <v>171</v>
      </c>
      <c r="B67" s="18">
        <v>200</v>
      </c>
      <c r="C67" s="18">
        <v>100</v>
      </c>
      <c r="D67" s="18"/>
      <c r="E67" s="5"/>
      <c r="F67" s="5"/>
      <c r="G67" s="5"/>
      <c r="H67" s="5"/>
      <c r="I67" s="5"/>
      <c r="J67" s="5"/>
      <c r="K67" s="5"/>
      <c r="L67" s="18"/>
      <c r="M67" s="18"/>
      <c r="N67" s="18"/>
      <c r="O67" s="5"/>
      <c r="P67" s="18"/>
      <c r="Q67" s="18"/>
      <c r="R67" s="18"/>
      <c r="S67" s="18"/>
      <c r="T67" s="16">
        <v>2</v>
      </c>
      <c r="U67" s="18"/>
      <c r="V67" s="18"/>
      <c r="W67" s="18"/>
      <c r="X67" s="18"/>
      <c r="Y67" s="18"/>
      <c r="Z67" s="16">
        <f t="shared" si="4"/>
        <v>302</v>
      </c>
      <c r="AA67" s="20" t="s">
        <v>28</v>
      </c>
      <c r="AB67" s="21">
        <v>6.02</v>
      </c>
      <c r="AC67" s="46">
        <f t="shared" si="5"/>
        <v>1818.04</v>
      </c>
    </row>
    <row r="68" spans="1:29" x14ac:dyDescent="0.2">
      <c r="A68" s="45" t="s">
        <v>172</v>
      </c>
      <c r="B68" s="18">
        <v>100</v>
      </c>
      <c r="C68" s="18">
        <v>20</v>
      </c>
      <c r="D68" s="18"/>
      <c r="E68" s="5">
        <v>20</v>
      </c>
      <c r="F68" s="5">
        <v>10</v>
      </c>
      <c r="G68" s="5">
        <v>10</v>
      </c>
      <c r="H68" s="5">
        <v>10</v>
      </c>
      <c r="I68" s="5">
        <v>10</v>
      </c>
      <c r="J68" s="5">
        <v>10</v>
      </c>
      <c r="K68" s="5">
        <v>20</v>
      </c>
      <c r="L68" s="18"/>
      <c r="M68" s="18"/>
      <c r="N68" s="18"/>
      <c r="O68" s="5"/>
      <c r="P68" s="18">
        <v>10</v>
      </c>
      <c r="Q68" s="18"/>
      <c r="R68" s="18"/>
      <c r="S68" s="18"/>
      <c r="T68" s="16">
        <v>1</v>
      </c>
      <c r="U68" s="18"/>
      <c r="V68" s="18"/>
      <c r="W68" s="18"/>
      <c r="X68" s="18">
        <v>10</v>
      </c>
      <c r="Y68" s="18">
        <v>10</v>
      </c>
      <c r="Z68" s="16">
        <f t="shared" si="4"/>
        <v>241</v>
      </c>
      <c r="AA68" s="20" t="s">
        <v>28</v>
      </c>
      <c r="AB68" s="21">
        <v>1.49</v>
      </c>
      <c r="AC68" s="46">
        <f t="shared" si="5"/>
        <v>359.09</v>
      </c>
    </row>
    <row r="69" spans="1:29" x14ac:dyDescent="0.2">
      <c r="A69" s="45" t="s">
        <v>173</v>
      </c>
      <c r="B69" s="16"/>
      <c r="C69" s="16"/>
      <c r="D69" s="16">
        <v>100</v>
      </c>
      <c r="E69" s="5">
        <v>20</v>
      </c>
      <c r="F69" s="5">
        <v>10</v>
      </c>
      <c r="G69" s="5">
        <v>10</v>
      </c>
      <c r="H69" s="5">
        <v>10</v>
      </c>
      <c r="I69" s="5">
        <v>10</v>
      </c>
      <c r="J69" s="5">
        <v>10</v>
      </c>
      <c r="K69" s="5">
        <v>5</v>
      </c>
      <c r="L69" s="16">
        <v>10</v>
      </c>
      <c r="M69" s="16">
        <v>7</v>
      </c>
      <c r="N69" s="16">
        <v>7</v>
      </c>
      <c r="O69" s="5">
        <v>2</v>
      </c>
      <c r="P69" s="16"/>
      <c r="Q69" s="16">
        <v>1</v>
      </c>
      <c r="R69" s="16"/>
      <c r="S69" s="16"/>
      <c r="T69" s="16">
        <v>1</v>
      </c>
      <c r="U69" s="16">
        <v>2</v>
      </c>
      <c r="V69" s="16">
        <v>4</v>
      </c>
      <c r="W69" s="16">
        <v>4</v>
      </c>
      <c r="X69" s="16"/>
      <c r="Y69" s="16"/>
      <c r="Z69" s="16">
        <f t="shared" si="4"/>
        <v>213</v>
      </c>
      <c r="AA69" s="20" t="s">
        <v>28</v>
      </c>
      <c r="AB69" s="21">
        <v>20.27</v>
      </c>
      <c r="AC69" s="46">
        <f t="shared" si="5"/>
        <v>4317.51</v>
      </c>
    </row>
    <row r="70" spans="1:29" x14ac:dyDescent="0.2">
      <c r="A70" s="45" t="s">
        <v>174</v>
      </c>
      <c r="B70" s="16">
        <v>50</v>
      </c>
      <c r="C70" s="16">
        <v>10</v>
      </c>
      <c r="D70" s="16">
        <v>100</v>
      </c>
      <c r="E70" s="5">
        <v>12</v>
      </c>
      <c r="F70" s="5">
        <v>10</v>
      </c>
      <c r="G70" s="5">
        <v>10</v>
      </c>
      <c r="H70" s="5">
        <v>10</v>
      </c>
      <c r="I70" s="5">
        <v>10</v>
      </c>
      <c r="J70" s="5">
        <v>10</v>
      </c>
      <c r="K70" s="5">
        <v>5</v>
      </c>
      <c r="L70" s="16"/>
      <c r="M70" s="16">
        <v>10</v>
      </c>
      <c r="N70" s="16">
        <v>10</v>
      </c>
      <c r="O70" s="5">
        <v>16</v>
      </c>
      <c r="P70" s="16"/>
      <c r="Q70" s="16"/>
      <c r="R70" s="16">
        <v>20</v>
      </c>
      <c r="S70" s="16">
        <v>10</v>
      </c>
      <c r="T70" s="16">
        <v>1</v>
      </c>
      <c r="U70" s="16">
        <v>5</v>
      </c>
      <c r="V70" s="16">
        <v>8</v>
      </c>
      <c r="W70" s="16">
        <v>5</v>
      </c>
      <c r="X70" s="16"/>
      <c r="Y70" s="16"/>
      <c r="Z70" s="16">
        <f t="shared" si="4"/>
        <v>312</v>
      </c>
      <c r="AA70" s="20" t="s">
        <v>28</v>
      </c>
      <c r="AB70" s="21">
        <v>7.08</v>
      </c>
      <c r="AC70" s="46">
        <f t="shared" si="5"/>
        <v>2208.96</v>
      </c>
    </row>
    <row r="71" spans="1:29" ht="24" x14ac:dyDescent="0.2">
      <c r="A71" s="45" t="s">
        <v>175</v>
      </c>
      <c r="B71" s="18"/>
      <c r="C71" s="18"/>
      <c r="D71" s="18">
        <v>50</v>
      </c>
      <c r="E71" s="5"/>
      <c r="F71" s="5">
        <v>11</v>
      </c>
      <c r="G71" s="5">
        <v>11</v>
      </c>
      <c r="H71" s="5">
        <v>11</v>
      </c>
      <c r="I71" s="5">
        <v>11</v>
      </c>
      <c r="J71" s="5">
        <v>11</v>
      </c>
      <c r="K71" s="5">
        <v>10</v>
      </c>
      <c r="L71" s="18"/>
      <c r="M71" s="18">
        <v>4</v>
      </c>
      <c r="N71" s="18">
        <v>4</v>
      </c>
      <c r="O71" s="5">
        <v>4</v>
      </c>
      <c r="P71" s="18"/>
      <c r="Q71" s="18"/>
      <c r="R71" s="18">
        <v>20</v>
      </c>
      <c r="S71" s="18">
        <v>20</v>
      </c>
      <c r="T71" s="16">
        <v>1</v>
      </c>
      <c r="U71" s="18"/>
      <c r="V71" s="18">
        <v>6</v>
      </c>
      <c r="W71" s="18">
        <v>6</v>
      </c>
      <c r="X71" s="18"/>
      <c r="Y71" s="18"/>
      <c r="Z71" s="16">
        <f t="shared" si="4"/>
        <v>180</v>
      </c>
      <c r="AA71" s="20" t="s">
        <v>28</v>
      </c>
      <c r="AB71" s="21">
        <v>1.84</v>
      </c>
      <c r="AC71" s="46">
        <f t="shared" ref="AC71:AC93" si="6">SUM(Z71*$AB71)</f>
        <v>331.2</v>
      </c>
    </row>
    <row r="72" spans="1:29" ht="24" x14ac:dyDescent="0.2">
      <c r="A72" s="45" t="s">
        <v>176</v>
      </c>
      <c r="B72" s="16"/>
      <c r="C72" s="16"/>
      <c r="D72" s="16">
        <v>50</v>
      </c>
      <c r="E72" s="5">
        <v>20</v>
      </c>
      <c r="F72" s="5">
        <v>25</v>
      </c>
      <c r="G72" s="5">
        <v>25</v>
      </c>
      <c r="H72" s="5">
        <v>25</v>
      </c>
      <c r="I72" s="5">
        <v>25</v>
      </c>
      <c r="J72" s="5">
        <v>25</v>
      </c>
      <c r="K72" s="5">
        <v>20</v>
      </c>
      <c r="L72" s="16">
        <v>20</v>
      </c>
      <c r="M72" s="16">
        <v>4</v>
      </c>
      <c r="N72" s="16">
        <v>4</v>
      </c>
      <c r="O72" s="5">
        <v>6</v>
      </c>
      <c r="P72" s="16"/>
      <c r="Q72" s="16"/>
      <c r="R72" s="16"/>
      <c r="S72" s="16"/>
      <c r="T72" s="16">
        <v>1</v>
      </c>
      <c r="U72" s="16"/>
      <c r="V72" s="16"/>
      <c r="W72" s="16"/>
      <c r="X72" s="16"/>
      <c r="Y72" s="16"/>
      <c r="Z72" s="16">
        <f t="shared" ref="Z72:Z93" si="7">SUM(B72:Y72)</f>
        <v>250</v>
      </c>
      <c r="AA72" s="20" t="s">
        <v>28</v>
      </c>
      <c r="AB72" s="21">
        <v>0.97</v>
      </c>
      <c r="AC72" s="46">
        <f t="shared" si="6"/>
        <v>242.5</v>
      </c>
    </row>
    <row r="73" spans="1:29" ht="24" x14ac:dyDescent="0.2">
      <c r="A73" s="45" t="s">
        <v>177</v>
      </c>
      <c r="B73" s="16"/>
      <c r="C73" s="16"/>
      <c r="D73" s="16">
        <v>51</v>
      </c>
      <c r="E73" s="5"/>
      <c r="F73" s="5"/>
      <c r="G73" s="5"/>
      <c r="H73" s="5"/>
      <c r="I73" s="5"/>
      <c r="J73" s="5"/>
      <c r="K73" s="5"/>
      <c r="L73" s="16"/>
      <c r="M73" s="16">
        <v>4</v>
      </c>
      <c r="N73" s="16">
        <v>4</v>
      </c>
      <c r="O73" s="5"/>
      <c r="P73" s="16"/>
      <c r="Q73" s="16"/>
      <c r="R73" s="16"/>
      <c r="S73" s="16"/>
      <c r="T73" s="16">
        <v>1</v>
      </c>
      <c r="U73" s="16"/>
      <c r="V73" s="16"/>
      <c r="W73" s="16">
        <v>5</v>
      </c>
      <c r="X73" s="16"/>
      <c r="Y73" s="16"/>
      <c r="Z73" s="16">
        <f t="shared" si="7"/>
        <v>65</v>
      </c>
      <c r="AA73" s="20" t="s">
        <v>28</v>
      </c>
      <c r="AB73" s="21">
        <v>1.45</v>
      </c>
      <c r="AC73" s="46">
        <f t="shared" si="6"/>
        <v>94.25</v>
      </c>
    </row>
    <row r="74" spans="1:29" ht="24" x14ac:dyDescent="0.2">
      <c r="A74" s="45" t="s">
        <v>178</v>
      </c>
      <c r="B74" s="18"/>
      <c r="C74" s="18"/>
      <c r="D74" s="18">
        <v>50</v>
      </c>
      <c r="E74" s="5"/>
      <c r="F74" s="5"/>
      <c r="G74" s="5"/>
      <c r="H74" s="5"/>
      <c r="I74" s="5"/>
      <c r="J74" s="5"/>
      <c r="K74" s="5">
        <v>11</v>
      </c>
      <c r="L74" s="18"/>
      <c r="M74" s="18">
        <v>4</v>
      </c>
      <c r="N74" s="18">
        <v>4</v>
      </c>
      <c r="O74" s="5"/>
      <c r="P74" s="18"/>
      <c r="Q74" s="18"/>
      <c r="R74" s="18"/>
      <c r="S74" s="18"/>
      <c r="T74" s="16">
        <v>1</v>
      </c>
      <c r="U74" s="18"/>
      <c r="V74" s="18"/>
      <c r="W74" s="18">
        <v>20</v>
      </c>
      <c r="X74" s="18"/>
      <c r="Y74" s="18"/>
      <c r="Z74" s="16">
        <f t="shared" si="7"/>
        <v>90</v>
      </c>
      <c r="AA74" s="20" t="s">
        <v>28</v>
      </c>
      <c r="AB74" s="21">
        <v>0.31</v>
      </c>
      <c r="AC74" s="46">
        <f t="shared" si="6"/>
        <v>27.9</v>
      </c>
    </row>
    <row r="75" spans="1:29" ht="24" x14ac:dyDescent="0.2">
      <c r="A75" s="45" t="s">
        <v>179</v>
      </c>
      <c r="B75" s="16">
        <v>200</v>
      </c>
      <c r="C75" s="16">
        <v>100</v>
      </c>
      <c r="D75" s="16">
        <v>50</v>
      </c>
      <c r="E75" s="5">
        <v>24</v>
      </c>
      <c r="F75" s="5"/>
      <c r="G75" s="5"/>
      <c r="H75" s="5"/>
      <c r="I75" s="5"/>
      <c r="J75" s="5"/>
      <c r="K75" s="5"/>
      <c r="L75" s="16"/>
      <c r="M75" s="16">
        <v>4</v>
      </c>
      <c r="N75" s="16">
        <v>4</v>
      </c>
      <c r="O75" s="5"/>
      <c r="P75" s="16"/>
      <c r="Q75" s="16"/>
      <c r="R75" s="16"/>
      <c r="S75" s="16"/>
      <c r="T75" s="16">
        <v>1</v>
      </c>
      <c r="U75" s="16"/>
      <c r="V75" s="16"/>
      <c r="W75" s="16"/>
      <c r="X75" s="16"/>
      <c r="Y75" s="16"/>
      <c r="Z75" s="16">
        <f t="shared" si="7"/>
        <v>383</v>
      </c>
      <c r="AA75" s="20" t="s">
        <v>28</v>
      </c>
      <c r="AB75" s="21">
        <v>1.17</v>
      </c>
      <c r="AC75" s="46">
        <f t="shared" si="6"/>
        <v>448.10999999999996</v>
      </c>
    </row>
    <row r="76" spans="1:29" ht="24" x14ac:dyDescent="0.2">
      <c r="A76" s="45" t="s">
        <v>180</v>
      </c>
      <c r="B76" s="16">
        <v>200</v>
      </c>
      <c r="C76" s="16">
        <v>100</v>
      </c>
      <c r="D76" s="16">
        <v>53</v>
      </c>
      <c r="E76" s="5">
        <v>25</v>
      </c>
      <c r="F76" s="5">
        <v>10</v>
      </c>
      <c r="G76" s="5">
        <v>10</v>
      </c>
      <c r="H76" s="5">
        <v>10</v>
      </c>
      <c r="I76" s="5">
        <v>10</v>
      </c>
      <c r="J76" s="5">
        <v>10</v>
      </c>
      <c r="K76" s="5">
        <v>20</v>
      </c>
      <c r="L76" s="16">
        <v>11</v>
      </c>
      <c r="M76" s="16">
        <v>4</v>
      </c>
      <c r="N76" s="16">
        <v>4</v>
      </c>
      <c r="O76" s="5">
        <v>6</v>
      </c>
      <c r="P76" s="16">
        <v>2</v>
      </c>
      <c r="Q76" s="16"/>
      <c r="R76" s="16"/>
      <c r="S76" s="16">
        <v>4</v>
      </c>
      <c r="T76" s="16">
        <v>1</v>
      </c>
      <c r="U76" s="16">
        <v>4</v>
      </c>
      <c r="V76" s="16">
        <v>20</v>
      </c>
      <c r="W76" s="16">
        <v>18</v>
      </c>
      <c r="X76" s="16">
        <v>2</v>
      </c>
      <c r="Y76" s="16">
        <v>2</v>
      </c>
      <c r="Z76" s="16">
        <f t="shared" si="7"/>
        <v>526</v>
      </c>
      <c r="AA76" s="20" t="s">
        <v>28</v>
      </c>
      <c r="AB76" s="21">
        <v>1.1000000000000001</v>
      </c>
      <c r="AC76" s="46">
        <f t="shared" si="6"/>
        <v>578.6</v>
      </c>
    </row>
    <row r="77" spans="1:29" ht="24" x14ac:dyDescent="0.2">
      <c r="A77" s="45" t="s">
        <v>181</v>
      </c>
      <c r="B77" s="18"/>
      <c r="C77" s="18"/>
      <c r="D77" s="18">
        <v>50</v>
      </c>
      <c r="E77" s="5">
        <v>24</v>
      </c>
      <c r="F77" s="5">
        <v>10</v>
      </c>
      <c r="G77" s="5">
        <v>10</v>
      </c>
      <c r="H77" s="5">
        <v>10</v>
      </c>
      <c r="I77" s="5">
        <v>10</v>
      </c>
      <c r="J77" s="5">
        <v>10</v>
      </c>
      <c r="K77" s="5">
        <v>21</v>
      </c>
      <c r="L77" s="18">
        <v>10</v>
      </c>
      <c r="M77" s="18">
        <v>4</v>
      </c>
      <c r="N77" s="18">
        <v>4</v>
      </c>
      <c r="O77" s="5">
        <v>12</v>
      </c>
      <c r="P77" s="18"/>
      <c r="Q77" s="18"/>
      <c r="R77" s="18"/>
      <c r="S77" s="18"/>
      <c r="T77" s="16">
        <v>1</v>
      </c>
      <c r="U77" s="18">
        <v>12</v>
      </c>
      <c r="V77" s="18">
        <v>20</v>
      </c>
      <c r="W77" s="18">
        <v>20</v>
      </c>
      <c r="X77" s="18"/>
      <c r="Y77" s="18"/>
      <c r="Z77" s="16">
        <f t="shared" si="7"/>
        <v>228</v>
      </c>
      <c r="AA77" s="20" t="s">
        <v>28</v>
      </c>
      <c r="AB77" s="21">
        <v>0.77</v>
      </c>
      <c r="AC77" s="46">
        <f t="shared" si="6"/>
        <v>175.56</v>
      </c>
    </row>
    <row r="78" spans="1:29" ht="24" x14ac:dyDescent="0.2">
      <c r="A78" s="45" t="s">
        <v>182</v>
      </c>
      <c r="B78" s="16">
        <v>200</v>
      </c>
      <c r="C78" s="16">
        <v>100</v>
      </c>
      <c r="D78" s="16">
        <v>100</v>
      </c>
      <c r="E78" s="5">
        <v>24</v>
      </c>
      <c r="F78" s="5">
        <v>10</v>
      </c>
      <c r="G78" s="5">
        <v>10</v>
      </c>
      <c r="H78" s="5">
        <v>10</v>
      </c>
      <c r="I78" s="5">
        <v>10</v>
      </c>
      <c r="J78" s="5">
        <v>10</v>
      </c>
      <c r="K78" s="5">
        <v>15</v>
      </c>
      <c r="L78" s="16"/>
      <c r="M78" s="16">
        <v>9</v>
      </c>
      <c r="N78" s="16">
        <v>9</v>
      </c>
      <c r="O78" s="5">
        <v>24</v>
      </c>
      <c r="P78" s="16">
        <v>15</v>
      </c>
      <c r="Q78" s="16"/>
      <c r="R78" s="16">
        <v>16</v>
      </c>
      <c r="S78" s="16"/>
      <c r="T78" s="16">
        <v>1</v>
      </c>
      <c r="U78" s="16">
        <v>12</v>
      </c>
      <c r="V78" s="16">
        <v>20</v>
      </c>
      <c r="W78" s="16">
        <v>20</v>
      </c>
      <c r="X78" s="16">
        <v>15</v>
      </c>
      <c r="Y78" s="16">
        <v>15</v>
      </c>
      <c r="Z78" s="16">
        <f t="shared" si="7"/>
        <v>645</v>
      </c>
      <c r="AA78" s="20" t="s">
        <v>28</v>
      </c>
      <c r="AB78" s="21">
        <v>1.32</v>
      </c>
      <c r="AC78" s="46">
        <f t="shared" si="6"/>
        <v>851.40000000000009</v>
      </c>
    </row>
    <row r="79" spans="1:29" x14ac:dyDescent="0.2">
      <c r="A79" s="45" t="s">
        <v>183</v>
      </c>
      <c r="B79" s="18"/>
      <c r="C79" s="18"/>
      <c r="D79" s="18">
        <v>100</v>
      </c>
      <c r="E79" s="5">
        <v>10</v>
      </c>
      <c r="F79" s="5">
        <v>10</v>
      </c>
      <c r="G79" s="5">
        <v>10</v>
      </c>
      <c r="H79" s="5">
        <v>10</v>
      </c>
      <c r="I79" s="5">
        <v>10</v>
      </c>
      <c r="J79" s="5">
        <v>10</v>
      </c>
      <c r="K79" s="5">
        <v>5</v>
      </c>
      <c r="L79" s="18">
        <v>10</v>
      </c>
      <c r="M79" s="18"/>
      <c r="N79" s="18"/>
      <c r="O79" s="5"/>
      <c r="P79" s="18">
        <v>6</v>
      </c>
      <c r="Q79" s="18"/>
      <c r="R79" s="18">
        <v>5</v>
      </c>
      <c r="S79" s="18">
        <v>5</v>
      </c>
      <c r="T79" s="16">
        <v>1</v>
      </c>
      <c r="U79" s="18">
        <v>5</v>
      </c>
      <c r="V79" s="18">
        <v>2</v>
      </c>
      <c r="W79" s="18">
        <v>2</v>
      </c>
      <c r="X79" s="18">
        <v>6</v>
      </c>
      <c r="Y79" s="18">
        <v>6</v>
      </c>
      <c r="Z79" s="16">
        <f t="shared" si="7"/>
        <v>213</v>
      </c>
      <c r="AA79" s="20" t="s">
        <v>28</v>
      </c>
      <c r="AB79" s="21">
        <v>1.95</v>
      </c>
      <c r="AC79" s="46">
        <f t="shared" si="6"/>
        <v>415.34999999999997</v>
      </c>
    </row>
    <row r="80" spans="1:29" ht="24" x14ac:dyDescent="0.2">
      <c r="A80" s="45" t="s">
        <v>184</v>
      </c>
      <c r="B80" s="16"/>
      <c r="C80" s="16"/>
      <c r="D80" s="16"/>
      <c r="E80" s="5">
        <v>10</v>
      </c>
      <c r="F80" s="5">
        <v>10</v>
      </c>
      <c r="G80" s="5">
        <v>10</v>
      </c>
      <c r="H80" s="5">
        <v>10</v>
      </c>
      <c r="I80" s="5">
        <v>10</v>
      </c>
      <c r="J80" s="5">
        <v>10</v>
      </c>
      <c r="K80" s="5">
        <v>5</v>
      </c>
      <c r="L80" s="16">
        <v>10</v>
      </c>
      <c r="M80" s="16"/>
      <c r="N80" s="16"/>
      <c r="O80" s="5"/>
      <c r="P80" s="16"/>
      <c r="Q80" s="16"/>
      <c r="R80" s="16">
        <v>5</v>
      </c>
      <c r="S80" s="16"/>
      <c r="T80" s="16">
        <v>1</v>
      </c>
      <c r="U80" s="16"/>
      <c r="V80" s="16"/>
      <c r="W80" s="16">
        <v>2</v>
      </c>
      <c r="X80" s="16"/>
      <c r="Y80" s="16"/>
      <c r="Z80" s="16">
        <f t="shared" si="7"/>
        <v>83</v>
      </c>
      <c r="AA80" s="20" t="s">
        <v>28</v>
      </c>
      <c r="AB80" s="21">
        <v>3.12</v>
      </c>
      <c r="AC80" s="46">
        <f t="shared" si="6"/>
        <v>258.96000000000004</v>
      </c>
    </row>
    <row r="81" spans="1:29" x14ac:dyDescent="0.2">
      <c r="A81" s="45" t="s">
        <v>185</v>
      </c>
      <c r="B81" s="16"/>
      <c r="C81" s="16"/>
      <c r="D81" s="16"/>
      <c r="E81" s="5"/>
      <c r="F81" s="5"/>
      <c r="G81" s="5"/>
      <c r="H81" s="5"/>
      <c r="I81" s="5"/>
      <c r="J81" s="5">
        <v>0</v>
      </c>
      <c r="K81" s="5">
        <v>0</v>
      </c>
      <c r="L81" s="16"/>
      <c r="M81" s="16"/>
      <c r="N81" s="16"/>
      <c r="O81" s="5">
        <v>6</v>
      </c>
      <c r="P81" s="16"/>
      <c r="Q81" s="16"/>
      <c r="R81" s="16"/>
      <c r="S81" s="16"/>
      <c r="T81" s="16">
        <v>1</v>
      </c>
      <c r="U81" s="16">
        <v>2</v>
      </c>
      <c r="V81" s="16"/>
      <c r="W81" s="16"/>
      <c r="X81" s="16"/>
      <c r="Y81" s="16"/>
      <c r="Z81" s="16">
        <f t="shared" si="7"/>
        <v>9</v>
      </c>
      <c r="AA81" s="20" t="s">
        <v>28</v>
      </c>
      <c r="AB81" s="21">
        <v>3.78</v>
      </c>
      <c r="AC81" s="46">
        <f t="shared" si="6"/>
        <v>34.019999999999996</v>
      </c>
    </row>
    <row r="82" spans="1:29" x14ac:dyDescent="0.2">
      <c r="A82" s="45" t="s">
        <v>186</v>
      </c>
      <c r="B82" s="16"/>
      <c r="C82" s="16">
        <v>1</v>
      </c>
      <c r="D82" s="16"/>
      <c r="E82" s="5"/>
      <c r="F82" s="5">
        <v>10</v>
      </c>
      <c r="G82" s="5">
        <v>10</v>
      </c>
      <c r="H82" s="5">
        <v>10</v>
      </c>
      <c r="I82" s="5">
        <v>10</v>
      </c>
      <c r="J82" s="5">
        <v>10</v>
      </c>
      <c r="K82" s="5">
        <v>20</v>
      </c>
      <c r="L82" s="16"/>
      <c r="M82" s="16"/>
      <c r="N82" s="16"/>
      <c r="O82" s="5"/>
      <c r="P82" s="16"/>
      <c r="Q82" s="16"/>
      <c r="R82" s="16"/>
      <c r="S82" s="16">
        <v>10</v>
      </c>
      <c r="T82" s="16">
        <v>1</v>
      </c>
      <c r="U82" s="16"/>
      <c r="V82" s="16">
        <v>2</v>
      </c>
      <c r="W82" s="16">
        <v>6</v>
      </c>
      <c r="X82" s="16"/>
      <c r="Y82" s="16"/>
      <c r="Z82" s="16">
        <f t="shared" si="7"/>
        <v>90</v>
      </c>
      <c r="AA82" s="20" t="s">
        <v>28</v>
      </c>
      <c r="AB82" s="21">
        <v>0.28000000000000003</v>
      </c>
      <c r="AC82" s="46">
        <f t="shared" si="6"/>
        <v>25.200000000000003</v>
      </c>
    </row>
    <row r="83" spans="1:29" x14ac:dyDescent="0.2">
      <c r="A83" s="45" t="s">
        <v>187</v>
      </c>
      <c r="B83" s="16">
        <v>100</v>
      </c>
      <c r="C83" s="16">
        <v>60</v>
      </c>
      <c r="D83" s="16">
        <v>90</v>
      </c>
      <c r="E83" s="5">
        <v>24</v>
      </c>
      <c r="F83" s="5">
        <v>10</v>
      </c>
      <c r="G83" s="5">
        <v>10</v>
      </c>
      <c r="H83" s="5">
        <v>10</v>
      </c>
      <c r="I83" s="5">
        <v>10</v>
      </c>
      <c r="J83" s="5">
        <v>10</v>
      </c>
      <c r="K83" s="5">
        <v>15</v>
      </c>
      <c r="L83" s="16">
        <v>20</v>
      </c>
      <c r="M83" s="16">
        <v>25</v>
      </c>
      <c r="N83" s="16">
        <v>25</v>
      </c>
      <c r="O83" s="5">
        <v>24</v>
      </c>
      <c r="P83" s="16">
        <v>9</v>
      </c>
      <c r="Q83" s="16"/>
      <c r="R83" s="16">
        <v>10</v>
      </c>
      <c r="S83" s="16">
        <v>10</v>
      </c>
      <c r="T83" s="16">
        <v>1</v>
      </c>
      <c r="U83" s="16"/>
      <c r="V83" s="16">
        <v>2</v>
      </c>
      <c r="W83" s="16">
        <v>6</v>
      </c>
      <c r="X83" s="16">
        <v>9</v>
      </c>
      <c r="Y83" s="16">
        <v>9</v>
      </c>
      <c r="Z83" s="16">
        <f t="shared" si="7"/>
        <v>489</v>
      </c>
      <c r="AA83" s="20" t="s">
        <v>28</v>
      </c>
      <c r="AB83" s="21">
        <v>0.45</v>
      </c>
      <c r="AC83" s="46">
        <f t="shared" si="6"/>
        <v>220.05</v>
      </c>
    </row>
    <row r="84" spans="1:29" x14ac:dyDescent="0.2">
      <c r="A84" s="45" t="s">
        <v>188</v>
      </c>
      <c r="B84" s="16">
        <v>50</v>
      </c>
      <c r="C84" s="16">
        <v>30</v>
      </c>
      <c r="D84" s="16"/>
      <c r="E84" s="5"/>
      <c r="F84" s="5">
        <v>10</v>
      </c>
      <c r="G84" s="5">
        <v>10</v>
      </c>
      <c r="H84" s="5">
        <v>10</v>
      </c>
      <c r="I84" s="5">
        <v>10</v>
      </c>
      <c r="J84" s="5">
        <v>10</v>
      </c>
      <c r="K84" s="5">
        <v>15</v>
      </c>
      <c r="L84" s="16"/>
      <c r="M84" s="16"/>
      <c r="N84" s="16"/>
      <c r="O84" s="5"/>
      <c r="P84" s="16"/>
      <c r="Q84" s="16"/>
      <c r="R84" s="16"/>
      <c r="S84" s="16"/>
      <c r="T84" s="16">
        <v>1</v>
      </c>
      <c r="U84" s="16">
        <v>12</v>
      </c>
      <c r="V84" s="16">
        <v>2</v>
      </c>
      <c r="W84" s="16"/>
      <c r="X84" s="16"/>
      <c r="Y84" s="16"/>
      <c r="Z84" s="16">
        <f t="shared" si="7"/>
        <v>160</v>
      </c>
      <c r="AA84" s="20" t="s">
        <v>28</v>
      </c>
      <c r="AB84" s="21">
        <v>2.83</v>
      </c>
      <c r="AC84" s="46">
        <f t="shared" si="6"/>
        <v>452.8</v>
      </c>
    </row>
    <row r="85" spans="1:29" x14ac:dyDescent="0.2">
      <c r="A85" s="45" t="s">
        <v>189</v>
      </c>
      <c r="B85" s="16">
        <v>44</v>
      </c>
      <c r="C85" s="16">
        <v>29</v>
      </c>
      <c r="D85" s="16">
        <v>50</v>
      </c>
      <c r="E85" s="5"/>
      <c r="F85" s="5">
        <v>10</v>
      </c>
      <c r="G85" s="5">
        <v>10</v>
      </c>
      <c r="H85" s="5">
        <v>10</v>
      </c>
      <c r="I85" s="5">
        <v>10</v>
      </c>
      <c r="J85" s="5">
        <v>10</v>
      </c>
      <c r="K85" s="5">
        <v>7</v>
      </c>
      <c r="L85" s="16"/>
      <c r="M85" s="16">
        <v>11</v>
      </c>
      <c r="N85" s="16">
        <v>11</v>
      </c>
      <c r="O85" s="5">
        <v>24</v>
      </c>
      <c r="P85" s="16">
        <v>7</v>
      </c>
      <c r="Q85" s="16"/>
      <c r="R85" s="16">
        <v>10</v>
      </c>
      <c r="S85" s="16"/>
      <c r="T85" s="16">
        <v>1</v>
      </c>
      <c r="U85" s="16">
        <v>5</v>
      </c>
      <c r="V85" s="16">
        <v>6</v>
      </c>
      <c r="W85" s="16">
        <v>5</v>
      </c>
      <c r="X85" s="16">
        <v>7</v>
      </c>
      <c r="Y85" s="16">
        <v>7</v>
      </c>
      <c r="Z85" s="16">
        <f t="shared" si="7"/>
        <v>274</v>
      </c>
      <c r="AA85" s="20" t="s">
        <v>28</v>
      </c>
      <c r="AB85" s="21">
        <v>1.05</v>
      </c>
      <c r="AC85" s="46">
        <f t="shared" si="6"/>
        <v>287.7</v>
      </c>
    </row>
    <row r="86" spans="1:29" x14ac:dyDescent="0.2">
      <c r="A86" s="45" t="s">
        <v>190</v>
      </c>
      <c r="B86" s="16">
        <v>20</v>
      </c>
      <c r="C86" s="16">
        <v>20</v>
      </c>
      <c r="D86" s="16"/>
      <c r="E86" s="5"/>
      <c r="F86" s="5">
        <v>5</v>
      </c>
      <c r="G86" s="5">
        <v>5</v>
      </c>
      <c r="H86" s="5">
        <v>5</v>
      </c>
      <c r="I86" s="5">
        <v>5</v>
      </c>
      <c r="J86" s="5">
        <v>5</v>
      </c>
      <c r="K86" s="5">
        <v>4</v>
      </c>
      <c r="L86" s="16">
        <v>5</v>
      </c>
      <c r="M86" s="16">
        <v>5</v>
      </c>
      <c r="N86" s="16">
        <v>5</v>
      </c>
      <c r="O86" s="5"/>
      <c r="P86" s="16"/>
      <c r="Q86" s="16"/>
      <c r="R86" s="16">
        <v>10</v>
      </c>
      <c r="S86" s="16"/>
      <c r="T86" s="16">
        <v>1</v>
      </c>
      <c r="U86" s="16">
        <v>2</v>
      </c>
      <c r="V86" s="16"/>
      <c r="W86" s="16">
        <v>6</v>
      </c>
      <c r="X86" s="16"/>
      <c r="Y86" s="16"/>
      <c r="Z86" s="16">
        <f t="shared" si="7"/>
        <v>103</v>
      </c>
      <c r="AA86" s="20" t="s">
        <v>28</v>
      </c>
      <c r="AB86" s="21">
        <v>23.6</v>
      </c>
      <c r="AC86" s="46">
        <f t="shared" si="6"/>
        <v>2430.8000000000002</v>
      </c>
    </row>
    <row r="87" spans="1:29" x14ac:dyDescent="0.2">
      <c r="A87" s="45" t="s">
        <v>191</v>
      </c>
      <c r="B87" s="16">
        <v>85</v>
      </c>
      <c r="C87" s="16">
        <v>40</v>
      </c>
      <c r="D87" s="16"/>
      <c r="E87" s="5"/>
      <c r="F87" s="5">
        <v>5</v>
      </c>
      <c r="G87" s="5">
        <v>5</v>
      </c>
      <c r="H87" s="5">
        <v>5</v>
      </c>
      <c r="I87" s="5">
        <v>5</v>
      </c>
      <c r="J87" s="5">
        <v>5</v>
      </c>
      <c r="K87" s="5">
        <v>7</v>
      </c>
      <c r="L87" s="16">
        <v>1</v>
      </c>
      <c r="M87" s="16">
        <v>5</v>
      </c>
      <c r="N87" s="16">
        <v>5</v>
      </c>
      <c r="O87" s="5">
        <v>24</v>
      </c>
      <c r="P87" s="16"/>
      <c r="Q87" s="16"/>
      <c r="R87" s="16"/>
      <c r="S87" s="16"/>
      <c r="T87" s="16">
        <v>1</v>
      </c>
      <c r="U87" s="16"/>
      <c r="V87" s="16">
        <v>6</v>
      </c>
      <c r="W87" s="16">
        <v>4</v>
      </c>
      <c r="X87" s="16"/>
      <c r="Y87" s="16"/>
      <c r="Z87" s="16">
        <f t="shared" si="7"/>
        <v>203</v>
      </c>
      <c r="AA87" s="20" t="s">
        <v>28</v>
      </c>
      <c r="AB87" s="21">
        <v>0.53</v>
      </c>
      <c r="AC87" s="46">
        <f t="shared" si="6"/>
        <v>107.59</v>
      </c>
    </row>
    <row r="88" spans="1:29" x14ac:dyDescent="0.2">
      <c r="A88" s="45" t="s">
        <v>192</v>
      </c>
      <c r="B88" s="18"/>
      <c r="C88" s="18"/>
      <c r="D88" s="18"/>
      <c r="E88" s="5">
        <v>6</v>
      </c>
      <c r="F88" s="5">
        <v>5</v>
      </c>
      <c r="G88" s="5">
        <v>5</v>
      </c>
      <c r="H88" s="5">
        <v>5</v>
      </c>
      <c r="I88" s="5">
        <v>5</v>
      </c>
      <c r="J88" s="5">
        <v>5</v>
      </c>
      <c r="K88" s="5">
        <v>10</v>
      </c>
      <c r="L88" s="18"/>
      <c r="M88" s="18">
        <v>6</v>
      </c>
      <c r="N88" s="18">
        <v>6</v>
      </c>
      <c r="O88" s="5"/>
      <c r="P88" s="18"/>
      <c r="Q88" s="18"/>
      <c r="R88" s="18">
        <v>8</v>
      </c>
      <c r="S88" s="18">
        <v>10</v>
      </c>
      <c r="T88" s="16">
        <v>1</v>
      </c>
      <c r="U88" s="18"/>
      <c r="V88" s="18"/>
      <c r="W88" s="18"/>
      <c r="X88" s="18"/>
      <c r="Y88" s="18"/>
      <c r="Z88" s="16">
        <f t="shared" si="7"/>
        <v>72</v>
      </c>
      <c r="AA88" s="20" t="s">
        <v>28</v>
      </c>
      <c r="AB88" s="21">
        <v>2.2400000000000002</v>
      </c>
      <c r="AC88" s="46">
        <f t="shared" si="6"/>
        <v>161.28000000000003</v>
      </c>
    </row>
    <row r="89" spans="1:29" x14ac:dyDescent="0.2">
      <c r="A89" s="45" t="s">
        <v>193</v>
      </c>
      <c r="B89" s="16">
        <v>50</v>
      </c>
      <c r="C89" s="16">
        <v>30</v>
      </c>
      <c r="D89" s="16">
        <v>100</v>
      </c>
      <c r="E89" s="5">
        <v>12</v>
      </c>
      <c r="F89" s="5">
        <v>5</v>
      </c>
      <c r="G89" s="5">
        <v>5</v>
      </c>
      <c r="H89" s="5">
        <v>5</v>
      </c>
      <c r="I89" s="5">
        <v>5</v>
      </c>
      <c r="J89" s="5">
        <v>5</v>
      </c>
      <c r="K89" s="5">
        <v>10</v>
      </c>
      <c r="L89" s="16"/>
      <c r="M89" s="16">
        <v>6</v>
      </c>
      <c r="N89" s="16">
        <v>6</v>
      </c>
      <c r="O89" s="5">
        <v>24</v>
      </c>
      <c r="P89" s="16">
        <v>20</v>
      </c>
      <c r="Q89" s="16"/>
      <c r="R89" s="16">
        <v>8</v>
      </c>
      <c r="S89" s="16">
        <v>10</v>
      </c>
      <c r="T89" s="16">
        <v>1</v>
      </c>
      <c r="U89" s="16"/>
      <c r="V89" s="16">
        <v>5</v>
      </c>
      <c r="W89" s="16">
        <v>1</v>
      </c>
      <c r="X89" s="16">
        <v>20</v>
      </c>
      <c r="Y89" s="16">
        <v>19</v>
      </c>
      <c r="Z89" s="16">
        <f t="shared" si="7"/>
        <v>347</v>
      </c>
      <c r="AA89" s="20" t="s">
        <v>28</v>
      </c>
      <c r="AB89" s="21">
        <v>2.2400000000000002</v>
      </c>
      <c r="AC89" s="46">
        <f t="shared" si="6"/>
        <v>777.28000000000009</v>
      </c>
    </row>
    <row r="90" spans="1:29" x14ac:dyDescent="0.2">
      <c r="A90" s="45" t="s">
        <v>194</v>
      </c>
      <c r="B90" s="16">
        <v>50</v>
      </c>
      <c r="C90" s="16">
        <v>30</v>
      </c>
      <c r="D90" s="16">
        <v>50</v>
      </c>
      <c r="E90" s="5">
        <v>3</v>
      </c>
      <c r="F90" s="5">
        <v>5</v>
      </c>
      <c r="G90" s="5">
        <v>5</v>
      </c>
      <c r="H90" s="5">
        <v>5</v>
      </c>
      <c r="I90" s="5">
        <v>5</v>
      </c>
      <c r="J90" s="5">
        <v>5</v>
      </c>
      <c r="K90" s="5">
        <v>10</v>
      </c>
      <c r="L90" s="16"/>
      <c r="M90" s="16">
        <v>2</v>
      </c>
      <c r="N90" s="16">
        <v>2</v>
      </c>
      <c r="O90" s="5">
        <v>12</v>
      </c>
      <c r="P90" s="16">
        <v>20</v>
      </c>
      <c r="Q90" s="16"/>
      <c r="R90" s="16">
        <v>8</v>
      </c>
      <c r="S90" s="16">
        <v>10</v>
      </c>
      <c r="T90" s="16">
        <v>1</v>
      </c>
      <c r="U90" s="16"/>
      <c r="V90" s="16">
        <v>5</v>
      </c>
      <c r="W90" s="16"/>
      <c r="X90" s="16">
        <v>20</v>
      </c>
      <c r="Y90" s="16">
        <v>19</v>
      </c>
      <c r="Z90" s="16">
        <f t="shared" si="7"/>
        <v>267</v>
      </c>
      <c r="AA90" s="20" t="s">
        <v>28</v>
      </c>
      <c r="AB90" s="21">
        <v>2.2400000000000002</v>
      </c>
      <c r="AC90" s="46">
        <f t="shared" si="6"/>
        <v>598.08000000000004</v>
      </c>
    </row>
    <row r="91" spans="1:29" x14ac:dyDescent="0.2">
      <c r="A91" s="45" t="s">
        <v>195</v>
      </c>
      <c r="B91" s="18">
        <v>50</v>
      </c>
      <c r="C91" s="18">
        <v>31</v>
      </c>
      <c r="D91" s="18">
        <v>100</v>
      </c>
      <c r="E91" s="5"/>
      <c r="F91" s="5">
        <v>5</v>
      </c>
      <c r="G91" s="5">
        <v>5</v>
      </c>
      <c r="H91" s="5">
        <v>5</v>
      </c>
      <c r="I91" s="5">
        <v>5</v>
      </c>
      <c r="J91" s="5">
        <v>5</v>
      </c>
      <c r="K91" s="5">
        <v>10</v>
      </c>
      <c r="L91" s="18"/>
      <c r="M91" s="18">
        <v>2</v>
      </c>
      <c r="N91" s="18">
        <v>2</v>
      </c>
      <c r="O91" s="5"/>
      <c r="P91" s="18"/>
      <c r="Q91" s="18"/>
      <c r="R91" s="18">
        <v>4</v>
      </c>
      <c r="S91" s="16"/>
      <c r="T91" s="16">
        <v>1</v>
      </c>
      <c r="U91" s="18"/>
      <c r="V91" s="18">
        <v>6</v>
      </c>
      <c r="W91" s="18">
        <v>3</v>
      </c>
      <c r="X91" s="18"/>
      <c r="Y91" s="18"/>
      <c r="Z91" s="16">
        <f t="shared" si="7"/>
        <v>234</v>
      </c>
      <c r="AA91" s="20" t="s">
        <v>28</v>
      </c>
      <c r="AB91" s="21">
        <v>2.0499999999999998</v>
      </c>
      <c r="AC91" s="46">
        <f t="shared" si="6"/>
        <v>479.69999999999993</v>
      </c>
    </row>
    <row r="92" spans="1:29" x14ac:dyDescent="0.2">
      <c r="A92" s="45" t="s">
        <v>196</v>
      </c>
      <c r="B92" s="18"/>
      <c r="C92" s="18"/>
      <c r="D92" s="18">
        <v>100</v>
      </c>
      <c r="E92" s="5">
        <v>12</v>
      </c>
      <c r="F92" s="5">
        <v>5</v>
      </c>
      <c r="G92" s="5">
        <v>5</v>
      </c>
      <c r="H92" s="5">
        <v>5</v>
      </c>
      <c r="I92" s="5">
        <v>5</v>
      </c>
      <c r="J92" s="5">
        <v>5</v>
      </c>
      <c r="K92" s="5">
        <v>10</v>
      </c>
      <c r="L92" s="18">
        <v>20</v>
      </c>
      <c r="M92" s="18">
        <v>4</v>
      </c>
      <c r="N92" s="18">
        <v>4</v>
      </c>
      <c r="O92" s="5">
        <v>24</v>
      </c>
      <c r="P92" s="18"/>
      <c r="Q92" s="18"/>
      <c r="R92" s="18"/>
      <c r="S92" s="18"/>
      <c r="T92" s="16">
        <v>1</v>
      </c>
      <c r="U92" s="18"/>
      <c r="V92" s="18"/>
      <c r="W92" s="18">
        <v>3</v>
      </c>
      <c r="X92" s="18"/>
      <c r="Y92" s="18"/>
      <c r="Z92" s="16">
        <f t="shared" si="7"/>
        <v>203</v>
      </c>
      <c r="AA92" s="20" t="s">
        <v>28</v>
      </c>
      <c r="AB92" s="21">
        <v>2.5299999999999998</v>
      </c>
      <c r="AC92" s="46">
        <f t="shared" si="6"/>
        <v>513.58999999999992</v>
      </c>
    </row>
    <row r="93" spans="1:29" x14ac:dyDescent="0.2">
      <c r="A93" s="45" t="s">
        <v>197</v>
      </c>
      <c r="B93" s="16">
        <v>49</v>
      </c>
      <c r="C93" s="16">
        <v>30</v>
      </c>
      <c r="D93" s="16">
        <v>100</v>
      </c>
      <c r="E93" s="5">
        <v>12</v>
      </c>
      <c r="F93" s="5">
        <v>5</v>
      </c>
      <c r="G93" s="5">
        <v>5</v>
      </c>
      <c r="H93" s="5">
        <v>5</v>
      </c>
      <c r="I93" s="5">
        <v>5</v>
      </c>
      <c r="J93" s="5">
        <v>5</v>
      </c>
      <c r="K93" s="5">
        <v>10</v>
      </c>
      <c r="L93" s="16"/>
      <c r="M93" s="16">
        <v>4</v>
      </c>
      <c r="N93" s="16">
        <v>4</v>
      </c>
      <c r="O93" s="5">
        <v>24</v>
      </c>
      <c r="P93" s="16">
        <v>10</v>
      </c>
      <c r="Q93" s="16"/>
      <c r="R93" s="16">
        <v>3</v>
      </c>
      <c r="S93" s="16"/>
      <c r="T93" s="16">
        <v>1</v>
      </c>
      <c r="U93" s="16">
        <v>5</v>
      </c>
      <c r="V93" s="16">
        <v>3</v>
      </c>
      <c r="W93" s="16">
        <v>3</v>
      </c>
      <c r="X93" s="16">
        <v>10</v>
      </c>
      <c r="Y93" s="16">
        <v>10</v>
      </c>
      <c r="Z93" s="16">
        <f t="shared" si="7"/>
        <v>303</v>
      </c>
      <c r="AA93" s="20" t="s">
        <v>28</v>
      </c>
      <c r="AB93" s="21">
        <v>1.42</v>
      </c>
      <c r="AC93" s="46">
        <f t="shared" si="6"/>
        <v>430.26</v>
      </c>
    </row>
    <row r="94" spans="1:29" x14ac:dyDescent="0.2">
      <c r="A94" s="44" t="s">
        <v>245</v>
      </c>
      <c r="B94" s="13">
        <f t="shared" ref="B94:Y94" si="8">SUMPRODUCT(B95:B104,$AB95:$AB104)</f>
        <v>322.29999999999995</v>
      </c>
      <c r="C94" s="13">
        <f t="shared" si="8"/>
        <v>158</v>
      </c>
      <c r="D94" s="13">
        <f t="shared" si="8"/>
        <v>0</v>
      </c>
      <c r="E94" s="13">
        <f t="shared" si="8"/>
        <v>255</v>
      </c>
      <c r="F94" s="13">
        <f t="shared" si="8"/>
        <v>351.3</v>
      </c>
      <c r="G94" s="13">
        <f t="shared" si="8"/>
        <v>351.3</v>
      </c>
      <c r="H94" s="13">
        <f t="shared" si="8"/>
        <v>351.3</v>
      </c>
      <c r="I94" s="13">
        <f t="shared" si="8"/>
        <v>351.3</v>
      </c>
      <c r="J94" s="13">
        <f t="shared" si="8"/>
        <v>351.3</v>
      </c>
      <c r="K94" s="13">
        <f t="shared" si="8"/>
        <v>286.3</v>
      </c>
      <c r="L94" s="13">
        <f t="shared" si="8"/>
        <v>0</v>
      </c>
      <c r="M94" s="13">
        <f t="shared" si="8"/>
        <v>204.2</v>
      </c>
      <c r="N94" s="13">
        <f t="shared" si="8"/>
        <v>204.2</v>
      </c>
      <c r="O94" s="13">
        <f t="shared" si="8"/>
        <v>0</v>
      </c>
      <c r="P94" s="13">
        <f t="shared" si="8"/>
        <v>126</v>
      </c>
      <c r="Q94" s="13">
        <f t="shared" si="8"/>
        <v>0</v>
      </c>
      <c r="R94" s="13">
        <f t="shared" si="8"/>
        <v>176</v>
      </c>
      <c r="S94" s="13">
        <f t="shared" si="8"/>
        <v>49</v>
      </c>
      <c r="T94" s="13">
        <f t="shared" si="8"/>
        <v>0</v>
      </c>
      <c r="U94" s="13">
        <f t="shared" si="8"/>
        <v>103.2</v>
      </c>
      <c r="V94" s="13">
        <f t="shared" si="8"/>
        <v>302.29999999999995</v>
      </c>
      <c r="W94" s="13">
        <f t="shared" si="8"/>
        <v>65.599999999999994</v>
      </c>
      <c r="X94" s="13">
        <f t="shared" si="8"/>
        <v>126</v>
      </c>
      <c r="Y94" s="13">
        <f t="shared" si="8"/>
        <v>126</v>
      </c>
      <c r="Z94" s="13"/>
      <c r="AA94" s="14"/>
      <c r="AB94" s="15"/>
      <c r="AC94" s="49">
        <f>SUM(AC95:AC104)</f>
        <v>4260.5999999999995</v>
      </c>
    </row>
    <row r="95" spans="1:29" x14ac:dyDescent="0.2">
      <c r="A95" s="50" t="s">
        <v>272</v>
      </c>
      <c r="B95" s="16"/>
      <c r="C95" s="16"/>
      <c r="D95" s="16"/>
      <c r="E95" s="16"/>
      <c r="F95" s="23"/>
      <c r="G95" s="23"/>
      <c r="H95" s="23"/>
      <c r="I95" s="23"/>
      <c r="J95" s="23"/>
      <c r="K95" s="22"/>
      <c r="L95" s="16"/>
      <c r="M95" s="16"/>
      <c r="N95" s="16"/>
      <c r="O95" s="16"/>
      <c r="P95" s="16"/>
      <c r="Q95" s="16"/>
      <c r="R95" s="16"/>
      <c r="S95" s="16"/>
      <c r="T95" s="16"/>
      <c r="U95" s="16"/>
      <c r="V95" s="24"/>
      <c r="W95" s="16">
        <v>2</v>
      </c>
      <c r="X95" s="16"/>
      <c r="Y95" s="16"/>
      <c r="Z95" s="16">
        <f t="shared" ref="Z95:Z104" si="9">SUM(B95:Y95)</f>
        <v>2</v>
      </c>
      <c r="AA95" s="25" t="s">
        <v>12</v>
      </c>
      <c r="AB95" s="6">
        <v>6.4</v>
      </c>
      <c r="AC95" s="46">
        <f t="shared" ref="AC95:AC104" si="10">SUM(Z95*$AB95)</f>
        <v>12.8</v>
      </c>
    </row>
    <row r="96" spans="1:29" x14ac:dyDescent="0.2">
      <c r="A96" s="50" t="s">
        <v>273</v>
      </c>
      <c r="B96" s="16"/>
      <c r="C96" s="16"/>
      <c r="D96" s="16"/>
      <c r="E96" s="16">
        <v>12</v>
      </c>
      <c r="F96" s="23">
        <v>10</v>
      </c>
      <c r="G96" s="23">
        <v>10</v>
      </c>
      <c r="H96" s="23">
        <v>10</v>
      </c>
      <c r="I96" s="23">
        <v>10</v>
      </c>
      <c r="J96" s="23">
        <v>10</v>
      </c>
      <c r="K96" s="22">
        <v>10</v>
      </c>
      <c r="L96" s="16"/>
      <c r="M96" s="16">
        <v>8</v>
      </c>
      <c r="N96" s="16">
        <v>8</v>
      </c>
      <c r="O96" s="16"/>
      <c r="P96" s="16"/>
      <c r="Q96" s="16"/>
      <c r="R96" s="16">
        <v>10</v>
      </c>
      <c r="S96" s="16"/>
      <c r="T96" s="16"/>
      <c r="U96" s="16"/>
      <c r="V96" s="24">
        <v>12</v>
      </c>
      <c r="W96" s="16">
        <v>4</v>
      </c>
      <c r="X96" s="16"/>
      <c r="Y96" s="16"/>
      <c r="Z96" s="16">
        <f t="shared" si="9"/>
        <v>114</v>
      </c>
      <c r="AA96" s="25" t="s">
        <v>12</v>
      </c>
      <c r="AB96" s="6">
        <v>5.3</v>
      </c>
      <c r="AC96" s="46">
        <f t="shared" si="10"/>
        <v>604.19999999999993</v>
      </c>
    </row>
    <row r="97" spans="1:29" x14ac:dyDescent="0.2">
      <c r="A97" s="50" t="s">
        <v>274</v>
      </c>
      <c r="B97" s="16"/>
      <c r="C97" s="16"/>
      <c r="D97" s="16"/>
      <c r="E97" s="16">
        <v>3</v>
      </c>
      <c r="F97" s="23"/>
      <c r="G97" s="23"/>
      <c r="H97" s="23"/>
      <c r="I97" s="23"/>
      <c r="J97" s="23"/>
      <c r="K97" s="22"/>
      <c r="L97" s="16"/>
      <c r="M97" s="16"/>
      <c r="N97" s="16"/>
      <c r="O97" s="16"/>
      <c r="P97" s="16"/>
      <c r="Q97" s="16"/>
      <c r="R97" s="16">
        <v>10</v>
      </c>
      <c r="S97" s="16"/>
      <c r="T97" s="16"/>
      <c r="U97" s="16"/>
      <c r="V97" s="24">
        <v>2</v>
      </c>
      <c r="W97" s="16"/>
      <c r="X97" s="16"/>
      <c r="Y97" s="16"/>
      <c r="Z97" s="16">
        <f t="shared" si="9"/>
        <v>15</v>
      </c>
      <c r="AA97" s="25" t="s">
        <v>275</v>
      </c>
      <c r="AB97" s="6">
        <v>2.8</v>
      </c>
      <c r="AC97" s="46">
        <f t="shared" si="10"/>
        <v>42</v>
      </c>
    </row>
    <row r="98" spans="1:29" x14ac:dyDescent="0.2">
      <c r="A98" s="50" t="s">
        <v>276</v>
      </c>
      <c r="B98" s="16"/>
      <c r="C98" s="16"/>
      <c r="D98" s="16"/>
      <c r="E98" s="16"/>
      <c r="F98" s="23">
        <v>10</v>
      </c>
      <c r="G98" s="23">
        <v>10</v>
      </c>
      <c r="H98" s="23">
        <v>10</v>
      </c>
      <c r="I98" s="23">
        <v>10</v>
      </c>
      <c r="J98" s="23">
        <v>10</v>
      </c>
      <c r="K98" s="22">
        <v>10</v>
      </c>
      <c r="L98" s="16"/>
      <c r="M98" s="16"/>
      <c r="N98" s="16"/>
      <c r="O98" s="16"/>
      <c r="P98" s="16"/>
      <c r="Q98" s="16"/>
      <c r="R98" s="16"/>
      <c r="S98" s="16"/>
      <c r="T98" s="16"/>
      <c r="U98" s="16"/>
      <c r="V98" s="24">
        <v>1</v>
      </c>
      <c r="W98" s="16"/>
      <c r="X98" s="16"/>
      <c r="Y98" s="16"/>
      <c r="Z98" s="16">
        <f t="shared" si="9"/>
        <v>61</v>
      </c>
      <c r="AA98" s="25" t="s">
        <v>12</v>
      </c>
      <c r="AB98" s="6">
        <v>6.7</v>
      </c>
      <c r="AC98" s="46">
        <f t="shared" si="10"/>
        <v>408.7</v>
      </c>
    </row>
    <row r="99" spans="1:29" x14ac:dyDescent="0.2">
      <c r="A99" s="50" t="s">
        <v>277</v>
      </c>
      <c r="B99" s="16">
        <v>20</v>
      </c>
      <c r="C99" s="16">
        <v>10</v>
      </c>
      <c r="D99" s="16"/>
      <c r="E99" s="16">
        <v>12</v>
      </c>
      <c r="F99" s="23">
        <v>10</v>
      </c>
      <c r="G99" s="23">
        <v>10</v>
      </c>
      <c r="H99" s="23">
        <v>10</v>
      </c>
      <c r="I99" s="23">
        <v>10</v>
      </c>
      <c r="J99" s="23">
        <v>10</v>
      </c>
      <c r="K99" s="22">
        <v>10</v>
      </c>
      <c r="L99" s="16"/>
      <c r="M99" s="16">
        <v>9</v>
      </c>
      <c r="N99" s="16">
        <v>9</v>
      </c>
      <c r="O99" s="16"/>
      <c r="P99" s="16"/>
      <c r="Q99" s="16"/>
      <c r="R99" s="16">
        <v>10</v>
      </c>
      <c r="S99" s="16"/>
      <c r="T99" s="16"/>
      <c r="U99" s="16">
        <v>12</v>
      </c>
      <c r="V99" s="24">
        <v>6</v>
      </c>
      <c r="W99" s="16">
        <v>2</v>
      </c>
      <c r="X99" s="16"/>
      <c r="Y99" s="16"/>
      <c r="Z99" s="16">
        <f t="shared" si="9"/>
        <v>150</v>
      </c>
      <c r="AA99" s="25" t="s">
        <v>12</v>
      </c>
      <c r="AB99" s="6">
        <v>6</v>
      </c>
      <c r="AC99" s="46">
        <f t="shared" si="10"/>
        <v>900</v>
      </c>
    </row>
    <row r="100" spans="1:29" x14ac:dyDescent="0.2">
      <c r="A100" s="50" t="s">
        <v>278</v>
      </c>
      <c r="B100" s="16">
        <v>21</v>
      </c>
      <c r="C100" s="16">
        <v>10</v>
      </c>
      <c r="D100" s="16"/>
      <c r="E100" s="16">
        <v>6</v>
      </c>
      <c r="F100" s="23">
        <v>1</v>
      </c>
      <c r="G100" s="23">
        <v>1</v>
      </c>
      <c r="H100" s="23">
        <v>1</v>
      </c>
      <c r="I100" s="23">
        <v>1</v>
      </c>
      <c r="J100" s="23">
        <v>1</v>
      </c>
      <c r="K100" s="22">
        <v>1</v>
      </c>
      <c r="L100" s="16"/>
      <c r="M100" s="16">
        <v>11</v>
      </c>
      <c r="N100" s="16">
        <v>11</v>
      </c>
      <c r="O100" s="16"/>
      <c r="P100" s="16">
        <v>20</v>
      </c>
      <c r="Q100" s="16"/>
      <c r="R100" s="16"/>
      <c r="S100" s="16">
        <v>5</v>
      </c>
      <c r="T100" s="16"/>
      <c r="U100" s="16"/>
      <c r="V100" s="24">
        <v>3</v>
      </c>
      <c r="W100" s="16">
        <v>2</v>
      </c>
      <c r="X100" s="16">
        <v>20</v>
      </c>
      <c r="Y100" s="16">
        <v>20</v>
      </c>
      <c r="Z100" s="16">
        <f t="shared" si="9"/>
        <v>135</v>
      </c>
      <c r="AA100" s="25" t="s">
        <v>12</v>
      </c>
      <c r="AB100" s="6">
        <v>6.3</v>
      </c>
      <c r="AC100" s="46">
        <f t="shared" si="10"/>
        <v>850.5</v>
      </c>
    </row>
    <row r="101" spans="1:29" x14ac:dyDescent="0.2">
      <c r="A101" s="50" t="s">
        <v>279</v>
      </c>
      <c r="B101" s="16">
        <v>20</v>
      </c>
      <c r="C101" s="16">
        <v>10</v>
      </c>
      <c r="D101" s="16"/>
      <c r="E101" s="16">
        <v>12</v>
      </c>
      <c r="F101" s="23">
        <v>10</v>
      </c>
      <c r="G101" s="23">
        <v>10</v>
      </c>
      <c r="H101" s="23">
        <v>10</v>
      </c>
      <c r="I101" s="23">
        <v>10</v>
      </c>
      <c r="J101" s="23">
        <v>10</v>
      </c>
      <c r="K101" s="22">
        <v>10</v>
      </c>
      <c r="L101" s="16"/>
      <c r="M101" s="16">
        <v>11</v>
      </c>
      <c r="N101" s="16">
        <v>11</v>
      </c>
      <c r="O101" s="16"/>
      <c r="P101" s="16"/>
      <c r="Q101" s="16"/>
      <c r="R101" s="16">
        <v>10</v>
      </c>
      <c r="S101" s="16">
        <v>5</v>
      </c>
      <c r="T101" s="16"/>
      <c r="U101" s="16"/>
      <c r="V101" s="24">
        <v>6</v>
      </c>
      <c r="W101" s="16">
        <v>2</v>
      </c>
      <c r="X101" s="16"/>
      <c r="Y101" s="16"/>
      <c r="Z101" s="16">
        <f t="shared" si="9"/>
        <v>147</v>
      </c>
      <c r="AA101" s="25" t="s">
        <v>12</v>
      </c>
      <c r="AB101" s="6">
        <v>3.5</v>
      </c>
      <c r="AC101" s="46">
        <f t="shared" si="10"/>
        <v>514.5</v>
      </c>
    </row>
    <row r="102" spans="1:29" x14ac:dyDescent="0.2">
      <c r="A102" s="50" t="s">
        <v>280</v>
      </c>
      <c r="B102" s="16"/>
      <c r="C102" s="16"/>
      <c r="D102" s="16"/>
      <c r="E102" s="16">
        <v>12</v>
      </c>
      <c r="F102" s="23">
        <v>50</v>
      </c>
      <c r="G102" s="23">
        <v>50</v>
      </c>
      <c r="H102" s="23">
        <v>50</v>
      </c>
      <c r="I102" s="23">
        <v>50</v>
      </c>
      <c r="J102" s="23">
        <v>50</v>
      </c>
      <c r="K102" s="22">
        <v>25</v>
      </c>
      <c r="L102" s="16"/>
      <c r="M102" s="16"/>
      <c r="N102" s="16"/>
      <c r="O102" s="16"/>
      <c r="P102" s="16"/>
      <c r="Q102" s="16"/>
      <c r="R102" s="16"/>
      <c r="S102" s="16"/>
      <c r="T102" s="16"/>
      <c r="U102" s="16">
        <v>12</v>
      </c>
      <c r="V102" s="24"/>
      <c r="W102" s="16"/>
      <c r="X102" s="16"/>
      <c r="Y102" s="16"/>
      <c r="Z102" s="16">
        <f t="shared" si="9"/>
        <v>299</v>
      </c>
      <c r="AA102" s="25" t="s">
        <v>12</v>
      </c>
      <c r="AB102" s="6">
        <v>2.6</v>
      </c>
      <c r="AC102" s="46">
        <f t="shared" si="10"/>
        <v>777.4</v>
      </c>
    </row>
    <row r="103" spans="1:29" x14ac:dyDescent="0.2">
      <c r="A103" s="50" t="s">
        <v>281</v>
      </c>
      <c r="B103" s="16"/>
      <c r="C103" s="16"/>
      <c r="D103" s="16"/>
      <c r="E103" s="16"/>
      <c r="F103" s="16"/>
      <c r="G103" s="16"/>
      <c r="H103" s="23"/>
      <c r="I103" s="16"/>
      <c r="J103" s="16"/>
      <c r="K103" s="22"/>
      <c r="L103" s="16"/>
      <c r="M103" s="16"/>
      <c r="N103" s="16"/>
      <c r="O103" s="16"/>
      <c r="P103" s="16"/>
      <c r="Q103" s="16"/>
      <c r="R103" s="16"/>
      <c r="S103" s="16"/>
      <c r="T103" s="16"/>
      <c r="U103" s="16"/>
      <c r="V103" s="24">
        <v>1</v>
      </c>
      <c r="W103" s="16"/>
      <c r="X103" s="16"/>
      <c r="Y103" s="16"/>
      <c r="Z103" s="16">
        <f t="shared" si="9"/>
        <v>1</v>
      </c>
      <c r="AA103" s="25" t="s">
        <v>12</v>
      </c>
      <c r="AB103" s="6">
        <v>75.25</v>
      </c>
      <c r="AC103" s="46">
        <f t="shared" si="10"/>
        <v>75.25</v>
      </c>
    </row>
    <row r="104" spans="1:29" x14ac:dyDescent="0.2">
      <c r="A104" s="50" t="s">
        <v>282</v>
      </c>
      <c r="B104" s="16"/>
      <c r="C104" s="16"/>
      <c r="D104" s="16"/>
      <c r="E104" s="16"/>
      <c r="F104" s="16"/>
      <c r="G104" s="16"/>
      <c r="H104" s="23"/>
      <c r="I104" s="16"/>
      <c r="J104" s="16"/>
      <c r="K104" s="22"/>
      <c r="L104" s="16"/>
      <c r="M104" s="16"/>
      <c r="N104" s="16"/>
      <c r="O104" s="16"/>
      <c r="P104" s="16"/>
      <c r="Q104" s="16"/>
      <c r="R104" s="16"/>
      <c r="S104" s="16"/>
      <c r="T104" s="16"/>
      <c r="U104" s="16"/>
      <c r="V104" s="24">
        <v>1</v>
      </c>
      <c r="W104" s="16"/>
      <c r="X104" s="16"/>
      <c r="Y104" s="16"/>
      <c r="Z104" s="16">
        <f t="shared" si="9"/>
        <v>1</v>
      </c>
      <c r="AA104" s="25" t="s">
        <v>12</v>
      </c>
      <c r="AB104" s="6">
        <v>75.25</v>
      </c>
      <c r="AC104" s="46">
        <f t="shared" si="10"/>
        <v>75.25</v>
      </c>
    </row>
    <row r="105" spans="1:29" x14ac:dyDescent="0.2">
      <c r="A105" s="44" t="s">
        <v>296</v>
      </c>
      <c r="B105" s="26">
        <f t="shared" ref="B105:Y105" si="11">SUMPRODUCT(B106:B117,$AB106:$AB117)</f>
        <v>12117</v>
      </c>
      <c r="C105" s="26">
        <f t="shared" si="11"/>
        <v>0</v>
      </c>
      <c r="D105" s="26">
        <f t="shared" si="11"/>
        <v>0</v>
      </c>
      <c r="E105" s="26">
        <f t="shared" si="11"/>
        <v>0</v>
      </c>
      <c r="F105" s="26">
        <f t="shared" si="11"/>
        <v>0</v>
      </c>
      <c r="G105" s="26">
        <f t="shared" si="11"/>
        <v>0</v>
      </c>
      <c r="H105" s="26">
        <f t="shared" si="11"/>
        <v>0</v>
      </c>
      <c r="I105" s="26">
        <f t="shared" si="11"/>
        <v>0</v>
      </c>
      <c r="J105" s="26">
        <f t="shared" si="11"/>
        <v>0</v>
      </c>
      <c r="K105" s="26">
        <f t="shared" si="11"/>
        <v>0</v>
      </c>
      <c r="L105" s="26">
        <f t="shared" si="11"/>
        <v>0</v>
      </c>
      <c r="M105" s="26">
        <f t="shared" si="11"/>
        <v>0</v>
      </c>
      <c r="N105" s="26">
        <f t="shared" si="11"/>
        <v>0</v>
      </c>
      <c r="O105" s="26">
        <f t="shared" si="11"/>
        <v>0</v>
      </c>
      <c r="P105" s="26">
        <f t="shared" si="11"/>
        <v>0</v>
      </c>
      <c r="Q105" s="26">
        <f t="shared" si="11"/>
        <v>0</v>
      </c>
      <c r="R105" s="26">
        <f t="shared" si="11"/>
        <v>0</v>
      </c>
      <c r="S105" s="26">
        <f t="shared" si="11"/>
        <v>0</v>
      </c>
      <c r="T105" s="26">
        <f t="shared" si="11"/>
        <v>0</v>
      </c>
      <c r="U105" s="26">
        <f t="shared" si="11"/>
        <v>0</v>
      </c>
      <c r="V105" s="26">
        <f t="shared" si="11"/>
        <v>0</v>
      </c>
      <c r="W105" s="26">
        <f t="shared" si="11"/>
        <v>0</v>
      </c>
      <c r="X105" s="26">
        <f t="shared" si="11"/>
        <v>0</v>
      </c>
      <c r="Y105" s="26">
        <f t="shared" si="11"/>
        <v>0</v>
      </c>
      <c r="Z105" s="26"/>
      <c r="AA105" s="27"/>
      <c r="AB105" s="15"/>
      <c r="AC105" s="49">
        <f>SUM(AC106:AC117)</f>
        <v>12117</v>
      </c>
    </row>
    <row r="106" spans="1:29" x14ac:dyDescent="0.2">
      <c r="A106" s="53" t="s">
        <v>297</v>
      </c>
      <c r="B106" s="29">
        <v>12</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f t="shared" ref="Z106:Z117" si="12">SUM(B106:Y106)</f>
        <v>12</v>
      </c>
      <c r="AA106" s="29" t="s">
        <v>298</v>
      </c>
      <c r="AB106" s="30">
        <v>19</v>
      </c>
      <c r="AC106" s="46">
        <f t="shared" ref="AC106:AC117" si="13">SUM(Z106*$AB106)</f>
        <v>228</v>
      </c>
    </row>
    <row r="107" spans="1:29" ht="24" x14ac:dyDescent="0.2">
      <c r="A107" s="53" t="s">
        <v>299</v>
      </c>
      <c r="B107" s="29">
        <v>10</v>
      </c>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f t="shared" si="12"/>
        <v>10</v>
      </c>
      <c r="AA107" s="29" t="s">
        <v>28</v>
      </c>
      <c r="AB107" s="30">
        <v>500</v>
      </c>
      <c r="AC107" s="46">
        <f t="shared" si="13"/>
        <v>5000</v>
      </c>
    </row>
    <row r="108" spans="1:29" x14ac:dyDescent="0.2">
      <c r="A108" s="53" t="s">
        <v>300</v>
      </c>
      <c r="B108" s="29">
        <v>10</v>
      </c>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f t="shared" si="12"/>
        <v>10</v>
      </c>
      <c r="AA108" s="29" t="s">
        <v>28</v>
      </c>
      <c r="AB108" s="30">
        <v>260</v>
      </c>
      <c r="AC108" s="46">
        <f t="shared" si="13"/>
        <v>2600</v>
      </c>
    </row>
    <row r="109" spans="1:29" x14ac:dyDescent="0.2">
      <c r="A109" s="53" t="s">
        <v>301</v>
      </c>
      <c r="B109" s="29">
        <v>48</v>
      </c>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f t="shared" si="12"/>
        <v>48</v>
      </c>
      <c r="AA109" s="29" t="s">
        <v>200</v>
      </c>
      <c r="AB109" s="30">
        <v>6.5</v>
      </c>
      <c r="AC109" s="46">
        <f t="shared" si="13"/>
        <v>312</v>
      </c>
    </row>
    <row r="110" spans="1:29" x14ac:dyDescent="0.2">
      <c r="A110" s="53" t="s">
        <v>302</v>
      </c>
      <c r="B110" s="29">
        <v>12</v>
      </c>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f t="shared" si="12"/>
        <v>12</v>
      </c>
      <c r="AA110" s="29" t="s">
        <v>28</v>
      </c>
      <c r="AB110" s="30">
        <v>45</v>
      </c>
      <c r="AC110" s="46">
        <f t="shared" si="13"/>
        <v>540</v>
      </c>
    </row>
    <row r="111" spans="1:29" x14ac:dyDescent="0.2">
      <c r="A111" s="53" t="s">
        <v>303</v>
      </c>
      <c r="B111" s="29">
        <v>1</v>
      </c>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f t="shared" si="12"/>
        <v>1</v>
      </c>
      <c r="AA111" s="29" t="s">
        <v>28</v>
      </c>
      <c r="AB111" s="30">
        <v>75</v>
      </c>
      <c r="AC111" s="46">
        <f t="shared" si="13"/>
        <v>75</v>
      </c>
    </row>
    <row r="112" spans="1:29" x14ac:dyDescent="0.2">
      <c r="A112" s="53" t="s">
        <v>304</v>
      </c>
      <c r="B112" s="29">
        <v>1</v>
      </c>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f t="shared" si="12"/>
        <v>1</v>
      </c>
      <c r="AA112" s="29" t="s">
        <v>28</v>
      </c>
      <c r="AB112" s="30">
        <v>75</v>
      </c>
      <c r="AC112" s="46">
        <f t="shared" si="13"/>
        <v>75</v>
      </c>
    </row>
    <row r="113" spans="1:29" x14ac:dyDescent="0.2">
      <c r="A113" s="53" t="s">
        <v>305</v>
      </c>
      <c r="B113" s="29">
        <v>150</v>
      </c>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f t="shared" si="12"/>
        <v>150</v>
      </c>
      <c r="AA113" s="29" t="s">
        <v>200</v>
      </c>
      <c r="AB113" s="30">
        <v>3</v>
      </c>
      <c r="AC113" s="46">
        <f t="shared" si="13"/>
        <v>450</v>
      </c>
    </row>
    <row r="114" spans="1:29" x14ac:dyDescent="0.2">
      <c r="A114" s="53" t="s">
        <v>306</v>
      </c>
      <c r="B114" s="29">
        <v>150</v>
      </c>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f t="shared" si="12"/>
        <v>150</v>
      </c>
      <c r="AA114" s="29" t="s">
        <v>200</v>
      </c>
      <c r="AB114" s="30">
        <v>6.5</v>
      </c>
      <c r="AC114" s="46">
        <f t="shared" si="13"/>
        <v>975</v>
      </c>
    </row>
    <row r="115" spans="1:29" x14ac:dyDescent="0.2">
      <c r="A115" s="53" t="s">
        <v>307</v>
      </c>
      <c r="B115" s="29">
        <v>600</v>
      </c>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f t="shared" si="12"/>
        <v>600</v>
      </c>
      <c r="AA115" s="29" t="s">
        <v>298</v>
      </c>
      <c r="AB115" s="30">
        <v>0.5</v>
      </c>
      <c r="AC115" s="46">
        <f t="shared" si="13"/>
        <v>300</v>
      </c>
    </row>
    <row r="116" spans="1:29" x14ac:dyDescent="0.2">
      <c r="A116" s="53" t="s">
        <v>308</v>
      </c>
      <c r="B116" s="29">
        <v>310</v>
      </c>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f t="shared" si="12"/>
        <v>310</v>
      </c>
      <c r="AA116" s="29" t="s">
        <v>298</v>
      </c>
      <c r="AB116" s="30">
        <v>3</v>
      </c>
      <c r="AC116" s="46">
        <f t="shared" si="13"/>
        <v>930</v>
      </c>
    </row>
    <row r="117" spans="1:29" x14ac:dyDescent="0.2">
      <c r="A117" s="53" t="s">
        <v>309</v>
      </c>
      <c r="B117" s="29">
        <v>40</v>
      </c>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f t="shared" si="12"/>
        <v>40</v>
      </c>
      <c r="AA117" s="29" t="s">
        <v>298</v>
      </c>
      <c r="AB117" s="30">
        <v>15.8</v>
      </c>
      <c r="AC117" s="46">
        <f t="shared" si="13"/>
        <v>632</v>
      </c>
    </row>
    <row r="118" spans="1:29" ht="24" x14ac:dyDescent="0.2">
      <c r="A118" s="44" t="s">
        <v>391</v>
      </c>
      <c r="B118" s="13">
        <f t="shared" ref="B118:Y118" si="14">SUMPRODUCT(B119:B126,$AB119:$AB126)</f>
        <v>3080</v>
      </c>
      <c r="C118" s="13">
        <f t="shared" si="14"/>
        <v>1305</v>
      </c>
      <c r="D118" s="13">
        <f t="shared" si="14"/>
        <v>0</v>
      </c>
      <c r="E118" s="13">
        <f t="shared" si="14"/>
        <v>0</v>
      </c>
      <c r="F118" s="13">
        <f t="shared" si="14"/>
        <v>0</v>
      </c>
      <c r="G118" s="13">
        <f t="shared" si="14"/>
        <v>0</v>
      </c>
      <c r="H118" s="13">
        <f t="shared" si="14"/>
        <v>0</v>
      </c>
      <c r="I118" s="13">
        <f t="shared" si="14"/>
        <v>0</v>
      </c>
      <c r="J118" s="13">
        <f t="shared" si="14"/>
        <v>0</v>
      </c>
      <c r="K118" s="13">
        <f t="shared" si="14"/>
        <v>0</v>
      </c>
      <c r="L118" s="13">
        <f t="shared" si="14"/>
        <v>0</v>
      </c>
      <c r="M118" s="13">
        <f t="shared" si="14"/>
        <v>330</v>
      </c>
      <c r="N118" s="13">
        <f t="shared" si="14"/>
        <v>330</v>
      </c>
      <c r="O118" s="13">
        <f t="shared" si="14"/>
        <v>0</v>
      </c>
      <c r="P118" s="13">
        <f t="shared" si="14"/>
        <v>0</v>
      </c>
      <c r="Q118" s="13">
        <f t="shared" si="14"/>
        <v>0</v>
      </c>
      <c r="R118" s="13">
        <f t="shared" si="14"/>
        <v>0</v>
      </c>
      <c r="S118" s="13">
        <f t="shared" si="14"/>
        <v>0</v>
      </c>
      <c r="T118" s="13">
        <f t="shared" si="14"/>
        <v>0</v>
      </c>
      <c r="U118" s="13">
        <f t="shared" si="14"/>
        <v>0</v>
      </c>
      <c r="V118" s="13">
        <f t="shared" si="14"/>
        <v>302</v>
      </c>
      <c r="W118" s="13">
        <f t="shared" si="14"/>
        <v>0</v>
      </c>
      <c r="X118" s="13">
        <f t="shared" si="14"/>
        <v>0</v>
      </c>
      <c r="Y118" s="13">
        <f t="shared" si="14"/>
        <v>0</v>
      </c>
      <c r="Z118" s="13"/>
      <c r="AA118" s="14"/>
      <c r="AB118" s="15"/>
      <c r="AC118" s="49">
        <f>SUM(AC119:AC126)</f>
        <v>5347</v>
      </c>
    </row>
    <row r="119" spans="1:29" x14ac:dyDescent="0.2">
      <c r="A119" s="53" t="s">
        <v>316</v>
      </c>
      <c r="B119" s="16">
        <v>10</v>
      </c>
      <c r="C119" s="16">
        <v>5</v>
      </c>
      <c r="D119" s="16"/>
      <c r="E119" s="16"/>
      <c r="F119" s="16"/>
      <c r="G119" s="16"/>
      <c r="H119" s="16"/>
      <c r="I119" s="16"/>
      <c r="J119" s="16"/>
      <c r="K119" s="16"/>
      <c r="L119" s="16"/>
      <c r="M119" s="16">
        <v>6</v>
      </c>
      <c r="N119" s="16">
        <v>6</v>
      </c>
      <c r="O119" s="16"/>
      <c r="P119" s="16"/>
      <c r="Q119" s="16"/>
      <c r="R119" s="16"/>
      <c r="S119" s="16"/>
      <c r="T119" s="16"/>
      <c r="U119" s="16"/>
      <c r="V119" s="16">
        <v>5</v>
      </c>
      <c r="W119" s="16"/>
      <c r="X119" s="16"/>
      <c r="Y119" s="16"/>
      <c r="Z119" s="16">
        <f t="shared" ref="Z119:Z126" si="15">SUM(B119:Y119)</f>
        <v>32</v>
      </c>
      <c r="AA119" s="16" t="s">
        <v>12</v>
      </c>
      <c r="AB119" s="17">
        <v>25</v>
      </c>
      <c r="AC119" s="46">
        <f t="shared" ref="AC119:AC126" si="16">SUM(Z119*$AB119)</f>
        <v>800</v>
      </c>
    </row>
    <row r="120" spans="1:29" x14ac:dyDescent="0.2">
      <c r="A120" s="53" t="s">
        <v>317</v>
      </c>
      <c r="B120" s="16">
        <v>50</v>
      </c>
      <c r="C120" s="16">
        <v>20</v>
      </c>
      <c r="D120" s="16"/>
      <c r="E120" s="16"/>
      <c r="F120" s="16"/>
      <c r="G120" s="16"/>
      <c r="H120" s="16"/>
      <c r="I120" s="16"/>
      <c r="J120" s="16"/>
      <c r="K120" s="16"/>
      <c r="L120" s="16"/>
      <c r="M120" s="16">
        <v>6</v>
      </c>
      <c r="N120" s="16">
        <v>6</v>
      </c>
      <c r="O120" s="16"/>
      <c r="P120" s="16"/>
      <c r="Q120" s="16"/>
      <c r="R120" s="16"/>
      <c r="S120" s="16"/>
      <c r="T120" s="16"/>
      <c r="U120" s="16"/>
      <c r="V120" s="16">
        <v>6</v>
      </c>
      <c r="W120" s="16"/>
      <c r="X120" s="16"/>
      <c r="Y120" s="16"/>
      <c r="Z120" s="16">
        <f t="shared" si="15"/>
        <v>88</v>
      </c>
      <c r="AA120" s="16" t="s">
        <v>12</v>
      </c>
      <c r="AB120" s="17">
        <v>11</v>
      </c>
      <c r="AC120" s="46">
        <f t="shared" si="16"/>
        <v>968</v>
      </c>
    </row>
    <row r="121" spans="1:29" x14ac:dyDescent="0.2">
      <c r="A121" s="53" t="s">
        <v>318</v>
      </c>
      <c r="B121" s="16">
        <v>100</v>
      </c>
      <c r="C121" s="16">
        <v>30</v>
      </c>
      <c r="D121" s="16"/>
      <c r="E121" s="16"/>
      <c r="F121" s="16"/>
      <c r="G121" s="16"/>
      <c r="H121" s="16"/>
      <c r="I121" s="16"/>
      <c r="J121" s="16"/>
      <c r="K121" s="16"/>
      <c r="L121" s="16"/>
      <c r="M121" s="16"/>
      <c r="N121" s="16"/>
      <c r="O121" s="16"/>
      <c r="P121" s="16"/>
      <c r="Q121" s="16"/>
      <c r="R121" s="16"/>
      <c r="S121" s="16"/>
      <c r="T121" s="16"/>
      <c r="U121" s="16"/>
      <c r="V121" s="16"/>
      <c r="W121" s="16"/>
      <c r="X121" s="16"/>
      <c r="Y121" s="16"/>
      <c r="Z121" s="16">
        <f t="shared" si="15"/>
        <v>130</v>
      </c>
      <c r="AA121" s="16" t="s">
        <v>12</v>
      </c>
      <c r="AB121" s="17">
        <v>3</v>
      </c>
      <c r="AC121" s="46">
        <f t="shared" si="16"/>
        <v>390</v>
      </c>
    </row>
    <row r="122" spans="1:29" x14ac:dyDescent="0.2">
      <c r="A122" s="53" t="s">
        <v>319</v>
      </c>
      <c r="B122" s="16">
        <v>250</v>
      </c>
      <c r="C122" s="16">
        <v>50</v>
      </c>
      <c r="D122" s="16"/>
      <c r="E122" s="16"/>
      <c r="F122" s="16"/>
      <c r="G122" s="16"/>
      <c r="H122" s="16"/>
      <c r="I122" s="16"/>
      <c r="J122" s="16"/>
      <c r="K122" s="16"/>
      <c r="L122" s="16"/>
      <c r="M122" s="16"/>
      <c r="N122" s="16"/>
      <c r="O122" s="16"/>
      <c r="P122" s="16"/>
      <c r="Q122" s="16"/>
      <c r="R122" s="16"/>
      <c r="S122" s="16"/>
      <c r="T122" s="16"/>
      <c r="U122" s="16"/>
      <c r="V122" s="16"/>
      <c r="W122" s="16"/>
      <c r="X122" s="16"/>
      <c r="Y122" s="16"/>
      <c r="Z122" s="16">
        <f t="shared" si="15"/>
        <v>300</v>
      </c>
      <c r="AA122" s="16" t="s">
        <v>12</v>
      </c>
      <c r="AB122" s="17">
        <v>3</v>
      </c>
      <c r="AC122" s="46">
        <f t="shared" si="16"/>
        <v>900</v>
      </c>
    </row>
    <row r="123" spans="1:29" x14ac:dyDescent="0.2">
      <c r="A123" s="53" t="s">
        <v>320</v>
      </c>
      <c r="B123" s="16">
        <v>400</v>
      </c>
      <c r="C123" s="16">
        <v>200</v>
      </c>
      <c r="D123" s="16"/>
      <c r="E123" s="16"/>
      <c r="F123" s="16"/>
      <c r="G123" s="16"/>
      <c r="H123" s="16"/>
      <c r="I123" s="16"/>
      <c r="J123" s="16"/>
      <c r="K123" s="16"/>
      <c r="L123" s="16"/>
      <c r="M123" s="16">
        <v>6</v>
      </c>
      <c r="N123" s="16">
        <v>6</v>
      </c>
      <c r="O123" s="16"/>
      <c r="P123" s="16"/>
      <c r="Q123" s="16"/>
      <c r="R123" s="16"/>
      <c r="S123" s="16"/>
      <c r="T123" s="16"/>
      <c r="U123" s="16"/>
      <c r="V123" s="16">
        <v>6</v>
      </c>
      <c r="W123" s="16"/>
      <c r="X123" s="16"/>
      <c r="Y123" s="16"/>
      <c r="Z123" s="16">
        <f t="shared" si="15"/>
        <v>618</v>
      </c>
      <c r="AA123" s="16" t="s">
        <v>12</v>
      </c>
      <c r="AB123" s="17">
        <v>1.5</v>
      </c>
      <c r="AC123" s="46">
        <f t="shared" si="16"/>
        <v>927</v>
      </c>
    </row>
    <row r="124" spans="1:29" x14ac:dyDescent="0.2">
      <c r="A124" s="53" t="s">
        <v>321</v>
      </c>
      <c r="B124" s="16">
        <v>20</v>
      </c>
      <c r="C124" s="16">
        <v>20</v>
      </c>
      <c r="D124" s="16"/>
      <c r="E124" s="16"/>
      <c r="F124" s="16"/>
      <c r="G124" s="16"/>
      <c r="H124" s="16"/>
      <c r="I124" s="16"/>
      <c r="J124" s="16"/>
      <c r="K124" s="16"/>
      <c r="L124" s="16"/>
      <c r="M124" s="16">
        <v>4</v>
      </c>
      <c r="N124" s="16">
        <v>4</v>
      </c>
      <c r="O124" s="16"/>
      <c r="P124" s="16"/>
      <c r="Q124" s="16"/>
      <c r="R124" s="16"/>
      <c r="S124" s="16"/>
      <c r="T124" s="16"/>
      <c r="U124" s="16"/>
      <c r="V124" s="16">
        <v>4</v>
      </c>
      <c r="W124" s="16"/>
      <c r="X124" s="16"/>
      <c r="Y124" s="16"/>
      <c r="Z124" s="16">
        <f t="shared" si="15"/>
        <v>52</v>
      </c>
      <c r="AA124" s="16" t="s">
        <v>12</v>
      </c>
      <c r="AB124" s="17">
        <v>7.5</v>
      </c>
      <c r="AC124" s="46">
        <f t="shared" si="16"/>
        <v>390</v>
      </c>
    </row>
    <row r="125" spans="1:29" x14ac:dyDescent="0.2">
      <c r="A125" s="53" t="s">
        <v>322</v>
      </c>
      <c r="B125" s="16">
        <v>20</v>
      </c>
      <c r="C125" s="16">
        <v>20</v>
      </c>
      <c r="D125" s="16"/>
      <c r="E125" s="16"/>
      <c r="F125" s="16"/>
      <c r="G125" s="16"/>
      <c r="H125" s="16"/>
      <c r="I125" s="16"/>
      <c r="J125" s="16"/>
      <c r="K125" s="16"/>
      <c r="L125" s="16"/>
      <c r="M125" s="16">
        <v>4</v>
      </c>
      <c r="N125" s="16">
        <v>4</v>
      </c>
      <c r="O125" s="16"/>
      <c r="P125" s="16"/>
      <c r="Q125" s="16"/>
      <c r="R125" s="16"/>
      <c r="S125" s="16"/>
      <c r="T125" s="16"/>
      <c r="U125" s="16"/>
      <c r="V125" s="16">
        <v>3</v>
      </c>
      <c r="W125" s="16"/>
      <c r="X125" s="16"/>
      <c r="Y125" s="16"/>
      <c r="Z125" s="16">
        <f t="shared" si="15"/>
        <v>51</v>
      </c>
      <c r="AA125" s="16" t="s">
        <v>12</v>
      </c>
      <c r="AB125" s="17">
        <v>10</v>
      </c>
      <c r="AC125" s="46">
        <f t="shared" si="16"/>
        <v>510</v>
      </c>
    </row>
    <row r="126" spans="1:29" x14ac:dyDescent="0.2">
      <c r="A126" s="53" t="s">
        <v>323</v>
      </c>
      <c r="B126" s="16">
        <v>40</v>
      </c>
      <c r="C126" s="16">
        <v>10</v>
      </c>
      <c r="D126" s="16"/>
      <c r="E126" s="16"/>
      <c r="F126" s="16"/>
      <c r="G126" s="16"/>
      <c r="H126" s="16"/>
      <c r="I126" s="16"/>
      <c r="J126" s="16"/>
      <c r="K126" s="16"/>
      <c r="L126" s="16"/>
      <c r="M126" s="16">
        <v>5</v>
      </c>
      <c r="N126" s="16">
        <v>5</v>
      </c>
      <c r="O126" s="16"/>
      <c r="P126" s="16"/>
      <c r="Q126" s="16"/>
      <c r="R126" s="16"/>
      <c r="S126" s="16"/>
      <c r="T126" s="16"/>
      <c r="U126" s="16"/>
      <c r="V126" s="16">
        <v>6</v>
      </c>
      <c r="W126" s="16"/>
      <c r="X126" s="16"/>
      <c r="Y126" s="16"/>
      <c r="Z126" s="16">
        <f t="shared" si="15"/>
        <v>66</v>
      </c>
      <c r="AA126" s="16" t="s">
        <v>12</v>
      </c>
      <c r="AB126" s="17">
        <v>7</v>
      </c>
      <c r="AC126" s="46">
        <f t="shared" si="16"/>
        <v>462</v>
      </c>
    </row>
    <row r="127" spans="1:29" ht="24" x14ac:dyDescent="0.2">
      <c r="A127" s="116" t="s">
        <v>404</v>
      </c>
      <c r="B127" s="13">
        <f t="shared" ref="B127:Y127" si="17">SUMPRODUCT(B128:B140,$AB128:$AB140)</f>
        <v>0</v>
      </c>
      <c r="C127" s="13">
        <f t="shared" si="17"/>
        <v>0</v>
      </c>
      <c r="D127" s="13">
        <f t="shared" si="17"/>
        <v>0</v>
      </c>
      <c r="E127" s="13">
        <f t="shared" si="17"/>
        <v>0</v>
      </c>
      <c r="F127" s="13">
        <f t="shared" si="17"/>
        <v>0</v>
      </c>
      <c r="G127" s="13">
        <f t="shared" si="17"/>
        <v>0</v>
      </c>
      <c r="H127" s="13">
        <f t="shared" si="17"/>
        <v>0</v>
      </c>
      <c r="I127" s="13">
        <f t="shared" si="17"/>
        <v>0</v>
      </c>
      <c r="J127" s="13">
        <f t="shared" si="17"/>
        <v>0</v>
      </c>
      <c r="K127" s="13">
        <f t="shared" si="17"/>
        <v>0</v>
      </c>
      <c r="L127" s="13">
        <f t="shared" si="17"/>
        <v>0</v>
      </c>
      <c r="M127" s="13">
        <f t="shared" si="17"/>
        <v>0</v>
      </c>
      <c r="N127" s="13">
        <f t="shared" si="17"/>
        <v>0</v>
      </c>
      <c r="O127" s="13">
        <f t="shared" si="17"/>
        <v>20000</v>
      </c>
      <c r="P127" s="13">
        <f t="shared" si="17"/>
        <v>0</v>
      </c>
      <c r="Q127" s="13">
        <f t="shared" si="17"/>
        <v>0</v>
      </c>
      <c r="R127" s="13">
        <f t="shared" si="17"/>
        <v>0</v>
      </c>
      <c r="S127" s="13">
        <f t="shared" si="17"/>
        <v>0</v>
      </c>
      <c r="T127" s="13">
        <f t="shared" si="17"/>
        <v>0</v>
      </c>
      <c r="U127" s="13">
        <f t="shared" si="17"/>
        <v>0</v>
      </c>
      <c r="V127" s="13">
        <f t="shared" si="17"/>
        <v>0</v>
      </c>
      <c r="W127" s="13">
        <f t="shared" si="17"/>
        <v>0</v>
      </c>
      <c r="X127" s="13">
        <f t="shared" si="17"/>
        <v>0</v>
      </c>
      <c r="Y127" s="13">
        <f t="shared" si="17"/>
        <v>0</v>
      </c>
      <c r="Z127" s="13"/>
      <c r="AA127" s="14"/>
      <c r="AB127" s="15"/>
      <c r="AC127" s="49">
        <f>SUM(AC128:AC140)</f>
        <v>20000</v>
      </c>
    </row>
    <row r="128" spans="1:29" x14ac:dyDescent="0.2">
      <c r="A128" s="74" t="s">
        <v>325</v>
      </c>
      <c r="B128" s="16"/>
      <c r="C128" s="16"/>
      <c r="D128" s="16"/>
      <c r="E128" s="16"/>
      <c r="F128" s="16"/>
      <c r="G128" s="16"/>
      <c r="H128" s="16"/>
      <c r="I128" s="16"/>
      <c r="J128" s="16"/>
      <c r="K128" s="16"/>
      <c r="L128" s="16"/>
      <c r="M128" s="16"/>
      <c r="N128" s="16"/>
      <c r="O128" s="16">
        <v>1</v>
      </c>
      <c r="P128" s="16"/>
      <c r="Q128" s="16"/>
      <c r="R128" s="16"/>
      <c r="S128" s="16"/>
      <c r="T128" s="16"/>
      <c r="U128" s="16"/>
      <c r="V128" s="16"/>
      <c r="W128" s="16"/>
      <c r="X128" s="16"/>
      <c r="Y128" s="16"/>
      <c r="Z128" s="16">
        <f t="shared" ref="Z128:Z140" si="18">SUM(B128:Y128)</f>
        <v>1</v>
      </c>
      <c r="AA128" s="16" t="s">
        <v>12</v>
      </c>
      <c r="AB128" s="17">
        <v>480</v>
      </c>
      <c r="AC128" s="46">
        <f t="shared" ref="AC128:AC140" si="19">SUM(Z128*$AB128)</f>
        <v>480</v>
      </c>
    </row>
    <row r="129" spans="1:29" x14ac:dyDescent="0.2">
      <c r="A129" s="74" t="s">
        <v>326</v>
      </c>
      <c r="B129" s="16"/>
      <c r="C129" s="16"/>
      <c r="D129" s="16"/>
      <c r="E129" s="16"/>
      <c r="F129" s="16"/>
      <c r="G129" s="16"/>
      <c r="H129" s="16"/>
      <c r="I129" s="16"/>
      <c r="J129" s="16"/>
      <c r="K129" s="16"/>
      <c r="L129" s="16"/>
      <c r="M129" s="16"/>
      <c r="N129" s="16"/>
      <c r="O129" s="16">
        <v>1</v>
      </c>
      <c r="P129" s="16"/>
      <c r="Q129" s="16"/>
      <c r="R129" s="16"/>
      <c r="S129" s="16"/>
      <c r="T129" s="16"/>
      <c r="U129" s="16"/>
      <c r="V129" s="16"/>
      <c r="W129" s="16"/>
      <c r="X129" s="16"/>
      <c r="Y129" s="16"/>
      <c r="Z129" s="16">
        <f t="shared" si="18"/>
        <v>1</v>
      </c>
      <c r="AA129" s="16" t="s">
        <v>12</v>
      </c>
      <c r="AB129" s="17">
        <v>2940</v>
      </c>
      <c r="AC129" s="46">
        <f t="shared" si="19"/>
        <v>2940</v>
      </c>
    </row>
    <row r="130" spans="1:29" x14ac:dyDescent="0.2">
      <c r="A130" s="74" t="s">
        <v>327</v>
      </c>
      <c r="B130" s="16"/>
      <c r="C130" s="16"/>
      <c r="D130" s="16"/>
      <c r="E130" s="16"/>
      <c r="F130" s="16"/>
      <c r="G130" s="16"/>
      <c r="H130" s="16"/>
      <c r="I130" s="16"/>
      <c r="J130" s="16"/>
      <c r="K130" s="16"/>
      <c r="L130" s="16"/>
      <c r="M130" s="16"/>
      <c r="N130" s="16"/>
      <c r="O130" s="16">
        <v>1</v>
      </c>
      <c r="P130" s="16"/>
      <c r="Q130" s="16"/>
      <c r="R130" s="16"/>
      <c r="S130" s="16"/>
      <c r="T130" s="16"/>
      <c r="U130" s="16"/>
      <c r="V130" s="16"/>
      <c r="W130" s="16"/>
      <c r="X130" s="16"/>
      <c r="Y130" s="16"/>
      <c r="Z130" s="16">
        <f t="shared" si="18"/>
        <v>1</v>
      </c>
      <c r="AA130" s="16" t="s">
        <v>12</v>
      </c>
      <c r="AB130" s="17">
        <v>2950</v>
      </c>
      <c r="AC130" s="46">
        <f t="shared" si="19"/>
        <v>2950</v>
      </c>
    </row>
    <row r="131" spans="1:29" x14ac:dyDescent="0.2">
      <c r="A131" s="74" t="s">
        <v>328</v>
      </c>
      <c r="B131" s="16"/>
      <c r="C131" s="16"/>
      <c r="D131" s="16"/>
      <c r="E131" s="16"/>
      <c r="F131" s="16"/>
      <c r="G131" s="16"/>
      <c r="H131" s="16"/>
      <c r="I131" s="16"/>
      <c r="J131" s="16"/>
      <c r="K131" s="16"/>
      <c r="L131" s="16"/>
      <c r="M131" s="16"/>
      <c r="N131" s="16"/>
      <c r="O131" s="16">
        <v>5</v>
      </c>
      <c r="P131" s="16"/>
      <c r="Q131" s="16"/>
      <c r="R131" s="16"/>
      <c r="S131" s="16"/>
      <c r="T131" s="16"/>
      <c r="U131" s="16"/>
      <c r="V131" s="16"/>
      <c r="W131" s="16"/>
      <c r="X131" s="16"/>
      <c r="Y131" s="16"/>
      <c r="Z131" s="16">
        <f t="shared" si="18"/>
        <v>5</v>
      </c>
      <c r="AA131" s="16" t="s">
        <v>12</v>
      </c>
      <c r="AB131" s="17">
        <v>500</v>
      </c>
      <c r="AC131" s="46">
        <f t="shared" si="19"/>
        <v>2500</v>
      </c>
    </row>
    <row r="132" spans="1:29" x14ac:dyDescent="0.2">
      <c r="A132" s="74" t="s">
        <v>329</v>
      </c>
      <c r="B132" s="16"/>
      <c r="C132" s="16"/>
      <c r="D132" s="16"/>
      <c r="E132" s="16"/>
      <c r="F132" s="16"/>
      <c r="G132" s="16"/>
      <c r="H132" s="16"/>
      <c r="I132" s="16"/>
      <c r="J132" s="16"/>
      <c r="K132" s="16"/>
      <c r="L132" s="16"/>
      <c r="M132" s="16"/>
      <c r="N132" s="16"/>
      <c r="O132" s="16">
        <v>2</v>
      </c>
      <c r="P132" s="16"/>
      <c r="Q132" s="16"/>
      <c r="R132" s="16"/>
      <c r="S132" s="16"/>
      <c r="T132" s="16"/>
      <c r="U132" s="16"/>
      <c r="V132" s="16"/>
      <c r="W132" s="16"/>
      <c r="X132" s="16"/>
      <c r="Y132" s="16"/>
      <c r="Z132" s="16">
        <f t="shared" si="18"/>
        <v>2</v>
      </c>
      <c r="AA132" s="16" t="s">
        <v>12</v>
      </c>
      <c r="AB132" s="17">
        <v>700</v>
      </c>
      <c r="AC132" s="46">
        <f t="shared" si="19"/>
        <v>1400</v>
      </c>
    </row>
    <row r="133" spans="1:29" x14ac:dyDescent="0.2">
      <c r="A133" s="74" t="s">
        <v>330</v>
      </c>
      <c r="B133" s="16"/>
      <c r="C133" s="16"/>
      <c r="D133" s="16"/>
      <c r="E133" s="16"/>
      <c r="F133" s="16"/>
      <c r="G133" s="16"/>
      <c r="H133" s="16"/>
      <c r="I133" s="16"/>
      <c r="J133" s="16"/>
      <c r="K133" s="16"/>
      <c r="L133" s="16"/>
      <c r="M133" s="16"/>
      <c r="N133" s="16"/>
      <c r="O133" s="16">
        <v>1</v>
      </c>
      <c r="P133" s="16"/>
      <c r="Q133" s="16"/>
      <c r="R133" s="16"/>
      <c r="S133" s="16"/>
      <c r="T133" s="16"/>
      <c r="U133" s="16"/>
      <c r="V133" s="16"/>
      <c r="W133" s="16"/>
      <c r="X133" s="16"/>
      <c r="Y133" s="16"/>
      <c r="Z133" s="16">
        <f t="shared" si="18"/>
        <v>1</v>
      </c>
      <c r="AA133" s="16" t="s">
        <v>12</v>
      </c>
      <c r="AB133" s="17">
        <v>700</v>
      </c>
      <c r="AC133" s="46">
        <f t="shared" si="19"/>
        <v>700</v>
      </c>
    </row>
    <row r="134" spans="1:29" x14ac:dyDescent="0.2">
      <c r="A134" s="74" t="s">
        <v>331</v>
      </c>
      <c r="B134" s="16"/>
      <c r="C134" s="16"/>
      <c r="D134" s="16"/>
      <c r="E134" s="16"/>
      <c r="F134" s="16"/>
      <c r="G134" s="16"/>
      <c r="H134" s="16"/>
      <c r="I134" s="16"/>
      <c r="J134" s="16"/>
      <c r="K134" s="16"/>
      <c r="L134" s="16"/>
      <c r="M134" s="16"/>
      <c r="N134" s="16"/>
      <c r="O134" s="16">
        <v>1</v>
      </c>
      <c r="P134" s="16"/>
      <c r="Q134" s="16"/>
      <c r="R134" s="16"/>
      <c r="S134" s="16"/>
      <c r="T134" s="16"/>
      <c r="U134" s="16"/>
      <c r="V134" s="16"/>
      <c r="W134" s="16"/>
      <c r="X134" s="16"/>
      <c r="Y134" s="16"/>
      <c r="Z134" s="16">
        <f t="shared" si="18"/>
        <v>1</v>
      </c>
      <c r="AA134" s="16" t="s">
        <v>12</v>
      </c>
      <c r="AB134" s="17">
        <v>4000</v>
      </c>
      <c r="AC134" s="46">
        <f t="shared" si="19"/>
        <v>4000</v>
      </c>
    </row>
    <row r="135" spans="1:29" x14ac:dyDescent="0.2">
      <c r="A135" s="74" t="s">
        <v>332</v>
      </c>
      <c r="B135" s="16"/>
      <c r="C135" s="16"/>
      <c r="D135" s="16"/>
      <c r="E135" s="16"/>
      <c r="F135" s="16"/>
      <c r="G135" s="16"/>
      <c r="H135" s="16"/>
      <c r="I135" s="16"/>
      <c r="J135" s="16"/>
      <c r="K135" s="16"/>
      <c r="L135" s="16"/>
      <c r="M135" s="16"/>
      <c r="N135" s="16"/>
      <c r="O135" s="16">
        <v>1</v>
      </c>
      <c r="P135" s="16"/>
      <c r="Q135" s="16"/>
      <c r="R135" s="16"/>
      <c r="S135" s="16"/>
      <c r="T135" s="16"/>
      <c r="U135" s="16"/>
      <c r="V135" s="16"/>
      <c r="W135" s="16"/>
      <c r="X135" s="16"/>
      <c r="Y135" s="16"/>
      <c r="Z135" s="16">
        <f t="shared" si="18"/>
        <v>1</v>
      </c>
      <c r="AA135" s="16" t="s">
        <v>12</v>
      </c>
      <c r="AB135" s="17">
        <v>480</v>
      </c>
      <c r="AC135" s="46">
        <f t="shared" si="19"/>
        <v>480</v>
      </c>
    </row>
    <row r="136" spans="1:29" x14ac:dyDescent="0.2">
      <c r="A136" s="74" t="s">
        <v>333</v>
      </c>
      <c r="B136" s="16"/>
      <c r="C136" s="16"/>
      <c r="D136" s="16"/>
      <c r="E136" s="16"/>
      <c r="F136" s="16"/>
      <c r="G136" s="16"/>
      <c r="H136" s="16"/>
      <c r="I136" s="16"/>
      <c r="J136" s="16"/>
      <c r="K136" s="16"/>
      <c r="L136" s="16"/>
      <c r="M136" s="16"/>
      <c r="N136" s="16"/>
      <c r="O136" s="16">
        <v>1</v>
      </c>
      <c r="P136" s="16"/>
      <c r="Q136" s="16"/>
      <c r="R136" s="16"/>
      <c r="S136" s="16"/>
      <c r="T136" s="16"/>
      <c r="U136" s="16"/>
      <c r="V136" s="16"/>
      <c r="W136" s="16"/>
      <c r="X136" s="16"/>
      <c r="Y136" s="16"/>
      <c r="Z136" s="16">
        <f t="shared" si="18"/>
        <v>1</v>
      </c>
      <c r="AA136" s="16" t="s">
        <v>12</v>
      </c>
      <c r="AB136" s="17">
        <v>400</v>
      </c>
      <c r="AC136" s="46">
        <f t="shared" si="19"/>
        <v>400</v>
      </c>
    </row>
    <row r="137" spans="1:29" x14ac:dyDescent="0.2">
      <c r="A137" s="74" t="s">
        <v>334</v>
      </c>
      <c r="B137" s="16"/>
      <c r="C137" s="16"/>
      <c r="D137" s="16"/>
      <c r="E137" s="16"/>
      <c r="F137" s="16"/>
      <c r="G137" s="16"/>
      <c r="H137" s="16"/>
      <c r="I137" s="16"/>
      <c r="J137" s="16"/>
      <c r="K137" s="16"/>
      <c r="L137" s="16"/>
      <c r="M137" s="16"/>
      <c r="N137" s="16"/>
      <c r="O137" s="16">
        <v>1</v>
      </c>
      <c r="P137" s="16"/>
      <c r="Q137" s="16"/>
      <c r="R137" s="16"/>
      <c r="S137" s="16"/>
      <c r="T137" s="16"/>
      <c r="U137" s="16"/>
      <c r="V137" s="16"/>
      <c r="W137" s="16"/>
      <c r="X137" s="16"/>
      <c r="Y137" s="16"/>
      <c r="Z137" s="16">
        <f t="shared" si="18"/>
        <v>1</v>
      </c>
      <c r="AA137" s="16" t="s">
        <v>12</v>
      </c>
      <c r="AB137" s="17">
        <v>400</v>
      </c>
      <c r="AC137" s="46">
        <f t="shared" si="19"/>
        <v>400</v>
      </c>
    </row>
    <row r="138" spans="1:29" x14ac:dyDescent="0.2">
      <c r="A138" s="74" t="s">
        <v>335</v>
      </c>
      <c r="B138" s="16"/>
      <c r="C138" s="16"/>
      <c r="D138" s="16"/>
      <c r="E138" s="16"/>
      <c r="F138" s="16"/>
      <c r="G138" s="16"/>
      <c r="H138" s="16"/>
      <c r="I138" s="16"/>
      <c r="J138" s="16"/>
      <c r="K138" s="16"/>
      <c r="L138" s="16"/>
      <c r="M138" s="16"/>
      <c r="N138" s="16"/>
      <c r="O138" s="16">
        <v>1</v>
      </c>
      <c r="P138" s="16"/>
      <c r="Q138" s="16"/>
      <c r="R138" s="16"/>
      <c r="S138" s="16"/>
      <c r="T138" s="16"/>
      <c r="U138" s="16"/>
      <c r="V138" s="16"/>
      <c r="W138" s="16"/>
      <c r="X138" s="16"/>
      <c r="Y138" s="16"/>
      <c r="Z138" s="16">
        <f t="shared" si="18"/>
        <v>1</v>
      </c>
      <c r="AA138" s="16" t="s">
        <v>12</v>
      </c>
      <c r="AB138" s="17">
        <v>1400</v>
      </c>
      <c r="AC138" s="46">
        <f t="shared" si="19"/>
        <v>1400</v>
      </c>
    </row>
    <row r="139" spans="1:29" x14ac:dyDescent="0.2">
      <c r="A139" s="74" t="s">
        <v>336</v>
      </c>
      <c r="B139" s="16"/>
      <c r="C139" s="16"/>
      <c r="D139" s="16"/>
      <c r="E139" s="16"/>
      <c r="F139" s="16"/>
      <c r="G139" s="16"/>
      <c r="H139" s="16"/>
      <c r="I139" s="16"/>
      <c r="J139" s="16"/>
      <c r="K139" s="16"/>
      <c r="L139" s="16"/>
      <c r="M139" s="16"/>
      <c r="N139" s="16"/>
      <c r="O139" s="16">
        <v>1</v>
      </c>
      <c r="P139" s="16"/>
      <c r="Q139" s="16"/>
      <c r="R139" s="16"/>
      <c r="S139" s="16"/>
      <c r="T139" s="16"/>
      <c r="U139" s="16"/>
      <c r="V139" s="16"/>
      <c r="W139" s="16"/>
      <c r="X139" s="16"/>
      <c r="Y139" s="16"/>
      <c r="Z139" s="16">
        <f t="shared" si="18"/>
        <v>1</v>
      </c>
      <c r="AA139" s="16" t="s">
        <v>12</v>
      </c>
      <c r="AB139" s="17">
        <v>1250</v>
      </c>
      <c r="AC139" s="46">
        <f t="shared" si="19"/>
        <v>1250</v>
      </c>
    </row>
    <row r="140" spans="1:29" ht="12.75" thickBot="1" x14ac:dyDescent="0.25">
      <c r="A140" s="76" t="s">
        <v>337</v>
      </c>
      <c r="B140" s="63"/>
      <c r="C140" s="63"/>
      <c r="D140" s="63"/>
      <c r="E140" s="63"/>
      <c r="F140" s="63"/>
      <c r="G140" s="63"/>
      <c r="H140" s="63"/>
      <c r="I140" s="63"/>
      <c r="J140" s="63"/>
      <c r="K140" s="63"/>
      <c r="L140" s="63"/>
      <c r="M140" s="63"/>
      <c r="N140" s="63"/>
      <c r="O140" s="63">
        <v>1</v>
      </c>
      <c r="P140" s="63"/>
      <c r="Q140" s="63"/>
      <c r="R140" s="63"/>
      <c r="S140" s="63"/>
      <c r="T140" s="63"/>
      <c r="U140" s="63"/>
      <c r="V140" s="63"/>
      <c r="W140" s="63"/>
      <c r="X140" s="63"/>
      <c r="Y140" s="63"/>
      <c r="Z140" s="63">
        <f t="shared" si="18"/>
        <v>1</v>
      </c>
      <c r="AA140" s="63" t="s">
        <v>12</v>
      </c>
      <c r="AB140" s="64">
        <v>1100</v>
      </c>
      <c r="AC140" s="65">
        <f t="shared" si="19"/>
        <v>1100</v>
      </c>
    </row>
    <row r="141" spans="1:29" ht="13.5" thickTop="1" thickBot="1" x14ac:dyDescent="0.25">
      <c r="A141" s="71" t="s">
        <v>11</v>
      </c>
      <c r="B141" s="72">
        <f t="shared" ref="B141:Y141" si="20">B10</f>
        <v>55608.33</v>
      </c>
      <c r="C141" s="72">
        <f t="shared" si="20"/>
        <v>22585.280000000002</v>
      </c>
      <c r="D141" s="72">
        <f t="shared" si="20"/>
        <v>12143.2</v>
      </c>
      <c r="E141" s="72">
        <f t="shared" si="20"/>
        <v>1893.6900000000003</v>
      </c>
      <c r="F141" s="72">
        <f t="shared" si="20"/>
        <v>2075.3400000000006</v>
      </c>
      <c r="G141" s="72">
        <f t="shared" si="20"/>
        <v>2075.3400000000006</v>
      </c>
      <c r="H141" s="72">
        <f t="shared" si="20"/>
        <v>2075.3400000000006</v>
      </c>
      <c r="I141" s="72">
        <f t="shared" si="20"/>
        <v>2075.3400000000006</v>
      </c>
      <c r="J141" s="72">
        <f t="shared" si="20"/>
        <v>2075.3400000000006</v>
      </c>
      <c r="K141" s="72">
        <f t="shared" si="20"/>
        <v>1812.7700000000007</v>
      </c>
      <c r="L141" s="72">
        <f t="shared" si="20"/>
        <v>660.63</v>
      </c>
      <c r="M141" s="72">
        <f t="shared" si="20"/>
        <v>2295.13</v>
      </c>
      <c r="N141" s="72">
        <f t="shared" si="20"/>
        <v>2295.13</v>
      </c>
      <c r="O141" s="72">
        <f t="shared" si="20"/>
        <v>21206.58</v>
      </c>
      <c r="P141" s="72">
        <f t="shared" si="20"/>
        <v>628.67000000000007</v>
      </c>
      <c r="Q141" s="72">
        <f t="shared" si="20"/>
        <v>1006.1299999999999</v>
      </c>
      <c r="R141" s="72">
        <f t="shared" si="20"/>
        <v>1428.6900000000003</v>
      </c>
      <c r="S141" s="72">
        <f t="shared" si="20"/>
        <v>999.36999999999978</v>
      </c>
      <c r="T141" s="72">
        <f t="shared" si="20"/>
        <v>985.46000000000015</v>
      </c>
      <c r="U141" s="72">
        <f t="shared" si="20"/>
        <v>937.68000000000006</v>
      </c>
      <c r="V141" s="72">
        <f t="shared" si="20"/>
        <v>1565.4499999999998</v>
      </c>
      <c r="W141" s="72">
        <f t="shared" si="20"/>
        <v>1489.43</v>
      </c>
      <c r="X141" s="72">
        <f t="shared" si="20"/>
        <v>628.67000000000007</v>
      </c>
      <c r="Y141" s="72">
        <f t="shared" si="20"/>
        <v>630.19000000000005</v>
      </c>
      <c r="Z141" s="72"/>
      <c r="AA141" s="151"/>
      <c r="AB141" s="151"/>
      <c r="AC141" s="73">
        <f>AC10</f>
        <v>101928.77999999998</v>
      </c>
    </row>
    <row r="142" spans="1:29" ht="12.75" thickTop="1" x14ac:dyDescent="0.2"/>
    <row r="143" spans="1:29" x14ac:dyDescent="0.2">
      <c r="A143" s="109" t="s">
        <v>373</v>
      </c>
    </row>
  </sheetData>
  <mergeCells count="5">
    <mergeCell ref="AA8:AA9"/>
    <mergeCell ref="AB8:AB9"/>
    <mergeCell ref="AC8:AC9"/>
    <mergeCell ref="AA141:AB141"/>
    <mergeCell ref="A1:A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RESUMEN_TAREA</vt:lpstr>
      <vt:lpstr>RESUMEN_ESPECIFICA</vt:lpstr>
      <vt:lpstr>CNV_ANTEPROYECTO</vt:lpstr>
      <vt:lpstr>CNV_DEMANDA_ADICIONAL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TORRES JOAQUIN DANNY JOSE</dc:creator>
  <cp:lastModifiedBy>CARLOS ALCA IBARRA</cp:lastModifiedBy>
  <dcterms:created xsi:type="dcterms:W3CDTF">2018-03-22T13:16:17Z</dcterms:created>
  <dcterms:modified xsi:type="dcterms:W3CDTF">2020-05-12T14:36:13Z</dcterms:modified>
</cp:coreProperties>
</file>