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3A7A190A-6333-4FB7-AFB8-39D0A06E3C42}" xr6:coauthVersionLast="36" xr6:coauthVersionMax="36" xr10:uidLastSave="{00000000-0000-0000-0000-000000000000}"/>
  <bookViews>
    <workbookView xWindow="0" yWindow="0" windowWidth="28800" windowHeight="1210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6" l="1"/>
  <c r="M20" i="6"/>
  <c r="M21" i="6"/>
  <c r="M22" i="6"/>
  <c r="M23" i="6"/>
  <c r="M24" i="6"/>
  <c r="M25" i="6"/>
  <c r="M26" i="6"/>
  <c r="M18" i="6"/>
  <c r="L19" i="6"/>
  <c r="L20" i="6"/>
  <c r="L21" i="6"/>
  <c r="L22" i="6"/>
  <c r="L23" i="6"/>
  <c r="L24" i="6"/>
  <c r="L25" i="6"/>
  <c r="L26" i="6"/>
  <c r="L18" i="6"/>
  <c r="K5" i="6"/>
  <c r="K6" i="6"/>
  <c r="K7" i="6"/>
  <c r="K8" i="6"/>
  <c r="K9" i="6"/>
  <c r="K4" i="6"/>
  <c r="K3" i="6"/>
  <c r="M5" i="6"/>
  <c r="K19" i="6"/>
  <c r="K20" i="6"/>
  <c r="K21" i="6"/>
  <c r="K22" i="6"/>
  <c r="K23" i="6"/>
  <c r="K24" i="6"/>
  <c r="K25" i="6"/>
  <c r="K26" i="6"/>
  <c r="K18" i="6"/>
  <c r="M4" i="6"/>
  <c r="M6" i="6"/>
  <c r="M8" i="6"/>
  <c r="M9" i="6"/>
  <c r="M3" i="6"/>
  <c r="L4" i="6"/>
  <c r="L5" i="6"/>
  <c r="L6" i="6"/>
  <c r="L7" i="6"/>
  <c r="L8" i="6"/>
  <c r="L9" i="6"/>
  <c r="L3" i="6"/>
  <c r="M7" i="6"/>
  <c r="M11" i="6"/>
  <c r="J14" i="6" l="1"/>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<sst xmlns="http://schemas.openxmlformats.org/spreadsheetml/2006/main" count="45" uniqueCount="31">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</sst>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xf>
    <xf numFmtId="4" fontId="0" fillId="0" borderId="0" xfId="0" applyNumberFormat="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10" zoomScale="60" zoomScaleNormal="60" workbookViewId="0">
      <selection activeCell="B24" sqref="B24"/>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40" t="s">
        <v>0</v>
      </c>
      <c r="B1" s="41"/>
      <c r="C1" s="42"/>
    </row>
    <row r="2" spans="1:3" ht="14.45" customHeight="1" x14ac:dyDescent="0.25">
      <c r="A2" s="43"/>
      <c r="B2" s="44"/>
      <c r="C2" s="45"/>
    </row>
    <row r="3" spans="1:3" ht="14.45" customHeight="1" x14ac:dyDescent="0.25">
      <c r="A3" s="43"/>
      <c r="B3" s="44"/>
      <c r="C3" s="45"/>
    </row>
    <row r="4" spans="1:3" ht="14.45" customHeight="1" x14ac:dyDescent="0.25">
      <c r="A4" s="43"/>
      <c r="B4" s="44"/>
      <c r="C4" s="45"/>
    </row>
    <row r="5" spans="1:3" ht="326.45" customHeight="1" x14ac:dyDescent="0.25">
      <c r="A5" s="43"/>
      <c r="B5" s="44"/>
      <c r="C5" s="45"/>
    </row>
    <row r="6" spans="1:3" ht="326.45" customHeight="1" thickBot="1" x14ac:dyDescent="0.3">
      <c r="A6" s="39"/>
      <c r="B6" s="37"/>
      <c r="C6" s="39"/>
    </row>
    <row r="7" spans="1:3" s="3" customFormat="1" ht="54.75" thickBot="1" x14ac:dyDescent="0.35">
      <c r="A7" s="13" t="s">
        <v>1</v>
      </c>
      <c r="B7" s="14" t="s">
        <v>2</v>
      </c>
      <c r="C7" s="15" t="s">
        <v>3</v>
      </c>
    </row>
    <row r="8" spans="1:3" s="3" customFormat="1" ht="54" x14ac:dyDescent="0.3">
      <c r="A8" s="9" t="s">
        <v>4</v>
      </c>
      <c r="B8" s="4">
        <v>15</v>
      </c>
      <c r="C8" s="5" t="s">
        <v>5</v>
      </c>
    </row>
    <row r="9" spans="1:3" s="3" customFormat="1" ht="36" x14ac:dyDescent="0.3">
      <c r="A9" s="9" t="s">
        <v>6</v>
      </c>
      <c r="B9" s="4">
        <v>15000</v>
      </c>
      <c r="C9" s="5" t="s">
        <v>7</v>
      </c>
    </row>
    <row r="10" spans="1:3" s="3" customFormat="1" ht="36" x14ac:dyDescent="0.3">
      <c r="A10" s="9" t="s">
        <v>8</v>
      </c>
      <c r="B10" s="4">
        <v>25000</v>
      </c>
      <c r="C10" s="5" t="s">
        <v>7</v>
      </c>
    </row>
    <row r="11" spans="1:3" s="3" customFormat="1" ht="36" x14ac:dyDescent="0.3">
      <c r="A11" s="9" t="s">
        <v>9</v>
      </c>
      <c r="B11" s="4">
        <v>10</v>
      </c>
      <c r="C11" s="5" t="s">
        <v>5</v>
      </c>
    </row>
    <row r="12" spans="1:3" s="3" customFormat="1" ht="18.75" x14ac:dyDescent="0.3">
      <c r="A12" s="10" t="s">
        <v>10</v>
      </c>
      <c r="B12" s="11">
        <v>40000</v>
      </c>
      <c r="C12" s="12" t="s">
        <v>7</v>
      </c>
    </row>
    <row r="13" spans="1:3" s="3" customFormat="1" ht="54" x14ac:dyDescent="0.3">
      <c r="A13" s="9" t="s">
        <v>11</v>
      </c>
      <c r="B13" s="4">
        <v>15</v>
      </c>
      <c r="C13" s="5" t="s">
        <v>5</v>
      </c>
    </row>
    <row r="14" spans="1:3" s="3" customFormat="1" ht="18.75" x14ac:dyDescent="0.3">
      <c r="A14" s="9" t="s">
        <v>12</v>
      </c>
      <c r="B14" s="4">
        <v>20000</v>
      </c>
      <c r="C14" s="5" t="s">
        <v>7</v>
      </c>
    </row>
    <row r="15" spans="1:3" s="3" customFormat="1" ht="18.75" x14ac:dyDescent="0.3">
      <c r="A15" s="9" t="s">
        <v>13</v>
      </c>
      <c r="B15" s="4">
        <v>10</v>
      </c>
      <c r="C15" s="5" t="s">
        <v>5</v>
      </c>
    </row>
    <row r="16" spans="1:3" s="3" customFormat="1" ht="18.75" x14ac:dyDescent="0.3">
      <c r="A16" s="2"/>
      <c r="B16" s="6"/>
      <c r="C16" s="7"/>
    </row>
    <row r="17" spans="1:5" s="3" customFormat="1" ht="36" x14ac:dyDescent="0.3">
      <c r="A17" s="24" t="s">
        <v>14</v>
      </c>
      <c r="B17" s="8">
        <v>75</v>
      </c>
      <c r="C17" s="7"/>
    </row>
    <row r="18" spans="1:5" s="17" customFormat="1" ht="36" x14ac:dyDescent="0.3">
      <c r="A18" s="9" t="s">
        <v>15</v>
      </c>
      <c r="B18" s="19">
        <f>COUNTIF($C$8:C$15,"mensal")</f>
        <v>4</v>
      </c>
      <c r="C18" s="16"/>
    </row>
    <row r="19" spans="1:5" s="17" customFormat="1" ht="36" x14ac:dyDescent="0.3">
      <c r="A19" s="9" t="s">
        <v>16</v>
      </c>
      <c r="B19" s="19">
        <f>COUNTIF($C$8:C$15,"por unidade")</f>
        <v>4</v>
      </c>
    </row>
    <row r="20" spans="1:5" s="17" customFormat="1" ht="18.75" x14ac:dyDescent="0.3">
      <c r="A20" s="18" t="s">
        <v>17</v>
      </c>
      <c r="B20" s="28">
        <f>SUMIF($C$8:$C$15,"mensal",$B$8:$B$15)</f>
        <v>100000</v>
      </c>
    </row>
    <row r="21" spans="1:5" s="17" customFormat="1" ht="36" x14ac:dyDescent="0.3">
      <c r="A21" s="27" t="s">
        <v>18</v>
      </c>
      <c r="B21" s="29">
        <f>SUMIF($C$8:$C$15,"por unidade",$B$8:$B$15)</f>
        <v>50</v>
      </c>
    </row>
    <row r="22" spans="1:5" s="3" customFormat="1" ht="18.75" x14ac:dyDescent="0.3">
      <c r="A22" s="1"/>
    </row>
    <row r="23" spans="1:5" s="3" customFormat="1" ht="18.75" x14ac:dyDescent="0.3">
      <c r="A23" s="21" t="s">
        <v>19</v>
      </c>
      <c r="B23" s="22" t="s">
        <v>20</v>
      </c>
      <c r="C23" s="22" t="s">
        <v>21</v>
      </c>
      <c r="D23" s="22" t="s">
        <v>22</v>
      </c>
    </row>
    <row r="24" spans="1:5" s="3" customFormat="1" ht="18.75" x14ac:dyDescent="0.3">
      <c r="A24" s="23">
        <v>0</v>
      </c>
      <c r="B24" s="30"/>
      <c r="C24" s="31"/>
      <c r="D24" s="36"/>
    </row>
    <row r="25" spans="1:5" s="3" customFormat="1" ht="18.75" x14ac:dyDescent="0.3">
      <c r="A25" s="23">
        <v>500</v>
      </c>
      <c r="B25" s="30"/>
      <c r="C25" s="31"/>
      <c r="D25" s="36"/>
    </row>
    <row r="26" spans="1:5" s="3" customFormat="1" ht="18.75" x14ac:dyDescent="0.3">
      <c r="A26" s="23">
        <v>1000</v>
      </c>
      <c r="B26" s="30"/>
      <c r="C26" s="31"/>
      <c r="D26" s="36"/>
    </row>
    <row r="27" spans="1:5" s="3" customFormat="1" ht="18.75" x14ac:dyDescent="0.3">
      <c r="A27" s="23">
        <v>1500</v>
      </c>
      <c r="B27" s="30"/>
      <c r="C27" s="31"/>
      <c r="D27" s="36"/>
    </row>
    <row r="28" spans="1:5" s="3" customFormat="1" ht="18.75" x14ac:dyDescent="0.3">
      <c r="A28" s="23">
        <v>2000</v>
      </c>
      <c r="B28" s="30"/>
      <c r="C28" s="31"/>
      <c r="D28" s="36"/>
    </row>
    <row r="29" spans="1:5" s="3" customFormat="1" ht="18.75" x14ac:dyDescent="0.3">
      <c r="A29" s="23">
        <v>2500</v>
      </c>
      <c r="B29" s="30"/>
      <c r="C29" s="31"/>
      <c r="D29" s="36"/>
    </row>
    <row r="30" spans="1:5" s="3" customFormat="1" ht="18.75" x14ac:dyDescent="0.3">
      <c r="A30" s="23">
        <v>3000</v>
      </c>
      <c r="B30" s="30"/>
      <c r="C30" s="31"/>
      <c r="D30" s="36"/>
    </row>
    <row r="31" spans="1:5" s="3" customFormat="1" ht="18.75" x14ac:dyDescent="0.3">
      <c r="A31" s="23">
        <v>3500</v>
      </c>
      <c r="B31" s="30"/>
      <c r="C31" s="31"/>
      <c r="D31" s="36"/>
    </row>
    <row r="32" spans="1:5" s="3" customFormat="1" ht="18.75" x14ac:dyDescent="0.3">
      <c r="A32" s="23">
        <v>4000</v>
      </c>
      <c r="B32" s="30"/>
      <c r="C32" s="31"/>
      <c r="D32" s="36"/>
    </row>
    <row r="33" spans="1:4" s="3" customFormat="1" ht="18.75" x14ac:dyDescent="0.3">
      <c r="A33" s="23">
        <v>4500</v>
      </c>
      <c r="B33" s="30"/>
      <c r="C33" s="31"/>
      <c r="D33" s="36"/>
    </row>
    <row r="34" spans="1:4" s="3" customFormat="1" ht="18.75" x14ac:dyDescent="0.3">
      <c r="A34" s="23">
        <v>5000</v>
      </c>
      <c r="B34" s="30"/>
      <c r="C34" s="31"/>
      <c r="D34" s="36"/>
    </row>
    <row r="35" spans="1:4" s="3" customFormat="1" ht="18.75" x14ac:dyDescent="0.3">
      <c r="A35" s="23">
        <v>5500</v>
      </c>
      <c r="B35" s="30"/>
      <c r="C35" s="31"/>
      <c r="D35" s="36"/>
    </row>
    <row r="36" spans="1:4" s="3" customFormat="1" ht="18.75" x14ac:dyDescent="0.3">
      <c r="A36" s="23">
        <v>6000</v>
      </c>
      <c r="B36" s="30"/>
      <c r="C36" s="31"/>
      <c r="D36" s="36"/>
    </row>
    <row r="37" spans="1:4" s="3" customFormat="1" ht="18.75" x14ac:dyDescent="0.3">
      <c r="A37" s="23">
        <v>6500</v>
      </c>
      <c r="B37" s="30"/>
      <c r="C37" s="31"/>
      <c r="D37" s="36"/>
    </row>
    <row r="38" spans="1:4" s="3" customFormat="1" ht="18.75" x14ac:dyDescent="0.3">
      <c r="A38" s="23">
        <v>7000</v>
      </c>
      <c r="B38" s="30"/>
      <c r="C38" s="31"/>
      <c r="D38" s="36"/>
    </row>
    <row r="39" spans="1:4" s="3" customFormat="1" ht="18.75" x14ac:dyDescent="0.3">
      <c r="A39" s="23">
        <v>7500</v>
      </c>
      <c r="B39" s="30"/>
      <c r="C39" s="31"/>
      <c r="D39" s="36"/>
    </row>
    <row r="40" spans="1:4" s="3" customFormat="1" ht="18.75" x14ac:dyDescent="0.3">
      <c r="A40" s="23">
        <v>8000</v>
      </c>
      <c r="B40" s="30"/>
      <c r="C40" s="31"/>
      <c r="D40" s="36"/>
    </row>
    <row r="41" spans="1:4" s="3" customFormat="1" ht="18.75" x14ac:dyDescent="0.3">
      <c r="A41" s="23">
        <v>8500</v>
      </c>
      <c r="B41" s="30"/>
      <c r="C41" s="31"/>
      <c r="D41" s="36"/>
    </row>
    <row r="42" spans="1:4" s="3" customFormat="1" ht="18.75" x14ac:dyDescent="0.3">
      <c r="A42" s="23">
        <v>9000</v>
      </c>
      <c r="B42" s="30"/>
      <c r="C42" s="31"/>
      <c r="D42" s="36"/>
    </row>
    <row r="43" spans="1:4" s="3" customFormat="1" ht="18.75" x14ac:dyDescent="0.3">
      <c r="A43" s="23">
        <v>9500</v>
      </c>
      <c r="B43" s="30"/>
      <c r="C43" s="31"/>
      <c r="D43" s="36"/>
    </row>
    <row r="44" spans="1:4" s="3" customFormat="1" ht="18.75" x14ac:dyDescent="0.3">
      <c r="A44" s="23"/>
      <c r="B44" s="38"/>
      <c r="C44" s="38"/>
      <c r="D44" s="38"/>
    </row>
    <row r="55" spans="11:11" x14ac:dyDescent="0.25">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C1:N30"/>
  <sheetViews>
    <sheetView tabSelected="1" workbookViewId="0">
      <selection activeCell="A31" sqref="A31"/>
    </sheetView>
  </sheetViews>
  <sheetFormatPr defaultRowHeight="15" x14ac:dyDescent="0.25"/>
  <cols>
    <col min="11" max="11" width="24.42578125" customWidth="1"/>
    <col min="12" max="12" width="31.28515625" customWidth="1"/>
    <col min="13" max="13" width="20.5703125" customWidth="1"/>
  </cols>
  <sheetData>
    <row r="1" spans="10:14" ht="18" x14ac:dyDescent="0.25">
      <c r="J1" s="46" t="s">
        <v>24</v>
      </c>
      <c r="K1" s="46"/>
      <c r="L1" s="46"/>
      <c r="M1" s="46"/>
    </row>
    <row r="2" spans="10:14" ht="36" x14ac:dyDescent="0.25">
      <c r="J2" s="26" t="s">
        <v>25</v>
      </c>
      <c r="K2" s="21" t="s">
        <v>26</v>
      </c>
      <c r="L2" s="21" t="s">
        <v>21</v>
      </c>
      <c r="M2" s="21" t="s">
        <v>22</v>
      </c>
    </row>
    <row r="3" spans="10:14" x14ac:dyDescent="0.25">
      <c r="J3" s="25">
        <v>0</v>
      </c>
      <c r="K3" s="34">
        <f>$C$27+$J$11*J$3</f>
        <v>132000</v>
      </c>
      <c r="L3" s="34">
        <f>120*J3</f>
        <v>0</v>
      </c>
      <c r="M3" s="34">
        <f>K3-L3</f>
        <v>132000</v>
      </c>
    </row>
    <row r="4" spans="10:14" x14ac:dyDescent="0.25">
      <c r="J4" s="25">
        <v>1000</v>
      </c>
      <c r="K4" s="34">
        <f>$C$27+$J$11*J4</f>
        <v>192000</v>
      </c>
      <c r="L4" s="34">
        <f t="shared" ref="L4:L9" si="0">120*J4</f>
        <v>120000</v>
      </c>
      <c r="M4" s="34">
        <f t="shared" ref="M4:M9" si="1">K4-L4</f>
        <v>72000</v>
      </c>
    </row>
    <row r="5" spans="10:14" x14ac:dyDescent="0.25">
      <c r="J5" s="25">
        <v>2000</v>
      </c>
      <c r="K5" s="34">
        <f t="shared" ref="K5:K9" si="2">$C$27+$J$11*J5</f>
        <v>252000</v>
      </c>
      <c r="L5" s="34">
        <f t="shared" si="0"/>
        <v>240000</v>
      </c>
      <c r="M5" s="34">
        <f t="shared" si="1"/>
        <v>12000</v>
      </c>
    </row>
    <row r="6" spans="10:14" x14ac:dyDescent="0.25">
      <c r="J6" s="25">
        <v>3000</v>
      </c>
      <c r="K6" s="34">
        <f t="shared" si="2"/>
        <v>312000</v>
      </c>
      <c r="L6" s="34">
        <f t="shared" si="0"/>
        <v>360000</v>
      </c>
      <c r="M6" s="34">
        <f t="shared" si="1"/>
        <v>-48000</v>
      </c>
    </row>
    <row r="7" spans="10:14" x14ac:dyDescent="0.25">
      <c r="J7" s="25">
        <v>4000</v>
      </c>
      <c r="K7" s="34">
        <f t="shared" si="2"/>
        <v>372000</v>
      </c>
      <c r="L7" s="34">
        <f t="shared" si="0"/>
        <v>480000</v>
      </c>
      <c r="M7" s="34">
        <f t="shared" si="1"/>
        <v>-108000</v>
      </c>
    </row>
    <row r="8" spans="10:14" x14ac:dyDescent="0.25">
      <c r="J8" s="25">
        <v>5000</v>
      </c>
      <c r="K8" s="34">
        <f t="shared" si="2"/>
        <v>432000</v>
      </c>
      <c r="L8" s="34">
        <f t="shared" si="0"/>
        <v>600000</v>
      </c>
      <c r="M8" s="34">
        <f t="shared" si="1"/>
        <v>-168000</v>
      </c>
    </row>
    <row r="9" spans="10:14" x14ac:dyDescent="0.25">
      <c r="J9" s="25">
        <v>6000</v>
      </c>
      <c r="K9" s="34">
        <f t="shared" si="2"/>
        <v>492000</v>
      </c>
      <c r="L9" s="34">
        <f t="shared" si="0"/>
        <v>720000</v>
      </c>
      <c r="M9" s="34">
        <f t="shared" si="1"/>
        <v>-228000</v>
      </c>
    </row>
    <row r="11" spans="10:14" x14ac:dyDescent="0.25">
      <c r="J11" s="33">
        <f>(300000+60000)/6000</f>
        <v>60</v>
      </c>
      <c r="K11" t="s">
        <v>27</v>
      </c>
      <c r="M11" s="35">
        <f>(JM6/L6)</f>
        <v>0</v>
      </c>
    </row>
    <row r="14" spans="10:14" x14ac:dyDescent="0.25">
      <c r="J14" s="33">
        <f>(80000+40000)/2000</f>
        <v>60</v>
      </c>
      <c r="K14" t="s">
        <v>28</v>
      </c>
    </row>
    <row r="16" spans="10:14" ht="18" x14ac:dyDescent="0.25">
      <c r="J16" s="46" t="s">
        <v>29</v>
      </c>
      <c r="K16" s="46"/>
      <c r="L16" s="46"/>
      <c r="M16" s="46"/>
    </row>
    <row r="17" spans="3:14" ht="36" x14ac:dyDescent="0.25">
      <c r="J17" s="26" t="s">
        <v>25</v>
      </c>
      <c r="K17" s="21" t="s">
        <v>26</v>
      </c>
      <c r="L17" s="21" t="s">
        <v>21</v>
      </c>
      <c r="M17" s="21" t="s">
        <v>22</v>
      </c>
    </row>
    <row r="18" spans="3:14" x14ac:dyDescent="0.25">
      <c r="J18" s="25">
        <v>0</v>
      </c>
      <c r="K18" s="34">
        <f>$C$28+$J$14*J18</f>
        <v>44000</v>
      </c>
      <c r="L18" s="34">
        <f>100*J18</f>
        <v>0</v>
      </c>
      <c r="M18" s="34">
        <f>K18-L18</f>
        <v>44000</v>
      </c>
    </row>
    <row r="19" spans="3:14" x14ac:dyDescent="0.25">
      <c r="J19" s="25">
        <v>250</v>
      </c>
      <c r="K19" s="34">
        <f t="shared" ref="K19:K26" si="3">$C$28+$J$14*J19</f>
        <v>59000</v>
      </c>
      <c r="L19" s="34">
        <f t="shared" ref="L19:L26" si="4">100*J19</f>
        <v>25000</v>
      </c>
      <c r="M19" s="34">
        <f t="shared" ref="M19:M26" si="5">K19-L19</f>
        <v>34000</v>
      </c>
    </row>
    <row r="20" spans="3:14" x14ac:dyDescent="0.25">
      <c r="J20" s="25">
        <v>500</v>
      </c>
      <c r="K20" s="34">
        <f t="shared" si="3"/>
        <v>74000</v>
      </c>
      <c r="L20" s="34">
        <f t="shared" si="4"/>
        <v>50000</v>
      </c>
      <c r="M20" s="34">
        <f t="shared" si="5"/>
        <v>24000</v>
      </c>
    </row>
    <row r="21" spans="3:14" x14ac:dyDescent="0.25">
      <c r="J21" s="25">
        <v>750</v>
      </c>
      <c r="K21" s="34">
        <f t="shared" si="3"/>
        <v>89000</v>
      </c>
      <c r="L21" s="34">
        <f t="shared" si="4"/>
        <v>75000</v>
      </c>
      <c r="M21" s="34">
        <f t="shared" si="5"/>
        <v>14000</v>
      </c>
    </row>
    <row r="22" spans="3:14" x14ac:dyDescent="0.25">
      <c r="J22" s="25">
        <v>1000</v>
      </c>
      <c r="K22" s="34">
        <f t="shared" si="3"/>
        <v>104000</v>
      </c>
      <c r="L22" s="34">
        <f t="shared" si="4"/>
        <v>100000</v>
      </c>
      <c r="M22" s="34">
        <f t="shared" si="5"/>
        <v>4000</v>
      </c>
    </row>
    <row r="23" spans="3:14" x14ac:dyDescent="0.25">
      <c r="J23" s="25">
        <v>1250</v>
      </c>
      <c r="K23" s="34">
        <f t="shared" si="3"/>
        <v>119000</v>
      </c>
      <c r="L23" s="34">
        <f t="shared" si="4"/>
        <v>125000</v>
      </c>
      <c r="M23" s="34">
        <f t="shared" si="5"/>
        <v>-6000</v>
      </c>
    </row>
    <row r="24" spans="3:14" x14ac:dyDescent="0.25">
      <c r="J24" s="25">
        <v>1500</v>
      </c>
      <c r="K24" s="34">
        <f t="shared" si="3"/>
        <v>134000</v>
      </c>
      <c r="L24" s="34">
        <f t="shared" si="4"/>
        <v>150000</v>
      </c>
      <c r="M24" s="34">
        <f t="shared" si="5"/>
        <v>-16000</v>
      </c>
    </row>
    <row r="25" spans="3:14" x14ac:dyDescent="0.25">
      <c r="C25" s="48"/>
      <c r="D25" s="47"/>
      <c r="E25" s="47"/>
      <c r="F25" s="47"/>
      <c r="G25" s="47"/>
      <c r="J25" s="25">
        <v>1750</v>
      </c>
      <c r="K25" s="34">
        <f t="shared" si="3"/>
        <v>149000</v>
      </c>
      <c r="L25" s="34">
        <f t="shared" si="4"/>
        <v>175000</v>
      </c>
      <c r="M25" s="34">
        <f t="shared" si="5"/>
        <v>-26000</v>
      </c>
    </row>
    <row r="26" spans="3:14" x14ac:dyDescent="0.25">
      <c r="C26" s="48"/>
      <c r="D26" s="47"/>
      <c r="J26" s="25">
        <v>2000</v>
      </c>
      <c r="K26" s="34">
        <f t="shared" si="3"/>
        <v>164000</v>
      </c>
      <c r="L26" s="34">
        <f t="shared" si="4"/>
        <v>200000</v>
      </c>
      <c r="M26" s="34">
        <f t="shared" si="5"/>
        <v>-36000</v>
      </c>
    </row>
    <row r="27" spans="3:14" x14ac:dyDescent="0.25">
      <c r="C27" s="48">
        <v>132000</v>
      </c>
      <c r="D27" s="47"/>
    </row>
    <row r="28" spans="3:14" x14ac:dyDescent="0.25">
      <c r="C28" s="48">
        <v>44000</v>
      </c>
      <c r="D28" s="47"/>
    </row>
    <row r="29" spans="3:14" x14ac:dyDescent="0.25">
      <c r="C29" s="48"/>
      <c r="D29" s="47"/>
    </row>
    <row r="30" spans="3:14" x14ac:dyDescent="0.25">
      <c r="C30" s="48"/>
      <c r="D30" s="47"/>
    </row>
  </sheetData>
  <mergeCells count="8">
    <mergeCell ref="C29:D29"/>
    <mergeCell ref="C30:D30"/>
    <mergeCell ref="J16:M16"/>
    <mergeCell ref="J1:M1"/>
    <mergeCell ref="C26:D26"/>
    <mergeCell ref="C27:D27"/>
    <mergeCell ref="C28:D28"/>
    <mergeCell ref="C25:G25"/>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C27"/>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2"/>
      <c r="C17" s="32"/>
    </row>
    <row r="18" spans="1:3" x14ac:dyDescent="0.25">
      <c r="A18" s="25">
        <v>500</v>
      </c>
      <c r="B18" s="32"/>
      <c r="C18" s="32"/>
    </row>
    <row r="19" spans="1:3" x14ac:dyDescent="0.25">
      <c r="A19" s="25">
        <v>1000</v>
      </c>
      <c r="B19" s="32"/>
      <c r="C19" s="32"/>
    </row>
    <row r="20" spans="1:3" x14ac:dyDescent="0.25">
      <c r="A20" s="25">
        <v>1500</v>
      </c>
      <c r="B20" s="32"/>
      <c r="C20" s="32"/>
    </row>
    <row r="21" spans="1:3" x14ac:dyDescent="0.25">
      <c r="A21" s="25">
        <v>2000</v>
      </c>
      <c r="B21" s="32"/>
      <c r="C21" s="32"/>
    </row>
    <row r="22" spans="1:3" x14ac:dyDescent="0.25">
      <c r="A22" s="25">
        <v>2500</v>
      </c>
      <c r="B22" s="32"/>
      <c r="C22" s="32"/>
    </row>
    <row r="23" spans="1:3" x14ac:dyDescent="0.25">
      <c r="A23" s="25">
        <v>3000</v>
      </c>
      <c r="B23" s="32"/>
      <c r="C23" s="32"/>
    </row>
    <row r="24" spans="1:3" x14ac:dyDescent="0.25">
      <c r="A24" s="25">
        <v>3500</v>
      </c>
      <c r="B24" s="32"/>
      <c r="C24" s="32"/>
    </row>
    <row r="25" spans="1:3" x14ac:dyDescent="0.25">
      <c r="A25" s="25">
        <v>4000</v>
      </c>
      <c r="B25" s="32"/>
      <c r="C25" s="32"/>
    </row>
    <row r="26" spans="1:3" x14ac:dyDescent="0.25">
      <c r="A26" s="25">
        <v>4500</v>
      </c>
      <c r="B26" s="32"/>
      <c r="C26" s="32"/>
    </row>
    <row r="27" spans="1:3" x14ac:dyDescent="0.25">
      <c r="A27" s="25">
        <v>5000</v>
      </c>
      <c r="B27" s="32"/>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04DEF7-801F-4FBA-A489-1680FDB98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cbebd-d32a-4506-993e-5507abf60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A5E77E-BF7F-4FBF-B270-F627B226C2A8}">
  <ds:schemaRef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 ds:uri="http://schemas.microsoft.com/office/2006/documentManagement/types"/>
    <ds:schemaRef ds:uri="68fcbebd-d32a-4506-993e-5507abf60213"/>
    <ds:schemaRef ds:uri="http://schemas.microsoft.com/office/2006/metadata/properties"/>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2025-05-30T01:43:18Z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