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rosoft\OneDrive\Área de Trabalho\"/>
    </mc:Choice>
  </mc:AlternateContent>
  <xr:revisionPtr revIDLastSave="0" documentId="13_ncr:1_{FC8AFBBB-B708-4F80-8E7A-9FD4447DF1F8}" xr6:coauthVersionLast="47" xr6:coauthVersionMax="47" xr10:uidLastSave="{00000000-0000-0000-0000-000000000000}"/>
  <bookViews>
    <workbookView xWindow="-108" yWindow="-108" windowWidth="23256" windowHeight="12456" tabRatio="27" firstSheet="1" activeTab="1" xr2:uid="{00000000-000D-0000-FFFF-FFFF00000000}"/>
  </bookViews>
  <sheets>
    <sheet name="BASE DE DADOS" sheetId="1" state="hidden" r:id="rId1"/>
    <sheet name="GIT" sheetId="2" r:id="rId2"/>
  </sheets>
  <definedNames>
    <definedName name="_xlnm._FilterDatabase" localSheetId="0" hidden="1">'BASE DE DADOS'!$A$1:$H$42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C11" i="2"/>
  <c r="C24" i="2"/>
  <c r="I45" i="1"/>
  <c r="C18" i="2"/>
  <c r="C19" i="2"/>
  <c r="C20" i="2"/>
  <c r="C17" i="2"/>
  <c r="C16" i="2"/>
  <c r="C21" i="2" s="1"/>
  <c r="C13" i="2" l="1"/>
  <c r="C8" i="2"/>
  <c r="C7" i="2"/>
  <c r="C4" i="2"/>
  <c r="C3" i="2"/>
  <c r="C2" i="2"/>
</calcChain>
</file>

<file path=xl/sharedStrings.xml><?xml version="1.0" encoding="utf-8"?>
<sst xmlns="http://schemas.openxmlformats.org/spreadsheetml/2006/main" count="68" uniqueCount="58">
  <si>
    <t>Ano</t>
  </si>
  <si>
    <t>Unidade</t>
  </si>
  <si>
    <t>Programa de Extensão</t>
  </si>
  <si>
    <t>Projeto de Extensão Isolados</t>
  </si>
  <si>
    <t>Projeto de Extensão Vinculados</t>
  </si>
  <si>
    <t>Curso de Extensão</t>
  </si>
  <si>
    <t>Evento de Extensão</t>
  </si>
  <si>
    <t>Prestação de Serviços de Extensão</t>
  </si>
  <si>
    <t>Agência UFPR Internacional</t>
  </si>
  <si>
    <t>Biblioteca Central</t>
  </si>
  <si>
    <t>Campus Avançado de Jandaia do Sul</t>
  </si>
  <si>
    <t>Campus Pontal do Paraná - Centro de Estudos do Mar</t>
  </si>
  <si>
    <t>CAMPUS TOLEDO</t>
  </si>
  <si>
    <t>Coordenadoria de Assistência Estudantil</t>
  </si>
  <si>
    <t>Coordenadoria de Extensão</t>
  </si>
  <si>
    <t>Coordenadoria de Gestão Acadêmica</t>
  </si>
  <si>
    <t>Coordenadoria de Gestão Administrativa</t>
  </si>
  <si>
    <t>Coordenadoria de Planejamento de Pessoal</t>
  </si>
  <si>
    <t>Diretoria de Desenvolvimento e Integração dos Campi</t>
  </si>
  <si>
    <t>Hospital de Clínicas</t>
  </si>
  <si>
    <t>Museu de Arqueologia e Etnologia da UFPR</t>
  </si>
  <si>
    <t>Pró-Reitoria de Administração</t>
  </si>
  <si>
    <t>Pró-Reitoria de Assuntos Estudantis</t>
  </si>
  <si>
    <t>Pró-Reitoria de Extensão e Cultura</t>
  </si>
  <si>
    <t>Pró-Reitoria de Gestão de Pessoas</t>
  </si>
  <si>
    <t>Pró-Reitoria de Graduação e Educação Profissional</t>
  </si>
  <si>
    <t>Pró-Reitoria de Pesquisa e Pós-Graduação</t>
  </si>
  <si>
    <t>Pró-Reitoria de Planejamento, Orçamento e Finanças</t>
  </si>
  <si>
    <t>Reitoria</t>
  </si>
  <si>
    <t>Serviço Medicina Física e Reabilitação</t>
  </si>
  <si>
    <t>Setor de Artes, Comunicação e Design</t>
  </si>
  <si>
    <t>Setor de Ciências Agrárias</t>
  </si>
  <si>
    <t>Setor de Ciências Biológicas</t>
  </si>
  <si>
    <t>Setor de Ciências da Saúde</t>
  </si>
  <si>
    <t>Setor de Ciências da Terra</t>
  </si>
  <si>
    <t>Setor de Ciências Exatas</t>
  </si>
  <si>
    <t>Setor de Ciências Humanas</t>
  </si>
  <si>
    <t>Setor de Ciências Jurídicas</t>
  </si>
  <si>
    <t>Setor de Ciências Sociais Aplicadas</t>
  </si>
  <si>
    <t>Setor de Educação</t>
  </si>
  <si>
    <t>Setor de Educação Profissional e Tecnológica</t>
  </si>
  <si>
    <t>SETOR DE TECNOLOGIA</t>
  </si>
  <si>
    <t>SETOR LITORAL</t>
  </si>
  <si>
    <t>Setor Palotina</t>
  </si>
  <si>
    <t>Superintendência de Comunicação e Marketing</t>
  </si>
  <si>
    <t>Superintendência de Inclusão, Políticas Afirmativas e Diversidade</t>
  </si>
  <si>
    <t>Superintendência de Parcerias e Inovação</t>
  </si>
  <si>
    <t>Unidade de Atendimento Multiprofissional Diagnóstico e Terapêutico</t>
  </si>
  <si>
    <t>Unidade de Benefícios</t>
  </si>
  <si>
    <t>1-) Quantos programas de extensão foram oferecidos no setor de ciencias exatas, humanas e juridicas?</t>
  </si>
  <si>
    <t>2-)  No setor de educaçao e tecnologia quantos eventos de extensao foram realizados no ano de 2023</t>
  </si>
  <si>
    <t>Setor de Tecnologia</t>
  </si>
  <si>
    <t>TOTAL DE UNIDADES</t>
  </si>
  <si>
    <t>PROGRAMA DE EXTENSÕES</t>
  </si>
  <si>
    <t>MÉDIA</t>
  </si>
  <si>
    <t>4-) Qual a média de Evento de Extensão considerando apenas as unidades mencionadas abaixo.</t>
  </si>
  <si>
    <t>3-)  Qual a média em porcentagem de programa de extensão considerando todas as unidades?</t>
  </si>
  <si>
    <t>5-) Qual a quantidade de extenções de todas as unidades?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</si>
</sst>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ill="1"/>
    <xf numFmtId="0" fontId="0" fillId="0" borderId="10" xfId="0" applyFill="1" applyBorder="1" applyAlignment="1">
      <alignment horizontal="center"/>
    </xf>
    <xf numFmtId="0" fontId="0" fillId="0" borderId="10" xfId="0" applyFill="1" applyBorder="1"/>
    <xf numFmtId="0" fontId="17" fillId="34" borderId="10" xfId="0" applyFont="1" applyFill="1" applyBorder="1" applyAlignment="1">
      <alignment horizontal="center" vertical="center" wrapText="1"/>
    </xf>
    <xf numFmtId="0" fontId="17" fillId="34" borderId="10" xfId="0" applyFont="1" applyFill="1" applyBorder="1" applyAlignment="1">
      <alignment vertical="center" wrapText="1"/>
    </xf>
    <xf numFmtId="0" fontId="0" fillId="0" borderId="10" xfId="0" applyFill="1" applyBorder="1" applyAlignment="1"/>
    <xf numFmtId="0" fontId="0" fillId="0" borderId="0" xfId="0" applyFill="1" applyAlignment="1">
      <alignment wrapText="1"/>
    </xf>
    <xf numFmtId="0" fontId="0" fillId="33" borderId="0" xfId="0" applyFill="1" applyAlignment="1">
      <alignment horizontal="center" wrapText="1"/>
    </xf>
    <xf numFmtId="0" fontId="0" fillId="0" borderId="10" xfId="0" applyFill="1" applyBorder="1" applyAlignment="1">
      <alignment wrapText="1"/>
    </xf>
    <xf numFmtId="0" fontId="0" fillId="0" borderId="10" xfId="0" applyBorder="1" applyAlignment="1">
      <alignment horizontal="center"/>
    </xf>
    <xf numFmtId="0" fontId="0" fillId="33" borderId="10" xfId="0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10" fontId="0" fillId="0" borderId="0" xfId="42" applyNumberFormat="1" applyFont="1" applyAlignment="1">
      <alignment horizontal="center"/>
    </xf>
    <xf numFmtId="0" fontId="0" fillId="0" borderId="10" xfId="0" applyFill="1" applyBorder="1" applyAlignment="1">
      <alignment horizontal="left" vertical="center" wrapText="1"/>
    </xf>
    <xf numFmtId="0" fontId="0" fillId="0" borderId="10" xfId="0" applyFill="1" applyBorder="1" applyAlignment="1">
      <alignment horizontal="center" vertical="center" wrapText="1"/>
    </xf>
    <xf numFmtId="10" fontId="0" fillId="0" borderId="10" xfId="42" applyNumberFormat="1" applyFont="1" applyFill="1" applyBorder="1" applyAlignment="1">
      <alignment horizontal="center" vertical="center" wrapText="1"/>
    </xf>
    <xf numFmtId="0" fontId="0" fillId="33" borderId="0" xfId="0" applyFill="1" applyBorder="1" applyAlignment="1">
      <alignment horizontal="center" vertical="center" wrapText="1"/>
    </xf>
    <xf numFmtId="0" fontId="0" fillId="0" borderId="0" xfId="0" applyFill="1" applyBorder="1" applyAlignment="1"/>
    <xf numFmtId="2" fontId="0" fillId="0" borderId="10" xfId="0" applyNumberFormat="1" applyFill="1" applyBorder="1" applyAlignment="1">
      <alignment horizontal="center"/>
    </xf>
    <xf numFmtId="2" fontId="16" fillId="0" borderId="10" xfId="0" applyNumberFormat="1" applyFont="1" applyFill="1" applyBorder="1" applyAlignment="1">
      <alignment horizontal="center"/>
    </xf>
    <xf numFmtId="0" fontId="16" fillId="0" borderId="11" xfId="0" applyFont="1" applyFill="1" applyBorder="1" applyAlignment="1">
      <alignment horizontal="right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1-) Quantos programas de extensão foram oferecidos no setor de ciencias exatas, humanas e juridicas?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GIT!$C$1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GIT!$B$2:$B$4</c:f>
              <c:strCache>
                <c:ptCount val="3"/>
                <c:pt idx="0">
                  <c:v>Setor de Ciências Exatas</c:v>
                </c:pt>
                <c:pt idx="1">
                  <c:v>Setor de Ciências Humanas</c:v>
                </c:pt>
                <c:pt idx="2">
                  <c:v>Setor de Ciências Jurídicas</c:v>
                </c:pt>
              </c:strCache>
            </c:strRef>
          </c:cat>
          <c:val>
            <c:numRef>
              <c:f>GIT!$C$2:$C$4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3-42E1-952F-D5DF03C81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9746192"/>
        <c:axId val="878036304"/>
      </c:barChart>
      <c:catAx>
        <c:axId val="749746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8036304"/>
        <c:crosses val="autoZero"/>
        <c:auto val="1"/>
        <c:lblAlgn val="ctr"/>
        <c:lblOffset val="100"/>
        <c:noMultiLvlLbl val="0"/>
      </c:catAx>
      <c:valAx>
        <c:axId val="87803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974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2-)  No setor de educaçao e tecnologia quantos eventos de extensao foram realizados no ano de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GIT!$C$6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GIT!$B$7:$B$8</c:f>
              <c:strCache>
                <c:ptCount val="2"/>
                <c:pt idx="0">
                  <c:v>Setor de Educação</c:v>
                </c:pt>
                <c:pt idx="1">
                  <c:v>Setor de Tecnologia</c:v>
                </c:pt>
              </c:strCache>
            </c:strRef>
          </c:cat>
          <c:val>
            <c:numRef>
              <c:f>GIT!$C$7:$C$8</c:f>
              <c:numCache>
                <c:formatCode>General</c:formatCode>
                <c:ptCount val="2"/>
                <c:pt idx="0">
                  <c:v>57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0-41A0-8C00-17EBB0D665D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3-)  Qual a média em porcentagem de programa de extensão considerando todas as unidades?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GIT!$C$10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GIT!$B$11:$B$13</c:f>
              <c:strCache>
                <c:ptCount val="3"/>
                <c:pt idx="0">
                  <c:v>TOTAL DE UNIDADES</c:v>
                </c:pt>
                <c:pt idx="1">
                  <c:v>PROGRAMA DE EXTENSÕES</c:v>
                </c:pt>
                <c:pt idx="2">
                  <c:v>MÉDIA</c:v>
                </c:pt>
              </c:strCache>
            </c:strRef>
          </c:cat>
          <c:val>
            <c:numRef>
              <c:f>GIT!$C$11:$C$13</c:f>
              <c:numCache>
                <c:formatCode>General</c:formatCode>
                <c:ptCount val="3"/>
                <c:pt idx="0">
                  <c:v>41</c:v>
                </c:pt>
                <c:pt idx="1">
                  <c:v>53</c:v>
                </c:pt>
                <c:pt idx="2" formatCode="0.00%">
                  <c:v>1.2926829268292684E-2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A-4B90-9DB0-2FED780FAC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8034384"/>
        <c:axId val="878035824"/>
      </c:barChart>
      <c:catAx>
        <c:axId val="87803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8035824"/>
        <c:crosses val="autoZero"/>
        <c:auto val="1"/>
        <c:lblAlgn val="ctr"/>
        <c:lblOffset val="100"/>
        <c:noMultiLvlLbl val="0"/>
      </c:catAx>
      <c:valAx>
        <c:axId val="878035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80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GIT!$B$16:$B$21</c:f>
              <c:strCache>
                <c:ptCount val="6"/>
                <c:pt idx="0">
                  <c:v>Setor de Artes, Comunicação e Design</c:v>
                </c:pt>
                <c:pt idx="1">
                  <c:v>Setor de Ciências Agrárias</c:v>
                </c:pt>
                <c:pt idx="2">
                  <c:v>Setor de Ciências da Saúde</c:v>
                </c:pt>
                <c:pt idx="3">
                  <c:v>Setor de Ciências Humanas</c:v>
                </c:pt>
                <c:pt idx="4">
                  <c:v>SETOR DE TECNOLOGIA</c:v>
                </c:pt>
                <c:pt idx="5">
                  <c:v>MÉDIA</c:v>
                </c:pt>
              </c:strCache>
            </c:strRef>
          </c:cat>
          <c:val>
            <c:numRef>
              <c:f>GIT!$C$16:$C$21</c:f>
              <c:numCache>
                <c:formatCode>0.00</c:formatCode>
                <c:ptCount val="6"/>
                <c:pt idx="0">
                  <c:v>86</c:v>
                </c:pt>
                <c:pt idx="1">
                  <c:v>74</c:v>
                </c:pt>
                <c:pt idx="2">
                  <c:v>183</c:v>
                </c:pt>
                <c:pt idx="3">
                  <c:v>137</c:v>
                </c:pt>
                <c:pt idx="4">
                  <c:v>83</c:v>
                </c:pt>
                <c:pt idx="5">
                  <c:v>112.6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E-4F53-930C-2C5D6E66D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873104"/>
        <c:axId val="818872624"/>
      </c:barChart>
      <c:catAx>
        <c:axId val="81887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8872624"/>
        <c:crosses val="autoZero"/>
        <c:auto val="1"/>
        <c:lblAlgn val="ctr"/>
        <c:lblOffset val="100"/>
        <c:noMultiLvlLbl val="0"/>
      </c:catAx>
      <c:valAx>
        <c:axId val="81887262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887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139401</xdr:rowOff>
    </xdr:from>
    <xdr:to>
      <xdr:col>12</xdr:col>
      <xdr:colOff>304800</xdr:colOff>
      <xdr:row>12</xdr:row>
      <xdr:rowOff>116541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E4F8BD-EAD6-57D8-9FE5-2E2AB87E2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304800</xdr:colOff>
      <xdr:row>0</xdr:row>
      <xdr:rowOff>139401</xdr:rowOff>
    </xdr:from>
    <xdr:to>
      <xdr:col>22</xdr:col>
      <xdr:colOff>0</xdr:colOff>
      <xdr:row>12</xdr:row>
      <xdr:rowOff>116541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58E4190-A7B7-CBBD-E3A0-915F64466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313765</xdr:colOff>
      <xdr:row>14</xdr:row>
      <xdr:rowOff>35858</xdr:rowOff>
    </xdr:from>
    <xdr:to>
      <xdr:col>12</xdr:col>
      <xdr:colOff>8965</xdr:colOff>
      <xdr:row>28</xdr:row>
      <xdr:rowOff>62753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9333F8F-763B-8900-2D8C-11556B955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14</xdr:row>
      <xdr:rowOff>35858</xdr:rowOff>
    </xdr:from>
    <xdr:to>
      <xdr:col>22</xdr:col>
      <xdr:colOff>304800</xdr:colOff>
      <xdr:row>28</xdr:row>
      <xdr:rowOff>116541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8C00067-2662-67E2-A1EC-AAA86B1FC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showGridLines="0" topLeftCell="A11" workbookViewId="0">
      <selection activeCell="J28" sqref="J28"/>
    </sheetView>
  </sheetViews>
  <sheetFormatPr defaultRowHeight="14.4" x14ac:dyDescent="0.3"/>
  <cols>
    <col min="1" max="1" width="6.44140625" style="2" bestFit="1" customWidth="1"/>
    <col min="2" max="2" width="58.33203125" bestFit="1" customWidth="1"/>
    <col min="3" max="3" width="15.77734375" style="2" bestFit="1" customWidth="1"/>
    <col min="4" max="4" width="20.21875" style="2" bestFit="1" customWidth="1"/>
    <col min="5" max="5" width="17.44140625" style="2" customWidth="1"/>
    <col min="6" max="6" width="12.5546875" style="2" customWidth="1"/>
    <col min="7" max="7" width="13.6640625" style="2" customWidth="1"/>
    <col min="8" max="8" width="19.33203125" style="2" customWidth="1"/>
    <col min="9" max="9" width="14.5546875" customWidth="1"/>
  </cols>
  <sheetData>
    <row r="1" spans="1:8" ht="36.6" customHeight="1" x14ac:dyDescent="0.3">
      <c r="A1" s="6" t="s">
        <v>0</v>
      </c>
      <c r="B1" s="7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x14ac:dyDescent="0.3">
      <c r="A2" s="4">
        <v>2023</v>
      </c>
      <c r="B2" s="5" t="s">
        <v>8</v>
      </c>
      <c r="C2" s="4">
        <v>2</v>
      </c>
      <c r="D2" s="4">
        <v>0</v>
      </c>
      <c r="E2" s="4">
        <v>4</v>
      </c>
      <c r="F2" s="4">
        <v>3</v>
      </c>
      <c r="G2" s="4">
        <v>4</v>
      </c>
      <c r="H2" s="4">
        <v>0</v>
      </c>
    </row>
    <row r="3" spans="1:8" x14ac:dyDescent="0.3">
      <c r="A3" s="4">
        <v>2023</v>
      </c>
      <c r="B3" s="5" t="s">
        <v>9</v>
      </c>
      <c r="C3" s="4">
        <v>0</v>
      </c>
      <c r="D3" s="4">
        <v>1</v>
      </c>
      <c r="E3" s="4">
        <v>0</v>
      </c>
      <c r="F3" s="4">
        <v>0</v>
      </c>
      <c r="G3" s="4">
        <v>28</v>
      </c>
      <c r="H3" s="4">
        <v>0</v>
      </c>
    </row>
    <row r="4" spans="1:8" x14ac:dyDescent="0.3">
      <c r="A4" s="4">
        <v>2023</v>
      </c>
      <c r="B4" s="5" t="s">
        <v>10</v>
      </c>
      <c r="C4" s="4">
        <v>1</v>
      </c>
      <c r="D4" s="4">
        <v>8</v>
      </c>
      <c r="E4" s="4">
        <v>18</v>
      </c>
      <c r="F4" s="4">
        <v>10</v>
      </c>
      <c r="G4" s="4">
        <v>17</v>
      </c>
      <c r="H4" s="4">
        <v>6</v>
      </c>
    </row>
    <row r="5" spans="1:8" x14ac:dyDescent="0.3">
      <c r="A5" s="4">
        <v>2023</v>
      </c>
      <c r="B5" s="5" t="s">
        <v>11</v>
      </c>
      <c r="C5" s="4">
        <v>2</v>
      </c>
      <c r="D5" s="4">
        <v>11</v>
      </c>
      <c r="E5" s="4">
        <v>5</v>
      </c>
      <c r="F5" s="4">
        <v>21</v>
      </c>
      <c r="G5" s="4">
        <v>22</v>
      </c>
      <c r="H5" s="4">
        <v>0</v>
      </c>
    </row>
    <row r="6" spans="1:8" x14ac:dyDescent="0.3">
      <c r="A6" s="4">
        <v>2023</v>
      </c>
      <c r="B6" s="5" t="s">
        <v>12</v>
      </c>
      <c r="C6" s="4">
        <v>0</v>
      </c>
      <c r="D6" s="4">
        <v>26</v>
      </c>
      <c r="E6" s="4">
        <v>0</v>
      </c>
      <c r="F6" s="4">
        <v>4</v>
      </c>
      <c r="G6" s="4">
        <v>9</v>
      </c>
      <c r="H6" s="4">
        <v>7</v>
      </c>
    </row>
    <row r="7" spans="1:8" x14ac:dyDescent="0.3">
      <c r="A7" s="4">
        <v>2023</v>
      </c>
      <c r="B7" s="5" t="s">
        <v>13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</row>
    <row r="8" spans="1:8" x14ac:dyDescent="0.3">
      <c r="A8" s="4">
        <v>2023</v>
      </c>
      <c r="B8" s="5" t="s">
        <v>14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</row>
    <row r="9" spans="1:8" x14ac:dyDescent="0.3">
      <c r="A9" s="4">
        <v>2023</v>
      </c>
      <c r="B9" s="5" t="s">
        <v>15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</row>
    <row r="10" spans="1:8" x14ac:dyDescent="0.3">
      <c r="A10" s="4">
        <v>2023</v>
      </c>
      <c r="B10" s="5" t="s">
        <v>16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</row>
    <row r="11" spans="1:8" x14ac:dyDescent="0.3">
      <c r="A11" s="4">
        <v>2023</v>
      </c>
      <c r="B11" s="5" t="s">
        <v>17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</row>
    <row r="12" spans="1:8" x14ac:dyDescent="0.3">
      <c r="A12" s="4">
        <v>2023</v>
      </c>
      <c r="B12" s="5" t="s">
        <v>18</v>
      </c>
      <c r="C12" s="4">
        <v>0</v>
      </c>
      <c r="D12" s="4">
        <v>4</v>
      </c>
      <c r="E12" s="4">
        <v>0</v>
      </c>
      <c r="F12" s="4">
        <v>0</v>
      </c>
      <c r="G12" s="4">
        <v>0</v>
      </c>
      <c r="H12" s="4">
        <v>0</v>
      </c>
    </row>
    <row r="13" spans="1:8" x14ac:dyDescent="0.3">
      <c r="A13" s="4">
        <v>2023</v>
      </c>
      <c r="B13" s="5" t="s">
        <v>19</v>
      </c>
      <c r="C13" s="4">
        <v>1</v>
      </c>
      <c r="D13" s="4">
        <v>2</v>
      </c>
      <c r="E13" s="4">
        <v>0</v>
      </c>
      <c r="F13" s="4">
        <v>9</v>
      </c>
      <c r="G13" s="4">
        <v>12</v>
      </c>
      <c r="H13" s="4">
        <v>0</v>
      </c>
    </row>
    <row r="14" spans="1:8" x14ac:dyDescent="0.3">
      <c r="A14" s="4">
        <v>2023</v>
      </c>
      <c r="B14" s="5" t="s">
        <v>20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</row>
    <row r="15" spans="1:8" x14ac:dyDescent="0.3">
      <c r="A15" s="4">
        <v>2023</v>
      </c>
      <c r="B15" s="5" t="s">
        <v>21</v>
      </c>
      <c r="C15" s="4">
        <v>2</v>
      </c>
      <c r="D15" s="4">
        <v>2</v>
      </c>
      <c r="E15" s="4">
        <v>0</v>
      </c>
      <c r="F15" s="4">
        <v>4</v>
      </c>
      <c r="G15" s="4">
        <v>0</v>
      </c>
      <c r="H15" s="4">
        <v>0</v>
      </c>
    </row>
    <row r="16" spans="1:8" x14ac:dyDescent="0.3">
      <c r="A16" s="4">
        <v>2023</v>
      </c>
      <c r="B16" s="5" t="s">
        <v>22</v>
      </c>
      <c r="C16" s="4">
        <v>0</v>
      </c>
      <c r="D16" s="4">
        <v>2</v>
      </c>
      <c r="E16" s="4">
        <v>0</v>
      </c>
      <c r="F16" s="4">
        <v>0</v>
      </c>
      <c r="G16" s="4">
        <v>0</v>
      </c>
      <c r="H16" s="4">
        <v>2</v>
      </c>
    </row>
    <row r="17" spans="1:8" x14ac:dyDescent="0.3">
      <c r="A17" s="4">
        <v>2023</v>
      </c>
      <c r="B17" s="5" t="s">
        <v>23</v>
      </c>
      <c r="C17" s="4">
        <v>4</v>
      </c>
      <c r="D17" s="4">
        <v>14</v>
      </c>
      <c r="E17" s="4">
        <v>11</v>
      </c>
      <c r="F17" s="4">
        <v>18</v>
      </c>
      <c r="G17" s="4">
        <v>55</v>
      </c>
      <c r="H17" s="4">
        <v>1</v>
      </c>
    </row>
    <row r="18" spans="1:8" x14ac:dyDescent="0.3">
      <c r="A18" s="4">
        <v>2023</v>
      </c>
      <c r="B18" s="5" t="s">
        <v>24</v>
      </c>
      <c r="C18" s="4">
        <v>0</v>
      </c>
      <c r="D18" s="4">
        <v>7</v>
      </c>
      <c r="E18" s="4">
        <v>2</v>
      </c>
      <c r="F18" s="4">
        <v>4</v>
      </c>
      <c r="G18" s="4">
        <v>7</v>
      </c>
      <c r="H18" s="4">
        <v>0</v>
      </c>
    </row>
    <row r="19" spans="1:8" x14ac:dyDescent="0.3">
      <c r="A19" s="4">
        <v>2023</v>
      </c>
      <c r="B19" s="5" t="s">
        <v>25</v>
      </c>
      <c r="C19" s="4">
        <v>0</v>
      </c>
      <c r="D19" s="4">
        <v>2</v>
      </c>
      <c r="E19" s="4">
        <v>0</v>
      </c>
      <c r="F19" s="4">
        <v>0</v>
      </c>
      <c r="G19" s="4">
        <v>1</v>
      </c>
      <c r="H19" s="4">
        <v>0</v>
      </c>
    </row>
    <row r="20" spans="1:8" x14ac:dyDescent="0.3">
      <c r="A20" s="4">
        <v>2023</v>
      </c>
      <c r="B20" s="5" t="s">
        <v>26</v>
      </c>
      <c r="C20" s="4">
        <v>0</v>
      </c>
      <c r="D20" s="4">
        <v>2</v>
      </c>
      <c r="E20" s="4">
        <v>0</v>
      </c>
      <c r="F20" s="4">
        <v>0</v>
      </c>
      <c r="G20" s="4">
        <v>0</v>
      </c>
      <c r="H20" s="4">
        <v>0</v>
      </c>
    </row>
    <row r="21" spans="1:8" x14ac:dyDescent="0.3">
      <c r="A21" s="4">
        <v>2023</v>
      </c>
      <c r="B21" s="5" t="s">
        <v>27</v>
      </c>
      <c r="C21" s="4">
        <v>0</v>
      </c>
      <c r="D21" s="4">
        <v>1</v>
      </c>
      <c r="E21" s="4">
        <v>0</v>
      </c>
      <c r="F21" s="4">
        <v>0</v>
      </c>
      <c r="G21" s="4">
        <v>0</v>
      </c>
      <c r="H21" s="4">
        <v>0</v>
      </c>
    </row>
    <row r="22" spans="1:8" x14ac:dyDescent="0.3">
      <c r="A22" s="4">
        <v>2023</v>
      </c>
      <c r="B22" s="5" t="s">
        <v>28</v>
      </c>
      <c r="C22" s="4">
        <v>0</v>
      </c>
      <c r="D22" s="4">
        <v>0</v>
      </c>
      <c r="E22" s="4">
        <v>0</v>
      </c>
      <c r="F22" s="4">
        <v>2</v>
      </c>
      <c r="G22" s="4">
        <v>0</v>
      </c>
      <c r="H22" s="4">
        <v>0</v>
      </c>
    </row>
    <row r="23" spans="1:8" x14ac:dyDescent="0.3">
      <c r="A23" s="4">
        <v>2023</v>
      </c>
      <c r="B23" s="5" t="s">
        <v>29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</row>
    <row r="24" spans="1:8" x14ac:dyDescent="0.3">
      <c r="A24" s="4">
        <v>2023</v>
      </c>
      <c r="B24" s="5" t="s">
        <v>30</v>
      </c>
      <c r="C24" s="4">
        <v>2</v>
      </c>
      <c r="D24" s="4">
        <v>23</v>
      </c>
      <c r="E24" s="4">
        <v>12</v>
      </c>
      <c r="F24" s="4">
        <v>20</v>
      </c>
      <c r="G24" s="4">
        <v>86</v>
      </c>
      <c r="H24" s="4">
        <v>7</v>
      </c>
    </row>
    <row r="25" spans="1:8" x14ac:dyDescent="0.3">
      <c r="A25" s="4">
        <v>2023</v>
      </c>
      <c r="B25" s="5" t="s">
        <v>31</v>
      </c>
      <c r="C25" s="4">
        <v>5</v>
      </c>
      <c r="D25" s="4">
        <v>56</v>
      </c>
      <c r="E25" s="4">
        <v>11</v>
      </c>
      <c r="F25" s="4">
        <v>58</v>
      </c>
      <c r="G25" s="4">
        <v>74</v>
      </c>
      <c r="H25" s="4">
        <v>5</v>
      </c>
    </row>
    <row r="26" spans="1:8" x14ac:dyDescent="0.3">
      <c r="A26" s="4">
        <v>2023</v>
      </c>
      <c r="B26" s="5" t="s">
        <v>32</v>
      </c>
      <c r="C26" s="4">
        <v>7</v>
      </c>
      <c r="D26" s="4">
        <v>62</v>
      </c>
      <c r="E26" s="4">
        <v>10</v>
      </c>
      <c r="F26" s="4">
        <v>12</v>
      </c>
      <c r="G26" s="4">
        <v>34</v>
      </c>
      <c r="H26" s="4">
        <v>4</v>
      </c>
    </row>
    <row r="27" spans="1:8" x14ac:dyDescent="0.3">
      <c r="A27" s="4">
        <v>2023</v>
      </c>
      <c r="B27" s="5" t="s">
        <v>33</v>
      </c>
      <c r="C27" s="4">
        <v>2</v>
      </c>
      <c r="D27" s="4">
        <v>132</v>
      </c>
      <c r="E27" s="4">
        <v>11</v>
      </c>
      <c r="F27" s="4">
        <v>55</v>
      </c>
      <c r="G27" s="4">
        <v>183</v>
      </c>
      <c r="H27" s="4">
        <v>3</v>
      </c>
    </row>
    <row r="28" spans="1:8" x14ac:dyDescent="0.3">
      <c r="A28" s="4">
        <v>2023</v>
      </c>
      <c r="B28" s="5" t="s">
        <v>34</v>
      </c>
      <c r="C28" s="4">
        <v>0</v>
      </c>
      <c r="D28" s="4">
        <v>28</v>
      </c>
      <c r="E28" s="4">
        <v>2</v>
      </c>
      <c r="F28" s="4">
        <v>16</v>
      </c>
      <c r="G28" s="4">
        <v>25</v>
      </c>
      <c r="H28" s="4">
        <v>1</v>
      </c>
    </row>
    <row r="29" spans="1:8" x14ac:dyDescent="0.3">
      <c r="A29" s="4">
        <v>2023</v>
      </c>
      <c r="B29" s="5" t="s">
        <v>35</v>
      </c>
      <c r="C29" s="4">
        <v>2</v>
      </c>
      <c r="D29" s="4">
        <v>22</v>
      </c>
      <c r="E29" s="4">
        <v>13</v>
      </c>
      <c r="F29" s="4">
        <v>5</v>
      </c>
      <c r="G29" s="4">
        <v>56</v>
      </c>
      <c r="H29" s="4">
        <v>1</v>
      </c>
    </row>
    <row r="30" spans="1:8" x14ac:dyDescent="0.3">
      <c r="A30" s="4">
        <v>2023</v>
      </c>
      <c r="B30" s="5" t="s">
        <v>36</v>
      </c>
      <c r="C30" s="4">
        <v>5</v>
      </c>
      <c r="D30" s="4">
        <v>44</v>
      </c>
      <c r="E30" s="4">
        <v>26</v>
      </c>
      <c r="F30" s="4">
        <v>154</v>
      </c>
      <c r="G30" s="4">
        <v>137</v>
      </c>
      <c r="H30" s="4">
        <v>2</v>
      </c>
    </row>
    <row r="31" spans="1:8" x14ac:dyDescent="0.3">
      <c r="A31" s="4">
        <v>2023</v>
      </c>
      <c r="B31" s="5" t="s">
        <v>37</v>
      </c>
      <c r="C31" s="4">
        <v>2</v>
      </c>
      <c r="D31" s="4">
        <v>29</v>
      </c>
      <c r="E31" s="4">
        <v>4</v>
      </c>
      <c r="F31" s="4">
        <v>7</v>
      </c>
      <c r="G31" s="4">
        <v>46</v>
      </c>
      <c r="H31" s="4">
        <v>0</v>
      </c>
    </row>
    <row r="32" spans="1:8" x14ac:dyDescent="0.3">
      <c r="A32" s="4">
        <v>2023</v>
      </c>
      <c r="B32" s="5" t="s">
        <v>38</v>
      </c>
      <c r="C32" s="4">
        <v>2</v>
      </c>
      <c r="D32" s="4">
        <v>31</v>
      </c>
      <c r="E32" s="4">
        <v>9</v>
      </c>
      <c r="F32" s="4">
        <v>23</v>
      </c>
      <c r="G32" s="4">
        <v>55</v>
      </c>
      <c r="H32" s="4">
        <v>0</v>
      </c>
    </row>
    <row r="33" spans="1:9" x14ac:dyDescent="0.3">
      <c r="A33" s="4">
        <v>2023</v>
      </c>
      <c r="B33" s="5" t="s">
        <v>39</v>
      </c>
      <c r="C33" s="4">
        <v>1</v>
      </c>
      <c r="D33" s="4">
        <v>37</v>
      </c>
      <c r="E33" s="4">
        <v>0</v>
      </c>
      <c r="F33" s="4">
        <v>24</v>
      </c>
      <c r="G33" s="4">
        <v>57</v>
      </c>
      <c r="H33" s="4">
        <v>0</v>
      </c>
    </row>
    <row r="34" spans="1:9" x14ac:dyDescent="0.3">
      <c r="A34" s="4">
        <v>2023</v>
      </c>
      <c r="B34" s="5" t="s">
        <v>40</v>
      </c>
      <c r="C34" s="4">
        <v>1</v>
      </c>
      <c r="D34" s="4">
        <v>25</v>
      </c>
      <c r="E34" s="4">
        <v>0</v>
      </c>
      <c r="F34" s="4">
        <v>8</v>
      </c>
      <c r="G34" s="4">
        <v>40</v>
      </c>
      <c r="H34" s="4">
        <v>9</v>
      </c>
    </row>
    <row r="35" spans="1:9" x14ac:dyDescent="0.3">
      <c r="A35" s="4">
        <v>2023</v>
      </c>
      <c r="B35" s="5" t="s">
        <v>41</v>
      </c>
      <c r="C35" s="4">
        <v>5</v>
      </c>
      <c r="D35" s="4">
        <v>57</v>
      </c>
      <c r="E35" s="4">
        <v>15</v>
      </c>
      <c r="F35" s="4">
        <v>9</v>
      </c>
      <c r="G35" s="4">
        <v>83</v>
      </c>
      <c r="H35" s="4">
        <v>1</v>
      </c>
    </row>
    <row r="36" spans="1:9" x14ac:dyDescent="0.3">
      <c r="A36" s="4">
        <v>2023</v>
      </c>
      <c r="B36" s="5" t="s">
        <v>42</v>
      </c>
      <c r="C36" s="4">
        <v>6</v>
      </c>
      <c r="D36" s="4">
        <v>53</v>
      </c>
      <c r="E36" s="4">
        <v>22</v>
      </c>
      <c r="F36" s="4">
        <v>30</v>
      </c>
      <c r="G36" s="4">
        <v>62</v>
      </c>
      <c r="H36" s="4">
        <v>1</v>
      </c>
    </row>
    <row r="37" spans="1:9" x14ac:dyDescent="0.3">
      <c r="A37" s="4">
        <v>2023</v>
      </c>
      <c r="B37" s="5" t="s">
        <v>43</v>
      </c>
      <c r="C37" s="4">
        <v>1</v>
      </c>
      <c r="D37" s="4">
        <v>47</v>
      </c>
      <c r="E37" s="4">
        <v>2</v>
      </c>
      <c r="F37" s="4">
        <v>21</v>
      </c>
      <c r="G37" s="4">
        <v>30</v>
      </c>
      <c r="H37" s="4">
        <v>1</v>
      </c>
    </row>
    <row r="38" spans="1:9" x14ac:dyDescent="0.3">
      <c r="A38" s="4">
        <v>2023</v>
      </c>
      <c r="B38" s="5" t="s">
        <v>44</v>
      </c>
      <c r="C38" s="4">
        <v>0</v>
      </c>
      <c r="D38" s="4">
        <v>1</v>
      </c>
      <c r="E38" s="4">
        <v>0</v>
      </c>
      <c r="F38" s="4">
        <v>0</v>
      </c>
      <c r="G38" s="4">
        <v>0</v>
      </c>
      <c r="H38" s="4">
        <v>0</v>
      </c>
    </row>
    <row r="39" spans="1:9" x14ac:dyDescent="0.3">
      <c r="A39" s="4">
        <v>2023</v>
      </c>
      <c r="B39" s="5" t="s">
        <v>45</v>
      </c>
      <c r="C39" s="4">
        <v>0</v>
      </c>
      <c r="D39" s="4">
        <v>4</v>
      </c>
      <c r="E39" s="4">
        <v>0</v>
      </c>
      <c r="F39" s="4">
        <v>4</v>
      </c>
      <c r="G39" s="4">
        <v>5</v>
      </c>
      <c r="H39" s="4">
        <v>0</v>
      </c>
    </row>
    <row r="40" spans="1:9" x14ac:dyDescent="0.3">
      <c r="A40" s="4">
        <v>2023</v>
      </c>
      <c r="B40" s="5" t="s">
        <v>46</v>
      </c>
      <c r="C40" s="4">
        <v>0</v>
      </c>
      <c r="D40" s="4">
        <v>1</v>
      </c>
      <c r="E40" s="4">
        <v>0</v>
      </c>
      <c r="F40" s="4">
        <v>1</v>
      </c>
      <c r="G40" s="4">
        <v>2</v>
      </c>
      <c r="H40" s="4">
        <v>0</v>
      </c>
    </row>
    <row r="41" spans="1:9" x14ac:dyDescent="0.3">
      <c r="A41" s="4">
        <v>2023</v>
      </c>
      <c r="B41" s="5" t="s">
        <v>47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</row>
    <row r="42" spans="1:9" x14ac:dyDescent="0.3">
      <c r="A42" s="4">
        <v>2023</v>
      </c>
      <c r="B42" s="5" t="s">
        <v>48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</row>
    <row r="43" spans="1:9" x14ac:dyDescent="0.3">
      <c r="C43" s="17"/>
    </row>
    <row r="45" spans="1:9" x14ac:dyDescent="0.3">
      <c r="I45">
        <f>SUM(C2:H42)</f>
        <v>2667</v>
      </c>
    </row>
  </sheetData>
  <autoFilter ref="A1:H42" xr:uid="{00000000-0009-0000-0000-00000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5F6CE-3D34-46DE-9348-D844BA90E7E8}">
  <dimension ref="B1:C24"/>
  <sheetViews>
    <sheetView showGridLines="0" showRowColHeaders="0" tabSelected="1" showRuler="0" zoomScale="85" zoomScaleNormal="85" workbookViewId="0">
      <selection activeCell="C11" sqref="C11"/>
    </sheetView>
  </sheetViews>
  <sheetFormatPr defaultRowHeight="14.4" x14ac:dyDescent="0.3"/>
  <cols>
    <col min="1" max="1" width="1" customWidth="1"/>
    <col min="2" max="2" width="36.109375" customWidth="1"/>
    <col min="3" max="3" width="15.6640625" customWidth="1"/>
  </cols>
  <sheetData>
    <row r="1" spans="2:3" ht="28.8" customHeight="1" x14ac:dyDescent="0.3">
      <c r="B1" s="10" t="s">
        <v>49</v>
      </c>
      <c r="C1" s="10"/>
    </row>
    <row r="2" spans="2:3" x14ac:dyDescent="0.3">
      <c r="B2" s="11" t="s">
        <v>35</v>
      </c>
      <c r="C2" s="12">
        <f>VLOOKUP(B2,'BASE DE DADOS'!B1:C42,2,)</f>
        <v>2</v>
      </c>
    </row>
    <row r="3" spans="2:3" x14ac:dyDescent="0.3">
      <c r="B3" s="11" t="s">
        <v>36</v>
      </c>
      <c r="C3" s="12">
        <f>VLOOKUP(B3,'BASE DE DADOS'!B2:C43,2,)</f>
        <v>5</v>
      </c>
    </row>
    <row r="4" spans="2:3" x14ac:dyDescent="0.3">
      <c r="B4" s="11" t="s">
        <v>37</v>
      </c>
      <c r="C4" s="12">
        <f>VLOOKUP(B4,'BASE DE DADOS'!B3:C44,2,)</f>
        <v>2</v>
      </c>
    </row>
    <row r="5" spans="2:3" x14ac:dyDescent="0.3">
      <c r="B5" s="9"/>
    </row>
    <row r="6" spans="2:3" ht="33" customHeight="1" x14ac:dyDescent="0.3">
      <c r="B6" s="13" t="s">
        <v>50</v>
      </c>
      <c r="C6" s="13"/>
    </row>
    <row r="7" spans="2:3" x14ac:dyDescent="0.3">
      <c r="B7" s="11" t="s">
        <v>39</v>
      </c>
      <c r="C7" s="12">
        <f>VLOOKUP(B7,'BASE DE DADOS'!B1:G42,6,)</f>
        <v>57</v>
      </c>
    </row>
    <row r="8" spans="2:3" x14ac:dyDescent="0.3">
      <c r="B8" s="11" t="s">
        <v>51</v>
      </c>
      <c r="C8" s="12">
        <f>VLOOKUP(B8,'BASE DE DADOS'!B3:G44,6,)</f>
        <v>83</v>
      </c>
    </row>
    <row r="9" spans="2:3" x14ac:dyDescent="0.3">
      <c r="B9" s="14"/>
      <c r="C9" s="15"/>
    </row>
    <row r="10" spans="2:3" ht="26.4" customHeight="1" x14ac:dyDescent="0.3">
      <c r="B10" s="13" t="s">
        <v>56</v>
      </c>
      <c r="C10" s="13"/>
    </row>
    <row r="11" spans="2:3" s="3" customFormat="1" x14ac:dyDescent="0.3">
      <c r="B11" s="18" t="s">
        <v>52</v>
      </c>
      <c r="C11" s="19">
        <f>COUNTA('BASE DE DADOS'!B2:B42)</f>
        <v>41</v>
      </c>
    </row>
    <row r="12" spans="2:3" s="3" customFormat="1" x14ac:dyDescent="0.3">
      <c r="B12" s="18" t="s">
        <v>53</v>
      </c>
      <c r="C12" s="19">
        <f>SUM('BASE DE DADOS'!C2:C42)</f>
        <v>53</v>
      </c>
    </row>
    <row r="13" spans="2:3" s="3" customFormat="1" x14ac:dyDescent="0.3">
      <c r="B13" s="25" t="s">
        <v>54</v>
      </c>
      <c r="C13" s="20">
        <f>(C12/C11)/100</f>
        <v>1.2926829268292684E-2</v>
      </c>
    </row>
    <row r="14" spans="2:3" s="3" customFormat="1" x14ac:dyDescent="0.3">
      <c r="B14" s="16"/>
      <c r="C14" s="16"/>
    </row>
    <row r="15" spans="2:3" ht="26.4" customHeight="1" x14ac:dyDescent="0.3">
      <c r="B15" s="21" t="s">
        <v>55</v>
      </c>
      <c r="C15" s="21"/>
    </row>
    <row r="16" spans="2:3" s="3" customFormat="1" x14ac:dyDescent="0.3">
      <c r="B16" s="8" t="s">
        <v>30</v>
      </c>
      <c r="C16" s="23">
        <f>VLOOKUP(GIT!B16,'BASE DE DADOS'!B1:G42,6,0)</f>
        <v>86</v>
      </c>
    </row>
    <row r="17" spans="2:3" s="3" customFormat="1" x14ac:dyDescent="0.3">
      <c r="B17" s="8" t="s">
        <v>31</v>
      </c>
      <c r="C17" s="23">
        <f>VLOOKUP(GIT!B17,'BASE DE DADOS'!B2:G43,6,0)</f>
        <v>74</v>
      </c>
    </row>
    <row r="18" spans="2:3" s="3" customFormat="1" x14ac:dyDescent="0.3">
      <c r="B18" s="8" t="s">
        <v>33</v>
      </c>
      <c r="C18" s="23">
        <f>VLOOKUP(GIT!B18,'BASE DE DADOS'!B3:G44,6,0)</f>
        <v>183</v>
      </c>
    </row>
    <row r="19" spans="2:3" s="3" customFormat="1" x14ac:dyDescent="0.3">
      <c r="B19" s="8" t="s">
        <v>36</v>
      </c>
      <c r="C19" s="23">
        <f>VLOOKUP(GIT!B19,'BASE DE DADOS'!B4:G45,6,0)</f>
        <v>137</v>
      </c>
    </row>
    <row r="20" spans="2:3" x14ac:dyDescent="0.3">
      <c r="B20" s="8" t="s">
        <v>41</v>
      </c>
      <c r="C20" s="23">
        <f>VLOOKUP(GIT!B20,'BASE DE DADOS'!B5:G46,6,0)</f>
        <v>83</v>
      </c>
    </row>
    <row r="21" spans="2:3" x14ac:dyDescent="0.3">
      <c r="B21" s="25" t="s">
        <v>54</v>
      </c>
      <c r="C21" s="24">
        <f>AVERAGE(C16:C20)</f>
        <v>112.6</v>
      </c>
    </row>
    <row r="22" spans="2:3" x14ac:dyDescent="0.3">
      <c r="B22" s="22"/>
    </row>
    <row r="23" spans="2:3" x14ac:dyDescent="0.3">
      <c r="B23" s="21" t="s">
        <v>57</v>
      </c>
      <c r="C23" s="21"/>
    </row>
    <row r="24" spans="2:3" x14ac:dyDescent="0.3">
      <c r="B24" s="1"/>
      <c r="C24" s="2">
        <f>SUM('BASE DE DADOS'!C2:H42)</f>
        <v>2667</v>
      </c>
    </row>
  </sheetData>
  <mergeCells count="5">
    <mergeCell ref="B1:C1"/>
    <mergeCell ref="B6:C6"/>
    <mergeCell ref="B10:C10"/>
    <mergeCell ref="B15:C15"/>
    <mergeCell ref="B23:C2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D59CE65CFA624DA29D3397689AA087" ma:contentTypeVersion="5" ma:contentTypeDescription="Crie um novo documento." ma:contentTypeScope="" ma:versionID="a89015ebafa27363d23f8c3729c72de1">
  <xsd:schema xmlns:xsd="http://www.w3.org/2001/XMLSchema" xmlns:xs="http://www.w3.org/2001/XMLSchema" xmlns:p="http://schemas.microsoft.com/office/2006/metadata/properties" xmlns:ns2="e24a07e9-97a5-4847-8c7e-fc711ea4b928" targetNamespace="http://schemas.microsoft.com/office/2006/metadata/properties" ma:root="true" ma:fieldsID="b28abc55cc33378a7a2900d54b58835a" ns2:_="">
    <xsd:import namespace="e24a07e9-97a5-4847-8c7e-fc711ea4b928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4a07e9-97a5-4847-8c7e-fc711ea4b92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492AB1-49D4-4F3B-853E-B219806117E1}"/>
</file>

<file path=customXml/itemProps2.xml><?xml version="1.0" encoding="utf-8"?>
<ds:datastoreItem xmlns:ds="http://schemas.openxmlformats.org/officeDocument/2006/customXml" ds:itemID="{06C0E88E-85F2-4E5F-B61F-F6C944C5E7B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 DE DADOS</vt:lpstr>
      <vt:lpstr>GIT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erick zix</cp:lastModifiedBy>
  <dcterms:created xsi:type="dcterms:W3CDTF">2024-09-12T23:53:05Z</dcterms:created>
  <dcterms:modified xsi:type="dcterms:W3CDTF">2024-09-16T01:10:30Z</dcterms:modified>
</cp:coreProperties>
</file>