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ad\GitHub\Help\Business\"/>
    </mc:Choice>
  </mc:AlternateContent>
  <xr:revisionPtr revIDLastSave="0" documentId="13_ncr:1_{664CAEC5-9FF3-4355-8CDF-18DA86C49D1E}" xr6:coauthVersionLast="44" xr6:coauthVersionMax="44" xr10:uidLastSave="{00000000-0000-0000-0000-000000000000}"/>
  <bookViews>
    <workbookView xWindow="-90" yWindow="-90" windowWidth="19380" windowHeight="10380" xr2:uid="{4C366CD6-2E87-406C-8454-50381DC1E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1" l="1"/>
  <c r="V7" i="1"/>
  <c r="V6" i="1"/>
  <c r="V5" i="1"/>
  <c r="V4" i="1"/>
  <c r="U8" i="1"/>
  <c r="U7" i="1"/>
  <c r="U6" i="1"/>
  <c r="U5" i="1"/>
  <c r="U4" i="1"/>
  <c r="T8" i="1"/>
  <c r="T7" i="1"/>
  <c r="T6" i="1"/>
  <c r="T5" i="1"/>
  <c r="T4" i="1"/>
  <c r="S4" i="1"/>
  <c r="S8" i="1"/>
  <c r="S7" i="1"/>
  <c r="S6" i="1"/>
  <c r="S5" i="1"/>
  <c r="R8" i="1"/>
  <c r="R7" i="1"/>
  <c r="R6" i="1"/>
  <c r="R5" i="1"/>
  <c r="R4" i="1"/>
  <c r="V16" i="1" l="1"/>
  <c r="U16" i="1"/>
  <c r="T16" i="1"/>
  <c r="S16" i="1"/>
  <c r="R16" i="1"/>
  <c r="V15" i="1"/>
  <c r="U15" i="1"/>
  <c r="T15" i="1"/>
  <c r="S15" i="1"/>
  <c r="R15" i="1"/>
  <c r="V14" i="1"/>
  <c r="U14" i="1"/>
  <c r="T14" i="1"/>
  <c r="S14" i="1"/>
  <c r="R14" i="1"/>
  <c r="V13" i="1"/>
  <c r="U13" i="1"/>
  <c r="T13" i="1"/>
  <c r="S13" i="1"/>
  <c r="R13" i="1"/>
  <c r="V12" i="1"/>
  <c r="U12" i="1"/>
  <c r="T12" i="1"/>
  <c r="S12" i="1"/>
  <c r="R12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F16" i="1"/>
  <c r="F15" i="1"/>
  <c r="F14" i="1"/>
  <c r="F13" i="1"/>
  <c r="F12" i="1"/>
  <c r="E16" i="1"/>
  <c r="E15" i="1"/>
  <c r="E14" i="1"/>
  <c r="E13" i="1"/>
  <c r="E12" i="1"/>
  <c r="D16" i="1"/>
  <c r="D15" i="1"/>
  <c r="D14" i="1"/>
  <c r="D13" i="1"/>
  <c r="D12" i="1"/>
  <c r="C16" i="1"/>
  <c r="C15" i="1"/>
  <c r="C14" i="1"/>
  <c r="C13" i="1"/>
  <c r="C12" i="1"/>
  <c r="B16" i="1"/>
  <c r="B15" i="1"/>
  <c r="B14" i="1"/>
  <c r="B13" i="1"/>
  <c r="B12" i="1"/>
  <c r="U18" i="1" l="1"/>
  <c r="T18" i="1"/>
  <c r="R18" i="1"/>
  <c r="S18" i="1"/>
  <c r="V18" i="1"/>
  <c r="M18" i="1"/>
  <c r="J18" i="1"/>
  <c r="L18" i="1"/>
  <c r="N18" i="1"/>
  <c r="K18" i="1"/>
  <c r="O18" i="1" s="1"/>
  <c r="W18" i="1" l="1"/>
  <c r="T19" i="1" s="1"/>
  <c r="N19" i="1"/>
  <c r="M19" i="1"/>
  <c r="K19" i="1"/>
  <c r="L19" i="1"/>
  <c r="J19" i="1"/>
  <c r="F18" i="1"/>
  <c r="E18" i="1"/>
  <c r="D18" i="1"/>
  <c r="B18" i="1"/>
  <c r="C18" i="1"/>
  <c r="V19" i="1" l="1"/>
  <c r="R19" i="1"/>
  <c r="U19" i="1"/>
  <c r="S19" i="1"/>
  <c r="G18" i="1"/>
  <c r="B19" i="1" l="1"/>
  <c r="D19" i="1"/>
  <c r="C19" i="1"/>
  <c r="F19" i="1"/>
  <c r="E19" i="1"/>
</calcChain>
</file>

<file path=xl/sharedStrings.xml><?xml version="1.0" encoding="utf-8"?>
<sst xmlns="http://schemas.openxmlformats.org/spreadsheetml/2006/main" count="75" uniqueCount="22">
  <si>
    <t>Zyad</t>
  </si>
  <si>
    <t>Zayn</t>
  </si>
  <si>
    <t>Khalid</t>
  </si>
  <si>
    <t>Shre</t>
  </si>
  <si>
    <t>Bilal</t>
  </si>
  <si>
    <t>Idea</t>
  </si>
  <si>
    <t>Idea (7)</t>
  </si>
  <si>
    <t>Unweighted Scores</t>
  </si>
  <si>
    <t>Business Plan Prep</t>
  </si>
  <si>
    <t>Domain Expertise</t>
  </si>
  <si>
    <t>Commitment &amp; Risk</t>
  </si>
  <si>
    <t>Responsiblities</t>
  </si>
  <si>
    <t>Weighted Scores</t>
  </si>
  <si>
    <t>Business Plan Prep (2)</t>
  </si>
  <si>
    <t>Domain Expertise (5)</t>
  </si>
  <si>
    <t>Commitment &amp; Risk (7)</t>
  </si>
  <si>
    <t>Responsiblities (6)</t>
  </si>
  <si>
    <t>Total Points</t>
  </si>
  <si>
    <t>% of Total</t>
  </si>
  <si>
    <t>Zyad's Equity Allocation</t>
  </si>
  <si>
    <t>Team's Equity Allocation</t>
  </si>
  <si>
    <t>Average Equity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</si>
</sst>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CAAE-8B94-4910-83E1-2F245592A0DF}">
  <dimension ref="A1:W19"/>
  <sheetViews>
    <sheetView tabSelected="1" zoomScale="70" zoomScaleNormal="70" workbookViewId="0">
      <selection activeCell="T12" sqref="T12"/>
    </sheetView>
  </sheetViews>
  <sheetFormatPr defaultRowHeight="14.75" x14ac:dyDescent="0.75"/>
  <cols>
    <col min="1" max="1" width="20.6796875" customWidth="1"/>
    <col min="9" max="9" width="20.6796875" customWidth="1"/>
    <col min="17" max="17" width="20.6796875" customWidth="1"/>
  </cols>
  <sheetData>
    <row r="1" spans="1:23" x14ac:dyDescent="0.75">
      <c r="A1" t="s">
        <v>19</v>
      </c>
      <c r="H1" s="1"/>
      <c r="I1" t="s">
        <v>20</v>
      </c>
      <c r="Q1" t="s">
        <v>21</v>
      </c>
    </row>
    <row r="2" spans="1:23" x14ac:dyDescent="0.75">
      <c r="A2" s="1" t="s">
        <v>7</v>
      </c>
      <c r="B2" s="1"/>
      <c r="C2" s="1"/>
      <c r="D2" s="1"/>
      <c r="E2" s="1"/>
      <c r="F2" s="1"/>
      <c r="G2" s="1"/>
      <c r="I2" s="1" t="s">
        <v>7</v>
      </c>
      <c r="J2" s="1"/>
      <c r="K2" s="1"/>
      <c r="L2" s="1"/>
      <c r="M2" s="1"/>
      <c r="N2" s="1"/>
      <c r="O2" s="1"/>
      <c r="Q2" s="1" t="s">
        <v>7</v>
      </c>
      <c r="R2" s="1"/>
      <c r="S2" s="1"/>
      <c r="T2" s="1"/>
      <c r="V2" s="1"/>
      <c r="W2" s="1"/>
    </row>
    <row r="3" spans="1:23" x14ac:dyDescent="0.75">
      <c r="B3" t="s">
        <v>0</v>
      </c>
      <c r="C3" t="s">
        <v>1</v>
      </c>
      <c r="D3" t="s">
        <v>2</v>
      </c>
      <c r="E3" t="s">
        <v>3</v>
      </c>
      <c r="F3" t="s">
        <v>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R3" t="s">
        <v>0</v>
      </c>
      <c r="S3" t="s">
        <v>1</v>
      </c>
      <c r="T3" t="s">
        <v>2</v>
      </c>
      <c r="U3" t="s">
        <v>3</v>
      </c>
      <c r="V3" t="s">
        <v>4</v>
      </c>
    </row>
    <row r="4" spans="1:23" x14ac:dyDescent="0.75">
      <c r="A4" t="s">
        <v>5</v>
      </c>
      <c r="B4">
        <v>10</v>
      </c>
      <c r="C4">
        <v>4</v>
      </c>
      <c r="D4">
        <v>3</v>
      </c>
      <c r="E4">
        <v>3</v>
      </c>
      <c r="F4">
        <v>4</v>
      </c>
      <c r="I4" t="s">
        <v>5</v>
      </c>
      <c r="J4">
        <v>10</v>
      </c>
      <c r="K4">
        <v>5</v>
      </c>
      <c r="L4">
        <v>5</v>
      </c>
      <c r="M4">
        <v>7</v>
      </c>
      <c r="N4">
        <v>8</v>
      </c>
      <c r="Q4" t="s">
        <v>5</v>
      </c>
      <c r="R4">
        <f t="shared" ref="R4:V8" si="0">AVERAGE(B4, J4)</f>
        <v>10</v>
      </c>
      <c r="S4">
        <f t="shared" si="0"/>
        <v>4.5</v>
      </c>
      <c r="T4">
        <f t="shared" si="0"/>
        <v>4</v>
      </c>
      <c r="U4">
        <f t="shared" si="0"/>
        <v>5</v>
      </c>
      <c r="V4">
        <f t="shared" si="0"/>
        <v>6</v>
      </c>
    </row>
    <row r="5" spans="1:23" x14ac:dyDescent="0.75">
      <c r="A5" t="s">
        <v>8</v>
      </c>
      <c r="B5">
        <v>5</v>
      </c>
      <c r="C5">
        <v>5</v>
      </c>
      <c r="D5">
        <v>5</v>
      </c>
      <c r="E5">
        <v>5</v>
      </c>
      <c r="F5">
        <v>5</v>
      </c>
      <c r="I5" t="s">
        <v>8</v>
      </c>
      <c r="J5">
        <v>5</v>
      </c>
      <c r="K5">
        <v>5</v>
      </c>
      <c r="L5">
        <v>5</v>
      </c>
      <c r="M5">
        <v>5</v>
      </c>
      <c r="N5">
        <v>5</v>
      </c>
      <c r="Q5" t="s">
        <v>8</v>
      </c>
      <c r="R5">
        <f t="shared" si="0"/>
        <v>5</v>
      </c>
      <c r="S5">
        <f t="shared" si="0"/>
        <v>5</v>
      </c>
      <c r="T5">
        <f t="shared" si="0"/>
        <v>5</v>
      </c>
      <c r="U5">
        <f t="shared" si="0"/>
        <v>5</v>
      </c>
      <c r="V5">
        <f t="shared" si="0"/>
        <v>5</v>
      </c>
    </row>
    <row r="6" spans="1:23" x14ac:dyDescent="0.75">
      <c r="A6" t="s">
        <v>9</v>
      </c>
      <c r="B6">
        <v>10</v>
      </c>
      <c r="C6">
        <v>2</v>
      </c>
      <c r="D6">
        <v>5</v>
      </c>
      <c r="E6">
        <v>8</v>
      </c>
      <c r="F6">
        <v>5</v>
      </c>
      <c r="I6" t="s">
        <v>9</v>
      </c>
      <c r="J6">
        <v>9</v>
      </c>
      <c r="K6">
        <v>7</v>
      </c>
      <c r="L6">
        <v>6</v>
      </c>
      <c r="M6">
        <v>10</v>
      </c>
      <c r="N6">
        <v>10</v>
      </c>
      <c r="Q6" t="s">
        <v>9</v>
      </c>
      <c r="R6">
        <f t="shared" si="0"/>
        <v>9.5</v>
      </c>
      <c r="S6">
        <f t="shared" si="0"/>
        <v>4.5</v>
      </c>
      <c r="T6">
        <f t="shared" si="0"/>
        <v>5.5</v>
      </c>
      <c r="U6">
        <f t="shared" si="0"/>
        <v>9</v>
      </c>
      <c r="V6">
        <f t="shared" si="0"/>
        <v>7.5</v>
      </c>
    </row>
    <row r="7" spans="1:23" x14ac:dyDescent="0.75">
      <c r="A7" t="s">
        <v>10</v>
      </c>
      <c r="B7">
        <v>9</v>
      </c>
      <c r="C7">
        <v>6</v>
      </c>
      <c r="D7">
        <v>7</v>
      </c>
      <c r="E7">
        <v>7</v>
      </c>
      <c r="F7">
        <v>7</v>
      </c>
      <c r="I7" t="s">
        <v>10</v>
      </c>
      <c r="J7">
        <v>9</v>
      </c>
      <c r="K7">
        <v>6</v>
      </c>
      <c r="L7">
        <v>9</v>
      </c>
      <c r="M7">
        <v>7</v>
      </c>
      <c r="N7">
        <v>8</v>
      </c>
      <c r="Q7" t="s">
        <v>10</v>
      </c>
      <c r="R7">
        <f t="shared" si="0"/>
        <v>9</v>
      </c>
      <c r="S7">
        <f t="shared" si="0"/>
        <v>6</v>
      </c>
      <c r="T7">
        <f t="shared" si="0"/>
        <v>8</v>
      </c>
      <c r="U7">
        <f t="shared" si="0"/>
        <v>7</v>
      </c>
      <c r="V7">
        <f t="shared" si="0"/>
        <v>7.5</v>
      </c>
    </row>
    <row r="8" spans="1:23" x14ac:dyDescent="0.75">
      <c r="A8" t="s">
        <v>11</v>
      </c>
      <c r="B8">
        <v>10</v>
      </c>
      <c r="C8">
        <v>6</v>
      </c>
      <c r="D8">
        <v>6</v>
      </c>
      <c r="E8">
        <v>8</v>
      </c>
      <c r="F8">
        <v>8</v>
      </c>
      <c r="I8" t="s">
        <v>11</v>
      </c>
      <c r="J8">
        <v>10</v>
      </c>
      <c r="K8">
        <v>7</v>
      </c>
      <c r="L8">
        <v>8</v>
      </c>
      <c r="M8">
        <v>8</v>
      </c>
      <c r="N8">
        <v>9</v>
      </c>
      <c r="Q8" t="s">
        <v>11</v>
      </c>
      <c r="R8">
        <f t="shared" si="0"/>
        <v>10</v>
      </c>
      <c r="S8">
        <f t="shared" si="0"/>
        <v>6.5</v>
      </c>
      <c r="T8">
        <f t="shared" si="0"/>
        <v>7</v>
      </c>
      <c r="U8">
        <f t="shared" si="0"/>
        <v>8</v>
      </c>
      <c r="V8">
        <f t="shared" si="0"/>
        <v>8.5</v>
      </c>
    </row>
    <row r="10" spans="1:23" x14ac:dyDescent="0.75">
      <c r="A10" t="s">
        <v>12</v>
      </c>
      <c r="I10" t="s">
        <v>12</v>
      </c>
      <c r="Q10" t="s">
        <v>12</v>
      </c>
    </row>
    <row r="11" spans="1:23" x14ac:dyDescent="0.75">
      <c r="B11" t="s">
        <v>0</v>
      </c>
      <c r="C11" t="s">
        <v>1</v>
      </c>
      <c r="D11" t="s">
        <v>2</v>
      </c>
      <c r="E11" t="s">
        <v>3</v>
      </c>
      <c r="F11" t="s">
        <v>4</v>
      </c>
      <c r="J11" t="s">
        <v>0</v>
      </c>
      <c r="K11" t="s">
        <v>1</v>
      </c>
      <c r="L11" t="s">
        <v>2</v>
      </c>
      <c r="M11" t="s">
        <v>3</v>
      </c>
      <c r="N11" t="s">
        <v>4</v>
      </c>
      <c r="R11" t="s">
        <v>0</v>
      </c>
      <c r="S11" t="s">
        <v>1</v>
      </c>
      <c r="T11" t="s">
        <v>2</v>
      </c>
      <c r="U11" t="s">
        <v>3</v>
      </c>
      <c r="V11" t="s">
        <v>4</v>
      </c>
    </row>
    <row r="12" spans="1:23" x14ac:dyDescent="0.75">
      <c r="A12" t="s">
        <v>6</v>
      </c>
      <c r="B12">
        <f>B4*7</f>
        <v>70</v>
      </c>
      <c r="C12">
        <f>C4 * 7</f>
        <v>28</v>
      </c>
      <c r="D12">
        <f>D4 * 7</f>
        <v>21</v>
      </c>
      <c r="E12">
        <f>E4 * 7</f>
        <v>21</v>
      </c>
      <c r="F12">
        <f>F4 * 7</f>
        <v>28</v>
      </c>
      <c r="I12" t="s">
        <v>6</v>
      </c>
      <c r="J12">
        <f>J4*7</f>
        <v>70</v>
      </c>
      <c r="K12">
        <f>K4 * 7</f>
        <v>35</v>
      </c>
      <c r="L12">
        <f>L4 * 7</f>
        <v>35</v>
      </c>
      <c r="M12">
        <f>M4 * 7</f>
        <v>49</v>
      </c>
      <c r="N12">
        <f>N4 * 7</f>
        <v>56</v>
      </c>
      <c r="Q12" t="s">
        <v>6</v>
      </c>
      <c r="R12">
        <f>R4*7</f>
        <v>70</v>
      </c>
      <c r="S12">
        <f>S4 * 7</f>
        <v>31.5</v>
      </c>
      <c r="T12">
        <f>T4 * 7</f>
        <v>28</v>
      </c>
      <c r="U12">
        <f>U4 * 7</f>
        <v>35</v>
      </c>
      <c r="V12">
        <f>V4 * 7</f>
        <v>42</v>
      </c>
    </row>
    <row r="13" spans="1:23" x14ac:dyDescent="0.75">
      <c r="A13" t="s">
        <v>13</v>
      </c>
      <c r="B13">
        <f>B5 * 2</f>
        <v>10</v>
      </c>
      <c r="C13">
        <f>C5 * 2</f>
        <v>10</v>
      </c>
      <c r="D13">
        <f>D5 * 2</f>
        <v>10</v>
      </c>
      <c r="E13">
        <f>E5 * 2</f>
        <v>10</v>
      </c>
      <c r="F13">
        <f>F5 * 2</f>
        <v>10</v>
      </c>
      <c r="I13" t="s">
        <v>13</v>
      </c>
      <c r="J13">
        <f>J5 * 2</f>
        <v>10</v>
      </c>
      <c r="K13">
        <f>K5 * 2</f>
        <v>10</v>
      </c>
      <c r="L13">
        <f>L5 * 2</f>
        <v>10</v>
      </c>
      <c r="M13">
        <f>M5 * 2</f>
        <v>10</v>
      </c>
      <c r="N13">
        <f>N5 * 2</f>
        <v>10</v>
      </c>
      <c r="Q13" t="s">
        <v>13</v>
      </c>
      <c r="R13">
        <f>R5 * 2</f>
        <v>10</v>
      </c>
      <c r="S13">
        <f>S5 * 2</f>
        <v>10</v>
      </c>
      <c r="T13">
        <f>T5 * 2</f>
        <v>10</v>
      </c>
      <c r="U13">
        <f>U5 * 2</f>
        <v>10</v>
      </c>
      <c r="V13">
        <f>V5 * 2</f>
        <v>10</v>
      </c>
    </row>
    <row r="14" spans="1:23" x14ac:dyDescent="0.75">
      <c r="A14" t="s">
        <v>14</v>
      </c>
      <c r="B14">
        <f xml:space="preserve"> B6 * 5</f>
        <v>50</v>
      </c>
      <c r="C14">
        <f>C6 * 5</f>
        <v>10</v>
      </c>
      <c r="D14">
        <f>D6 * 5</f>
        <v>25</v>
      </c>
      <c r="E14">
        <f>E6 * 5</f>
        <v>40</v>
      </c>
      <c r="F14">
        <f>F6 * 5</f>
        <v>25</v>
      </c>
      <c r="I14" t="s">
        <v>14</v>
      </c>
      <c r="J14">
        <f xml:space="preserve"> J6 * 5</f>
        <v>45</v>
      </c>
      <c r="K14">
        <f>K6 * 5</f>
        <v>35</v>
      </c>
      <c r="L14">
        <f>L6 * 5</f>
        <v>30</v>
      </c>
      <c r="M14">
        <f>M6 * 5</f>
        <v>50</v>
      </c>
      <c r="N14">
        <f>N6 * 5</f>
        <v>50</v>
      </c>
      <c r="Q14" t="s">
        <v>14</v>
      </c>
      <c r="R14">
        <f xml:space="preserve"> R6 * 5</f>
        <v>47.5</v>
      </c>
      <c r="S14">
        <f>S6 * 5</f>
        <v>22.5</v>
      </c>
      <c r="T14">
        <f>T6 * 5</f>
        <v>27.5</v>
      </c>
      <c r="U14">
        <f>U6 * 5</f>
        <v>45</v>
      </c>
      <c r="V14">
        <f>V6 * 5</f>
        <v>37.5</v>
      </c>
    </row>
    <row r="15" spans="1:23" x14ac:dyDescent="0.75">
      <c r="A15" t="s">
        <v>15</v>
      </c>
      <c r="B15">
        <f xml:space="preserve"> B7*7</f>
        <v>63</v>
      </c>
      <c r="C15">
        <f>C7 * 7</f>
        <v>42</v>
      </c>
      <c r="D15">
        <f>D7 * 7</f>
        <v>49</v>
      </c>
      <c r="E15">
        <f>E7 * 7</f>
        <v>49</v>
      </c>
      <c r="F15">
        <f>F7 * 7</f>
        <v>49</v>
      </c>
      <c r="I15" t="s">
        <v>15</v>
      </c>
      <c r="J15">
        <f xml:space="preserve"> J7*7</f>
        <v>63</v>
      </c>
      <c r="K15">
        <f>K7 * 7</f>
        <v>42</v>
      </c>
      <c r="L15">
        <f>L7 * 7</f>
        <v>63</v>
      </c>
      <c r="M15">
        <f>M7 * 7</f>
        <v>49</v>
      </c>
      <c r="N15">
        <f>N7 * 7</f>
        <v>56</v>
      </c>
      <c r="Q15" t="s">
        <v>15</v>
      </c>
      <c r="R15">
        <f xml:space="preserve"> R7*7</f>
        <v>63</v>
      </c>
      <c r="S15">
        <f>S7 * 7</f>
        <v>42</v>
      </c>
      <c r="T15">
        <f>T7 * 7</f>
        <v>56</v>
      </c>
      <c r="U15">
        <f>U7 * 7</f>
        <v>49</v>
      </c>
      <c r="V15">
        <f>V7 * 7</f>
        <v>52.5</v>
      </c>
    </row>
    <row r="16" spans="1:23" x14ac:dyDescent="0.75">
      <c r="A16" t="s">
        <v>16</v>
      </c>
      <c r="B16">
        <f xml:space="preserve"> B8 * 6</f>
        <v>60</v>
      </c>
      <c r="C16">
        <f>C8* 6</f>
        <v>36</v>
      </c>
      <c r="D16">
        <f>D8 * 6</f>
        <v>36</v>
      </c>
      <c r="E16">
        <f>E8 * 6</f>
        <v>48</v>
      </c>
      <c r="F16">
        <f>F8 * 6</f>
        <v>48</v>
      </c>
      <c r="I16" t="s">
        <v>16</v>
      </c>
      <c r="J16">
        <f xml:space="preserve"> J8 * 6</f>
        <v>60</v>
      </c>
      <c r="K16">
        <f>K8* 6</f>
        <v>42</v>
      </c>
      <c r="L16">
        <f>L8 * 6</f>
        <v>48</v>
      </c>
      <c r="M16">
        <f>M8 * 6</f>
        <v>48</v>
      </c>
      <c r="N16">
        <f>N8 * 6</f>
        <v>54</v>
      </c>
      <c r="Q16" t="s">
        <v>16</v>
      </c>
      <c r="R16">
        <f xml:space="preserve"> R8 * 6</f>
        <v>60</v>
      </c>
      <c r="S16">
        <f>S8* 6</f>
        <v>39</v>
      </c>
      <c r="T16">
        <f>T8 * 6</f>
        <v>42</v>
      </c>
      <c r="U16">
        <f>U8 * 6</f>
        <v>48</v>
      </c>
      <c r="V16">
        <f>V8 * 6</f>
        <v>51</v>
      </c>
    </row>
    <row r="18" spans="1:23" x14ac:dyDescent="0.75">
      <c r="A18" t="s">
        <v>17</v>
      </c>
      <c r="B18">
        <f>SUM(B12:B16)</f>
        <v>253</v>
      </c>
      <c r="C18">
        <f>SUM(C12:C16)</f>
        <v>126</v>
      </c>
      <c r="D18">
        <f>SUM(D12:D16)</f>
        <v>141</v>
      </c>
      <c r="E18">
        <f>SUM(E12:E16)</f>
        <v>168</v>
      </c>
      <c r="F18">
        <f>SUM(F12:F16)</f>
        <v>160</v>
      </c>
      <c r="G18">
        <f>SUM(B18:F18)</f>
        <v>848</v>
      </c>
      <c r="I18" t="s">
        <v>17</v>
      </c>
      <c r="J18">
        <f>SUM(J12:J16)</f>
        <v>248</v>
      </c>
      <c r="K18">
        <f>SUM(K12:K16)</f>
        <v>164</v>
      </c>
      <c r="L18">
        <f>SUM(L12:L16)</f>
        <v>186</v>
      </c>
      <c r="M18">
        <f>SUM(M12:M16)</f>
        <v>206</v>
      </c>
      <c r="N18">
        <f>SUM(N12:N16)</f>
        <v>226</v>
      </c>
      <c r="O18">
        <f>SUM(J18:N18)</f>
        <v>1030</v>
      </c>
      <c r="Q18" t="s">
        <v>17</v>
      </c>
      <c r="R18">
        <f>SUM(R12:R16)</f>
        <v>250.5</v>
      </c>
      <c r="S18">
        <f>SUM(S12:S16)</f>
        <v>145</v>
      </c>
      <c r="T18">
        <f>SUM(T12:T16)</f>
        <v>163.5</v>
      </c>
      <c r="U18">
        <f>SUM(U12:U16)</f>
        <v>187</v>
      </c>
      <c r="V18">
        <f>SUM(V12:V16)</f>
        <v>193</v>
      </c>
      <c r="W18">
        <f>SUM(R18:V18)</f>
        <v>939</v>
      </c>
    </row>
    <row r="19" spans="1:23" x14ac:dyDescent="0.75">
      <c r="A19" t="s">
        <v>18</v>
      </c>
      <c r="B19" s="2">
        <f>B18 / G18</f>
        <v>0.29834905660377359</v>
      </c>
      <c r="C19" s="2">
        <f>C18 / G18</f>
        <v>0.14858490566037735</v>
      </c>
      <c r="D19" s="2">
        <f>D18 /G18</f>
        <v>0.16627358490566038</v>
      </c>
      <c r="E19" s="2">
        <f>E18 / G18</f>
        <v>0.19811320754716982</v>
      </c>
      <c r="F19" s="2">
        <f>F18 / G18</f>
        <v>0.18867924528301888</v>
      </c>
      <c r="G19" s="2">
        <v>1</v>
      </c>
      <c r="I19" t="s">
        <v>18</v>
      </c>
      <c r="J19" s="2">
        <f>J18 / O18</f>
        <v>0.24077669902912621</v>
      </c>
      <c r="K19" s="2">
        <f>K18 / O18</f>
        <v>0.15922330097087378</v>
      </c>
      <c r="L19" s="2">
        <f>L18 /O18</f>
        <v>0.18058252427184465</v>
      </c>
      <c r="M19" s="2">
        <f>M18 / O18</f>
        <v>0.2</v>
      </c>
      <c r="N19" s="2">
        <f>N18 / O18</f>
        <v>0.21941747572815534</v>
      </c>
      <c r="O19" s="2">
        <v>1</v>
      </c>
      <c r="Q19" t="s">
        <v>18</v>
      </c>
      <c r="R19" s="2">
        <f>R18 / W18</f>
        <v>0.26677316293929715</v>
      </c>
      <c r="S19" s="2">
        <f>S18 / W18</f>
        <v>0.15441959531416399</v>
      </c>
      <c r="T19" s="2">
        <f>T18 /W18</f>
        <v>0.17412140575079874</v>
      </c>
      <c r="U19" s="2">
        <f>U18 / W18</f>
        <v>0.19914802981895632</v>
      </c>
      <c r="V19" s="2">
        <f>V18 / W18</f>
        <v>0.2055378061767838</v>
      </c>
      <c r="W19" s="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Zyad</dc:creator>
  <cp:lastModifiedBy>Zyad</cp:lastModifiedBy>
  <dcterms:created xsi:type="dcterms:W3CDTF">2019-08-30T00:42:16Z</dcterms:created>
  <dcterms:modified xsi:type="dcterms:W3CDTF">2019-08-31T03:41:07Z</dcterms:modified>
</cp:coreProperties>
</file>