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 activeTab="3"/>
  </bookViews>
  <sheets>
    <sheet name="Screen1" sheetId="3" r:id="rId1"/>
    <sheet name="Screen2" sheetId="2" r:id="rId2"/>
    <sheet name="Screen3" sheetId="1" r:id="rId3"/>
    <sheet name="Sheet1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/>
  <c r="M82"/>
  <c r="I82"/>
  <c r="K39"/>
  <c r="K47" s="1"/>
  <c r="M53"/>
  <c r="M65" s="1"/>
  <c r="K46"/>
  <c r="K45" l="1"/>
  <c r="F39"/>
  <c r="D26"/>
  <c r="H26" l="1"/>
  <c r="I39"/>
  <c r="G39"/>
  <c r="E39"/>
  <c r="D27"/>
  <c r="H27" s="1"/>
  <c r="D28"/>
  <c r="H28" s="1"/>
  <c r="D29"/>
  <c r="H29" s="1"/>
  <c r="D30"/>
  <c r="H30" s="1"/>
  <c r="D31"/>
  <c r="H31" s="1"/>
  <c r="D32"/>
  <c r="H32" s="1"/>
  <c r="D33"/>
  <c r="H33" s="1"/>
  <c r="D34"/>
  <c r="H34" s="1"/>
  <c r="D35"/>
  <c r="H35" s="1"/>
  <c r="D36"/>
  <c r="H36" s="1"/>
  <c r="D37"/>
  <c r="H37" s="1"/>
  <c r="C39"/>
  <c r="C45" l="1"/>
  <c r="C47"/>
  <c r="I44" s="1"/>
  <c r="H39"/>
  <c r="D39"/>
  <c r="I41" l="1"/>
  <c r="I53" s="1"/>
  <c r="I65" s="1"/>
</calcChain>
</file>

<file path=xl/sharedStrings.xml><?xml version="1.0" encoding="utf-8"?>
<sst xmlns="http://schemas.openxmlformats.org/spreadsheetml/2006/main" count="128" uniqueCount="113">
  <si>
    <t>Zuddhi Systems</t>
  </si>
  <si>
    <t>Statement of Income Tax Calculation for the Year 2022-23 ( Old Regime)</t>
  </si>
  <si>
    <t>Employee Name</t>
  </si>
  <si>
    <t>AY</t>
  </si>
  <si>
    <t>2021-2022</t>
  </si>
  <si>
    <t>Employee No</t>
  </si>
  <si>
    <t>FY</t>
  </si>
  <si>
    <t>2022-2023</t>
  </si>
  <si>
    <t>Gender</t>
  </si>
  <si>
    <t>Designation</t>
  </si>
  <si>
    <t>Department</t>
  </si>
  <si>
    <t>TAX DEDECUTED</t>
  </si>
  <si>
    <t>Grade</t>
  </si>
  <si>
    <t>TAX PAID</t>
  </si>
  <si>
    <t>Residentital Address</t>
  </si>
  <si>
    <t xml:space="preserve">               </t>
  </si>
  <si>
    <t>Own Or Rental</t>
  </si>
  <si>
    <t>Rate of Rent P.M</t>
  </si>
  <si>
    <t>PAN</t>
  </si>
  <si>
    <t>Income Details</t>
  </si>
  <si>
    <t>Month</t>
  </si>
  <si>
    <t xml:space="preserve">Basic </t>
  </si>
  <si>
    <t>HRA</t>
  </si>
  <si>
    <t>MA</t>
  </si>
  <si>
    <t>OA</t>
  </si>
  <si>
    <t>CA</t>
  </si>
  <si>
    <t>Projected Salary</t>
  </si>
  <si>
    <t>IT Deducted</t>
  </si>
  <si>
    <t>Basic</t>
  </si>
  <si>
    <t>Taxable(New regime)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</si>
  <si>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</si>
  <si>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</si>
  <si>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</si>
  <si>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</si>
  <si>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</si>
  <si>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</si>
  <si>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</si>
  <si>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</si>
  <si>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</si>
  <si>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</si>
  <si>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</si>
  <si>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</si>
  <si>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</si>
  <si>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Gross Total Income from Salary</t>
  </si>
  <si>
    <t>Less: HRA exempt u/s 10(13A)</t>
  </si>
  <si>
    <t>a</t>
  </si>
  <si>
    <t>50% Of Baisc</t>
  </si>
  <si>
    <t>b</t>
  </si>
  <si>
    <t>Actual HRA</t>
  </si>
  <si>
    <t>c</t>
  </si>
  <si>
    <t>Acutal Rent Paid - 10% Of Basic)</t>
  </si>
  <si>
    <t>( least of the above)</t>
  </si>
  <si>
    <t>Standard Deduction for Salaried  u/s 16A</t>
  </si>
  <si>
    <t>Professional Tax</t>
  </si>
  <si>
    <t>Income under the Salaries (11- (12+13+14))    GROSS TAXABLE INCOME -1</t>
  </si>
  <si>
    <t>Housing Loan</t>
  </si>
  <si>
    <t>HBA Interest ( Pre EMI not taken for Exemption)</t>
  </si>
  <si>
    <t>Interest Payable on Home Loan</t>
  </si>
  <si>
    <t>(self occupied property can be claimed up to 2,00,000/-)</t>
  </si>
  <si>
    <t>Deductions</t>
  </si>
  <si>
    <t>80 C</t>
  </si>
  <si>
    <t>80 CC(1)</t>
  </si>
  <si>
    <t>80D</t>
  </si>
  <si>
    <t>80TTA</t>
  </si>
  <si>
    <t>Gross Taxable Income -2</t>
  </si>
  <si>
    <t>Total tax on above (including cess)</t>
  </si>
  <si>
    <t>Annual Income</t>
  </si>
  <si>
    <t>Tax Rate(New Regime)</t>
  </si>
  <si>
    <t>Tax Rates(Old Regime)</t>
  </si>
  <si>
    <t>INR 2,50,001 to INR 5,00,000</t>
  </si>
  <si>
    <r>
      <t>INR 5,00,001 </t>
    </r>
    <r>
      <rPr>
        <b/>
        <sz val="11"/>
        <color rgb="FF202124"/>
        <rFont val="Arial"/>
        <family val="2"/>
        <charset val="1"/>
      </rPr>
      <t>to INR 7,50,000</t>
    </r>
  </si>
  <si>
    <t>INR 7,50,001 to INR 10,00,000</t>
  </si>
  <si>
    <t>INR 10,00,001 to INR 12,50,000</t>
  </si>
  <si>
    <t>Cess</t>
  </si>
  <si>
    <t>4% of total tax (4% of Rs 12,500 + Rs 25,000+ Rs 37,500)</t>
  </si>
  <si>
    <t>Total Income Tax</t>
  </si>
  <si>
    <t>Rs 12,500 + Rs 25,000+ Rs 37,500 +Rs 3,000</t>
  </si>
  <si>
    <t>Rs 78,000</t>
  </si>
  <si>
    <t>Particulars</t>
  </si>
  <si>
    <t>Old Tax Regime (Rs)</t>
  </si>
  <si>
    <t>New Tax Regime (Rs)</t>
  </si>
  <si>
    <t>Tax Slab (OLD)</t>
  </si>
  <si>
    <t>0 to 2.5 Lakh</t>
  </si>
  <si>
    <t>–</t>
  </si>
  <si>
    <t>2.5 to 5 Lakh @ 5%</t>
  </si>
  <si>
    <t>5 Lakh to 10 Lakh @ 20%</t>
  </si>
  <si>
    <t>&gt; 10 Lakh @ 30%</t>
  </si>
  <si>
    <t>Tax Slab (NEW)</t>
  </si>
  <si>
    <t>0 to 5 Lakh</t>
  </si>
  <si>
    <t>5 to 7.5 Lakh @ 10%</t>
  </si>
  <si>
    <t>7.5 Lakh to 10 Lakh @ 15%</t>
  </si>
  <si>
    <t>10 Lakh to 12.5 Lakh @ 20%</t>
  </si>
  <si>
    <t>12.5 Lakh to 15 Lakh @ 25%</t>
  </si>
  <si>
    <t>&gt; 15 Lakh @ 30%</t>
  </si>
  <si>
    <t>Income Tax</t>
  </si>
  <si>
    <t>Cess @ 4%</t>
  </si>
  <si>
    <t>Total Tax Outgo</t>
  </si>
  <si>
    <t>PAYSLIP</t>
  </si>
  <si>
    <t>TAX DEDUCTIONS</t>
  </si>
  <si>
    <t>PRINT/VIEW</t>
  </si>
  <si>
    <t>TAX CALCULATION</t>
  </si>
  <si>
    <r>
      <t>Me</t>
    </r>
    <r>
      <rPr>
        <sz val="8"/>
        <color rgb="FF808080"/>
        <rFont val="Tahoma"/>
        <family val="2"/>
      </rPr>
      <t xml:space="preserve"> (14:14)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1. After entering the value, error msg should disapper</t>
    </r>
  </si>
  <si>
    <r>
      <t>Me</t>
    </r>
    <r>
      <rPr>
        <sz val="8"/>
        <color rgb="FF808080"/>
        <rFont val="Tahoma"/>
        <family val="2"/>
      </rPr>
      <t xml:space="preserve"> (14:18)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on the employee id fields, rest of the fields are ok</t>
    </r>
  </si>
  <si>
    <r>
      <t>Me</t>
    </r>
    <r>
      <rPr>
        <sz val="8"/>
        <color rgb="FF808080"/>
        <rFont val="Tahoma"/>
        <family val="2"/>
      </rPr>
      <t xml:space="preserve"> (14:20)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employee status - should be boolen or drop down not text</t>
    </r>
  </si>
  <si>
    <r>
      <t>Me</t>
    </r>
    <r>
      <rPr>
        <sz val="8"/>
        <color rgb="FF808080"/>
        <rFont val="Tahoma"/>
        <family val="2"/>
      </rPr>
      <t xml:space="preserve"> (14:22)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Reporting manger - drop down, list of employees who designation is marked as Manager</t>
    </r>
  </si>
  <si>
    <r>
      <t>Me</t>
    </r>
    <r>
      <rPr>
        <sz val="8"/>
        <color rgb="FF808080"/>
        <rFont val="Tahoma"/>
        <family val="2"/>
      </rPr>
      <t xml:space="preserve"> (14:43)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 xml:space="preserve">pay details flows 4 times </t>
    </r>
  </si>
  <si>
    <r>
      <t>Me</t>
    </r>
    <r>
      <rPr>
        <sz val="8"/>
        <color rgb="FF808080"/>
        <rFont val="Tahoma"/>
        <family val="2"/>
      </rPr>
      <t xml:space="preserve"> (15:2)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investment declaraton 80 c Sequence is repeatative 6 more then 1</t>
    </r>
  </si>
  <si>
    <r>
      <t>Me</t>
    </r>
    <r>
      <rPr>
        <sz val="8"/>
        <color rgb="FF808080"/>
        <rFont val="Tahoma"/>
        <family val="2"/>
      </rPr>
      <t xml:space="preserve"> (15:4)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when apply clicked throw error</t>
    </r>
  </si>
  <si>
    <r>
      <t>Me</t>
    </r>
    <r>
      <rPr>
        <sz val="8"/>
        <color rgb="FF808080"/>
        <rFont val="Tahoma"/>
        <family val="2"/>
      </rPr>
      <t xml:space="preserve"> (15:6)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either metro or non metro</t>
    </r>
  </si>
  <si>
    <r>
      <t>Me</t>
    </r>
    <r>
      <rPr>
        <sz val="8"/>
        <color rgb="FF808080"/>
        <rFont val="Tahoma"/>
        <family val="2"/>
      </rPr>
      <t xml:space="preserve"> (15:7)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data not saved</t>
    </r>
  </si>
  <si>
    <r>
      <t>Me</t>
    </r>
    <r>
      <rPr>
        <sz val="8"/>
        <color rgb="FF808080"/>
        <rFont val="Tahoma"/>
        <family val="2"/>
      </rPr>
      <t xml:space="preserve"> (15:8)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only PDF no other format should be supported</t>
    </r>
  </si>
  <si>
    <r>
      <t>Me</t>
    </r>
    <r>
      <rPr>
        <sz val="8"/>
        <color rgb="FF808080"/>
        <rFont val="Tahoma"/>
        <family val="2"/>
      </rPr>
      <t xml:space="preserve"> (15:11)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why lines are repeatative</t>
    </r>
  </si>
  <si>
    <r>
      <t>Me</t>
    </r>
    <r>
      <rPr>
        <sz val="8"/>
        <color rgb="FF808080"/>
        <rFont val="Tahoma"/>
        <family val="2"/>
      </rPr>
      <t xml:space="preserve"> (15:11)</t>
    </r>
    <r>
      <rPr>
        <b/>
        <sz val="8"/>
        <color rgb="FF808080"/>
        <rFont val="Tahoma"/>
        <family val="2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00"/>
        <rFont val="Arial"/>
        <family val="2"/>
      </rPr>
      <t>1, 2, 6check sequence</t>
    </r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</si>
</sst>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B2F3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202124"/>
      <name val="Arial"/>
      <family val="2"/>
      <charset val="1"/>
    </font>
    <font>
      <sz val="11"/>
      <color rgb="FF202124"/>
      <name val="Arial"/>
      <family val="2"/>
      <charset val="1"/>
    </font>
    <font>
      <sz val="11"/>
      <color rgb="FF2B2F32"/>
      <name val="Arial"/>
      <family val="2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b/>
      <sz val="8"/>
      <color rgb="FF808080"/>
      <name val="Tahoma"/>
      <family val="2"/>
    </font>
    <font>
      <sz val="8"/>
      <color rgb="FF808080"/>
      <name val="Tahom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DE1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0" applyFont="1"/>
    <xf numFmtId="0" fontId="5" fillId="3" borderId="2" xfId="0" applyFont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" fillId="4" borderId="0" xfId="0" applyFont="1" applyFill="1"/>
    <xf numFmtId="0" fontId="0" fillId="4" borderId="0" xfId="0" applyFill="1"/>
    <xf numFmtId="0" fontId="4" fillId="4" borderId="2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9" fontId="7" fillId="2" borderId="1" xfId="0" applyNumberFormat="1" applyFont="1" applyFill="1" applyBorder="1" applyAlignment="1">
      <alignment wrapText="1"/>
    </xf>
    <xf numFmtId="9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/>
    <xf numFmtId="0" fontId="8" fillId="3" borderId="1" xfId="0" applyFont="1" applyFill="1" applyBorder="1" applyAlignment="1">
      <alignment vertical="top" wrapText="1"/>
    </xf>
    <xf numFmtId="3" fontId="8" fillId="3" borderId="1" xfId="0" applyNumberFormat="1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1" fillId="4" borderId="1" xfId="0" applyFont="1" applyFill="1" applyBorder="1"/>
    <xf numFmtId="0" fontId="1" fillId="0" borderId="1" xfId="0" applyFont="1" applyBorder="1"/>
    <xf numFmtId="0" fontId="0" fillId="6" borderId="0" xfId="0" applyFill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9" fillId="7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3" fontId="10" fillId="3" borderId="1" xfId="0" applyNumberFormat="1" applyFont="1" applyFill="1" applyBorder="1" applyAlignment="1">
      <alignment wrapText="1"/>
    </xf>
    <xf numFmtId="3" fontId="10" fillId="2" borderId="1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3" fontId="9" fillId="2" borderId="1" xfId="0" applyNumberFormat="1" applyFont="1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0" xfId="0" applyFont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15</xdr:col>
      <xdr:colOff>95250</xdr:colOff>
      <xdr:row>45</xdr:row>
      <xdr:rowOff>19050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90550"/>
          <a:ext cx="9420225" cy="802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23</xdr:col>
      <xdr:colOff>266700</xdr:colOff>
      <xdr:row>91</xdr:row>
      <xdr:rowOff>133350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9163050"/>
          <a:ext cx="14468475" cy="832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12</xdr:col>
      <xdr:colOff>133350</xdr:colOff>
      <xdr:row>139</xdr:row>
      <xdr:rowOff>19050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8135600"/>
          <a:ext cx="7629525" cy="840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24</xdr:col>
      <xdr:colOff>333375</xdr:colOff>
      <xdr:row>224</xdr:row>
      <xdr:rowOff>0</xdr:rowOff>
    </xdr:to>
    <xdr:pic>
      <xdr:nvPicPr>
        <xdr:cNvPr id="3" name="Picture 2" descr="MicrosoftTeams-image (1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8400" y="571500"/>
          <a:ext cx="13011150" cy="419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L1:L94"/>
  <sheetViews>
    <sheetView topLeftCell="A136" workbookViewId="0"/>
  </sheetViews>
  <sheetFormatPr defaultRowHeight="15"/>
  <cols>
    <col min="12" max="12" width="11.85546875" bestFit="1" customWidth="1"/>
  </cols>
  <sheetData>
    <row r="1" spans="12:12" ht="15.75" thickBot="1"/>
    <row r="2" spans="12:12" ht="15.75" thickBot="1">
      <c r="L2" s="35" t="s">
        <v>97</v>
      </c>
    </row>
    <row r="3" spans="12:12">
      <c r="L3" s="37"/>
    </row>
    <row r="4" spans="12:12">
      <c r="L4" s="37"/>
    </row>
    <row r="5" spans="12:12">
      <c r="L5" s="37"/>
    </row>
    <row r="6" spans="12:12">
      <c r="L6" s="37"/>
    </row>
    <row r="7" spans="12:12">
      <c r="L7" s="37"/>
    </row>
    <row r="8" spans="12:12">
      <c r="L8" s="37"/>
    </row>
    <row r="9" spans="12:12">
      <c r="L9" s="37"/>
    </row>
    <row r="10" spans="12:12">
      <c r="L10" s="37"/>
    </row>
    <row r="11" spans="12:12">
      <c r="L11" s="37"/>
    </row>
    <row r="93" spans="12:12" ht="15.75" thickBot="1"/>
    <row r="94" spans="12:12" ht="15.75" thickBot="1">
      <c r="L94" s="36" t="s">
        <v>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M1:M18"/>
  <sheetViews>
    <sheetView topLeftCell="A172" workbookViewId="0"/>
  </sheetViews>
  <sheetFormatPr defaultRowHeight="15"/>
  <cols>
    <col min="13" max="13" width="16.42578125" bestFit="1" customWidth="1"/>
  </cols>
  <sheetData>
    <row r="1" spans="13:13" ht="15.75" thickBot="1"/>
    <row r="2" spans="13:13" ht="15.75" thickBot="1">
      <c r="M2" s="36" t="s">
        <v>98</v>
      </c>
    </row>
    <row r="18" ht="1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4"/>
  <sheetViews>
    <sheetView topLeftCell="A67" workbookViewId="0">
      <selection activeCell="C39" sqref="C39"/>
    </sheetView>
  </sheetViews>
  <sheetFormatPr defaultRowHeight="15"/>
  <cols>
    <col min="1" max="1" width="6.42578125" customWidth="1"/>
    <col min="2" max="2" width="66.140625" customWidth="1"/>
    <col min="3" max="3" width="24.5703125" customWidth="1"/>
    <col min="4" max="4" width="24.85546875" customWidth="1"/>
    <col min="8" max="8" width="15.7109375" customWidth="1"/>
    <col min="9" max="10" width="14" customWidth="1"/>
    <col min="13" max="13" width="10.28515625" customWidth="1"/>
  </cols>
  <sheetData>
    <row r="1" spans="1:11" ht="15.75" thickBot="1"/>
    <row r="2" spans="1:11" ht="15.75" thickBot="1">
      <c r="D2" s="35" t="s">
        <v>100</v>
      </c>
    </row>
    <row r="7" spans="1:11">
      <c r="B7" s="26" t="s">
        <v>0</v>
      </c>
    </row>
    <row r="8" spans="1:11">
      <c r="B8" s="26" t="s">
        <v>1</v>
      </c>
    </row>
    <row r="12" spans="1:11">
      <c r="A12" s="25">
        <v>1</v>
      </c>
      <c r="B12" s="2" t="s">
        <v>2</v>
      </c>
      <c r="C12" s="2"/>
      <c r="E12" s="24" t="s">
        <v>3</v>
      </c>
      <c r="F12" s="2" t="s">
        <v>4</v>
      </c>
      <c r="K12" s="2"/>
    </row>
    <row r="13" spans="1:11">
      <c r="A13" s="25">
        <v>2</v>
      </c>
      <c r="B13" s="2" t="s">
        <v>5</v>
      </c>
      <c r="C13" s="2"/>
      <c r="E13" s="24" t="s">
        <v>6</v>
      </c>
      <c r="F13" s="2" t="s">
        <v>7</v>
      </c>
      <c r="K13" s="2"/>
    </row>
    <row r="14" spans="1:11">
      <c r="A14" s="25">
        <v>3</v>
      </c>
      <c r="B14" s="2" t="s">
        <v>8</v>
      </c>
      <c r="C14" s="2"/>
      <c r="K14" s="2"/>
    </row>
    <row r="15" spans="1:11">
      <c r="A15" s="25">
        <v>4</v>
      </c>
      <c r="B15" s="2" t="s">
        <v>9</v>
      </c>
      <c r="C15" s="2"/>
      <c r="K15" s="2"/>
    </row>
    <row r="16" spans="1:11">
      <c r="A16" s="25">
        <v>5</v>
      </c>
      <c r="B16" s="2" t="s">
        <v>10</v>
      </c>
      <c r="C16" s="2"/>
      <c r="E16" s="24" t="s">
        <v>11</v>
      </c>
      <c r="F16" s="2"/>
      <c r="K16" s="2"/>
    </row>
    <row r="17" spans="1:13">
      <c r="A17" s="25">
        <v>6</v>
      </c>
      <c r="B17" s="2" t="s">
        <v>12</v>
      </c>
      <c r="C17" s="2"/>
      <c r="E17" s="24" t="s">
        <v>13</v>
      </c>
      <c r="F17" s="2"/>
      <c r="K17" s="2"/>
    </row>
    <row r="18" spans="1:13">
      <c r="A18" s="25">
        <v>7</v>
      </c>
      <c r="B18" s="2" t="s">
        <v>14</v>
      </c>
      <c r="C18" s="2"/>
      <c r="H18" s="1" t="s">
        <v>15</v>
      </c>
      <c r="K18" s="2"/>
    </row>
    <row r="19" spans="1:13">
      <c r="A19" s="25">
        <v>8</v>
      </c>
      <c r="B19" s="2" t="s">
        <v>16</v>
      </c>
      <c r="C19" s="2"/>
      <c r="K19" s="2"/>
    </row>
    <row r="20" spans="1:13">
      <c r="A20" s="25">
        <v>9</v>
      </c>
      <c r="B20" s="2" t="s">
        <v>17</v>
      </c>
      <c r="C20" s="2">
        <v>8500</v>
      </c>
      <c r="K20" s="2">
        <v>10000</v>
      </c>
    </row>
    <row r="21" spans="1:13">
      <c r="A21" s="25">
        <v>10</v>
      </c>
      <c r="B21" s="2" t="s">
        <v>18</v>
      </c>
      <c r="C21" s="2"/>
      <c r="K21" s="2"/>
    </row>
    <row r="23" spans="1:13">
      <c r="A23" s="1">
        <v>11</v>
      </c>
      <c r="B23" s="8" t="s">
        <v>19</v>
      </c>
    </row>
    <row r="24" spans="1:13">
      <c r="B24" s="8" t="s">
        <v>20</v>
      </c>
      <c r="C24" s="8" t="s">
        <v>21</v>
      </c>
      <c r="D24" s="8" t="s">
        <v>22</v>
      </c>
      <c r="E24" s="8" t="s">
        <v>23</v>
      </c>
      <c r="F24" s="8" t="s">
        <v>24</v>
      </c>
      <c r="G24" s="8" t="s">
        <v>25</v>
      </c>
      <c r="H24" s="8" t="s">
        <v>26</v>
      </c>
      <c r="I24" s="8" t="s">
        <v>27</v>
      </c>
      <c r="K24" s="23" t="s">
        <v>28</v>
      </c>
      <c r="M24" s="8" t="s">
        <v>29</v>
      </c>
    </row>
    <row r="26" spans="1:13">
      <c r="B26" t="s">
        <v>30</v>
      </c>
      <c r="C26">
        <v>17000</v>
      </c>
      <c r="D26">
        <f>C26*0.5</f>
        <v>8500</v>
      </c>
      <c r="E26">
        <v>1250</v>
      </c>
      <c r="F26">
        <v>80000</v>
      </c>
      <c r="G26">
        <v>1500</v>
      </c>
      <c r="H26">
        <f>SUM(C26:G26)</f>
        <v>108250</v>
      </c>
      <c r="I26">
        <v>2000</v>
      </c>
      <c r="K26">
        <v>29000</v>
      </c>
    </row>
    <row r="27" spans="1:13">
      <c r="B27" t="s">
        <v>31</v>
      </c>
      <c r="C27">
        <v>17000</v>
      </c>
      <c r="D27">
        <f t="shared" ref="D27:D37" si="0">C27*0.5</f>
        <v>8500</v>
      </c>
      <c r="E27">
        <v>1250</v>
      </c>
      <c r="F27">
        <v>80000</v>
      </c>
      <c r="G27">
        <v>1500</v>
      </c>
      <c r="H27">
        <f t="shared" ref="H27:H37" si="1">SUM(C27:G27)</f>
        <v>108250</v>
      </c>
      <c r="I27">
        <v>2000</v>
      </c>
      <c r="K27">
        <v>29000</v>
      </c>
    </row>
    <row r="28" spans="1:13">
      <c r="B28" t="s">
        <v>32</v>
      </c>
      <c r="C28">
        <v>17000</v>
      </c>
      <c r="D28">
        <f t="shared" si="0"/>
        <v>8500</v>
      </c>
      <c r="E28">
        <v>1250</v>
      </c>
      <c r="F28">
        <v>80000</v>
      </c>
      <c r="G28">
        <v>1500</v>
      </c>
      <c r="H28">
        <f t="shared" si="1"/>
        <v>108250</v>
      </c>
      <c r="I28">
        <v>2000</v>
      </c>
      <c r="K28">
        <v>29000</v>
      </c>
    </row>
    <row r="29" spans="1:13">
      <c r="B29" t="s">
        <v>33</v>
      </c>
      <c r="C29">
        <v>17000</v>
      </c>
      <c r="D29">
        <f t="shared" si="0"/>
        <v>8500</v>
      </c>
      <c r="E29">
        <v>1250</v>
      </c>
      <c r="F29">
        <v>80000</v>
      </c>
      <c r="G29">
        <v>1500</v>
      </c>
      <c r="H29">
        <f t="shared" si="1"/>
        <v>108250</v>
      </c>
      <c r="I29">
        <v>2000</v>
      </c>
      <c r="K29">
        <v>29000</v>
      </c>
    </row>
    <row r="30" spans="1:13">
      <c r="B30" t="s">
        <v>34</v>
      </c>
      <c r="C30">
        <v>17000</v>
      </c>
      <c r="D30">
        <f t="shared" si="0"/>
        <v>8500</v>
      </c>
      <c r="E30">
        <v>1250</v>
      </c>
      <c r="F30">
        <v>80000</v>
      </c>
      <c r="G30">
        <v>1500</v>
      </c>
      <c r="H30">
        <f t="shared" si="1"/>
        <v>108250</v>
      </c>
      <c r="I30">
        <v>2000</v>
      </c>
      <c r="K30">
        <v>29000</v>
      </c>
    </row>
    <row r="31" spans="1:13">
      <c r="B31" t="s">
        <v>35</v>
      </c>
      <c r="C31">
        <v>17000</v>
      </c>
      <c r="D31">
        <f t="shared" si="0"/>
        <v>8500</v>
      </c>
      <c r="E31">
        <v>1250</v>
      </c>
      <c r="F31">
        <v>80000</v>
      </c>
      <c r="G31">
        <v>1500</v>
      </c>
      <c r="H31">
        <f t="shared" si="1"/>
        <v>108250</v>
      </c>
      <c r="I31">
        <v>2000</v>
      </c>
      <c r="K31">
        <v>29000</v>
      </c>
    </row>
    <row r="32" spans="1:13">
      <c r="B32" t="s">
        <v>36</v>
      </c>
      <c r="C32">
        <v>17000</v>
      </c>
      <c r="D32">
        <f t="shared" si="0"/>
        <v>8500</v>
      </c>
      <c r="E32">
        <v>1250</v>
      </c>
      <c r="F32">
        <v>80000</v>
      </c>
      <c r="G32">
        <v>1500</v>
      </c>
      <c r="H32">
        <f t="shared" si="1"/>
        <v>108250</v>
      </c>
      <c r="I32">
        <v>2000</v>
      </c>
      <c r="K32">
        <v>29000</v>
      </c>
    </row>
    <row r="33" spans="1:13">
      <c r="B33" t="s">
        <v>37</v>
      </c>
      <c r="C33">
        <v>17000</v>
      </c>
      <c r="D33">
        <f t="shared" si="0"/>
        <v>8500</v>
      </c>
      <c r="E33">
        <v>1250</v>
      </c>
      <c r="F33">
        <v>80000</v>
      </c>
      <c r="G33">
        <v>1500</v>
      </c>
      <c r="H33">
        <f t="shared" si="1"/>
        <v>108250</v>
      </c>
      <c r="I33">
        <v>2000</v>
      </c>
      <c r="K33">
        <v>29000</v>
      </c>
    </row>
    <row r="34" spans="1:13">
      <c r="B34" t="s">
        <v>38</v>
      </c>
      <c r="C34">
        <v>17000</v>
      </c>
      <c r="D34">
        <f t="shared" si="0"/>
        <v>8500</v>
      </c>
      <c r="E34">
        <v>1250</v>
      </c>
      <c r="F34">
        <v>80000</v>
      </c>
      <c r="G34">
        <v>1500</v>
      </c>
      <c r="H34">
        <f t="shared" si="1"/>
        <v>108250</v>
      </c>
      <c r="I34">
        <v>2000</v>
      </c>
      <c r="K34">
        <v>29000</v>
      </c>
    </row>
    <row r="35" spans="1:13">
      <c r="B35" t="s">
        <v>39</v>
      </c>
      <c r="C35">
        <v>17000</v>
      </c>
      <c r="D35">
        <f t="shared" si="0"/>
        <v>8500</v>
      </c>
      <c r="E35">
        <v>1250</v>
      </c>
      <c r="F35">
        <v>80000</v>
      </c>
      <c r="G35">
        <v>1500</v>
      </c>
      <c r="H35">
        <f t="shared" si="1"/>
        <v>108250</v>
      </c>
      <c r="I35">
        <v>2000</v>
      </c>
      <c r="K35">
        <v>29000</v>
      </c>
    </row>
    <row r="36" spans="1:13">
      <c r="B36" t="s">
        <v>40</v>
      </c>
      <c r="C36">
        <v>17000</v>
      </c>
      <c r="D36">
        <f t="shared" si="0"/>
        <v>8500</v>
      </c>
      <c r="E36">
        <v>1250</v>
      </c>
      <c r="F36">
        <v>80000</v>
      </c>
      <c r="G36">
        <v>1500</v>
      </c>
      <c r="H36">
        <f t="shared" si="1"/>
        <v>108250</v>
      </c>
      <c r="I36">
        <v>2000</v>
      </c>
      <c r="K36">
        <v>29000</v>
      </c>
    </row>
    <row r="37" spans="1:13">
      <c r="B37" t="s">
        <v>41</v>
      </c>
      <c r="C37">
        <v>17000</v>
      </c>
      <c r="D37">
        <f t="shared" si="0"/>
        <v>8500</v>
      </c>
      <c r="E37">
        <v>1250</v>
      </c>
      <c r="F37">
        <v>80000</v>
      </c>
      <c r="G37">
        <v>1500</v>
      </c>
      <c r="H37">
        <f t="shared" si="1"/>
        <v>108250</v>
      </c>
      <c r="I37">
        <v>2000</v>
      </c>
      <c r="K37">
        <v>29000</v>
      </c>
    </row>
    <row r="39" spans="1:13">
      <c r="B39" t="s">
        <v>42</v>
      </c>
      <c r="C39" s="22">
        <f t="shared" ref="C39:K39" si="2">SUM(C26:C38)</f>
        <v>204000</v>
      </c>
      <c r="D39" s="22">
        <f t="shared" si="2"/>
        <v>102000</v>
      </c>
      <c r="E39" s="22">
        <f t="shared" si="2"/>
        <v>15000</v>
      </c>
      <c r="F39" s="22">
        <f t="shared" si="2"/>
        <v>960000</v>
      </c>
      <c r="G39" s="22">
        <f t="shared" si="2"/>
        <v>18000</v>
      </c>
      <c r="H39" s="22">
        <f t="shared" si="2"/>
        <v>1299000</v>
      </c>
      <c r="I39" s="22">
        <f t="shared" si="2"/>
        <v>24000</v>
      </c>
      <c r="K39" s="22">
        <f t="shared" si="2"/>
        <v>348000</v>
      </c>
    </row>
    <row r="41" spans="1:13">
      <c r="B41" s="8" t="s">
        <v>43</v>
      </c>
      <c r="I41" s="21">
        <f>SUM(C39:G39)</f>
        <v>1299000</v>
      </c>
      <c r="M41" s="21">
        <v>1850000</v>
      </c>
    </row>
    <row r="44" spans="1:13">
      <c r="A44">
        <v>12</v>
      </c>
      <c r="B44" t="s">
        <v>44</v>
      </c>
      <c r="I44" s="4">
        <f>C47</f>
        <v>81600</v>
      </c>
      <c r="J44" s="4"/>
      <c r="M44">
        <v>88000</v>
      </c>
    </row>
    <row r="45" spans="1:13">
      <c r="A45" s="3" t="s">
        <v>45</v>
      </c>
      <c r="B45" t="s">
        <v>46</v>
      </c>
      <c r="C45">
        <f>C39*0.5</f>
        <v>102000</v>
      </c>
      <c r="K45">
        <f>K39*0.5</f>
        <v>174000</v>
      </c>
    </row>
    <row r="46" spans="1:13">
      <c r="A46" s="3" t="s">
        <v>47</v>
      </c>
      <c r="B46" t="s">
        <v>48</v>
      </c>
      <c r="C46">
        <f>C20*12</f>
        <v>102000</v>
      </c>
      <c r="K46">
        <f>K20*12</f>
        <v>120000</v>
      </c>
    </row>
    <row r="47" spans="1:13">
      <c r="A47" s="3" t="s">
        <v>49</v>
      </c>
      <c r="B47" t="s">
        <v>50</v>
      </c>
      <c r="C47">
        <f>C46-(C39*0.1)</f>
        <v>81600</v>
      </c>
      <c r="K47">
        <f>K39*0.1</f>
        <v>34800</v>
      </c>
    </row>
    <row r="48" spans="1:13">
      <c r="B48" t="s">
        <v>51</v>
      </c>
    </row>
    <row r="50" spans="1:13">
      <c r="A50">
        <v>13</v>
      </c>
      <c r="B50" t="s">
        <v>52</v>
      </c>
      <c r="C50">
        <v>50000</v>
      </c>
      <c r="I50">
        <v>50000</v>
      </c>
      <c r="K50">
        <v>50000</v>
      </c>
      <c r="M50">
        <v>50000</v>
      </c>
    </row>
    <row r="51" spans="1:13">
      <c r="A51">
        <v>14</v>
      </c>
      <c r="B51" t="s">
        <v>53</v>
      </c>
      <c r="C51">
        <v>2400</v>
      </c>
      <c r="I51">
        <v>2400</v>
      </c>
      <c r="K51">
        <v>2000</v>
      </c>
      <c r="M51">
        <v>2000</v>
      </c>
    </row>
    <row r="53" spans="1:13">
      <c r="A53">
        <v>15</v>
      </c>
      <c r="B53" s="7" t="s">
        <v>54</v>
      </c>
      <c r="I53" s="21">
        <f>I41-(I44+I50+I51)</f>
        <v>1165000</v>
      </c>
      <c r="M53" s="21">
        <f>M41-(M44+M50+M51)</f>
        <v>1710000</v>
      </c>
    </row>
    <row r="54" spans="1:13">
      <c r="B54" s="4"/>
    </row>
    <row r="55" spans="1:13">
      <c r="A55">
        <v>16</v>
      </c>
      <c r="B55" s="8" t="s">
        <v>55</v>
      </c>
    </row>
    <row r="56" spans="1:13">
      <c r="B56" t="s">
        <v>56</v>
      </c>
    </row>
    <row r="57" spans="1:13">
      <c r="B57" t="s">
        <v>57</v>
      </c>
      <c r="I57">
        <v>200000</v>
      </c>
      <c r="M57">
        <v>200000</v>
      </c>
    </row>
    <row r="58" spans="1:13">
      <c r="B58" t="s">
        <v>58</v>
      </c>
    </row>
    <row r="60" spans="1:13">
      <c r="A60">
        <v>16</v>
      </c>
      <c r="B60" s="8" t="s">
        <v>59</v>
      </c>
    </row>
    <row r="61" spans="1:13">
      <c r="B61" t="s">
        <v>60</v>
      </c>
      <c r="I61">
        <v>150000</v>
      </c>
      <c r="M61">
        <v>160000</v>
      </c>
    </row>
    <row r="62" spans="1:13" ht="15.75" thickBot="1">
      <c r="B62" t="s">
        <v>61</v>
      </c>
      <c r="I62">
        <v>50000</v>
      </c>
      <c r="M62">
        <v>60000</v>
      </c>
    </row>
    <row r="63" spans="1:13" ht="15.75" thickBot="1">
      <c r="B63" s="6" t="s">
        <v>62</v>
      </c>
      <c r="I63">
        <v>25000</v>
      </c>
      <c r="M63">
        <v>35000</v>
      </c>
    </row>
    <row r="64" spans="1:13" ht="15.75" thickBot="1">
      <c r="B64" s="5" t="s">
        <v>63</v>
      </c>
      <c r="I64">
        <v>10000</v>
      </c>
      <c r="M64">
        <v>15000</v>
      </c>
    </row>
    <row r="65" spans="2:13" ht="15.75" thickBot="1">
      <c r="B65" s="9" t="s">
        <v>64</v>
      </c>
      <c r="I65" s="8">
        <f>I53-(I57+I61+I62+I63+I64)</f>
        <v>730000</v>
      </c>
      <c r="M65" s="8">
        <f>M53-(M57+M61+M62+M63+M64)</f>
        <v>1240000</v>
      </c>
    </row>
    <row r="66" spans="2:13" ht="15.75" thickBot="1">
      <c r="B66" s="9" t="s">
        <v>65</v>
      </c>
      <c r="I66" s="21">
        <v>65000</v>
      </c>
      <c r="M66" s="21">
        <v>195000</v>
      </c>
    </row>
    <row r="70" spans="2:13">
      <c r="F70" s="10"/>
      <c r="G70" s="10"/>
      <c r="H70" s="10"/>
    </row>
    <row r="71" spans="2:13">
      <c r="F71" s="10"/>
      <c r="G71" s="10"/>
      <c r="H71" s="10"/>
    </row>
    <row r="72" spans="2:13">
      <c r="F72" s="10"/>
      <c r="G72" s="10"/>
      <c r="H72" s="10"/>
    </row>
    <row r="73" spans="2:13">
      <c r="F73" s="10"/>
      <c r="G73" s="10"/>
      <c r="H73" s="10"/>
    </row>
    <row r="75" spans="2:13" s="10" customFormat="1">
      <c r="B75" s="11"/>
      <c r="C75" s="11"/>
      <c r="D75" s="11"/>
      <c r="E75" s="11"/>
      <c r="I75"/>
      <c r="J75"/>
      <c r="K75"/>
      <c r="L75"/>
      <c r="M75"/>
    </row>
    <row r="76" spans="2:13" s="10" customFormat="1" ht="15" customHeight="1">
      <c r="B76" s="12" t="s">
        <v>66</v>
      </c>
      <c r="C76" s="16" t="s">
        <v>67</v>
      </c>
      <c r="D76" s="16" t="s">
        <v>68</v>
      </c>
      <c r="E76" s="2"/>
      <c r="I76" s="11"/>
      <c r="M76" s="11">
        <v>12500</v>
      </c>
    </row>
    <row r="77" spans="2:13" s="10" customFormat="1">
      <c r="B77" s="13" t="s">
        <v>69</v>
      </c>
      <c r="C77" s="14">
        <v>0.05</v>
      </c>
      <c r="D77" s="14">
        <v>0.05</v>
      </c>
      <c r="E77" s="2">
        <v>12500</v>
      </c>
      <c r="I77" s="11">
        <v>12500</v>
      </c>
      <c r="M77" s="11">
        <v>25000</v>
      </c>
    </row>
    <row r="78" spans="2:13" s="10" customFormat="1">
      <c r="B78" s="13" t="s">
        <v>70</v>
      </c>
      <c r="C78" s="15">
        <v>0.1</v>
      </c>
      <c r="D78" s="15">
        <v>0.2</v>
      </c>
      <c r="E78" s="2">
        <v>50000</v>
      </c>
      <c r="I78" s="11">
        <v>50000</v>
      </c>
      <c r="M78" s="11">
        <v>37500</v>
      </c>
    </row>
    <row r="79" spans="2:13" s="10" customFormat="1">
      <c r="B79" s="13" t="s">
        <v>71</v>
      </c>
      <c r="C79" s="14">
        <v>0.15</v>
      </c>
      <c r="D79" s="14">
        <v>0.2</v>
      </c>
      <c r="E79" s="2">
        <v>50000</v>
      </c>
      <c r="I79" s="11"/>
      <c r="M79" s="11">
        <v>50000</v>
      </c>
    </row>
    <row r="80" spans="2:13" s="10" customFormat="1">
      <c r="B80" s="13" t="s">
        <v>72</v>
      </c>
      <c r="C80" s="14">
        <v>0.2</v>
      </c>
      <c r="D80" s="14">
        <v>0.3</v>
      </c>
      <c r="E80" s="2"/>
      <c r="I80" s="11"/>
      <c r="M80" s="11">
        <v>62500</v>
      </c>
    </row>
    <row r="81" spans="2:13" s="10" customFormat="1" ht="42.75">
      <c r="B81" s="17" t="s">
        <v>73</v>
      </c>
      <c r="C81" s="17" t="s">
        <v>74</v>
      </c>
      <c r="D81" s="11"/>
      <c r="E81" s="18">
        <v>4500</v>
      </c>
      <c r="F81"/>
      <c r="G81"/>
      <c r="H81"/>
      <c r="I81" s="11">
        <v>2500</v>
      </c>
      <c r="J81"/>
      <c r="K81"/>
      <c r="M81" s="11">
        <v>7500</v>
      </c>
    </row>
    <row r="82" spans="2:13" s="10" customFormat="1" ht="30">
      <c r="B82" s="19" t="s">
        <v>75</v>
      </c>
      <c r="C82" s="19" t="s">
        <v>76</v>
      </c>
      <c r="D82" s="11"/>
      <c r="E82" s="19" t="s">
        <v>77</v>
      </c>
      <c r="F82"/>
      <c r="G82"/>
      <c r="H82"/>
      <c r="I82" s="20">
        <f>SUM(I76:I81)</f>
        <v>65000</v>
      </c>
      <c r="J82"/>
      <c r="K82"/>
      <c r="M82" s="20">
        <f>SUM(M76:M81)</f>
        <v>195000</v>
      </c>
    </row>
    <row r="83" spans="2:13" s="10" customFormat="1">
      <c r="B83"/>
      <c r="C83"/>
      <c r="D83"/>
      <c r="E83"/>
      <c r="F83"/>
      <c r="G83"/>
      <c r="H83"/>
      <c r="I83"/>
      <c r="J83"/>
      <c r="K83"/>
    </row>
    <row r="84" spans="2:13" s="10" customFormat="1">
      <c r="B84"/>
      <c r="C84"/>
      <c r="D84"/>
      <c r="E84"/>
      <c r="F84"/>
      <c r="G84"/>
      <c r="H84"/>
      <c r="I84"/>
      <c r="J84"/>
      <c r="K84"/>
    </row>
    <row r="85" spans="2:13" s="10" customFormat="1">
      <c r="B85"/>
      <c r="C85"/>
      <c r="D85"/>
      <c r="E85"/>
      <c r="F85"/>
      <c r="G85"/>
      <c r="H85"/>
      <c r="I85"/>
      <c r="J85"/>
      <c r="K85"/>
    </row>
    <row r="86" spans="2:13" s="10" customFormat="1">
      <c r="B86"/>
      <c r="C86"/>
      <c r="D86"/>
      <c r="E86"/>
      <c r="F86"/>
      <c r="G86"/>
      <c r="H86"/>
      <c r="I86"/>
      <c r="J86"/>
      <c r="K86"/>
    </row>
    <row r="87" spans="2:13" s="10" customFormat="1">
      <c r="B87"/>
      <c r="C87"/>
      <c r="D87"/>
      <c r="E87"/>
      <c r="F87"/>
      <c r="G87"/>
      <c r="H87"/>
      <c r="I87"/>
      <c r="J87"/>
      <c r="K87"/>
    </row>
    <row r="88" spans="2:13" s="10" customFormat="1" ht="36">
      <c r="B88" s="27" t="s">
        <v>78</v>
      </c>
      <c r="C88" s="27" t="s">
        <v>79</v>
      </c>
      <c r="D88" s="27" t="s">
        <v>80</v>
      </c>
      <c r="E88"/>
      <c r="F88"/>
      <c r="G88"/>
      <c r="H88"/>
      <c r="I88"/>
      <c r="J88"/>
      <c r="K88"/>
    </row>
    <row r="89" spans="2:13" ht="18">
      <c r="B89" s="28" t="s">
        <v>81</v>
      </c>
      <c r="C89" s="29"/>
      <c r="D89" s="29"/>
    </row>
    <row r="90" spans="2:13" ht="18">
      <c r="B90" s="30" t="s">
        <v>82</v>
      </c>
      <c r="C90" s="30" t="s">
        <v>83</v>
      </c>
      <c r="D90" s="30" t="s">
        <v>83</v>
      </c>
    </row>
    <row r="91" spans="2:13" ht="18">
      <c r="B91" s="29" t="s">
        <v>84</v>
      </c>
      <c r="C91" s="31">
        <v>12500</v>
      </c>
      <c r="D91" s="29" t="s">
        <v>83</v>
      </c>
    </row>
    <row r="92" spans="2:13" ht="18">
      <c r="B92" s="30" t="s">
        <v>85</v>
      </c>
      <c r="C92" s="32">
        <v>50000</v>
      </c>
      <c r="D92" s="30" t="s">
        <v>83</v>
      </c>
    </row>
    <row r="93" spans="2:13" ht="18">
      <c r="B93" s="29" t="s">
        <v>86</v>
      </c>
      <c r="C93" s="29" t="s">
        <v>83</v>
      </c>
      <c r="D93" s="29" t="s">
        <v>83</v>
      </c>
    </row>
    <row r="94" spans="2:13" ht="18">
      <c r="B94" s="33" t="s">
        <v>87</v>
      </c>
      <c r="C94" s="30"/>
      <c r="D94" s="30"/>
    </row>
    <row r="95" spans="2:13" ht="18">
      <c r="B95" s="29" t="s">
        <v>88</v>
      </c>
      <c r="C95" s="29" t="s">
        <v>83</v>
      </c>
      <c r="D95" s="29" t="s">
        <v>83</v>
      </c>
    </row>
    <row r="96" spans="2:13" ht="18">
      <c r="B96" s="30" t="s">
        <v>84</v>
      </c>
      <c r="C96" s="30" t="s">
        <v>83</v>
      </c>
      <c r="D96" s="32">
        <v>12500</v>
      </c>
    </row>
    <row r="97" spans="2:4" ht="18">
      <c r="B97" s="29" t="s">
        <v>89</v>
      </c>
      <c r="C97" s="29" t="s">
        <v>83</v>
      </c>
      <c r="D97" s="31">
        <v>25000</v>
      </c>
    </row>
    <row r="98" spans="2:4" ht="18">
      <c r="B98" s="30" t="s">
        <v>90</v>
      </c>
      <c r="C98" s="30" t="s">
        <v>83</v>
      </c>
      <c r="D98" s="32">
        <v>37500</v>
      </c>
    </row>
    <row r="99" spans="2:4" ht="18">
      <c r="B99" s="29" t="s">
        <v>91</v>
      </c>
      <c r="C99" s="29" t="s">
        <v>83</v>
      </c>
      <c r="D99" s="29">
        <v>50000</v>
      </c>
    </row>
    <row r="100" spans="2:4" ht="18">
      <c r="B100" s="30" t="s">
        <v>92</v>
      </c>
      <c r="C100" s="30" t="s">
        <v>83</v>
      </c>
      <c r="D100" s="30">
        <v>62500</v>
      </c>
    </row>
    <row r="101" spans="2:4" ht="18">
      <c r="B101" s="29" t="s">
        <v>93</v>
      </c>
      <c r="C101" s="29" t="s">
        <v>83</v>
      </c>
      <c r="D101" s="29" t="s">
        <v>83</v>
      </c>
    </row>
    <row r="102" spans="2:4" ht="18">
      <c r="B102" s="30" t="s">
        <v>94</v>
      </c>
      <c r="C102" s="32">
        <v>62500</v>
      </c>
      <c r="D102" s="32">
        <v>187500</v>
      </c>
    </row>
    <row r="103" spans="2:4" ht="18">
      <c r="B103" s="29" t="s">
        <v>95</v>
      </c>
      <c r="C103" s="31">
        <v>2500</v>
      </c>
      <c r="D103" s="31">
        <v>7500</v>
      </c>
    </row>
    <row r="104" spans="2:4" ht="18">
      <c r="B104" s="33" t="s">
        <v>96</v>
      </c>
      <c r="C104" s="34">
        <v>65000</v>
      </c>
      <c r="D104" s="34">
        <v>195000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5:C16"/>
  <sheetViews>
    <sheetView tabSelected="1" workbookViewId="0">
      <selection activeCell="E24" sqref="E24"/>
    </sheetView>
  </sheetViews>
  <sheetFormatPr defaultRowHeight="15"/>
  <cols>
    <col min="3" max="3" width="34.28515625" customWidth="1"/>
  </cols>
  <sheetData>
    <row r="5" spans="3:3">
      <c r="C5" s="38" t="s">
        <v>101</v>
      </c>
    </row>
    <row r="6" spans="3:3">
      <c r="C6" s="38" t="s">
        <v>102</v>
      </c>
    </row>
    <row r="7" spans="3:3">
      <c r="C7" s="38" t="s">
        <v>103</v>
      </c>
    </row>
    <row r="8" spans="3:3">
      <c r="C8" s="38" t="s">
        <v>104</v>
      </c>
    </row>
    <row r="9" spans="3:3">
      <c r="C9" s="38" t="s">
        <v>105</v>
      </c>
    </row>
    <row r="10" spans="3:3">
      <c r="C10" s="38" t="s">
        <v>106</v>
      </c>
    </row>
    <row r="11" spans="3:3">
      <c r="C11" s="38" t="s">
        <v>107</v>
      </c>
    </row>
    <row r="12" spans="3:3">
      <c r="C12" s="38" t="s">
        <v>108</v>
      </c>
    </row>
    <row r="13" spans="3:3">
      <c r="C13" s="38" t="s">
        <v>109</v>
      </c>
    </row>
    <row r="14" spans="3:3">
      <c r="C14" s="38" t="s">
        <v>110</v>
      </c>
    </row>
    <row r="15" spans="3:3">
      <c r="C15" s="38" t="s">
        <v>111</v>
      </c>
    </row>
    <row r="16" spans="3:3">
      <c r="C16" s="38" t="s">
        <v>112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9CF1C1D568A94E8652D98E78CEF461" ma:contentTypeVersion="13" ma:contentTypeDescription="Create a new document." ma:contentTypeScope="" ma:versionID="513c53061da5160738cac86278700d96">
  <xsd:schema xmlns:xsd="http://www.w3.org/2001/XMLSchema" xmlns:xs="http://www.w3.org/2001/XMLSchema" xmlns:p="http://schemas.microsoft.com/office/2006/metadata/properties" xmlns:ns3="b8b473ac-8c49-453b-a15c-aa34cb514476" xmlns:ns4="75737098-5086-4526-bc3b-c6d577f159af" targetNamespace="http://schemas.microsoft.com/office/2006/metadata/properties" ma:root="true" ma:fieldsID="fba736e523efb20c2c153c04a4163071" ns3:_="" ns4:_="">
    <xsd:import namespace="b8b473ac-8c49-453b-a15c-aa34cb514476"/>
    <xsd:import namespace="75737098-5086-4526-bc3b-c6d577f159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473ac-8c49-453b-a15c-aa34cb5144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37098-5086-4526-bc3b-c6d577f159a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F397A3-FCAB-4872-B0D5-B2585EBEF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28D613-009D-40AF-A82C-36FAC3A9E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473ac-8c49-453b-a15c-aa34cb514476"/>
    <ds:schemaRef ds:uri="75737098-5086-4526-bc3b-c6d577f15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C8A58B-00D4-404A-BBF0-1DCAC32BA6A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Screen1</vt:lpstr>
      <vt:lpstr>Screen2</vt:lpstr>
      <vt:lpstr>Screen3</vt:lpstr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Sathish</dc:creator>
  <cp:keywords/>
  <dc:description/>
  <cp:lastModifiedBy>Admin</cp:lastModifiedBy>
  <cp:revision/>
  <dcterms:created xsi:type="dcterms:W3CDTF">2022-02-14T06:51:03Z</dcterms:created>
  <dcterms:modified xsi:type="dcterms:W3CDTF">2022-04-05T10:02:10Z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0x0101009F9CF1C1D568A94E8652D98E78CEF461</vt:lpwstr>
  </property>
</Properties>
</file>