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50" windowHeight="12525" firstSheet="3" activeTab="11"/>
  </bookViews>
  <sheets>
    <sheet name="Home" sheetId="1" r:id="rId1"/>
    <sheet name="Kotak Bank" sheetId="2" r:id="rId2"/>
    <sheet name="VBL" sheetId="3" r:id="rId3"/>
    <sheet name="Axis Bank Q3 25" sheetId="4" r:id="rId4"/>
    <sheet name="China trade" sheetId="5" r:id="rId5"/>
    <sheet name="Top tech co" sheetId="6" r:id="rId6"/>
    <sheet name=" IPO" sheetId="7" r:id="rId7"/>
    <sheet name="Yes Bank" sheetId="8" r:id="rId8"/>
    <sheet name="SFB" sheetId="9" r:id="rId9"/>
    <sheet name=" LC Housing" sheetId="10" r:id="rId10"/>
    <sheet name="Pvt vs Psu banks" sheetId="11" r:id="rId11"/>
    <sheet name=" Formula Banks" sheetId="12" r:id="rId12"/>
    <sheet name="Defence" sheetId="13" r:id="rId13"/>
    <sheet name=" Hotels" sheetId="14" r:id="rId14"/>
    <sheet name=" Sector and Metrics" sheetId="15" r:id="rId15"/>
    <sheet name=" Reality" sheetId="16" r:id="rId16"/>
    <sheet name="Indigrid" sheetId="17" r:id="rId17"/>
    <sheet name="EMS" sheetId="18" r:id="rId18"/>
    <sheet name="IREDA" sheetId="19" r:id="rId19"/>
    <sheet name="Bank of Maharashtra" sheetId="20" r:id="rId20"/>
    <sheet name="REIT" sheetId="21" r:id="rId21"/>
    <sheet name=" Invt trust" sheetId="22" r:id="rId22"/>
    <sheet name="Insurance" sheetId="23" r:id="rId23"/>
    <sheet name="Ites" sheetId="24" r:id="rId24"/>
    <sheet name=" Generation Cap" sheetId="25" r:id="rId25"/>
    <sheet name=" Banks" sheetId="26" r:id="rId26"/>
    <sheet name="Hospitals" sheetId="27" r:id="rId27"/>
    <sheet name=" Renewable stock" sheetId="28" r:id="rId28"/>
    <sheet name=" Pharma" sheetId="29" r:id="rId29"/>
    <sheet name="Steel" sheetId="30" r:id="rId30"/>
    <sheet name="SBI" sheetId="31" r:id="rId31"/>
    <sheet name="Carry Trade" sheetId="32" r:id="rId32"/>
    <sheet name="Electronics" sheetId="33" r:id="rId33"/>
    <sheet name="Oil Refinery" sheetId="34" r:id="rId34"/>
    <sheet name=" Power" sheetId="35" r:id="rId35"/>
    <sheet name="Telecom" sheetId="36" r:id="rId36"/>
    <sheet name=" Bajaj vs TVS" sheetId="37" r:id="rId37"/>
    <sheet name="Intellect Design" sheetId="38" r:id="rId38"/>
    <sheet name=" Reits" sheetId="39" r:id="rId39"/>
    <sheet name=" ZYDUS" sheetId="40" r:id="rId40"/>
    <sheet name="Marksans Pharma LTD" sheetId="41" r:id="rId41"/>
    <sheet name="Gravita India" sheetId="42" r:id="rId42"/>
    <sheet name=" Zen Technology" sheetId="43" r:id="rId43"/>
    <sheet name=" Pricol" sheetId="44" r:id="rId44"/>
    <sheet name="Prince Pipes" sheetId="45" r:id="rId45"/>
    <sheet name="Ixigo &amp; Tbo Tek" sheetId="46" r:id="rId46"/>
    <sheet name="Q2 software" sheetId="47" r:id="rId47"/>
    <sheet name="Netweb" sheetId="48" r:id="rId48"/>
    <sheet name=" TechMah" sheetId="49" r:id="rId49"/>
    <sheet name=" Wealth creaters" sheetId="50" r:id="rId50"/>
  </sheets>
  <calcPr calcId="144525"/>
</workbook>
</file>

<file path=xl/comments1.xml><?xml version="1.0" encoding="utf-8"?>
<comments xmlns="http://schemas.openxmlformats.org/spreadsheetml/2006/main">
  <authors>
    <author/>
  </authors>
  <commentList>
    <comment ref="T7" authorId="0">
      <text>
        <r>
          <rPr>
            <sz val="10"/>
            <rFont val="SimSun"/>
            <charset val="134"/>
          </rPr>
          <t>Largest generic Co. in US in terms of prescription refers to the pharmaceutical company that has the highest number of generic prescriptions filled in the United States.
Generic drugs are cheaper alternatives to brand-name medications that have the same active ingredients. They are often manufactured after the original patent for the brand-name drug expires.
Being the largest generic company in the US indicates that the company has a significant market share in the generic drug market and is likely to have a wide range of generic products available. This can be beneficial for patients and healthcare providers who are seeking to reduce medication costs.</t>
        </r>
      </text>
    </comment>
    <comment ref="T11" authorId="0">
      <text>
        <r>
          <rPr>
            <sz val="10"/>
            <rFont val="SimSun"/>
            <charset val="134"/>
          </rPr>
          <t>NASH stands for Non-Alcoholic Steatohepatitis. It's a liver disease characterized by inflammation, fatty liver, and cell damage, often occurring in people who don't drink excessive alcohol.</t>
        </r>
      </text>
    </comment>
    <comment ref="T12" authorId="0">
      <text>
        <r>
          <rPr>
            <sz val="10"/>
            <rFont val="SimSun"/>
            <charset val="134"/>
          </rPr>
          <t xml:space="preserve">SD stands for Oral Solid Dosage. This refers to medications that are administered orally in solid form, such as tablets or capsules.
Anemia associated with CKD (Chronic Kidney Disease) is a common complication of kidney disease. It occurs when the kidneys are unable to produce enough erythropoietin (EPO), a hormone that stimulates the production of red blood cells. This leads to a decrease in the number of red blood cells, resulting in anemia.
Therefore, an OSD formulation for anemia associated with CKD is a medication that is taken orally in tablet or capsule form and is designed to treat anemia in patients with chronic kidney disease. This type of medication may contain iron or erythropoietin-stimulating agents (ESAs) to help increase red blood cell production.
Zydus has launched 14 of these biosimilar and ADC products in the Indian market. This means that these products are available for use by patients in India.
In summary, Zydus has a significant portfolio of biosimilars and ADCs, which are innovative and promising therapeutic options for patients in India. These products demonstrate Zydus' commitment to providing high-quality healthcare solutions.
</t>
        </r>
      </text>
    </comment>
    <comment ref="T13" authorId="0">
      <text>
        <r>
          <rPr>
            <sz val="10"/>
            <rFont val="SimSun"/>
            <charset val="134"/>
          </rPr>
          <t>Biosimilars: These are highly similar versions of existing biological drugs. They are often used to treat a variety of diseases, including cancer, autoimmune disorders, and infectious diseases.
ADCs: These are advanced cancer treatments that combine the targeting capabilities of antibodies with the cytotoxic effects of small molecule drugs. They are designed to specifically target and kill cancer cells.</t>
        </r>
      </text>
    </comment>
  </commentList>
</comments>
</file>

<file path=xl/comments2.xml><?xml version="1.0" encoding="utf-8"?>
<comments xmlns="http://schemas.openxmlformats.org/spreadsheetml/2006/main">
  <authors>
    <author/>
  </authors>
  <commentList>
    <comment ref="I9" authorId="0">
      <text>
        <r>
          <rPr>
            <sz val="10"/>
            <rFont val="SimSun"/>
            <charset val="134"/>
          </rPr>
          <t xml:space="preserve">A VOLVO Group and Eicher motors Joint Venture.
</t>
        </r>
      </text>
    </comment>
  </commentList>
</comments>
</file>

<file path=xl/sharedStrings.xml><?xml version="1.0" encoding="utf-8"?>
<sst xmlns="http://schemas.openxmlformats.org/spreadsheetml/2006/main" count="6069" uniqueCount="3467">
  <si>
    <t xml:space="preserve"> </t>
  </si>
  <si>
    <t>IPO</t>
  </si>
  <si>
    <t>Yes Bank</t>
  </si>
  <si>
    <t>SFB</t>
  </si>
  <si>
    <t>LC HOUSING</t>
  </si>
  <si>
    <t>Pvt vs Psu banks</t>
  </si>
  <si>
    <r>
      <t xml:space="preserve"> </t>
    </r>
    <r>
      <rPr>
        <b/>
        <u/>
        <sz val="13"/>
        <color rgb="FF800080"/>
        <rFont val="Nimbus Roman No9 L"/>
        <charset val="134"/>
      </rPr>
      <t>Formula</t>
    </r>
    <r>
      <rPr>
        <b/>
        <u/>
        <sz val="13"/>
        <color rgb="FF800080"/>
        <rFont val="Lora"/>
        <charset val="134"/>
      </rPr>
      <t xml:space="preserve"> </t>
    </r>
    <r>
      <rPr>
        <b/>
        <u/>
        <sz val="13"/>
        <color rgb="FF800080"/>
        <rFont val="Nimbus Roman No9 L"/>
        <charset val="134"/>
      </rPr>
      <t>Banks</t>
    </r>
  </si>
  <si>
    <t>Defence</t>
  </si>
  <si>
    <t xml:space="preserve"> Hotels</t>
  </si>
  <si>
    <t xml:space="preserve"> Sector and Metrics</t>
  </si>
  <si>
    <t xml:space="preserve"> Reality</t>
  </si>
  <si>
    <t>Indigrid</t>
  </si>
  <si>
    <t>EMS</t>
  </si>
  <si>
    <t>IREDA</t>
  </si>
  <si>
    <t>Bank of Maharashtra</t>
  </si>
  <si>
    <t>Insurance</t>
  </si>
  <si>
    <t>Ites</t>
  </si>
  <si>
    <t xml:space="preserve"> Generation Cap</t>
  </si>
  <si>
    <t xml:space="preserve"> Banks</t>
  </si>
  <si>
    <t>Hospitals</t>
  </si>
  <si>
    <t xml:space="preserve"> Renewable stock</t>
  </si>
  <si>
    <t>Pharma</t>
  </si>
  <si>
    <t>Reit</t>
  </si>
  <si>
    <t xml:space="preserve"> Invt trust</t>
  </si>
  <si>
    <t>Steel</t>
  </si>
  <si>
    <t>SBI</t>
  </si>
  <si>
    <t>Carry Trade</t>
  </si>
  <si>
    <t xml:space="preserve"> Electronics</t>
  </si>
  <si>
    <t>Oil Refinery</t>
  </si>
  <si>
    <t>Power</t>
  </si>
  <si>
    <t>Telecom</t>
  </si>
  <si>
    <t xml:space="preserve"> Bajaj vs TVS</t>
  </si>
  <si>
    <t>Intellect Design</t>
  </si>
  <si>
    <t xml:space="preserve"> Reits</t>
  </si>
  <si>
    <t xml:space="preserve"> ZYDUS</t>
  </si>
  <si>
    <t>Marksans Pharma LTD</t>
  </si>
  <si>
    <t>Gravita India</t>
  </si>
  <si>
    <t xml:space="preserve"> Zen Technology</t>
  </si>
  <si>
    <t xml:space="preserve"> Pricol</t>
  </si>
  <si>
    <t>Prince Pipes</t>
  </si>
  <si>
    <t>Ixigo &amp; 
Tbo Tek</t>
  </si>
  <si>
    <t>Q2 software</t>
  </si>
  <si>
    <t xml:space="preserve"> TechMah</t>
  </si>
  <si>
    <t>Netweb</t>
  </si>
  <si>
    <t>Wealth Builders Vs Wealth Destroyers</t>
  </si>
  <si>
    <t>No</t>
  </si>
  <si>
    <t>Metrics</t>
  </si>
  <si>
    <t>Q3FY25 (₹ Cr)</t>
  </si>
  <si>
    <t>Q3FY24 (₹ Cr)</t>
  </si>
  <si>
    <t>Q2FY25 (₹ Cr)</t>
  </si>
  <si>
    <t>Explanation / Formula</t>
  </si>
  <si>
    <t>Tamil Translation</t>
  </si>
  <si>
    <t>Total Deposits (growth %)</t>
  </si>
  <si>
    <t>4,73,497 (15%)</t>
  </si>
  <si>
    <t>4,08,636</t>
  </si>
  <si>
    <t>4,61,454</t>
  </si>
  <si>
    <t>Customer deposits held (YoY growth %)</t>
  </si>
  <si>
    <t>மொத்த வைப்பு (விருத்தி %)</t>
  </si>
  <si>
    <t>Gross Advances (growth %)</t>
  </si>
  <si>
    <t>4,13,839 (15%)</t>
  </si>
  <si>
    <t>3,59,588</t>
  </si>
  <si>
    <t>3,99,522</t>
  </si>
  <si>
    <t>Loans given to customers (YoY growth %)</t>
  </si>
  <si>
    <t>மொத்த கடன் (விருத்தி %)</t>
  </si>
  <si>
    <t>Sector-wise Advances (%)</t>
  </si>
  <si>
    <t>Consumer: 46%, Corporate: 22%, SME: 22%, Others: 10%</t>
  </si>
  <si>
    <t>Consumer: 44%, Corporate: 24%, SME: 20%, Others: 12%</t>
  </si>
  <si>
    <t>Consumer: 45%, Corporate: 23%, SME: 21%, Others: 11%</t>
  </si>
  <si>
    <t>Distribution of advances across sectors</t>
  </si>
  <si>
    <t>துறை வாரியான கடன்கள் (%)</t>
  </si>
  <si>
    <t>Net Interest Income (NII)</t>
  </si>
  <si>
    <t>Interest earned minus interest paid</t>
  </si>
  <si>
    <t>நிகர வட்டி வருவாய் (NII)</t>
  </si>
  <si>
    <t>Net Interest Margin (NIM)</t>
  </si>
  <si>
    <t>NII divided by Average Interest Earning Assets</t>
  </si>
  <si>
    <t>நிகர வட்டி விளிம்பு (NIM)</t>
  </si>
  <si>
    <t>CASA Ratio</t>
  </si>
  <si>
    <t>Current and Savings deposits as % of total deposits</t>
  </si>
  <si>
    <t>CASA விகிதம்</t>
  </si>
  <si>
    <t>Non-Interest Income</t>
  </si>
  <si>
    <t>Income from fees, trading, etc.</t>
  </si>
  <si>
    <t>வட்டி அல்லாத வருவாய்</t>
  </si>
  <si>
    <t>Provisions</t>
  </si>
  <si>
    <t>Funds set aside for potential losses</t>
  </si>
  <si>
    <t>ஒதுக்கீடுகள்</t>
  </si>
  <si>
    <t>Good, Bad, and Ugly Analysis of Kotak Bank's Q3FY25 Results</t>
  </si>
  <si>
    <t>Net Profit</t>
  </si>
  <si>
    <t>PBT - Taxes</t>
  </si>
  <si>
    <t>நிகர லாபம்</t>
  </si>
  <si>
    <t>Good</t>
  </si>
  <si>
    <t>Gross NPA (%)</t>
  </si>
  <si>
    <t>Gross NPAs as % of total advances</t>
  </si>
  <si>
    <t>மொத்த NPA (%)</t>
  </si>
  <si>
    <t>Strong Revenue Growth:</t>
  </si>
  <si>
    <t>Net NPA (%)</t>
  </si>
  <si>
    <t>Net NPAs as % of total advances</t>
  </si>
  <si>
    <t>நிகர NPA (%)</t>
  </si>
  <si>
    <t>Net Interest Income (NII) increased by 10% YoY, reflecting solid interest earnings despite the falling NIM.</t>
  </si>
  <si>
    <t>Cost to Income Ratio</t>
  </si>
  <si>
    <t>Operating expenses as % of total income</t>
  </si>
  <si>
    <t>செலவு வருமான விகிதம்</t>
  </si>
  <si>
    <t>Other income rose by 14%, driven by improved fee-based income.</t>
  </si>
  <si>
    <t>Credit Cost</t>
  </si>
  <si>
    <t>Loan loss provisions as % of advances</t>
  </si>
  <si>
    <t>கடன் செலவு</t>
  </si>
  <si>
    <t>Efficient Expense Management:</t>
  </si>
  <si>
    <t>Liquidity Coverage Ratio (LCR)</t>
  </si>
  <si>
    <t>Highly liquid assets as % of net cash outflows</t>
  </si>
  <si>
    <t>திரவத்தன்மை ஒதுக்கீடு விகிதம் (LCR)</t>
  </si>
  <si>
    <t>Operating expenses increased by only 8% YoY, lower than income growth, indicating operational efficiency.</t>
  </si>
  <si>
    <t>Cost of Deposits (%)</t>
  </si>
  <si>
    <t>Interest cost on deposits</t>
  </si>
  <si>
    <t>வைப்பு செலவு (%)</t>
  </si>
  <si>
    <t>Healthy Advances and Deposits Growth:</t>
  </si>
  <si>
    <t>Book Value (BV)</t>
  </si>
  <si>
    <t>Net worth per share</t>
  </si>
  <si>
    <t>புத்தக மதிப்பு (BV)</t>
  </si>
  <si>
    <t>Advances grew by 15% YoY, showcasing a strong credit demand.</t>
  </si>
  <si>
    <t>Market Price (MP)</t>
  </si>
  <si>
    <t>Stock market price per share</t>
  </si>
  <si>
    <t>சந்தை விலை (MP)</t>
  </si>
  <si>
    <t>Deposits also saw a healthy 15% increase, maintaining a stable Loan-to-Deposit ratio.</t>
  </si>
  <si>
    <t>Price to Book Value (P/BV)</t>
  </si>
  <si>
    <t>2.93x</t>
  </si>
  <si>
    <t>3.19x</t>
  </si>
  <si>
    <t>2.91x</t>
  </si>
  <si>
    <t>Market Price / Book Value</t>
  </si>
  <si>
    <t>புத்தக மதிப்பிற்கான விலை (P/BV)</t>
  </si>
  <si>
    <t>Profitability:</t>
  </si>
  <si>
    <t>Return on Assets (ROA)</t>
  </si>
  <si>
    <t>Net profit as % of total assets</t>
  </si>
  <si>
    <t>சொத்துக்களின் மீதான வருவாய் (ROA)</t>
  </si>
  <si>
    <t>PAT grew by 10% YoY, supported by robust revenue growth and controlled provisions.</t>
  </si>
  <si>
    <t>Return on Equity (ROE)</t>
  </si>
  <si>
    <t>Net profit as % of shareholders' equity</t>
  </si>
  <si>
    <t>முதலீட்டாளர்களின் மீதான வருவாய் (ROE)</t>
  </si>
  <si>
    <t>Bad</t>
  </si>
  <si>
    <t>CRAR</t>
  </si>
  <si>
    <t>Capital Adequacy Ratio as per Basel norms</t>
  </si>
  <si>
    <t>CASA Ratio Decline:</t>
  </si>
  <si>
    <t>CASA ratio dropped from 47.7% in Q3FY24 to 42.3% in Q3FY25, indicating a shift toward higher-cost term deposits.</t>
  </si>
  <si>
    <t>NIM Contraction:</t>
  </si>
  <si>
    <t>Net Interest Margin (NIM) declined to 4.93% from 5.22% YoY, signaling a potential compression in interest spreads.</t>
  </si>
  <si>
    <t>Increased Provisions:</t>
  </si>
  <si>
    <t>Provisions and contingencies surged by 37% YoY, suggesting potential asset quality concerns.</t>
  </si>
  <si>
    <t>Ugly</t>
  </si>
  <si>
    <t>Asset Quality Deterioration:</t>
  </si>
  <si>
    <t>Net NPA increased to 0.41% from 0.34% YoY, indicating a slight weakening in asset quality.</t>
  </si>
  <si>
    <t>Rising Cost to Income Ratio:</t>
  </si>
  <si>
    <t>Though marginal, the cost-to-income ratio stands at 47.24%, indicating the need for better cost control.</t>
  </si>
  <si>
    <t>Positives</t>
  </si>
  <si>
    <t>Negatives</t>
  </si>
  <si>
    <t>Strong market position with PepsiCo as the largest bottler in India, contributing over 90% of PepsiCo India's sales.</t>
  </si>
  <si>
    <t>High valuation with a trading multiple of 55 times estimated CY25 EPS, making it expensive.</t>
  </si>
  <si>
    <t>Expansion in overseas markets, including Africa (Sri Lanka, Nepal, Morocco, Zambia, Zimbabwe, Ghana, Tanzania).</t>
  </si>
  <si>
    <t>Recent acquisitions largely fueled by debt, increasing net debt to equity to 0.67 times.</t>
  </si>
  <si>
    <t>Consistent revenue and profitability growth with a strong CAGR of 34.8% (Revenue), 47.7% (EBITDA), and 67.8% (PAT) since CY21.</t>
  </si>
  <si>
    <t>Rising competition from Coca-Cola’s Charged and Campa Cola’s Campa Energy, both launched in 2024.</t>
  </si>
  <si>
    <t>Increasing retail penetration from 2 million outlets in CY20 to 3.8 million in CY23, aiding volume growth.</t>
  </si>
  <si>
    <t>Structural challenges due to increasing awareness of sugar intake and demand for healthier alternatives.</t>
  </si>
  <si>
    <t>Improved operating margins from 22% in CY22 to 25% in 9M CY24, supported by backward integration and cost efficiencies.</t>
  </si>
  <si>
    <t>Potential risk of GST hikes, which could impact the industry-wide profitability.</t>
  </si>
  <si>
    <t>Diversification into the snack segment, which offers better margins compared to beverages.</t>
  </si>
  <si>
    <t>Seasonal business exposure, with lower demand in certain quarters in India despite African market diversification.</t>
  </si>
  <si>
    <t>Strong brand equity and long-term agreement with PepsiCo until 2039, ensuring business continuity.</t>
  </si>
  <si>
    <t>Dependence on PepsiCo for trademarks, formulations, and concentrates, limiting strategic flexibility.</t>
  </si>
  <si>
    <t>Significant investment in low/no-sugar products, which now account for 49% of the portfolio compared to 35.7% in CY22.</t>
  </si>
  <si>
    <t>Execution risks in international markets and operational challenges related to new territories.</t>
  </si>
  <si>
    <t>AXIS Bank Q3 25</t>
  </si>
  <si>
    <t>Key Aspect</t>
  </si>
  <si>
    <t>Observation</t>
  </si>
  <si>
    <t>Stock Performance</t>
  </si>
  <si>
    <t>Shares fell nearly 5% due to weaker-than-expected Q3 FY25 results.</t>
  </si>
  <si>
    <t>Deposit Growth</t>
  </si>
  <si>
    <t>Grew 9% YoY, lower than the system-level growth of 9.8%; focus on improving deposit quality.</t>
  </si>
  <si>
    <t>Advance Growth</t>
  </si>
  <si>
    <t>Grew 8.8% YoY, lower than system-level growth of 11.2%; focus on credit-quality stress in retail.</t>
  </si>
  <si>
    <t>Unsecured Retail Stress</t>
  </si>
  <si>
    <t>Personal Loan (PL) growth slowed to 16.7% (vs 23.3% in Q2); Credit Card (CC) growth slowed to 8.2% (vs 22% in Q2).</t>
  </si>
  <si>
    <t>New Card Issuance</t>
  </si>
  <si>
    <t>Reduced from 1.06 million in Q2 to 0.68 million in Q3, indicating cautious approach in retail lending.</t>
  </si>
  <si>
    <t>Loan Growth in Focused Segments</t>
  </si>
  <si>
    <t>Small business banking, SME, and mid-corporate portfolios grew at 19.9%, 14%, and 15%, respectively.</t>
  </si>
  <si>
    <t>Credit-Deposit Ratio (CDR)</t>
  </si>
  <si>
    <t>Increased to 92.6% from 92% in Q2; if deposit growth remains slow, it may impact future advance growth.</t>
  </si>
  <si>
    <t>Asset Quality</t>
  </si>
  <si>
    <t>NPA ratios remained flat, but fresh slippages increased 22% QoQ, with 91% from the retail book.</t>
  </si>
  <si>
    <t>Provisioning</t>
  </si>
  <si>
    <t>Conservative provisioning policy, 100% for unsecured loans at 90-DPD, leading to higher credit costs.</t>
  </si>
  <si>
    <t>Provision Increase</t>
  </si>
  <si>
    <t>Up 216% YoY and 52% QoQ, reflecting cautious approach to managing bad loans.</t>
  </si>
  <si>
    <t>Microfinance Stress</t>
  </si>
  <si>
    <t>Microfinance book (0.6% of total loans) remains under pressure with potential further deterioration.</t>
  </si>
  <si>
    <t>Competitive Comparison</t>
  </si>
  <si>
    <t>Other banks like Kotak Mahindra Bank, HDFC Bank, and ICICI Bank appear less affected in Q3.</t>
  </si>
  <si>
    <t>Management Commentary</t>
  </si>
  <si>
    <t>Management remains cautious but believes incremental unsecured exposures are behaving well.</t>
  </si>
  <si>
    <t>Investor Guidance</t>
  </si>
  <si>
    <t>Investors should watch for further management updates before making investment decisions.</t>
  </si>
  <si>
    <t>China' Trade Surplus</t>
  </si>
  <si>
    <t>Details</t>
  </si>
  <si>
    <t>China's Trade Surplus (2024)</t>
  </si>
  <si>
    <t>Nearly $1 trillion, three times larger than in 2018.</t>
  </si>
  <si>
    <t>China's External Business</t>
  </si>
  <si>
    <t>China's Global Industrial Production</t>
  </si>
  <si>
    <t>Accounts for 27% of global output in 2024, projected to reach 45% by 2030.</t>
  </si>
  <si>
    <t>Aspect</t>
  </si>
  <si>
    <t>Comparison to Historical Dominance</t>
  </si>
  <si>
    <t>Unmatched since the U.S.'s postwar manufacturing boom or the U.K.'s in the 19th century.</t>
  </si>
  <si>
    <t>Export Growth</t>
  </si>
  <si>
    <t>5.9% increase in 2024, reaching $3.6 trillion.</t>
  </si>
  <si>
    <t>China's Countermeasures to Tariffs</t>
  </si>
  <si>
    <t>Found new customers, subsidized factories, shifted production to other countries.</t>
  </si>
  <si>
    <t>Economic Dependence</t>
  </si>
  <si>
    <t>Increased reliance on foreign markets, especially the U.S.</t>
  </si>
  <si>
    <t>Economic Challenges in China</t>
  </si>
  <si>
    <t>Overcapacity, deflation risks, falling corporate profits, and stagnant incomes.</t>
  </si>
  <si>
    <t>Potential Tariff Impact</t>
  </si>
  <si>
    <t>Possible GDP reduction of 0.5% to 2.5% due to U.S. tariffs.</t>
  </si>
  <si>
    <t>Western Trade Policies</t>
  </si>
  <si>
    <t>U.S. and EU imposed tariffs and provided subsidies to encourage domestic manufacturing.</t>
  </si>
  <si>
    <t>Domestic Consumption</t>
  </si>
  <si>
    <t>Weak domestic consumption leading to reduced profit margins.</t>
  </si>
  <si>
    <t>Impact of U.S. &amp; EU Tariffs</t>
  </si>
  <si>
    <t>The U.S. surplus with China was $360B in 2022; the EU surplus almost doubled to $250B.</t>
  </si>
  <si>
    <t>Diversification Efforts</t>
  </si>
  <si>
    <t>Plans to diversify export markets and implement economic stimulus measures.</t>
  </si>
  <si>
    <t>Global Export Dominance by China</t>
  </si>
  <si>
    <t>Controls 33% of global apparel exports, 30% of electronics, 22% of machinery, and 80% of solar modules.</t>
  </si>
  <si>
    <t>Global Trade Tensions</t>
  </si>
  <si>
    <t>Risk of other nations imposing tariffs, escalating trade conflicts.</t>
  </si>
  <si>
    <t>Industrial Support Strategies</t>
  </si>
  <si>
    <t>China offers cheap loans and subsidies to manufacturers, enabling low prices and global competitiveness.</t>
  </si>
  <si>
    <t>Fiscal Measures</t>
  </si>
  <si>
    <t>Consideration of increased fiscal spending to counteract trade challenges.</t>
  </si>
  <si>
    <t>Currency Strategy</t>
  </si>
  <si>
    <t>A weak yuan supports export competitiveness.</t>
  </si>
  <si>
    <t>Shift to Domestic Suppliers</t>
  </si>
  <si>
    <t>China replaces foreign imports with domestic goods, including cars and machinery.</t>
  </si>
  <si>
    <t>Consumer Market Trends in China</t>
  </si>
  <si>
    <t>EVs by BYD and XPeng dominate roads; Starbucks loses market share to Luckin Coffee; Huawei surpasses Apple in smartphone sales.</t>
  </si>
  <si>
    <t>Criticism of China's Growth Model</t>
  </si>
  <si>
    <t>Seen as unsustainable due to falling producer prices, shrinking profits, and stagnation risks.</t>
  </si>
  <si>
    <t>Global Economic Imbalance Concerns</t>
  </si>
  <si>
    <t>Western analysts warn that China's dominance is creating an unbalanced global economy.</t>
  </si>
  <si>
    <t>Impact on Emerging Economies</t>
  </si>
  <si>
    <t>Countries like India, Indonesia, and Pakistan fear their industrial growth is threatened by China.</t>
  </si>
  <si>
    <t>Response by Other Countries</t>
  </si>
  <si>
    <t>Turkey, Brazil, the U.S., Canada, and the EU have raised tariffs on Chinese goods.</t>
  </si>
  <si>
    <t>Challenges for Western Economies</t>
  </si>
  <si>
    <t>U.S. deficits are worsened by borrowing and low savings, requiring broader economic shifts.</t>
  </si>
  <si>
    <t>Doubt Over Tariffs' Effectiveness</t>
  </si>
  <si>
    <t>Economists argue tariffs alone won’t reduce China’s surplus; deeper policy changes are needed.</t>
  </si>
  <si>
    <t>Future Risks for China</t>
  </si>
  <si>
    <t>China risks economic stagnation similar to Japan after its 1990s stock and real estate collapse.</t>
  </si>
  <si>
    <t>Call for Global Economic Rebalancing</t>
  </si>
  <si>
    <t>China must rebalance its economy for sustainable growth; the West must adjust spending habits.</t>
  </si>
  <si>
    <t>Expert Opinion on Trade Policies</t>
  </si>
  <si>
    <t>Brad Setser states that tariffs alone won’t solve the problem of China’s trade dominance.</t>
  </si>
  <si>
    <t>Company</t>
  </si>
  <si>
    <t>Revenue (Rs crore)</t>
  </si>
  <si>
    <t>YoY Revenue Growth</t>
  </si>
  <si>
    <t>QoQ Revenue Growth</t>
  </si>
  <si>
    <t>Net Profit (Rs crore)</t>
  </si>
  <si>
    <t>YoY Net Profit Growth</t>
  </si>
  <si>
    <t>QoQ Net Profit Growth</t>
  </si>
  <si>
    <t>Operating Margin</t>
  </si>
  <si>
    <t>Headcount</t>
  </si>
  <si>
    <t>Comments</t>
  </si>
  <si>
    <t>TCS</t>
  </si>
  <si>
    <t>607354(-5370)</t>
  </si>
  <si>
    <r>
      <rPr>
        <u/>
        <sz val="14"/>
        <color rgb="FF0000FF"/>
        <rFont val="Lora"/>
        <charset val="134"/>
      </rPr>
      <t xml:space="preserve">Strong TCV at $10.2 billion; slight revenue decline QoQ due to North America performance. </t>
    </r>
    <r>
      <rPr>
        <u/>
        <sz val="14"/>
        <color rgb="FF1155CC"/>
        <rFont val="Lora"/>
        <charset val="134"/>
      </rPr>
      <t>TCS</t>
    </r>
  </si>
  <si>
    <t>Infosys</t>
  </si>
  <si>
    <t>323379(5591)</t>
  </si>
  <si>
    <t>Upgraded FY25 outlook to 4.5%-5.0% in constant currency terms.</t>
  </si>
  <si>
    <t>HCLTech</t>
  </si>
  <si>
    <t>3.5%-5%</t>
  </si>
  <si>
    <t>220755(2134)</t>
  </si>
  <si>
    <t>Upgraded full-year revenue guidance; steady growth observed.</t>
  </si>
  <si>
    <t>Wipro</t>
  </si>
  <si>
    <t>232732(-1157)</t>
  </si>
  <si>
    <t>Revenue growth subdued; supported by consulting and cost reductions.</t>
  </si>
  <si>
    <t>Home</t>
  </si>
  <si>
    <t>IPO Performance for H1 2024</t>
  </si>
  <si>
    <t>Company Name</t>
  </si>
  <si>
    <t>Listed On</t>
  </si>
  <si>
    <t>Issue Price (₹)</t>
  </si>
  <si>
    <t>Listing Day Close (₹)</t>
  </si>
  <si>
    <t>Listing Day Gain (%)</t>
  </si>
  <si>
    <t>Current Price (₹)</t>
  </si>
  <si>
    <t>Profit/Loss (%)</t>
  </si>
  <si>
    <t>Jyoti CNC Automation Ltd</t>
  </si>
  <si>
    <t>Exicom Tele-Systems Ltd</t>
  </si>
  <si>
    <t>JNK India Ltd</t>
  </si>
  <si>
    <t>TBO Tek Ltd</t>
  </si>
  <si>
    <t>Bharti Hexacom Ltd</t>
  </si>
  <si>
    <t>Le Travenues Technology Ltd</t>
  </si>
  <si>
    <t>BLS E-Services Ltd</t>
  </si>
  <si>
    <t>DEE Development Engineers Ltd</t>
  </si>
  <si>
    <t>Vibhor Steel Tubes Ltd</t>
  </si>
  <si>
    <t>Jana Small Finance Bank Ltd</t>
  </si>
  <si>
    <t>Nova AgriTech Ltd</t>
  </si>
  <si>
    <t>Vodafone Idea Ltd</t>
  </si>
  <si>
    <t>Awfis Space Solutions Ltd</t>
  </si>
  <si>
    <t>Aadhar Housing Finance Ltd</t>
  </si>
  <si>
    <t>Stanley Lifestyles Ltd</t>
  </si>
  <si>
    <t>Platinum Industries Ltd</t>
  </si>
  <si>
    <t>Rashi Peripherals Ltd</t>
  </si>
  <si>
    <t>Medi Assist Healthcare Services Ltd</t>
  </si>
  <si>
    <t>Juniper Hotels Ltd</t>
  </si>
  <si>
    <t>Go Digit General Insurance Ltd</t>
  </si>
  <si>
    <t>Vraj Iron and Steel Ltd</t>
  </si>
  <si>
    <t>Apeejay Surrendra Park Hotels Ltd</t>
  </si>
  <si>
    <t>Mukka Proteins Ltd</t>
  </si>
  <si>
    <t>Indegene Ltd</t>
  </si>
  <si>
    <t>Allied Blenders and Distillers Ltd</t>
  </si>
  <si>
    <t>Kronox Lab Sciences Ltd</t>
  </si>
  <si>
    <t>JG Chemicals Ltd</t>
  </si>
  <si>
    <t>Krystal Integrated Services Ltd</t>
  </si>
  <si>
    <t>EPACK Durable Ltd</t>
  </si>
  <si>
    <t>Bharat Highways Infrastructure Investment Trust</t>
  </si>
  <si>
    <t>GPT Healthcare Ltd</t>
  </si>
  <si>
    <t>R K SWAMY Ltd</t>
  </si>
  <si>
    <t>Entero Healthcare Solutions Ltd</t>
  </si>
  <si>
    <t>Popular Vehicles &amp; Services Ltd</t>
  </si>
  <si>
    <t>SRM Contractors Ltd</t>
  </si>
  <si>
    <t>Gopal Snacks Ltd</t>
  </si>
  <si>
    <t>Capital Small Finance Bank Ltd</t>
  </si>
  <si>
    <t>Sector</t>
  </si>
  <si>
    <t>IPO Date</t>
  </si>
  <si>
    <t>Subscription</t>
  </si>
  <si>
    <t>Listing Price (₹)</t>
  </si>
  <si>
    <t>Current Market Price (₹)</t>
  </si>
  <si>
    <t>Difference (Listing - Current) (₹)</t>
  </si>
  <si>
    <t>Gain (%)</t>
  </si>
  <si>
    <t>Manufacturing/
Engineering</t>
  </si>
  <si>
    <t>45.00x</t>
  </si>
  <si>
    <t>Technology</t>
  </si>
  <si>
    <t>100.00x</t>
  </si>
  <si>
    <t>82.00x</t>
  </si>
  <si>
    <t>Manufacturing</t>
  </si>
  <si>
    <t>67.00x</t>
  </si>
  <si>
    <t>Financial Services</t>
  </si>
  <si>
    <t>36.00x</t>
  </si>
  <si>
    <t>Consumer Goods</t>
  </si>
  <si>
    <t>108.00x</t>
  </si>
  <si>
    <t>54.00x</t>
  </si>
  <si>
    <t>99.00x</t>
  </si>
  <si>
    <t>48.00x</t>
  </si>
  <si>
    <t>Agriculture</t>
  </si>
  <si>
    <t>365.00x</t>
  </si>
  <si>
    <t>79.00x</t>
  </si>
  <si>
    <t>97.16x</t>
  </si>
  <si>
    <t>Healthcare</t>
  </si>
  <si>
    <t>35.00x</t>
  </si>
  <si>
    <t>65.00x</t>
  </si>
  <si>
    <t>Verdict of Top 5 IPOs by Market Gain and Subscription</t>
  </si>
  <si>
    <t>Rank</t>
  </si>
  <si>
    <t>Market Gain (%)</t>
  </si>
  <si>
    <t>Manufacturing/Engineering</t>
  </si>
  <si>
    <t>Yes Bank Q4 FY24 Financial Results Analysis</t>
  </si>
  <si>
    <t>Financial Performance Overview</t>
  </si>
  <si>
    <t>Metric</t>
  </si>
  <si>
    <t>Q4 FY24</t>
  </si>
  <si>
    <t>Q3 FY24</t>
  </si>
  <si>
    <t>QoQ %</t>
  </si>
  <si>
    <t>Q4 FY23</t>
  </si>
  <si>
    <t>YoY %</t>
  </si>
  <si>
    <t>Explanation</t>
  </si>
  <si>
    <t>₹2,153 Cr</t>
  </si>
  <si>
    <t>₹2,017 Cr</t>
  </si>
  <si>
    <t>₹2,105 Cr</t>
  </si>
  <si>
    <t>Growth in NII due to higher interest income from advances and investments.</t>
  </si>
  <si>
    <t>₹1,569 Cr</t>
  </si>
  <si>
    <t>₹1,195 Cr</t>
  </si>
  <si>
    <t>₹1,004 Cr</t>
  </si>
  <si>
    <t>Significant increase driven by strong fee income across diverse streams.</t>
  </si>
  <si>
    <t>Total Net Income</t>
  </si>
  <si>
    <t>₹3,722 Cr</t>
  </si>
  <si>
    <t>₹3,211 Cr</t>
  </si>
  <si>
    <t>₹3,109 Cr</t>
  </si>
  <si>
    <t>Increase in both interest and non-interest income.</t>
  </si>
  <si>
    <t>Operating Profit</t>
  </si>
  <si>
    <t>₹902 Cr</t>
  </si>
  <si>
    <t>₹864 Cr</t>
  </si>
  <si>
    <t>₹889 Cr</t>
  </si>
  <si>
    <t>Stable growth in operating profit despite rising operating costs.</t>
  </si>
  <si>
    <t>₹471 Cr</t>
  </si>
  <si>
    <t>₹555 Cr</t>
  </si>
  <si>
    <t>₹618 Cr</t>
  </si>
  <si>
    <t>Decrease in provisions due to improved asset quality and recoveries.</t>
  </si>
  <si>
    <t>₹452 Cr</t>
  </si>
  <si>
    <t>₹231 Cr</t>
  </si>
  <si>
    <t>₹202 Cr</t>
  </si>
  <si>
    <t>Significant increase in net profit due to higher income and lower provisions.</t>
  </si>
  <si>
    <t>Increase due to higher operating expenses, including PSLC costs.</t>
  </si>
  <si>
    <t>Return on Assets (RoA)</t>
  </si>
  <si>
    <t>Improvement in RoA due to higher profitability.</t>
  </si>
  <si>
    <t>Return on Equity (RoE)</t>
  </si>
  <si>
    <t>Increased RoE reflecting higher net profit.</t>
  </si>
  <si>
    <t>Balance Sheet Highlights</t>
  </si>
  <si>
    <t>Advances</t>
  </si>
  <si>
    <t>₹2,27,799 Cr</t>
  </si>
  <si>
    <t>₹2,17,523 Cr</t>
  </si>
  <si>
    <t>₹2,03,269 Cr</t>
  </si>
  <si>
    <t>Growth in advances driven by SME, mid-corporate, and retail segments.</t>
  </si>
  <si>
    <t>Deposits</t>
  </si>
  <si>
    <t>₹2,66,372 Cr</t>
  </si>
  <si>
    <t>₹2,41,831 Cr</t>
  </si>
  <si>
    <t>₹2,17,502 Cr</t>
  </si>
  <si>
    <t>Strong deposit growth improving the bank’s funding base.</t>
  </si>
  <si>
    <t>Improvement in CASA ratio reflecting better deposit mix.</t>
  </si>
  <si>
    <t>Total Assets</t>
  </si>
  <si>
    <t>₹4,05,493 Cr</t>
  </si>
  <si>
    <t>₹3,80,391 Cr</t>
  </si>
  <si>
    <t>₹3,54,786 Cr</t>
  </si>
  <si>
    <t>Increase in total assets due to higher advances and investments.</t>
  </si>
  <si>
    <t>Improvement in asset quality with lower GNPA ratio.</t>
  </si>
  <si>
    <t>Reduction in NNPA ratio reflecting better recovery and resolution efforts.</t>
  </si>
  <si>
    <t>Provision Coverage Ratio (PCR)</t>
  </si>
  <si>
    <t>Increased PCR indicating higher provisioning for NPAs.</t>
  </si>
  <si>
    <t>Capital Adequacy Ratio (CET 1)</t>
  </si>
  <si>
    <t>Adequate capital levels to support business growth.</t>
  </si>
  <si>
    <t>The Good</t>
  </si>
  <si>
    <t>I</t>
  </si>
  <si>
    <t>Profitability Improvement:</t>
  </si>
  <si>
    <t>Net Profit: Yes Bank's net profit for Q4 FY24 increased by 123.2% year-over-year (YoY) to ₹452 crores, and 95.2% quarter-over-quarter (QoQ). The annual net profit for FY24 was ₹1,251 crores, a 74.4% increase from FY23​.</t>
  </si>
  <si>
    <t>Return on Assets (RoA): RoA improved to 0.5% in Q4 FY24 from 0.2% in Q3 FY24 and Q4 FY23</t>
  </si>
  <si>
    <t>II</t>
  </si>
  <si>
    <t>Growth in Advances and Deposits:</t>
  </si>
  <si>
    <t>Advances: Net advances grew by 12.1% YoY to ₹2,27,799 crores, supported by strong growth in SME and mid-corporate segments</t>
  </si>
  <si>
    <t>Deposits: Total deposits increased by 22.5% YoY to ₹2,66,372 crores, with a significant improvement in the CASA ratio to 30.9%</t>
  </si>
  <si>
    <t>III</t>
  </si>
  <si>
    <t>Asset Quality:</t>
  </si>
  <si>
    <t>GNPA and NNPA: Gross Non-Performing Assets (GNPA) ratio improved to 1.7% from 2.2% YoY, and Net Non-Performing Assets (NNPA) ratio improved to 0.6% from 0.8% YoY</t>
  </si>
  <si>
    <t>Provision Coverage Ratio (PCR): PCR increased to 79.3%, indicating better provisioning for bad loans</t>
  </si>
  <si>
    <t>IV</t>
  </si>
  <si>
    <t>Non-Interest Income:</t>
  </si>
  <si>
    <t>Diversified Fee Streams: Non-interest income for Q4 FY24 was ₹1,569 crores, a 56.3% increase YoY, driven by strong momentum in fee income across diverse streams​​.</t>
  </si>
  <si>
    <t>The Bad</t>
  </si>
  <si>
    <t>Cost to Income Ratio:</t>
  </si>
  <si>
    <t>Increase in Costs: The cost-to-income ratio for Q4 FY24 was 75.8%, up from 73.1% in Q3 FY24 and 71.4% in Q4 FY23, indicating rising operational costs​</t>
  </si>
  <si>
    <t>NIM Stagnation:</t>
  </si>
  <si>
    <t>Net Interest Margin (NIM): NIM remained flat at 2.4% QoQ and decreased from 2.8% YoY. This indicates pressure on the bank’s interest margins due to higher deposit and funding costs</t>
  </si>
  <si>
    <t>Capital Adequacy:</t>
  </si>
  <si>
    <t>CET 1 Ratio: The Common Equity Tier 1 (CET 1) ratio decreased to 12.2% from 13.3% YoY, suggesting a need to strengthen the capital base further​​.</t>
  </si>
  <si>
    <t>The Ugly</t>
  </si>
  <si>
    <t>Historical Challenges:</t>
  </si>
  <si>
    <t>Past Issues: Yes Bank has faced significant challenges in the past, including high levels of NPAs and issues with governance and management, leading to a bailout by the Reserve Bank of India in 2020. Although the bank is on a recovery path, these issues still cast a long shadow over its operations​​AT1 bond issues.</t>
  </si>
  <si>
    <t>High Borrowings:</t>
  </si>
  <si>
    <t>Borrowings: Total borrowings increased by 3.2% YoY to ₹79,941 crores. The high level of borrowings indicates reliance on external funding, which can be a concern in times of liquidity stress</t>
  </si>
  <si>
    <t>Provision Costs:</t>
  </si>
  <si>
    <t>High Provisions: Despite a decrease, the provision costs remain significant at ₹471 crores for Q4 FY24, reflecting ongoing challenges in managing asset quality</t>
  </si>
  <si>
    <t xml:space="preserve">Income Tax refund with Iterest boosted the Non Interest Income otherwise profit would have down </t>
  </si>
  <si>
    <t>Capital Small Finance Bank FY 24</t>
  </si>
  <si>
    <t>FY 2023 (₹ in Crores)</t>
  </si>
  <si>
    <t>FY 2024 (₹ in Crores)</t>
  </si>
  <si>
    <t>Explanation/Formula</t>
  </si>
  <si>
    <t>Total loans given by the bank.</t>
  </si>
  <si>
    <t>Total deposits collected by the bank.</t>
  </si>
  <si>
    <t>Interest earned on loans minus interest paid on deposits.</t>
  </si>
  <si>
    <t>Income from sources other than interest.</t>
  </si>
  <si>
    <t>Net Interest Margin</t>
  </si>
  <si>
    <t>NIM=(Interest Income−Interest Expense/​Average Earning Assets)×100</t>
  </si>
  <si>
    <t>Funds set aside for bad loans.</t>
  </si>
  <si>
    <t>Profit after all expenses and taxes.</t>
  </si>
  <si>
    <t>Gross NPA (GNPA) (%)</t>
  </si>
  <si>
    <t>Percentage of gross non-performing assets to total advances.</t>
  </si>
  <si>
    <t>Net NPA (NNPA) (%)</t>
  </si>
  <si>
    <t>Percentage of net non-performing assets to total advances.</t>
  </si>
  <si>
    <t>Cost to Income Ratio (%)</t>
  </si>
  <si>
    <t>Operating expenses divided by operating income.</t>
  </si>
  <si>
    <t>Credit Cost (%)</t>
  </si>
  <si>
    <t>Provisions as a percentage of total loans.</t>
  </si>
  <si>
    <t>Return on Assets (ROA) (%)</t>
  </si>
  <si>
    <t>Net income divided by total assets.</t>
  </si>
  <si>
    <t>Return on Equity (ROE) (%)</t>
  </si>
  <si>
    <t>Net income divided by shareholders' equity.</t>
  </si>
  <si>
    <t>Capital Adequacy Ratio (CRAR) (%)</t>
  </si>
  <si>
    <t>Total capital as a percentage of risk-weighted assets.</t>
  </si>
  <si>
    <t>Cost of Funds (%)</t>
  </si>
  <si>
    <t>Average cost of borrowed funds.</t>
  </si>
  <si>
    <t>CASA Ratio (%)</t>
  </si>
  <si>
    <t>Percentage of deposits in current and savings accounts.</t>
  </si>
  <si>
    <t>Loan Segments</t>
  </si>
  <si>
    <t>Agriculture, MSME, Mortgage, Others</t>
  </si>
  <si>
    <t>Different types of loans offered.</t>
  </si>
  <si>
    <t>Credit to Deposit Ratio (CD Ratio) (%)</t>
  </si>
  <si>
    <t>Total loans divided by total deposits.</t>
  </si>
  <si>
    <t>Book Value (BV) (₹)</t>
  </si>
  <si>
    <t>Net asset value per share.</t>
  </si>
  <si>
    <t>Price to Book (P/B)</t>
  </si>
  <si>
    <t>Market price divided by book value.</t>
  </si>
  <si>
    <t>Home First Finance (In crores)</t>
  </si>
  <si>
    <t>Asset Under Management</t>
  </si>
  <si>
    <t>Total assets managed by the company</t>
  </si>
  <si>
    <t>Disbursed Amount</t>
  </si>
  <si>
    <t>Total amount of loans disbursed during the period</t>
  </si>
  <si>
    <t>Net Interest Income</t>
  </si>
  <si>
    <t>Interest income earned on loans minus interest expenses</t>
  </si>
  <si>
    <t>Other than Interest Income</t>
  </si>
  <si>
    <t>Income from sources other than interest on loans</t>
  </si>
  <si>
    <t>Amount set aside for potential loan losses</t>
  </si>
  <si>
    <t>Net earnings after taxes</t>
  </si>
  <si>
    <t>ROE</t>
  </si>
  <si>
    <t>Net Profit / Average Shareholders Equity * 100</t>
  </si>
  <si>
    <t>ROA</t>
  </si>
  <si>
    <t>Net Profit / Average Total Assets * 100</t>
  </si>
  <si>
    <t>Book Value Per Share</t>
  </si>
  <si>
    <t>Net Worth / Total Outstanding Shares</t>
  </si>
  <si>
    <t>Cost to Income</t>
  </si>
  <si>
    <t>Operating Expenses / Net Total Income * 100</t>
  </si>
  <si>
    <t>Capital Adequacy Ratio</t>
  </si>
  <si>
    <t>Total Capital / Risk Weighted Assets * 100</t>
  </si>
  <si>
    <t>GNPA</t>
  </si>
  <si>
    <t>Gross Non-Performing Assets as a percentage of total loans</t>
  </si>
  <si>
    <t>NNPA</t>
  </si>
  <si>
    <t>Net Non-Performing Assets as a percentage of total loans</t>
  </si>
  <si>
    <t>Price to Book Value</t>
  </si>
  <si>
    <t>Market Value / Book Value Per Share</t>
  </si>
  <si>
    <t>Company USP</t>
  </si>
  <si>
    <t>Technology-driven affordable housing finance with a focus on first-time home buyers.</t>
  </si>
  <si>
    <t>Lending Approach</t>
  </si>
  <si>
    <t>Lends based on product credit history, occupation, and ticket size of the loan.</t>
  </si>
  <si>
    <t>Aadhar Housing Finance Company Q4 FY24 Financial Metrics Comparison</t>
  </si>
  <si>
    <t>HFC focused on low-income housing segment with ticket size less than ₹1.5 million, with an AUM of ₹211bn</t>
  </si>
  <si>
    <t>Lends based on product credit history, occupation, and ticket size of the loan</t>
  </si>
  <si>
    <t>Aavas Financiers Limited Q4 FY24 Financial Metrics Comparison</t>
  </si>
  <si>
    <t>Net Interest Income / Average Interest Earning Assets * 100</t>
  </si>
  <si>
    <t>HFC focused on affordable housing finance with ticket size up to ₹1 million</t>
  </si>
  <si>
    <t>Unique Selling Proposition of the company</t>
  </si>
  <si>
    <t>Lending criteria based on product credit history, occupation, and ticket size of the loan</t>
  </si>
  <si>
    <t>Comparison of Home First Finance, Aadhar Housing Finance, and Aavas Financiers Q4 FY24</t>
  </si>
  <si>
    <t>Home First Finance Q4 FY24</t>
  </si>
  <si>
    <t>Aadhar Housing Finance Q4 FY24</t>
  </si>
  <si>
    <t>Aavas Financiers Q4 FY24</t>
  </si>
  <si>
    <t>9697.8 Cr</t>
  </si>
  <si>
    <t>21100.0 Cr</t>
  </si>
  <si>
    <t>17312.6 Cr</t>
  </si>
  <si>
    <t>1101.9 Cr</t>
  </si>
  <si>
    <t>7100.0 Cr</t>
  </si>
  <si>
    <t>5582.2 Cr</t>
  </si>
  <si>
    <t>121.79 Cr</t>
  </si>
  <si>
    <t>429.93 Cr</t>
  </si>
  <si>
    <t>1184.38 Cr</t>
  </si>
  <si>
    <t>35.65 Cr</t>
  </si>
  <si>
    <t>51.33 Cr</t>
  </si>
  <si>
    <t>106.1 Cr</t>
  </si>
  <si>
    <t>2.74 Cr</t>
  </si>
  <si>
    <t>-4.14 Cr</t>
  </si>
  <si>
    <t>24.47 Cr</t>
  </si>
  <si>
    <t>83.47 Cr</t>
  </si>
  <si>
    <t>201.76 Cr</t>
  </si>
  <si>
    <t>490.69 Cr</t>
  </si>
  <si>
    <t>239.7 INR</t>
  </si>
  <si>
    <t>440.0 INR</t>
  </si>
  <si>
    <t>476.8 INR</t>
  </si>
  <si>
    <t>Overall Performance Table</t>
  </si>
  <si>
    <t>Home First Finance</t>
  </si>
  <si>
    <t>Aadhar Housing Finance</t>
  </si>
  <si>
    <t>Aavas Financiers</t>
  </si>
  <si>
    <t>Best Performer</t>
  </si>
  <si>
    <t>Total Points</t>
  </si>
  <si>
    <t>HomeFirst (₹ Crore)</t>
  </si>
  <si>
    <t>Avaaz (₹ Crore)</t>
  </si>
  <si>
    <t>Aadhaar Finance (₹ Crore)</t>
  </si>
  <si>
    <t>India Shelter (₹ Crore)</t>
  </si>
  <si>
    <t>Asset Management</t>
  </si>
  <si>
    <t>AUM (Assets Under Management)</t>
  </si>
  <si>
    <t>Disbursement</t>
  </si>
  <si>
    <t>Amount of loans disbursed</t>
  </si>
  <si>
    <t>Net Total Income</t>
  </si>
  <si>
    <t>Total Income - Finance Cost</t>
  </si>
  <si>
    <t>Profit Before Tax</t>
  </si>
  <si>
    <t>Net Total Income - Operating Expenses - Credit Cost</t>
  </si>
  <si>
    <t>Profit After Tax</t>
  </si>
  <si>
    <t>Profit Before Tax - Tax Expense</t>
  </si>
  <si>
    <t>Return on Assets = (PAT / Average Total Assets) x 100</t>
  </si>
  <si>
    <t>Return on Equity = (PAT / Average Net Worth) x 100</t>
  </si>
  <si>
    <t>Book Value of Share</t>
  </si>
  <si>
    <t>Net Worth / Number of Outstanding Shares</t>
  </si>
  <si>
    <t>Market Rate (₹)</t>
  </si>
  <si>
    <t>Current market price of the share</t>
  </si>
  <si>
    <t>Price to Book Credit</t>
  </si>
  <si>
    <t>Market Rate / Book Value of Share</t>
  </si>
  <si>
    <t>Operating Expenses / Net Total Income</t>
  </si>
  <si>
    <t>CRAR as per regulatory norms</t>
  </si>
  <si>
    <t>Gross Non-Performing Assets</t>
  </si>
  <si>
    <t>Q4 FY24 (₹ Crore)</t>
  </si>
  <si>
    <t>Q3 FY24 (₹ Crore)</t>
  </si>
  <si>
    <t>Q4 FY23 (₹ Crore)</t>
  </si>
  <si>
    <t>Graphical Presence - Top 3 States</t>
  </si>
  <si>
    <t>Rajasthan (31%), Maharashtra (17%), MP (13%)</t>
  </si>
  <si>
    <t>Rajasthan (31%), Maharashtra (20%), MP (25%)</t>
  </si>
  <si>
    <t>Geographic distribution of branches</t>
  </si>
  <si>
    <t xml:space="preserve">Price to Book </t>
  </si>
  <si>
    <t>GNPA for 24</t>
  </si>
  <si>
    <t>USP of the Company</t>
  </si>
  <si>
    <t>Focus on underserved customer base with high tech-driven processes, extensive pan-India network, and robust asset quality</t>
  </si>
  <si>
    <t>-</t>
  </si>
  <si>
    <t>Unique Selling Proposition</t>
  </si>
  <si>
    <t>Loan Details</t>
  </si>
  <si>
    <t>First Time Mortgage Borrowers (70%), Tier II &amp; III (90%), Women Applicants (98%), Self-Employed (72%)</t>
  </si>
  <si>
    <t>HomeFirst</t>
  </si>
  <si>
    <t>Avaaz</t>
  </si>
  <si>
    <t>Aadhaar Finance</t>
  </si>
  <si>
    <t>India Shelter</t>
  </si>
  <si>
    <t>Verdict</t>
  </si>
  <si>
    <t>Asset Management (AUM)</t>
  </si>
  <si>
    <t>Highest AUM, indicating larger scale of operations</t>
  </si>
  <si>
    <t>Highest disbursements, showing strong lending activities</t>
  </si>
  <si>
    <t>Highest net total income, indicating efficient income generation</t>
  </si>
  <si>
    <t>Profit Before Tax (PBT)</t>
  </si>
  <si>
    <t>Highest profit before tax, reflecting strong profitability</t>
  </si>
  <si>
    <t>Profit After Tax (PAT)</t>
  </si>
  <si>
    <t>Highest profit after tax, indicating strong overall profitability</t>
  </si>
  <si>
    <t>Highest ROA, showing efficient asset utilization</t>
  </si>
  <si>
    <t>Highest ROE, providing the highest return to shareholders</t>
  </si>
  <si>
    <t>Highest book value per share, reflecting solid net worth</t>
  </si>
  <si>
    <t>Market Rate</t>
  </si>
  <si>
    <t>Highest market rate, suggesting strong market valuation</t>
  </si>
  <si>
    <t>Lowest price to book ratio, indicating potential undervaluation</t>
  </si>
  <si>
    <t>Lowest cost to income ratio, showing effective cost management</t>
  </si>
  <si>
    <t>Highest capital adequacy ratio, indicating strong capital base</t>
  </si>
  <si>
    <t>Gross Non-Performing Assets (GNPA)</t>
  </si>
  <si>
    <t>India Shelter and Aadhaar Finance</t>
  </si>
  <si>
    <t>Lowest GNPA, reflecting better asset quality</t>
  </si>
  <si>
    <t>Strengths</t>
  </si>
  <si>
    <t>Asset management, cost management, capital adequacy, GNPA</t>
  </si>
  <si>
    <t>Disbursement, net total income, profitability (PBT, PAT), ROA, ROE, book value per share, price to book credit, GNPA</t>
  </si>
  <si>
    <t>Market valuation</t>
  </si>
  <si>
    <t>Stable performance without leading in any specific category</t>
  </si>
  <si>
    <t xml:space="preserve">Q4 Fy 24 ( As on 27-6-24) </t>
  </si>
  <si>
    <t>HDFC</t>
  </si>
  <si>
    <t>ICICI</t>
  </si>
  <si>
    <t>KOTAK</t>
  </si>
  <si>
    <t>AXIS</t>
  </si>
  <si>
    <t>Highest PB</t>
  </si>
  <si>
    <t>Median PB</t>
  </si>
  <si>
    <t>Present PB</t>
  </si>
  <si>
    <t>Profit growth</t>
  </si>
  <si>
    <t>CAGR</t>
  </si>
  <si>
    <t>10Yr</t>
  </si>
  <si>
    <t>5Yr</t>
  </si>
  <si>
    <t>ROE 10 Yr</t>
  </si>
  <si>
    <t>ROE 5Yr</t>
  </si>
  <si>
    <t>Equity  FII June '23</t>
  </si>
  <si>
    <t>Equity  FII Mar '24</t>
  </si>
  <si>
    <t>DII June '23</t>
  </si>
  <si>
    <t>DII March '24</t>
  </si>
  <si>
    <t>CMP</t>
  </si>
  <si>
    <t>Private Sector Banks vs Public Sector Banks</t>
  </si>
  <si>
    <t>GNPA and NNPA: Private sector banks have lower GNPA and NNPA percentages compared to public sector banks, indicating better asset quality.</t>
  </si>
  <si>
    <t>Credit Cost: Private sector banks have slightly lower credit costs, reflecting better efficiency in managing credit risk.</t>
  </si>
  <si>
    <t>Credit to Deposit Ratio: Public sector banks generally have lower credit to deposit ratios, indicating a more conservative lending approach compared to private sector banks.</t>
  </si>
  <si>
    <t>P/BV Ratio: Private sector banks generally have higher P/BV ratios, reflecting higher market valuations compared to public sector banks.</t>
  </si>
  <si>
    <t>Overall, private sector banks outperform public sector banks in terms of asset quality, efficiency, and market valuation.</t>
  </si>
  <si>
    <t>Q4 Fy 24    As on 27-6-24</t>
  </si>
  <si>
    <t>GNPA: PSU Banks and Private Sector Banks</t>
  </si>
  <si>
    <t>NNPA: PSU Banks and Private Sector Banks</t>
  </si>
  <si>
    <t>Quarter</t>
  </si>
  <si>
    <t>Public Sector Banks (%)</t>
  </si>
  <si>
    <t>Private Sector Banks (%)</t>
  </si>
  <si>
    <t>Q2FY21</t>
  </si>
  <si>
    <t>Q3FY21</t>
  </si>
  <si>
    <t>Q4FY21</t>
  </si>
  <si>
    <t>Q1FY22</t>
  </si>
  <si>
    <t>Q2FY22</t>
  </si>
  <si>
    <t>Q3FY22</t>
  </si>
  <si>
    <t>Q4FY22</t>
  </si>
  <si>
    <t>Q1FY23</t>
  </si>
  <si>
    <t>Q2FY23</t>
  </si>
  <si>
    <t>Q3FY23</t>
  </si>
  <si>
    <t>Q4FY23</t>
  </si>
  <si>
    <t>Q1FY24</t>
  </si>
  <si>
    <t>Q2FY24</t>
  </si>
  <si>
    <t>Q3FY24</t>
  </si>
  <si>
    <t>Q4FY24</t>
  </si>
  <si>
    <t>Key Risks  | Q4 Fy 24 (As on 27-6-24)</t>
  </si>
  <si>
    <t>Name</t>
  </si>
  <si>
    <t>MCAP (Rs bn)</t>
  </si>
  <si>
    <t>CMP (Rs)</t>
  </si>
  <si>
    <t>TP (Rs)</t>
  </si>
  <si>
    <t>EPS Growth (%)</t>
  </si>
  <si>
    <t>P/BVPS 
(FY24)</t>
  </si>
  <si>
    <t>P/BVPS 
(FY25)</t>
  </si>
  <si>
    <t>P/BVPS 
(FY26)</t>
  </si>
  <si>
    <t>RoE (%) 
(FY24)</t>
  </si>
  <si>
    <t>RoE (%) 
(FY25)</t>
  </si>
  <si>
    <t>RoE (%) 
(FY26)</t>
  </si>
  <si>
    <t>RoA (%) 
(FY24)</t>
  </si>
  <si>
    <t>RoA (%) 
(FY25)</t>
  </si>
  <si>
    <t>RoA (%)
 (FY26)</t>
  </si>
  <si>
    <t>HDFC Bank</t>
  </si>
  <si>
    <t>ICICI Bank</t>
  </si>
  <si>
    <t>Axis Bank</t>
  </si>
  <si>
    <t>Kotak Bank</t>
  </si>
  <si>
    <t>Credit to Deposit Ratio</t>
  </si>
  <si>
    <t>HDFC (%)</t>
  </si>
  <si>
    <t>ICICI (%)</t>
  </si>
  <si>
    <t>Axis (%)</t>
  </si>
  <si>
    <t>Kotak (%)</t>
  </si>
  <si>
    <t>3QFY20</t>
  </si>
  <si>
    <t>4QFY20</t>
  </si>
  <si>
    <t>1QFY21</t>
  </si>
  <si>
    <t>2QFY21</t>
  </si>
  <si>
    <t>3QFY21</t>
  </si>
  <si>
    <t>4QFY21</t>
  </si>
  <si>
    <t>1QFY22</t>
  </si>
  <si>
    <t>2QFY22</t>
  </si>
  <si>
    <t>3QFY22</t>
  </si>
  <si>
    <t>4QFY22</t>
  </si>
  <si>
    <t>1QFY23</t>
  </si>
  <si>
    <t>2QFY23</t>
  </si>
  <si>
    <t>3QFY23</t>
  </si>
  <si>
    <t>4QFY23</t>
  </si>
  <si>
    <t>Metrics to Consider While Evaluating Bank Stocks</t>
  </si>
  <si>
    <t>Explanation or Formula</t>
  </si>
  <si>
    <t>The difference between the revenue generated from a bank's interest-earning assets (like loans and mortgages) and the expenses associated with paying interest on its liabilities (like deposits). Formula: Interest Income−Interest Expense</t>
  </si>
  <si>
    <t>Revenue earned by a bank from sources other than interest on loans. This includes fees, commissions, trading income, and other income.</t>
  </si>
  <si>
    <t>A measure of the difference between the interest income generated by banks and the amount of interest paid out to their lenders, relative to the amount of their interest-earning assets. Formula: Average Earning AssetsNet Interest Income​</t>
  </si>
  <si>
    <t>Funds set aside by banks to cover potential losses from bad loans. These are often referred to as loan loss provisions.</t>
  </si>
  <si>
    <t>The profit of a bank after all expenses, taxes, and provisions have been deducted from total revenue.</t>
  </si>
  <si>
    <t>The total value of loans on which the borrower is not making interest payments or repaying any principal. Expressed as a percentage of total loans. Formula: Total AdvancesGross NPAs​×100</t>
  </si>
  <si>
    <t>Net Non-Performing Assets (NNPA)</t>
  </si>
  <si>
    <t>The value of non-performing assets after deducting provisions. Formula: Total AdvancesNet NPAs​×100</t>
  </si>
  <si>
    <t>Total amount of money held in various types of deposit accounts by the bank's customers.</t>
  </si>
  <si>
    <t>Total amount of loans and advances provided by the bank to its customers.</t>
  </si>
  <si>
    <t>A measure of financial performance calculated by dividing net income by shareholders' equity. It indicates how well the bank is using its equity to generate profits. Formula: Shareholder’s EquityNet Income​×100</t>
  </si>
  <si>
    <t>An indicator of how profitable a bank is relative to its total assets. It provides an idea of how efficient management is at using its assets to generate earnings. Formula: Total AssetsNet Income​×100</t>
  </si>
  <si>
    <t>A measure of the bank's efficiency, calculated by dividing operating expenses by operating income. Formula: Operating IncomeOperating Expenses​×100</t>
  </si>
  <si>
    <t>The cost associated with the bank's provisioning for bad loans. Formula: Total AdvancesProvisions for Loan Losses​×100</t>
  </si>
  <si>
    <t>Capital Adequacy Ratio (CAR)</t>
  </si>
  <si>
    <t>A measure of a bank's capital, used to protect depositors and promote stability and efficiency of financial systems. Formula: Risk-Weighted AssetsTier 1 Capital+Tier 2 Capital​×100</t>
  </si>
  <si>
    <t>Tier 1 Capital</t>
  </si>
  <si>
    <t>Core capital of a bank, which includes equity capital and disclosed reserves. It's used to absorb losses without requiring the bank to cease operations.</t>
  </si>
  <si>
    <t>Tier 2 Capital</t>
  </si>
  <si>
    <t>Supplementary capital of a bank, which includes revaluation reserves, hybrid instruments, and subordinated term debt.</t>
  </si>
  <si>
    <t>A requirement that banks hold an amount of high-quality liquid assets that can cover total net cash outflows for a 30-day period. Formula: Total Net Cash Outflows over 30 daysHigh-Quality Liquid Assets​×100</t>
  </si>
  <si>
    <t>A ratio that indicates a bank's liquidity by comparing a bank's total loans to its total deposits. Formula: Total DepositsTotal Loans​×100</t>
  </si>
  <si>
    <t>Cash Reserve Ratio (CRR)</t>
  </si>
  <si>
    <t>The percentage of a bank's total deposits that must be maintained in the form of cash reserves with the central bank.</t>
  </si>
  <si>
    <t>Statutory Liquidity Ratio (SLR)</t>
  </si>
  <si>
    <t>The percentage of a bank's net demand and time liabilities that must be maintained in the form of liquid assets, such as cash, gold, or government-approved securities.</t>
  </si>
  <si>
    <t>Current and Savings Account (CASA) Ratio</t>
  </si>
  <si>
    <t>The ratio of deposits in current and savings accounts to total deposits. A higher CASA ratio indicates a lower cost of funds. Formula: Total DepositsCurrent Account Deposits+Savings Account Deposits​×100</t>
  </si>
  <si>
    <t>The net asset value of a company, calculated as total assets minus intangible assets (patents, goodwill) and liabilities.</t>
  </si>
  <si>
    <t>A ratio used to compare a stock's market value to its book value. Formula: Book Value per ShareMarket Price per Share​</t>
  </si>
  <si>
    <t>Bharat Dynamics</t>
  </si>
  <si>
    <t xml:space="preserve">Bharat Electronics </t>
  </si>
  <si>
    <t>Garden Reach Shipbuilders
 &amp; Engineers</t>
  </si>
  <si>
    <t>Sales</t>
  </si>
  <si>
    <t>Total revenue generated. Formula: Sales = Revenue</t>
  </si>
  <si>
    <t>Operating Profit Margin (OPM) %</t>
  </si>
  <si>
    <t>OPM = Operating Profit / Sales</t>
  </si>
  <si>
    <t>Net Profit (NP)</t>
  </si>
  <si>
    <t>NP = Total Revenue - Total Expenses</t>
  </si>
  <si>
    <t>Reserves</t>
  </si>
  <si>
    <t>Retained earnings. Part of equity not distributed as dividends</t>
  </si>
  <si>
    <t>Borrowings</t>
  </si>
  <si>
    <t>Total loans and debts</t>
  </si>
  <si>
    <t>Cash &amp; Bank Balance</t>
  </si>
  <si>
    <t>Total liquid cash available</t>
  </si>
  <si>
    <t>PE Ratio (x)</t>
  </si>
  <si>
    <t>PE = Market Value per Share / Earnings per Share</t>
  </si>
  <si>
    <t>ROE = Net Income / Shareholder's Equity</t>
  </si>
  <si>
    <t>Return on Capital Employed (ROCE)</t>
  </si>
  <si>
    <t>ROCE = EBIT / Capital Employed</t>
  </si>
  <si>
    <t>Promoters' Stake</t>
  </si>
  <si>
    <t>Percentage of shares held by promoters</t>
  </si>
  <si>
    <t>Business Segments or their USP</t>
  </si>
  <si>
    <t>Specializes in shipbuilding for the Indian 
Navy and other maritime organizations</t>
  </si>
  <si>
    <t>Distinctive advantages or features differentiating the company from competitors</t>
  </si>
  <si>
    <t>Sales Growth</t>
  </si>
  <si>
    <t>Percentage growth in sales compared to the previous year</t>
  </si>
  <si>
    <t>Net Profit Growth</t>
  </si>
  <si>
    <t>Percentage growth in net profit compared to the previous year</t>
  </si>
  <si>
    <t>FY 2024 Results of the Defense Company:</t>
  </si>
  <si>
    <t>Garden Reach Shipbuilders &amp; Engineers</t>
  </si>
  <si>
    <t>FY 2024</t>
  </si>
  <si>
    <t>Total revenue from the company's operations.</t>
  </si>
  <si>
    <t>Percentage of sales remaining after paying for variable costs of 
production. Formula: (Operating Profit / Sales) * 100</t>
  </si>
  <si>
    <t>Profit remaining after all expenses, taxes, and costs have been 
subtracted from total revenue.</t>
  </si>
  <si>
    <t>Cash and Bank Balance</t>
  </si>
  <si>
    <t>Company's cash reserves and balances in bank accounts.</t>
  </si>
  <si>
    <t>Accumulated retained earnings and other reserves.</t>
  </si>
  <si>
    <t>Inventory CCC</t>
  </si>
  <si>
    <t>Time it takes to convert inventory and other resources 
into cash flows from sales.</t>
  </si>
  <si>
    <t>Promoters Stake</t>
  </si>
  <si>
    <t>Percentage of shares held by the company's promoters.</t>
  </si>
  <si>
    <t>RoE</t>
  </si>
  <si>
    <t>Return on Equity: (Net Income / Shareholder's Equity) * 100</t>
  </si>
  <si>
    <t>RoCE</t>
  </si>
  <si>
    <t>Return on Capital Employed: (EBIT / Capital Employed) * 100</t>
  </si>
  <si>
    <t>PE</t>
  </si>
  <si>
    <t>Price to Earnings Ratio: (Current Share Price / Earnings Per Share)</t>
  </si>
  <si>
    <t>Business USP</t>
  </si>
  <si>
    <t>Specializes in shipbuilding 
for the Indian Navy 
&amp; other maritime organizations.</t>
  </si>
  <si>
    <t>Distinctive advantages or features differentiating 
the company from competitors.</t>
  </si>
  <si>
    <t>Percentage growth in sales compared to the previous year.</t>
  </si>
  <si>
    <t>Percentage growth in net profit compared to the previous year.</t>
  </si>
  <si>
    <t>Sales: Total revenue generated. Formula: Sales = Revenue</t>
  </si>
  <si>
    <t>Operating Profit Margin 
(OPM) %</t>
  </si>
  <si>
    <t>OPM: Operating Profit Margin. Formula: OPM = Operating Profit / Sales</t>
  </si>
  <si>
    <t>NP: Net Profit. Formula: NP = Total Revenue - Total Expenses</t>
  </si>
  <si>
    <t>Reserves: Retained earnings. Part of equity not distributed as dividends.</t>
  </si>
  <si>
    <t>Borrowings: Total loans and debts.</t>
  </si>
  <si>
    <t>Cash &amp; Bank Balance: Total liquid cash available.</t>
  </si>
  <si>
    <t>PE Ratio: Price-to-Earnings Ratio. Formula: PE = Market Value per Share / Earnings per Share</t>
  </si>
  <si>
    <t>ROE: Return on Equity. Formula: ROE = Net Income / Shareholder's Equity</t>
  </si>
  <si>
    <t>Return on Capital Employed 
(ROCE)</t>
  </si>
  <si>
    <t>ROCE: Return on Capital Employed. Formula: ROCE = EBIT / Capital Employed</t>
  </si>
  <si>
    <t>Summary of Metrics for All Companies</t>
  </si>
  <si>
    <t>Cochin Shipyard</t>
  </si>
  <si>
    <t>Mazagon Dock</t>
  </si>
  <si>
    <t>Bharat Electronics</t>
  </si>
  <si>
    <t>Garden Reach</t>
  </si>
  <si>
    <t>Hindustan Aeronautics Limited</t>
  </si>
  <si>
    <t>Sales (Turnover)</t>
  </si>
  <si>
    <t>Business Segments/USP</t>
  </si>
  <si>
    <t>Shipbuilding, Ship Repair - Specialization in hybrid and zero-emission vessels</t>
  </si>
  <si>
    <t>Shipbuilding, Submarines - Only shipyard in India to build destroyers, conventional submarines, and manufacture corvettes</t>
  </si>
  <si>
    <t>Manufacturer of missile systems and other defense equipment</t>
  </si>
  <si>
    <t>Leading manufacturer of electronic systems and radars for defense applications</t>
  </si>
  <si>
    <t>Specializes in shipbuilding for the Indian Navy and other maritime organizations</t>
  </si>
  <si>
    <t>Aerospace and defense - manufacturing aircraft, helicopters, and related systems for defense and civilian use</t>
  </si>
  <si>
    <t>Comparison of Q4 FY24 Consolidated Results: IHCL Ltd. and EIH Ltd.</t>
  </si>
  <si>
    <t>Financial Metrics Comparison</t>
  </si>
  <si>
    <t>IHCL Ltd. (Q4 FY24)</t>
  </si>
  <si>
    <t>EIH Ltd. (Q4 FY24)</t>
  </si>
  <si>
    <t>Total Revenue (₹ Crores)</t>
  </si>
  <si>
    <t>Total revenue includes income from all sources including room, food, and other services.</t>
  </si>
  <si>
    <t>EBITDA (₹ Crores)</t>
  </si>
  <si>
    <t>Earnings Before Interest, Taxes, Depreciation, and Amortization.</t>
  </si>
  <si>
    <t>EBITDA Margin (%)</t>
  </si>
  <si>
    <t>(EBITDA / Total Revenue) * 100.</t>
  </si>
  <si>
    <t>PAT (₹ Crores)</t>
  </si>
  <si>
    <t>Profit After Tax.</t>
  </si>
  <si>
    <t>PAT Margin (%)</t>
  </si>
  <si>
    <t>(PAT / Total Revenue) * 100.</t>
  </si>
  <si>
    <t>ROE (Annual)</t>
  </si>
  <si>
    <t>Return on Equity = (Net Income / Shareholder's Equity) * 100.</t>
  </si>
  <si>
    <t>ROCE (Annual)</t>
  </si>
  <si>
    <t>Return on Capital Employed = (EBIT / Capital Employed) * 100.</t>
  </si>
  <si>
    <t>Occupancy (%)</t>
  </si>
  <si>
    <t>Percentage of available rooms that are occupied.</t>
  </si>
  <si>
    <t>ARR (₹)</t>
  </si>
  <si>
    <t>Average Room Rate. Total room revenue divided by the number of rooms sold.</t>
  </si>
  <si>
    <t>RevPAR (₹)</t>
  </si>
  <si>
    <t>Revenue Per Available Room. Total room revenue divided by the total number of available rooms.</t>
  </si>
  <si>
    <t>IHCL Ltd. Q4 FY24 Consolidated Results</t>
  </si>
  <si>
    <t>EIH Ltd. Q4 FY24 Consolidated Results</t>
  </si>
  <si>
    <t>Revenue Per Available Room. Total room revenue</t>
  </si>
  <si>
    <t>Key Metrics for Lemon Tree Hotels</t>
  </si>
  <si>
    <t>Lemon Tree</t>
  </si>
  <si>
    <t>Total No of Rooms</t>
  </si>
  <si>
    <t>Total Occupancy Rate</t>
  </si>
  <si>
    <t>ARR (Average Room Rate)</t>
  </si>
  <si>
    <t>₹6605</t>
  </si>
  <si>
    <t>RevPAR (Revenue per Available Room)</t>
  </si>
  <si>
    <t>₹4754</t>
  </si>
  <si>
    <t>Places in which rooms are built and categories</t>
  </si>
  <si>
    <t>63 destinations in India and 3 overseas</t>
  </si>
  <si>
    <t>Sales/Revenue</t>
  </si>
  <si>
    <t>₹331.2 crores</t>
  </si>
  <si>
    <t>EBITDA</t>
  </si>
  <si>
    <t>₹175.3 crores</t>
  </si>
  <si>
    <t>EBITDA Margin</t>
  </si>
  <si>
    <t>₹84.0 crores</t>
  </si>
  <si>
    <t>Debt</t>
  </si>
  <si>
    <t>₹1889.1 crores</t>
  </si>
  <si>
    <t>USP</t>
  </si>
  <si>
    <t>Mid-market hotel leader with diversified brands and significant growth plans</t>
  </si>
  <si>
    <t>Sector-wise Valuation Metrics</t>
  </si>
  <si>
    <t>Sector/Industry</t>
  </si>
  <si>
    <t>Metrics to Look Into</t>
  </si>
  <si>
    <t>Explanation of Metrics</t>
  </si>
  <si>
    <t>IT</t>
  </si>
  <si>
    <t>P/E, P/CFO, P/FCF, Order Book, Order to Execution, Attrition Level, EBIT Margin</t>
  </si>
  <si>
    <t>Asset light business models, free cash flow generators, high importance of talent retention.</t>
  </si>
  <si>
    <t>Banks</t>
  </si>
  <si>
    <t>P/B, GNPA, NNPA, PROVISIONS, CRAR,ROE, ROA, Deposits and Advances</t>
  </si>
  <si>
    <t>Earnings are volatile, credibility judged by how well equity value is maintained. B/s Is more important than P/L account.</t>
  </si>
  <si>
    <t>Chemicals</t>
  </si>
  <si>
    <t>P/E, P/CF, Operating Leverage</t>
  </si>
  <si>
    <t>Be cautious when raw material prices fall, impacting margins.</t>
  </si>
  <si>
    <t>P/CFO, EV/EBITDA, Occupancy, Number of Rooms, Geographical Location, ARPOB, Debt Exposure, Debt/Equity, Owned vs Managed Hospitals, Super Specialities, Payment Source, ALOS</t>
  </si>
  <si>
    <t>Cash flow provides a true picture due to high depreciation costs.</t>
  </si>
  <si>
    <t>EV/EBITDA, P/CF, R&amp;D Expenditure, ANDA Applications Filed and Approved, New Drug Applications, Segments (Generics, Specialty Generics, Formulations), Geographical Sales</t>
  </si>
  <si>
    <t>Capital-intensive business, requiring significant investment. FDA observation of its facilities</t>
  </si>
  <si>
    <t>EV/EBITDA, P/S, Debt to Equity Ratio, Net debt to EBITDA</t>
  </si>
  <si>
    <t>Highly regulated industry, significant capital expenditure for infrastructure.</t>
  </si>
  <si>
    <t>Steel Industries</t>
  </si>
  <si>
    <t>EV/EBITDA, P/B, Debt/Equity, Net Debt/EBITDA, Operating Leverage</t>
  </si>
  <si>
    <t>Cyclicality in steel prices, high capital investment requirements.</t>
  </si>
  <si>
    <t>Renewable Energy</t>
  </si>
  <si>
    <t>P/E, P/B, EV/EBITDA, Operating Leverage</t>
  </si>
  <si>
    <t>High initial costs for setting up renewable energy plants.</t>
  </si>
  <si>
    <t>Specialty Chemicals</t>
  </si>
  <si>
    <t>P/E, P/FCF</t>
  </si>
  <si>
    <t>High R&amp;D costs, dependency on raw material prices.</t>
  </si>
  <si>
    <t>Testing and Lab</t>
  </si>
  <si>
    <t>P/E, EV/EBITDA</t>
  </si>
  <si>
    <t>Quality control standards and regulatory compliance.</t>
  </si>
  <si>
    <t>Oil Companies and Oil Refineries</t>
  </si>
  <si>
    <t>P/E, P/B, EV/EBITDA, Refinery Margin, Operating Leverage</t>
  </si>
  <si>
    <t>Large fixed costs associated with drilling, refining, and distribution infrastructure.</t>
  </si>
  <si>
    <t>Defense Companies</t>
  </si>
  <si>
    <t>P/B, EV/EBITDA, Order Book, Order to Execution, Operating Leverage</t>
  </si>
  <si>
    <t>Government contracts, defense budgets, regulatory changes.</t>
  </si>
  <si>
    <t>Infrastructure Companies</t>
  </si>
  <si>
    <t>EV/EBITDA, P/B, Order Book, Order to Execution, Operating Leverage</t>
  </si>
  <si>
    <t>Regulatory approvals, project execution risks, high capital expenditure.</t>
  </si>
  <si>
    <t>Power Utilities</t>
  </si>
  <si>
    <t>P/E, P/B, Operating Leverage</t>
  </si>
  <si>
    <t>Significant infrastructure investments in power generation and distribution.</t>
  </si>
  <si>
    <t>Proxy to Power Companies</t>
  </si>
  <si>
    <t>Dependence on power sector performance, regulatory and market changes.</t>
  </si>
  <si>
    <t>Electronic Manufacturing Services (EMS)</t>
  </si>
  <si>
    <t>High fixed costs due to manufacturing facilities, equipment, and technology investments.</t>
  </si>
  <si>
    <t>Sugar Companies</t>
  </si>
  <si>
    <t>P/E, P/B, EV/EBITDA, Gross Margin, Operating Leverage</t>
  </si>
  <si>
    <t>Seasonal industry, impacted by weather conditions, government policies on pricing and export. Integrated Entity ( Ethanol, Co generation )Renewable assets</t>
  </si>
  <si>
    <t>Agrochemicals</t>
  </si>
  <si>
    <t>P/E, P/B, P/FCF, R&amp;D Expenditure, Operating Leverage</t>
  </si>
  <si>
    <t>Dependency on agricultural cycles, regulatory approvals for new products.</t>
  </si>
  <si>
    <t>Fertilizer Industry</t>
  </si>
  <si>
    <t>P/E, P/B, EV/EBITDA, Subsidy Receivables, Operating Leverage</t>
  </si>
  <si>
    <t>High dependency on government policies, significant working capital requirements.</t>
  </si>
  <si>
    <t>Exchange/Platform businesses</t>
  </si>
  <si>
    <t>P/E, P/CF, CF Yield</t>
  </si>
  <si>
    <t>Asset light businesses and cash generating business models.</t>
  </si>
  <si>
    <t>Cyclicals</t>
  </si>
  <si>
    <t>P/S</t>
  </si>
  <si>
    <t>P/E works reverse in this sector.</t>
  </si>
  <si>
    <t>Auto &amp; Auto ancillary</t>
  </si>
  <si>
    <t>P/S, EV/EBITDA</t>
  </si>
  <si>
    <t>Cyclical so earnings might misinterpret the earnings based multiple.</t>
  </si>
  <si>
    <t>FMCG</t>
  </si>
  <si>
    <t>P/E, P/CF</t>
  </si>
  <si>
    <t>Stable cash earning and cash-flow.</t>
  </si>
  <si>
    <t>Building Materials</t>
  </si>
  <si>
    <t>P/E, P/CFO</t>
  </si>
  <si>
    <t>Proxies are less cyclicals compared to core real estate companies.</t>
  </si>
  <si>
    <t>Textiles</t>
  </si>
  <si>
    <t>P/E, P/CFO, Cotton/man made fibre cost, Renewable assets investment</t>
  </si>
  <si>
    <t>Integrated mill survives. Appraels or Home textiles. FTAs, Export basket percentages.Geograghical reach. Cotton prices, Inverted duty structure (GST)</t>
  </si>
  <si>
    <t>Explanation of Metrics:</t>
  </si>
  <si>
    <r>
      <rPr>
        <b/>
        <sz val="13"/>
        <color rgb="FFFFFFFF"/>
        <rFont val="Lora"/>
        <charset val="134"/>
      </rPr>
      <t xml:space="preserve">P/E (Price to Earnings):  </t>
    </r>
    <r>
      <rPr>
        <b/>
        <sz val="13"/>
        <color rgb="FFFFFFFF"/>
        <rFont val="Lora"/>
        <charset val="134"/>
      </rPr>
      <t xml:space="preserve">                                        </t>
    </r>
  </si>
  <si>
    <t>Measures the current share price relative to the company's per-share earnings. Indicates how much investors are willing to pay per dollar of earnings.</t>
  </si>
  <si>
    <r>
      <rPr>
        <b/>
        <sz val="13"/>
        <color rgb="FFFFFFFF"/>
        <rFont val="Lora"/>
        <charset val="134"/>
      </rPr>
      <t xml:space="preserve">P/CFO (Price to Cash Flow from Operations):  </t>
    </r>
    <r>
      <rPr>
        <b/>
        <sz val="13"/>
        <color rgb="FFFFFFFF"/>
        <rFont val="Lora"/>
        <charset val="134"/>
      </rPr>
      <t xml:space="preserve">      </t>
    </r>
  </si>
  <si>
    <t>Measures the current share price relative to cash flow generated from operations. Useful for assessing companies with significant non-cash expenses.</t>
  </si>
  <si>
    <r>
      <rPr>
        <b/>
        <sz val="13"/>
        <color rgb="FFFFFFFF"/>
        <rFont val="Lora"/>
        <charset val="134"/>
      </rPr>
      <t>P/FCF (Price to Free Cash Flow):</t>
    </r>
    <r>
      <rPr>
        <b/>
        <sz val="13"/>
        <color rgb="FFFFFFFF"/>
        <rFont val="Lora"/>
        <charset val="134"/>
      </rPr>
      <t xml:space="preserve">   </t>
    </r>
  </si>
  <si>
    <t>Measures the current share price relative to free cash flow, which is the cash generated by the company after capital expenditures. Indicates the company's ability to generate cash after maintaining its asset base.</t>
  </si>
  <si>
    <r>
      <rPr>
        <b/>
        <sz val="13"/>
        <color rgb="FFFFFFFF"/>
        <rFont val="Lora"/>
        <charset val="134"/>
      </rPr>
      <t xml:space="preserve">P/B (Price to Book):        </t>
    </r>
    <r>
      <rPr>
        <b/>
        <sz val="13"/>
        <color rgb="FFFFFFFF"/>
        <rFont val="Lora"/>
        <charset val="134"/>
      </rPr>
      <t xml:space="preserve">             </t>
    </r>
  </si>
  <si>
    <t>Compares a company's market value to its book value. Useful for valuing companies with substantial tangible assets.</t>
  </si>
  <si>
    <t xml:space="preserve">P/CF (Price to Cash Flow): </t>
  </si>
  <si>
    <t>Similar to P/CFO, measures the current share price relative to overall cash flow, providing insight into a company's financial health.</t>
  </si>
  <si>
    <t xml:space="preserve">EV/EBITDA (Enterprise Value to Earnings Before Interest, Taxes, Depreciation, and Amortization): </t>
  </si>
  <si>
    <t>Provides a full picture of a company’s profitability by considering its enterprise value (market cap plus debt, minus cash) relative to EBITDA.</t>
  </si>
  <si>
    <t xml:space="preserve">P/S (Price to Sales): </t>
  </si>
  <si>
    <t>Measures the price investors are willing to pay for each dollar of sales. Useful for evaluating companies with high sales growth but currently low or negative earnings.</t>
  </si>
  <si>
    <t xml:space="preserve">Debt/Equity: </t>
  </si>
  <si>
    <t>Measures financial leverage, indicating the proportion of debt used to finance the company's assets relative to shareholders' equity.</t>
  </si>
  <si>
    <t>Net Debt/EBITDA:</t>
  </si>
  <si>
    <t>Indicates a company's ability to pay off its debt with its earnings before interest, taxes, depreciation, and amortization.</t>
  </si>
  <si>
    <t xml:space="preserve">CF Yield (Cash Flow Yield): </t>
  </si>
  <si>
    <t>Measures cash flow relative to market cap, indicating how much cash flow the company generates per dollar of market capitalization.</t>
  </si>
  <si>
    <t xml:space="preserve">Refinery Margin: </t>
  </si>
  <si>
    <t>Measures the margin or profit from refining crude oil into petroleum products, a key performance indicator for oil refineries.</t>
  </si>
  <si>
    <t xml:space="preserve">Order Book: </t>
  </si>
  <si>
    <t>Indicates the value of orders received but not yet executed, an important metric for industries dependent on large contracts.</t>
  </si>
  <si>
    <t xml:space="preserve">Order to Execution: </t>
  </si>
  <si>
    <t>Measures the efficiency and timeliness of completing orders, crucial for sectors like defense and infrastructure where timely delivery is essential.</t>
  </si>
  <si>
    <t xml:space="preserve">Operating Leverage: </t>
  </si>
  <si>
    <t>Indicates the proportion of fixed costs in the company's cost structure, showing how a change in sales volume will affect operating income.</t>
  </si>
  <si>
    <t xml:space="preserve">Occupancy: </t>
  </si>
  <si>
    <t>The percentage of available beds or rooms that are occupied, important for assessing utilization in hospitals.</t>
  </si>
  <si>
    <t xml:space="preserve">Number of Rooms: </t>
  </si>
  <si>
    <t>The total number of rooms or beds available in a hospital, reflecting capacity.</t>
  </si>
  <si>
    <t xml:space="preserve">Geographical Location: </t>
  </si>
  <si>
    <t>The location of the hospital, affecting accessibility, demographics, and local competition.</t>
  </si>
  <si>
    <t xml:space="preserve">ARPOB (Average Revenue Per Occupied Bed): </t>
  </si>
  <si>
    <t>Measures the revenue generated per occupied bed, indicating profitability per patient.</t>
  </si>
  <si>
    <t xml:space="preserve">Debt Exposure: </t>
  </si>
  <si>
    <t>The total amount of debt a hospital has, affecting financial stability and risk.</t>
  </si>
  <si>
    <t xml:space="preserve">Owned vs Managed Hospitals: </t>
  </si>
  <si>
    <t>Differentiates between hospitals owned directly and those managed on behalf of others, impacting financial and operational control.</t>
  </si>
  <si>
    <t xml:space="preserve">Super Specialities: </t>
  </si>
  <si>
    <t>Indicates the presence of specialized medical services, affecting reputation and service offerings.</t>
  </si>
  <si>
    <t xml:space="preserve">Payment Source: </t>
  </si>
  <si>
    <t>Indicates whether patients are paying with their own money, insurance, or institutional funds, affecting revenue reliability and collection times.</t>
  </si>
  <si>
    <t xml:space="preserve">ALOS (Average Length of Stay): </t>
  </si>
  <si>
    <t>The average duration of patient stays, impacting bed turnover and revenue.</t>
  </si>
  <si>
    <t>Cash Flow Components</t>
  </si>
  <si>
    <t>Cash flow refers to the movement of money in and out of a business. It is categorized into three main components:</t>
  </si>
  <si>
    <t>Operating Activities:</t>
  </si>
  <si>
    <t>Cash Inflows: Cash received from customers, dividends received, and interest received.</t>
  </si>
  <si>
    <t>Cash Outflows: Cash paid to suppliers and employees, interest paid, taxes paid, and other operational expenses.</t>
  </si>
  <si>
    <t>Net Cash from Operating Activities: This is calculated as the total cash inflows minus the total cash outflows from operating activities. It indicates the company's ability to generate cash from its core business operations.</t>
  </si>
  <si>
    <t>Investing Activities:</t>
  </si>
  <si>
    <t>Cash Inflows: Cash received from the sale of property, plant, and equipment, sale of investments, and collection of loans.</t>
  </si>
  <si>
    <t>Cash Outflows: Cash paid for purchasing property, plant, and equipment, purchasing investments, and lending money.</t>
  </si>
  <si>
    <t>Net Cash from Investing Activities: This is calculated as the total cash inflows minus the total cash outflows from investing activities. It indicates how much cash is being used for or generated from investments in the company's future growth.</t>
  </si>
  <si>
    <t>Financing Activities:</t>
  </si>
  <si>
    <t>Cash Inflows: Cash received from issuing shares, issuing debt, and other financing activities.</t>
  </si>
  <si>
    <t>Cash Outflows: Cash paid for dividends, repurchasing shares, and repaying debt.</t>
  </si>
  <si>
    <t>Net Cash from Financing Activities: This is calculated as the total cash inflows minus the total cash outflows from financing activities. It shows how much cash is being raised from or returned to shareholders and creditors.</t>
  </si>
  <si>
    <t>V</t>
  </si>
  <si>
    <t>Net Cash Flow:</t>
  </si>
  <si>
    <t>Net cash flow is the sum of the net cash from operating activities, net cash from investing activities, and net cash from financing activities. It represents the overall change in a company's cash position over a given period.</t>
  </si>
  <si>
    <t>Net Cash Flow=Net Cash from Operating Activities+Net Cash from Investing Activities+Net Cash from Financing Activities</t>
  </si>
  <si>
    <t>VI</t>
  </si>
  <si>
    <t>Free Cash Flow:</t>
  </si>
  <si>
    <t>Free cash flow (FCF) measures the amount of cash generated by a company that is available for distribution among its security holders. It represents the cash that a company can generate after spending the money required to maintain or expand its asset base. It is an important indicator of a company's financial health and its ability to generate cash.</t>
  </si>
  <si>
    <t>Free Cash Flow=Net Cash from Operating Activities−Capital Expenditures (CapEx)</t>
  </si>
  <si>
    <t>Key Differences Between Net Cash Flow and Free Cash Flow</t>
  </si>
  <si>
    <t>VII</t>
  </si>
  <si>
    <t>Scope:</t>
  </si>
  <si>
    <t>Net Cash Flow includes all cash flows (operating, investing, and financing activities).</t>
  </si>
  <si>
    <t>Free Cash Flow focuses on cash generated from operating activities minus capital expenditures.</t>
  </si>
  <si>
    <t>VIII</t>
  </si>
  <si>
    <t>Purpose:</t>
  </si>
  <si>
    <t>Net Cash Flow provides a comprehensive view of a company's cash position over a period.</t>
  </si>
  <si>
    <t>Free Cash Flow indicates the cash available for discretionary use, such as dividends, debt repayment, or reinvestment.</t>
  </si>
  <si>
    <t>IX</t>
  </si>
  <si>
    <t>Usage:</t>
  </si>
  <si>
    <t>Net Cash Flow is used to assess overall liquidity and cash management.</t>
  </si>
  <si>
    <t>Free Cash Flow is used to evaluate financial performance, particularly in terms of generating cash that can be used for growth, dividends, or debt reduction.</t>
  </si>
  <si>
    <t>Metric for insurance business</t>
  </si>
  <si>
    <t>Calculation</t>
  </si>
  <si>
    <t>Gross Written Premium (GWP)</t>
  </si>
  <si>
    <t>Total premiums received before deductions for reinsurance.</t>
  </si>
  <si>
    <t>Sum of all premiums collected within a period.</t>
  </si>
  <si>
    <t>Net Written Premium (NWP)</t>
  </si>
  <si>
    <t>Premiums written after deductions for reinsurance.</t>
  </si>
  <si>
    <t>GWP - Reinsurance premiums ceded.</t>
  </si>
  <si>
    <t>Claim Settlement Ratio (CSR)</t>
  </si>
  <si>
    <t>Percentage of claims settled against the total claims received.</t>
  </si>
  <si>
    <t>(Number of claims settled / Number of claims received) * 100</t>
  </si>
  <si>
    <t>Claim Rejection Ratio</t>
  </si>
  <si>
    <t>Percentage of claims rejected against the total claims received.</t>
  </si>
  <si>
    <t>(Number of claims rejected / Number of claims received) * 100</t>
  </si>
  <si>
    <t>Claims Paid Ratio</t>
  </si>
  <si>
    <t>Amount of claims paid out relative to the premiums collected.</t>
  </si>
  <si>
    <t>(Total claims paid / Total premiums collected) * 100</t>
  </si>
  <si>
    <t>Persistency Ratio</t>
  </si>
  <si>
    <t>Proportion of policyholders who continue their policies in subsequent years.</t>
  </si>
  <si>
    <t>(Number of policies renewed / Number of policies due for renewal) * 100</t>
  </si>
  <si>
    <t>Solvency Ratio</t>
  </si>
  <si>
    <t>Indicates the company's ability to meet its long-term obligations.</t>
  </si>
  <si>
    <t>(Available solvency margin / Required solvency margin) * 100</t>
  </si>
  <si>
    <t>Expense Ratio</t>
  </si>
  <si>
    <t>Ratio of expenses incurred to the net written premium.</t>
  </si>
  <si>
    <t>(Operating expenses / NWP) * 100</t>
  </si>
  <si>
    <t>Operating Expense Ratio</t>
  </si>
  <si>
    <t>Total operating expenses as a percentage of premiums earned.</t>
  </si>
  <si>
    <t>(Total operating expenses / Premiums earned) * 100</t>
  </si>
  <si>
    <t>Investment Yield</t>
  </si>
  <si>
    <t>Return on the insurer’s invested assets.</t>
  </si>
  <si>
    <t>(Net investment income / Average invested assets) * 100</t>
  </si>
  <si>
    <t>Net Investment Income</t>
  </si>
  <si>
    <t>Income from investments minus investment expenses.</t>
  </si>
  <si>
    <t>Total investment income - Investment expenses</t>
  </si>
  <si>
    <t>Net Profit Margin</t>
  </si>
  <si>
    <t>Net income as a percentage of total revenue.</t>
  </si>
  <si>
    <t>(Net income / Total revenue) * 100</t>
  </si>
  <si>
    <t>Operating Profit Margin</t>
  </si>
  <si>
    <t>Operating income as a percentage of total revenue.</t>
  </si>
  <si>
    <t>(Operating income / Total revenue) * 100</t>
  </si>
  <si>
    <t>(Net income / Shareholders' equity) * 100</t>
  </si>
  <si>
    <t>Embedded Value (EV)</t>
  </si>
  <si>
    <t>Value of the life insurance business, including net asset value and present value of future profits.</t>
  </si>
  <si>
    <t>Net asset value + Present value of future profits</t>
  </si>
  <si>
    <t>New Business Premium (NBP)</t>
  </si>
  <si>
    <t>Premiums from new policies written during a specific period.</t>
  </si>
  <si>
    <t>Sum of premiums from new policies within a period</t>
  </si>
  <si>
    <t>New Business Value (NBV)</t>
  </si>
  <si>
    <t>Present value of future profits from new policies written during a specific period.</t>
  </si>
  <si>
    <t>Present value of future profits from new policies</t>
  </si>
  <si>
    <t>Value of New Business (VNB)</t>
  </si>
  <si>
    <t>Profitability of new business written during a specific period.</t>
  </si>
  <si>
    <t>Present value of future profits from new business - Cost of capital</t>
  </si>
  <si>
    <t>Annual Premium Equivalent (APE)</t>
  </si>
  <si>
    <t>Measure of new business volume.</t>
  </si>
  <si>
    <t>100% of regular premiums + 10% of single premiums</t>
  </si>
  <si>
    <t>Customer Satisfaction Index</t>
  </si>
  <si>
    <t>Measure of policyholder satisfaction.</t>
  </si>
  <si>
    <t>Calculated through surveys and feedback analysis</t>
  </si>
  <si>
    <t>Customer Retention Rate</t>
  </si>
  <si>
    <t>Percentage of policyholders who renew their policies.</t>
  </si>
  <si>
    <t>(Number of policies renewed / Total policies up for renewal) * 100</t>
  </si>
  <si>
    <t>Adherence to IRDAI Regulations</t>
  </si>
  <si>
    <t>Compliance with guidelines set by IRDAI.</t>
  </si>
  <si>
    <t>Measured through regulatory audits and reports</t>
  </si>
  <si>
    <t>Market Share</t>
  </si>
  <si>
    <t>Insurer’s share of the total market premium.</t>
  </si>
  <si>
    <t>(Insurer’s total premiums / Total market premiums) * 100</t>
  </si>
  <si>
    <t>Growth Rate</t>
  </si>
  <si>
    <t>Annual growth in premiums, policies issued, and other key metrics.</t>
  </si>
  <si>
    <t>((Current year value - Previous year value) / Previous year value) * 100</t>
  </si>
  <si>
    <t>Ganesh Housing Financial Performance (Q4 FY24 vs Q4 FY23)</t>
  </si>
  <si>
    <t>Q4 FY24 (₹ Cr)</t>
  </si>
  <si>
    <t>Q4 FY23 (₹ Cr)</t>
  </si>
  <si>
    <t>YoY Growth (%)</t>
  </si>
  <si>
    <t>Revenue</t>
  </si>
  <si>
    <t>Revenue represents the total income generated by the company from its business activities.</t>
  </si>
  <si>
    <t>EBITDA is a measure of a company's overall financial performance.</t>
  </si>
  <si>
    <t>EBITDA margin is calculated as EBITDA divided by total revenue, indicating profitability.</t>
  </si>
  <si>
    <t>PBT</t>
  </si>
  <si>
    <t>PBT is the earnings of the company before tax expenses are deducted.</t>
  </si>
  <si>
    <t>PAT</t>
  </si>
  <si>
    <t>PAT is the net profit of the company after tax expenses.</t>
  </si>
  <si>
    <t>PAT margin is calculated as PAT divided by total revenue, indicating net profitability.</t>
  </si>
  <si>
    <t>EPS (₹)</t>
  </si>
  <si>
    <t>EPS is the portion of a company's profit allocated to each outstanding share of common stock.</t>
  </si>
  <si>
    <t>Debt/Equity (x)</t>
  </si>
  <si>
    <t>Nil</t>
  </si>
  <si>
    <t>N/A</t>
  </si>
  <si>
    <t>Debt/Equity ratio indicates the relative proportion of shareholders' equity and debt used.</t>
  </si>
  <si>
    <t>ROE (%)</t>
  </si>
  <si>
    <t>ROE measures the profitability of the company in generating profit from shareholders' equity.</t>
  </si>
  <si>
    <t>ROCE (%)</t>
  </si>
  <si>
    <t>ROCE indicates the company's efficiency at generating profits from its capital.</t>
  </si>
  <si>
    <t>Operating Cash Flow excl. WC</t>
  </si>
  <si>
    <t>Operating cash flow excluding working capital changes reflects the cash generated from operations.</t>
  </si>
  <si>
    <t>Net Fixed Assets</t>
  </si>
  <si>
    <t>Net fixed assets include property, plant, and equipment net of depreciation.</t>
  </si>
  <si>
    <t>Good:</t>
  </si>
  <si>
    <t>Revenue Growth: Ganesh Housing's revenue grew by 53% YoY, reflecting strong sales and business activities.</t>
  </si>
  <si>
    <t>Profitability: Significant improvement in PAT and PAT margin, indicating better cost management and higher profitability.</t>
  </si>
  <si>
    <t>Debt-Free Status: The company has maintained a net debt-free status, indicating strong financial health and reduced financial risk.</t>
  </si>
  <si>
    <t>Return Metrics: High ROE and ROCE indicate efficient use of equity and capital to generate profits.</t>
  </si>
  <si>
    <t>Annuity income is growing</t>
  </si>
  <si>
    <t>Bad:</t>
  </si>
  <si>
    <t>EBITDA Margin Decrease: Slight decrease in EBITDA margin, which may indicate increased operating costs or lower pricing power.</t>
  </si>
  <si>
    <t>Fluctuating Cash Flows: While operating cash flows have significantly improved, the company needs to maintain consistent cash generation to support future growth.</t>
  </si>
  <si>
    <t>Ugly:</t>
  </si>
  <si>
    <t>Historical Debt Levels: Although now debt-free, the historical levels of debt could indicate potential risks if the company needs to finance future projects through borrowing.</t>
  </si>
  <si>
    <t>Dependence on Real Estate Market: As a real estate developer, the company's performance is heavily tied to the health of the real estate market, which can be volatile.</t>
  </si>
  <si>
    <t>Opinion</t>
  </si>
  <si>
    <t xml:space="preserve">Considering the significant improvements in revenue, profitability, and the company's debt-free status, Ganesh Housing presents a promising investment opportunity. The company's robust project pipeline, strategic partnerships, and strong balance sheet further strengthen this position. </t>
  </si>
  <si>
    <t>Ganesh Housing's strategic partnership with Tishman Speyer, a global leader in real estate, for the Million Minds (IT SEZ) project is a significant achievement. This collaboration brings international standard practices, superior capabilities, and a wide network, positioning Ganesh Housing as a prominent player in the high-growth IT and ITeS market in Ahmedabad.</t>
  </si>
  <si>
    <t>INDIGRID Q4 FY 24 | Financial Performance Comparison</t>
  </si>
  <si>
    <t>% Change</t>
  </si>
  <si>
    <t>Revenue (₹ Cr)</t>
  </si>
  <si>
    <t>Total income from operations.</t>
  </si>
  <si>
    <t>EBITDA (₹ Cr)</t>
  </si>
  <si>
    <t>Earnings before Interest, Taxes, Depreciation, and Amortization. Formula: EBITDA = Revenue - Operating Expenses</t>
  </si>
  <si>
    <t>NDCF Generated (₹ Cr)</t>
  </si>
  <si>
    <t>Net Distributable Cash Flow. Formula: NDCF = EBITDA - Interest Expenses - Maintenance Capex</t>
  </si>
  <si>
    <t>Distribution per Unit (₹)</t>
  </si>
  <si>
    <t>Cash paid to unit holders.</t>
  </si>
  <si>
    <t>AUM (₹ Cr)</t>
  </si>
  <si>
    <t>Assets Under Management.</t>
  </si>
  <si>
    <t>Net Debt to AUM (%)</t>
  </si>
  <si>
    <t>Ratio indicating leverage. Formula: Net Debt to AUM = (Total Debt - Cash) / AUM</t>
  </si>
  <si>
    <t>Average Availability (%)</t>
  </si>
  <si>
    <t>Percentage of time the asset is available.</t>
  </si>
  <si>
    <t>Solar Assets (CUF, Plant Availability)</t>
  </si>
  <si>
    <t>23.9%, 99.7%</t>
  </si>
  <si>
    <t>24.3%, 99.1%</t>
  </si>
  <si>
    <t>-1.7%, 0.6%</t>
  </si>
  <si>
    <t>Capacity Utilization Factor and Plant Availability percentage.</t>
  </si>
  <si>
    <t>DSO Days</t>
  </si>
  <si>
    <t>Days Sales Outstanding. Formula: DSO = (Receivables / Total Credit Sales) * Number of Days</t>
  </si>
  <si>
    <t>NAV per Unit (₹)</t>
  </si>
  <si>
    <t>Net Asset Value per unit.</t>
  </si>
  <si>
    <t>Revenue and EBITDA Growth: Both metrics showed significant growth YoY, indicating robust financial health and effective operational management.</t>
  </si>
  <si>
    <t>NDCF Growth: A substantial increase in NDCF reflects strong cash flow generation capability.</t>
  </si>
  <si>
    <t>AUM Increase: The growth in AUM suggests successful asset acquisitions and expansions.</t>
  </si>
  <si>
    <t>High Availability: Consistently high availability of assets ensures reliability and stability of revenue streams.</t>
  </si>
  <si>
    <t>Transmission Assets. conventional and renewable. plus Generating assets from Renewables plus Solar Batteries for storage and transmission</t>
  </si>
  <si>
    <t>Slight Decline in Solar CUF: A minor decrease in Capacity Utilization Factor for solar assets may indicate operational challenges.</t>
  </si>
  <si>
    <t>Increasing Net Debt to AUM Ratio: Although still within acceptable limits, an increase in leverage can pose a risk if not managed well.</t>
  </si>
  <si>
    <t>High DSO Days: Although improved from the previous year, high DSO days indicate inefficiencies in collections and cash flow management.</t>
  </si>
  <si>
    <t>Market Price: ₹140</t>
  </si>
  <si>
    <t>NAV per Unit: ₹133.15</t>
  </si>
  <si>
    <t>Given that the market price is slightly above the NAV per unit, the stock is trading at a slight premium. Considering the strong financial performance, consistent DPU, and growth in AUM, IndiGrid shows potential for stable returns. The high availability of assets and growth in EBITDA and NDCF further strengthen the investment case.</t>
  </si>
  <si>
    <t>The company's performance and future outlook suggest it is a reliable investment for stable and consistent returns, despite the slight premium over NAV.</t>
  </si>
  <si>
    <t>DIXON</t>
  </si>
  <si>
    <t>DIXON FY23</t>
  </si>
  <si>
    <t>DIXON FY24</t>
  </si>
  <si>
    <t>DIXON FY25E</t>
  </si>
  <si>
    <t>Metrics Explanation</t>
  </si>
  <si>
    <t>Revenue (Rs mn)</t>
  </si>
  <si>
    <t>Overseas Revenue Mix (%)</t>
  </si>
  <si>
    <t>Total income from sales</t>
  </si>
  <si>
    <t>வருவாய்</t>
  </si>
  <si>
    <t>Top 5 Customer Revenue Mix (%)</t>
  </si>
  <si>
    <t>Overseas Revenue Mix</t>
  </si>
  <si>
    <t>Percentage of revenue from overseas markets</t>
  </si>
  <si>
    <t>வெளிநாட்டு வருவாய் மிக்ஸ்</t>
  </si>
  <si>
    <t>ODM Revenue Mix (%)</t>
  </si>
  <si>
    <t>23/90/100</t>
  </si>
  <si>
    <t>Top 5 Customer Revenue Mix</t>
  </si>
  <si>
    <t>Percentage of revenue from the top 5 customers</t>
  </si>
  <si>
    <t>முதல் 5 வாடிக்கையாளர் வருவாய் மிக்ஸ்</t>
  </si>
  <si>
    <t>EBITDA (Rs mn)</t>
  </si>
  <si>
    <t>ODM Revenue Mix</t>
  </si>
  <si>
    <t>Percentage of revenue from Original Design Manufacturing</t>
  </si>
  <si>
    <t>ஒரிஜினல் டிசைன் தயாரிப்பு வருவாய் மிக்ஸ்</t>
  </si>
  <si>
    <t>PAT (Rs mn)</t>
  </si>
  <si>
    <t>Earnings Before Interest, Taxes, Depreciation, and Amortization</t>
  </si>
  <si>
    <t>ஈபிடிடி</t>
  </si>
  <si>
    <t>வரி விலக்கு பிறகு லாபம்</t>
  </si>
  <si>
    <t>EBITDA as a percentage of total revenue</t>
  </si>
  <si>
    <t>ஈபிடிடி மார்ஜின்</t>
  </si>
  <si>
    <t>Net Debt to Equity (x)</t>
  </si>
  <si>
    <t>PAT Margin</t>
  </si>
  <si>
    <t>PAT as a percentage of total revenue</t>
  </si>
  <si>
    <t>வரி விலக்கு பிறகு லாபம் மார்ஜின்</t>
  </si>
  <si>
    <t>Net Working Capital Days</t>
  </si>
  <si>
    <t>Net Debt to Equity</t>
  </si>
  <si>
    <t>Ratio of a company's total debt to its shareholder equity</t>
  </si>
  <si>
    <t>நிகர கடன் ஒப்பீடு பங்குதாரர் நிகரமதிப்பு</t>
  </si>
  <si>
    <t>Debtor Days</t>
  </si>
  <si>
    <t>Number of days required to convert working capital into revenue</t>
  </si>
  <si>
    <t>நிகர வேலை மூலதனம் நாட்கள்</t>
  </si>
  <si>
    <t>Inventory Days</t>
  </si>
  <si>
    <t>Average number of days taken to collect payments from debtors</t>
  </si>
  <si>
    <t>கடன் நாட்கள்</t>
  </si>
  <si>
    <t>Payable Days</t>
  </si>
  <si>
    <t>Average number of days that inventory is held before being sold</t>
  </si>
  <si>
    <t>கையிருப்பு நாட்கள்</t>
  </si>
  <si>
    <t>Average number of days taken to pay suppliers</t>
  </si>
  <si>
    <t>கொடுப்பனவுகள் நாட்கள்</t>
  </si>
  <si>
    <t>Return on Equity: Net income as a percentage of shareholder equity</t>
  </si>
  <si>
    <t>பங்குதாரர் ஈமுதல் மீதான திரும்புதல்</t>
  </si>
  <si>
    <t>ROIC (%)</t>
  </si>
  <si>
    <t>ROCE</t>
  </si>
  <si>
    <t>Return on Capital Employed: Earnings before interest and tax as a percentage of capital employed</t>
  </si>
  <si>
    <t>ஈமுதலுக்கு மீதான திரும்புதல்</t>
  </si>
  <si>
    <t>OCF/EBITDA (%)</t>
  </si>
  <si>
    <t>ROICE</t>
  </si>
  <si>
    <t>Return on Invested Capital: Net operating profit after tax as a percentage of invested capital</t>
  </si>
  <si>
    <t>முதலீட்டில் ஈமுதலுக்கு மீதான திரும்புதல்</t>
  </si>
  <si>
    <t>OCF/PAT (%)</t>
  </si>
  <si>
    <t>OCF/EBITDA</t>
  </si>
  <si>
    <t>Operating Cash Flow as a percentage of EBITDA</t>
  </si>
  <si>
    <t>ஓபரேட்டிங் காசுப் போக்கு ஈபிடிடி மிக்ஸ்</t>
  </si>
  <si>
    <t>Total Asset Turnover (x)</t>
  </si>
  <si>
    <t>OCF/PAT</t>
  </si>
  <si>
    <t>Operating Cash Flow as a percentage of Profit After Tax</t>
  </si>
  <si>
    <t>ஓபரேட்டிங் காசுப் போக்கு வரி விலக்கு பிறகு லாபம் மிக்ஸ்</t>
  </si>
  <si>
    <t>Total Asset Turnover</t>
  </si>
  <si>
    <t>Revenue generated per unit of asset</t>
  </si>
  <si>
    <t>மொத்த சொத்து வருவாய்</t>
  </si>
  <si>
    <t>EMS Companies Performance FY24</t>
  </si>
  <si>
    <t>AMBER</t>
  </si>
  <si>
    <t>AVALON</t>
  </si>
  <si>
    <t>ELIN</t>
  </si>
  <si>
    <t>KAYNES</t>
  </si>
  <si>
    <t>PGEL</t>
  </si>
  <si>
    <t>SYRMA</t>
  </si>
  <si>
    <t>Best Performance</t>
  </si>
  <si>
    <t>Industrial Norm</t>
  </si>
  <si>
    <t>Revenue (Rs crores)</t>
  </si>
  <si>
    <t>Higher is better</t>
  </si>
  <si>
    <t>KAYNES/SYRMA</t>
  </si>
  <si>
    <t>Diversified is better</t>
  </si>
  <si>
    <t>EBITDA (Rs crores)</t>
  </si>
  <si>
    <t>PAT (Rs crores)</t>
  </si>
  <si>
    <t>&gt;10%</t>
  </si>
  <si>
    <t>&gt;5%</t>
  </si>
  <si>
    <t>AVALON/ELIN/KAYNES</t>
  </si>
  <si>
    <t>&lt;1.0</t>
  </si>
  <si>
    <t>&lt;60 days</t>
  </si>
  <si>
    <t>&lt;90 days</t>
  </si>
  <si>
    <t>&gt;60 days</t>
  </si>
  <si>
    <t>&gt;15%</t>
  </si>
  <si>
    <t>&gt;50%</t>
  </si>
  <si>
    <t>&gt;100%</t>
  </si>
  <si>
    <t>&gt;1.0</t>
  </si>
  <si>
    <t>Out come</t>
  </si>
  <si>
    <t>Dixon stands out with strong financial metrics, operational efficiency, and market presence.</t>
  </si>
  <si>
    <t>Kaynes shows strong profitability and cash flow metrics but needs to improve asset utilization.</t>
  </si>
  <si>
    <t>Amber needs to improve its margins and return metrics.</t>
  </si>
  <si>
    <t>Elin and Avalon show weaknesses in profitability and return metrics.</t>
  </si>
  <si>
    <t>PGEL and Syrma demonstrate decent performance but need improvements in specific areas.</t>
  </si>
  <si>
    <t>Dixon Technologies (DIXON)</t>
  </si>
  <si>
    <t>Strengths:</t>
  </si>
  <si>
    <t>Revenue: Dixon has the highest revenue among all the companies, indicating a strong market presence and robust sales.</t>
  </si>
  <si>
    <t>EBITDA and PAT: Dixon leads in both EBITDA and PAT, demonstrating strong profitability.</t>
  </si>
  <si>
    <t>EBITDA Margin (11.6%): This margin is above the industry norm, indicating efficient operations.</t>
  </si>
  <si>
    <t>ROE (22%) and ROCE (33%): These high return ratios suggest that Dixon is effectively using its equity and capital to generate profits.</t>
  </si>
  <si>
    <t>Total Asset Turnover (2.6x): Dixon’s high asset turnover ratio indicates efficient use of its assets to generate revenue.</t>
  </si>
  <si>
    <t>Net Working Capital Days (7 days): Very low, suggesting efficient management of working capital, although it's close to negative which needs careful management.</t>
  </si>
  <si>
    <t>OCF/EBITDA (71%) and OCF/PAT (138%): Strong operational cash flows relative to EBITDA and PAT, indicating good cash management.</t>
  </si>
  <si>
    <t>Potential:</t>
  </si>
  <si>
    <t>Market Leadership: Dixon's high revenue and profitability metrics position it as a market leader in the EMS sector.</t>
  </si>
  <si>
    <t>Operational Efficiency: High EBITDA margins and efficient use of assets suggest strong operational capabilities.</t>
  </si>
  <si>
    <t>Financial Health: High return ratios and strong cash flow metrics indicate financial robustness.</t>
  </si>
  <si>
    <t>Growth Prospects: With the highest revenue and profit figures, Dixon has demonstrated its ability to scale and grow, making it a strong candidate for continued expansion and leadership in the industry.</t>
  </si>
  <si>
    <t>Areas to Monitor:</t>
  </si>
  <si>
    <t>Net Working Capital Days: While currently efficient, Dixon must ensure that this metric remains positive to avoid potential liquidity issues.</t>
  </si>
  <si>
    <t>PAT Margin: Although the EBITDA margin is strong, the PAT margin (2.6%) indicates there is room for improving net profitability.</t>
  </si>
  <si>
    <t>IREDA Q1 FY25 Results</t>
  </si>
  <si>
    <t>Q1 FY25 (Jun 30, 2024)</t>
  </si>
  <si>
    <t>Q4 FY24 (Mar 31, 2024)</t>
  </si>
  <si>
    <t>Q1 FY24 (Jun 30, 2023)</t>
  </si>
  <si>
    <t>Total Income (₹ Crores)</t>
  </si>
  <si>
    <t>Total revenue earned from operations and other income.</t>
  </si>
  <si>
    <t>மொத்த வருவாய்</t>
  </si>
  <si>
    <t>Measure of the difference between interest income generated and amount of interest paid out.</t>
  </si>
  <si>
    <t>நிகர வட்டி விகிதம்</t>
  </si>
  <si>
    <t>Expenses (₹ Crores)</t>
  </si>
  <si>
    <t>Sum of finance costs, employee benefits, miscellaneous expenses, CSR, and depreciation.</t>
  </si>
  <si>
    <t>செலவுகள்</t>
  </si>
  <si>
    <t>Net Profit (₹ Crores)</t>
  </si>
  <si>
    <t>நிகர இலாபம்</t>
  </si>
  <si>
    <t>Book Value (₹ Crores)</t>
  </si>
  <si>
    <t>Net asset value of the company.</t>
  </si>
  <si>
    <t>புத்தக மதிப்பு</t>
  </si>
  <si>
    <t>Market Price (₹)</t>
  </si>
  <si>
    <t>Current share price in the market.</t>
  </si>
  <si>
    <t>சந்தை விலை</t>
  </si>
  <si>
    <t>Price to Book Ratio</t>
  </si>
  <si>
    <t>Market price divided by book value per share.</t>
  </si>
  <si>
    <t>புத்தக விகிதத்திற்கு விலை</t>
  </si>
  <si>
    <t>Gross NPA (₹ Crores)</t>
  </si>
  <si>
    <t>Total non-performing assets before provisions.</t>
  </si>
  <si>
    <t>மொத்த NPA</t>
  </si>
  <si>
    <t>Net NPA (₹ Crores)</t>
  </si>
  <si>
    <t>Non-performing assets after provisions.</t>
  </si>
  <si>
    <t>நிகர NPA</t>
  </si>
  <si>
    <t>CRAR (%)</t>
  </si>
  <si>
    <t>Capital to risk-weighted assets ratio, indicating the stability and efficiency of a financial institution.</t>
  </si>
  <si>
    <t>மூலதன தகுதி விகிதம்</t>
  </si>
  <si>
    <t>Proportion of provisions made for non-performing assets.</t>
  </si>
  <si>
    <t>ஒதுக்கீடு காப்பீட்டு விகிதம்</t>
  </si>
  <si>
    <t>Cost of Borrowing (%)</t>
  </si>
  <si>
    <t>Average rate at which the company borrows funds.</t>
  </si>
  <si>
    <t>Interest Spread (%)</t>
  </si>
  <si>
    <t>Difference between yield on assets and cost of funds.</t>
  </si>
  <si>
    <t>வட்டி பரவல்</t>
  </si>
  <si>
    <t>Outstanding Loan Book (₹ Crores)</t>
  </si>
  <si>
    <t>Total value of loans given by the company.</t>
  </si>
  <si>
    <t>நிலுவையில் கடன் புத்தகம்</t>
  </si>
  <si>
    <t>Geographical Presence</t>
  </si>
  <si>
    <t>23 states, 4 UTs</t>
  </si>
  <si>
    <t>Regions where the company has lent money.</t>
  </si>
  <si>
    <t>புவியியல் ύνைவு</t>
  </si>
  <si>
    <t>Segment Lending</t>
  </si>
  <si>
    <t>Sectors to which the company lends.</t>
  </si>
  <si>
    <t>பிரிவு கடன்</t>
  </si>
  <si>
    <t>Renewable Energy Situation in India</t>
  </si>
  <si>
    <t>Positive outlook, 194 GW installed capacity by May 2024</t>
  </si>
  <si>
    <t>Positive outlook, 181 GW installed capacity</t>
  </si>
  <si>
    <t>Positive outlook, 151 GW installed capacity</t>
  </si>
  <si>
    <t>Current status and future outlook of renewable energy sector in India.</t>
  </si>
  <si>
    <t>இந்தியாவில் புதுப்பிக்கத்தக்க ஆற்றல் நிலை</t>
  </si>
  <si>
    <t>The Good, The Bad, and The Ugly</t>
  </si>
  <si>
    <t>Strong Presence in Renewable Energy Sector:</t>
  </si>
  <si>
    <t>Diversified Portfolio: IREDA has a strong presence across various renewable energy technologies, including solar, wind, hydro, biomass, and emerging technologies like battery storage systems and green hydrogen.</t>
  </si>
  <si>
    <t>Comprehensive Financial Products: Offers a wide range of financial products and services from project term loans to loan syndication, which supports the entire lifecycle of renewable energy projects.</t>
  </si>
  <si>
    <t>Positive Growth Outlook: The renewable energy sector in India has a positive outlook with ambitious targets, such as achieving 500 GW of non-fossil fuel-based energy by 2030.</t>
  </si>
  <si>
    <t>Financial Performance:</t>
  </si>
  <si>
    <t>Revenue Growth: Significant year-over-year revenue growth (32% increase in total income compared to Q1 FY24).</t>
  </si>
  <si>
    <t>Profitability: Consistent net profit growth (30% increase in profit after tax compared to Q1 FY24).</t>
  </si>
  <si>
    <t>Efficiency: Strong net interest margin (NIM) indicating efficient interest income generation relative to interest expenses.</t>
  </si>
  <si>
    <t>Geographical Reach:</t>
  </si>
  <si>
    <t>Pan-India Presence: IREDA has a well-diversified asset base with lending operations across 23 states and 4 union territories, reducing regional risk exposure.</t>
  </si>
  <si>
    <t>Low NPAs: Gross NPA and Net NPA percentages are relatively low, indicating good asset quality and effective risk management.</t>
  </si>
  <si>
    <t>Dependency on Government Policies:</t>
  </si>
  <si>
    <t>Regulatory Risks: Heavily reliant on government policies and subsidies for renewable energy projects. Changes in policy direction can significantly impact operations.</t>
  </si>
  <si>
    <t>Delayed Subsidies: Any delays in government subsidies or policy support can affect financial stability and cash flows.</t>
  </si>
  <si>
    <t>High Cost of Borrowings:</t>
  </si>
  <si>
    <t>Interest Expense: Despite a relatively stable interest spread, the cost of borrowings remains high, which can affect profitability if the cost of funds increases.</t>
  </si>
  <si>
    <t>Debt Levels:</t>
  </si>
  <si>
    <t>High Debt-Equity Ratio: While the debt-equity ratio is manageable, it indicates a high reliance on debt financing, which could be risky if interest rates rise or if there are any liquidity issues.</t>
  </si>
  <si>
    <t>Sector Concentration:</t>
  </si>
  <si>
    <t>Limited Diversification: Heavy concentration in the renewable energy sector, which, while growing, could be vulnerable to sector-specific risks such as changes in technology, market demand, or environmental regulations.</t>
  </si>
  <si>
    <t>Non-Performing Assets (NPAs):</t>
  </si>
  <si>
    <t>Potential Increase in NPAs: While current NPAs are managed, any economic downturn or project failures in the renewable sector could lead to a significant increase in NPAs, impacting financial health.</t>
  </si>
  <si>
    <t>Provisioning Requirements: Higher NPAs would require increased provisioning, affecting profitability and net worth.</t>
  </si>
  <si>
    <t>Market Volatility:</t>
  </si>
  <si>
    <t>Stock Price Fluctuations: The company's market price and price-to-book ratio indicate that it is subject to significant market volatility. Any negative market sentiment or adverse events could lead to sharp declines in stock value.</t>
  </si>
  <si>
    <t>Exchange Rate Fluctuations:</t>
  </si>
  <si>
    <t>Foreign Exchange Risk: Given the international nature of many renewable energy projects and funding sources, fluctuations in exchange rates could impact financial performance.</t>
  </si>
  <si>
    <t>Execution Risks:</t>
  </si>
  <si>
    <t>Project Delays and Cost Overruns: Renewable energy projects often face execution risks, including delays and cost overruns, which can affect financial projections and returns on investment.</t>
  </si>
  <si>
    <t>Q1 FY 25</t>
  </si>
  <si>
    <t>Previous Quarter</t>
  </si>
  <si>
    <t>Last Year Q1</t>
  </si>
  <si>
    <t>Growth</t>
  </si>
  <si>
    <t>Explanation in Tamil</t>
  </si>
  <si>
    <t>Declined</t>
  </si>
  <si>
    <t>Total deposits held by the bank.</t>
  </si>
  <si>
    <t>வங்கி வைத்திருக்கும் மொத்த வைப்புத்தொகைகள்.</t>
  </si>
  <si>
    <t>Increased</t>
  </si>
  <si>
    <t>Total loans and advances given by the bank.</t>
  </si>
  <si>
    <t>வங்கி வழங்கிய மொத்த கடன்கள் மற்றும் முன்கூட்டிய பணங்கள்.</t>
  </si>
  <si>
    <t>Income generated from lending activities minus interest paid on deposits.</t>
  </si>
  <si>
    <t>கடன் செயல்பாடுகளில் இருந்து உருவாகும் வருமானம், வைப்புகளுக்கான வட்டி தவிர்த்து.</t>
  </si>
  <si>
    <t>Stable</t>
  </si>
  <si>
    <t>Ratio of net interest income to average earning assets.</t>
  </si>
  <si>
    <t>சூழல் வருமானம் மற்றும் சராசரி வருமான சொத்துக்கள் ஒப்பீட்டின் விகிதம்.</t>
  </si>
  <si>
    <t>Provisions for default in advances</t>
  </si>
  <si>
    <t>Provisions made for potential defaults on loans.</t>
  </si>
  <si>
    <t>கடன்கள் மீதான சாத்தியமான தவறுகளுக்கான ஒதுக்கீடுகள்.</t>
  </si>
  <si>
    <t>Total profit after tax.</t>
  </si>
  <si>
    <t>வரி கழித்த பிந்திய மொத்த லாபம்.</t>
  </si>
  <si>
    <t>Net income as a percentage of total assets.</t>
  </si>
  <si>
    <t>மொத்த சொத்துக்களுக்கான சதவீதமாக நிகர வருமானம்.</t>
  </si>
  <si>
    <t>Net income as a percentage of shareholders' equity.</t>
  </si>
  <si>
    <t>பங்குதாரர்களின் மூலதனத்திற்கு சதவீதமாக நிகர வருமானம்.</t>
  </si>
  <si>
    <t>Capital Adequacy Ratio (CRAR)</t>
  </si>
  <si>
    <t>Capital adequacy ratio measures a bank's capital in relation to its risk-weighted assets.</t>
  </si>
  <si>
    <t>இடத்தில் இருக்கும் ஆபத்து எடுக்கும் சொத்துக்களுக்கு வங்கியின் மூலதனத்தை அளக்கும் விகிதம்.</t>
  </si>
  <si>
    <t>Gross NPA (GNPA)</t>
  </si>
  <si>
    <t>Gross non-performing assets as a percentage of gross advances.</t>
  </si>
  <si>
    <t>மொத்த முன்கூட்டிய பணங்களின் சதவீதமாக மொத்த வரா செயல்பாடு.</t>
  </si>
  <si>
    <t>Net NPA (NNPA)</t>
  </si>
  <si>
    <t>Net non-performing assets as a percentage of net advances.</t>
  </si>
  <si>
    <t>நிகர முன்கூட்டிய பணங்களின் சதவீதமாக நிகர வரா செயல்பாடு.</t>
  </si>
  <si>
    <t>Improved</t>
  </si>
  <si>
    <t>Ratio of operating expenses to net revenues.</t>
  </si>
  <si>
    <t>செயல்பாட்டு செலவுகள் மற்றும் நிகர வருவாயின் விகிதம்.</t>
  </si>
  <si>
    <t>Ratio of credit losses to total loans.</t>
  </si>
  <si>
    <t>மொத்த கடன்களுக்கான கடன் இழப்புகளின் விகிதம்.</t>
  </si>
  <si>
    <t>Value of the bank's equity per share.</t>
  </si>
  <si>
    <t>ஒரு பங்கின் வங்கியின் மூலதனத்தின் மதிப்பு.</t>
  </si>
  <si>
    <t>Current Market Price (CMP)</t>
  </si>
  <si>
    <t>Current market price of the bank's share.</t>
  </si>
  <si>
    <t>வங்கியின் பங்கின் தற்போதைய சந்தை விலை.</t>
  </si>
  <si>
    <t>Price to Book (PB)</t>
  </si>
  <si>
    <t>Ratio of market price to book value per share.</t>
  </si>
  <si>
    <t>ஒரு பங்கின் சந்தை விலையின் புக் மதிப்பின் விகிதம்.</t>
  </si>
  <si>
    <t>Ratio of current and savings account deposits to total deposits.</t>
  </si>
  <si>
    <t>மொத்த வைப்புதொகைகளுக்கான நடப்பு மற்றும் சேமிப்பு கணக்குகளின் விகிதம்.</t>
  </si>
  <si>
    <t>Details of Advances</t>
  </si>
  <si>
    <t>Retail: 53161, Agriculture: 31883, MSME: 42561, Corporate &amp; Others: 81426</t>
  </si>
  <si>
    <t>Retail: 51727, Agriculture: 30456, MSME: 42117, Corporate &amp; Others: 79364</t>
  </si>
  <si>
    <t>Retail: 44952, Agriculture: 23637, MSME: 33740, Corporate &amp; Others: 73347</t>
  </si>
  <si>
    <t>Breakdown of advances into different sectors.</t>
  </si>
  <si>
    <t>பணவீக்கங்கள் மற்றும் கணக்குகளின் பிரிப்பு.</t>
  </si>
  <si>
    <t>Income from fees, commissions, and other non-interest sources.</t>
  </si>
  <si>
    <t>கட்டணங்கள், கமிஷன்கள் மற்றும் பிற வட்டி இல்லாத மூலங்களில் இருந்து வருமானம்.</t>
  </si>
  <si>
    <t>Good, Bad, and Ugly</t>
  </si>
  <si>
    <t>Profitability Growth: Net Profit increased by 46.64% YoY, and Operating Profit increased by 23.14% YoY.</t>
  </si>
  <si>
    <t>Improved Asset Quality: GNPA ratio improved to 1.85% and NNPA ratio decreased to 0.20%.</t>
  </si>
  <si>
    <t>Capital Adequacy: CRAR is at a healthy 17.04%, with a strong Tier I capital ratio of 13.40%.</t>
  </si>
  <si>
    <t>Growth in Advances and Deposits: Advances increased by 18.99% YoY and Deposits grew by 9.43% YoY.</t>
  </si>
  <si>
    <t>Digital Transformation: Significant progress in digital banking with increased digital transactions.</t>
  </si>
  <si>
    <t>Financial Inclusion and ESG Initiatives: Progress in financial inclusion schemes and green finance initiatives.</t>
  </si>
  <si>
    <t>CASA Ratio Decline: CASA ratio declined to 49.86% from 52.73% in the previous quarter.</t>
  </si>
  <si>
    <t>Market Price Stagnation: CMP of the bank’s shares remained stable at Rs. 68.</t>
  </si>
  <si>
    <t>Decline in Return on Equity (ROE): ROE declined to 27.62% from 28.35% in the previous quarter.</t>
  </si>
  <si>
    <t>Challenges in Resource Mobilization: The bank faces challenges in resource mobilization.</t>
  </si>
  <si>
    <t>Economic and Geopolitical Risks: Geopolitical tensions and economic fluctuations pose risks to growth.</t>
  </si>
  <si>
    <t>Exposure to Volatile Sectors: Significant exposure to MSME and Agriculture sectors.</t>
  </si>
  <si>
    <t xml:space="preserve">South Indian Bank </t>
  </si>
  <si>
    <t>Q1 FY25</t>
  </si>
  <si>
    <t>Q1 FY24</t>
  </si>
  <si>
    <t>தமிழில்</t>
  </si>
  <si>
    <t>Deposits (₹ Cr)</t>
  </si>
  <si>
    <t>1,03,532</t>
  </si>
  <si>
    <t>1,01,920</t>
  </si>
  <si>
    <t>YoY: +8% QoQ: +2%</t>
  </si>
  <si>
    <t>Total amount of money held in savings, fixed, and current accounts.</t>
  </si>
  <si>
    <t>வைப்பு பணம் (₹ கோடி)</t>
  </si>
  <si>
    <t>Advances (₹ Cr)</t>
  </si>
  <si>
    <t>YoY: +11% QoQ: +3%</t>
  </si>
  <si>
    <t>Total amount of loans given by the bank.</t>
  </si>
  <si>
    <t>கடன் (₹ கோடி)</t>
  </si>
  <si>
    <t>Net Interest Income (₹ Cr)</t>
  </si>
  <si>
    <t>YoY: +7% QoQ: -1%</t>
  </si>
  <si>
    <t>Difference between interest earned and interest paid by the bank.</t>
  </si>
  <si>
    <t>நிகர வட்டி வருமானம் (₹ கோடி)</t>
  </si>
  <si>
    <t>Net Interest Margin (%)</t>
  </si>
  <si>
    <t>YoY: -8 bps QoQ: -12 bps</t>
  </si>
  <si>
    <t>Net interest income divided by average earning assets.</t>
  </si>
  <si>
    <t>நிகர வட்டி விகிதம் (%)</t>
  </si>
  <si>
    <t>Provisions for defaults (₹ Cr)</t>
  </si>
  <si>
    <t>YoY: -43% QoQ: +176%</t>
  </si>
  <si>
    <t>Money set aside to cover potential loan losses.</t>
  </si>
  <si>
    <t>முன்னோக்கி தள்ளுபடி (₹ கோடி)</t>
  </si>
  <si>
    <t>Net Profit (₹ Cr)</t>
  </si>
  <si>
    <t>YoY: +46% QoQ: +2%</t>
  </si>
  <si>
    <t>நிகர லாபம் (₹ கோடி)</t>
  </si>
  <si>
    <t>ROA (%)</t>
  </si>
  <si>
    <t>YoY: +27 bps QoQ: +2 bps</t>
  </si>
  <si>
    <t>Return on Assets, a measure of profitability relative to total assets.</t>
  </si>
  <si>
    <t>சொத்துகள் மீதான வருமானம் (%)</t>
  </si>
  <si>
    <t>YoY: +129 bps QoQ: +77 bps</t>
  </si>
  <si>
    <t>Return on Equity, a measure of profitability relative to shareholders' equity.</t>
  </si>
  <si>
    <t>பங்குதாரர் மீதான வருமானம் (%)</t>
  </si>
  <si>
    <t>YoY: +162 bps QoQ: -180 bps</t>
  </si>
  <si>
    <t>Capital to Risk-weighted Assets Ratio, a measure of the bank's capital adequacy.</t>
  </si>
  <si>
    <t>மூலதனம் மீதான சுமை விகிதம் (%)</t>
  </si>
  <si>
    <t>GNPA (%)</t>
  </si>
  <si>
    <t>YoY: -63 bps QoQ: 0 bps</t>
  </si>
  <si>
    <t>Gross Non-Performing Assets ratio, a measure of the quality of loans.</t>
  </si>
  <si>
    <t>மொத்த இழப்பீடு விகிதம் (%)</t>
  </si>
  <si>
    <t>NNPA (%)</t>
  </si>
  <si>
    <t>YoY: -41 bps QoQ: -2 bps</t>
  </si>
  <si>
    <t>Net Non-Performing Assets ratio, a measure of the quality of loans after provisions.</t>
  </si>
  <si>
    <t>நிகர இழப்பீடு விகிதம் (%)</t>
  </si>
  <si>
    <t>YoY: +250 bps QoQ: -391 bps</t>
  </si>
  <si>
    <t>Operating expenses divided by total income, a measure of efficiency.</t>
  </si>
  <si>
    <t>செலவுகள் – வருமானம் விகிதம் (%)</t>
  </si>
  <si>
    <t>YoY: -50 bps QoQ: +5 bps</t>
  </si>
  <si>
    <t>Provisions for loan losses divided by total advances.</t>
  </si>
  <si>
    <t>கடன் செலவு (%)</t>
  </si>
  <si>
    <t>Credit to Deposit Ratio (%)</t>
  </si>
  <si>
    <t>YoY: +215 bps QoQ: +86 bps</t>
  </si>
  <si>
    <t>Total advances divided by total deposits.</t>
  </si>
  <si>
    <t>கடன்-வைப்பு விகிதம் (%)</t>
  </si>
  <si>
    <t>Book Value per Share (₹)</t>
  </si>
  <si>
    <t>YoY: +6% QoQ: +4%</t>
  </si>
  <si>
    <t>Net worth divided by the number of outstanding shares.</t>
  </si>
  <si>
    <t>பங்கு மதிப்பு (₹)</t>
  </si>
  <si>
    <t>The current price at which the bank's shares are trading.</t>
  </si>
  <si>
    <t>தற்போதைய சந்தை விலை (₹)</t>
  </si>
  <si>
    <t>பங்கு மதிப்பு விகிதம்</t>
  </si>
  <si>
    <t>YoY: -58 bps QoQ: -2 bps</t>
  </si>
  <si>
    <t>Current and Savings Account deposits divided by total deposits, indicating the proportion of low-cost deposits.</t>
  </si>
  <si>
    <t>வட்டி இல்லா வைப்பு விகிதம் (%)</t>
  </si>
  <si>
    <t>Corp 41%,                    Personal 23%,                     Business Loan 16%                 Agriculure 20%</t>
  </si>
  <si>
    <t>கடன் விவரங்கள்</t>
  </si>
  <si>
    <t>The Good: The bank showed solid growth in net profit, ROA, and advances, indicating improved profitability and lending activity.</t>
  </si>
  <si>
    <t>The Bad: The decline in NIM and increase in provisions for defaults are areas of concern.</t>
  </si>
  <si>
    <t>The Ugly: The high GNPA and NNPA levels continue to be a challenge for the bank, though there has been some improvement compared to last year.</t>
  </si>
  <si>
    <t>நிறுவனத்தின் Q1 FY25 முடிவுகளின் ஆராய்ச்சி:</t>
  </si>
  <si>
    <t>நல்லது: நிகர லாபம், சொத்துகள் மீதான வருமானம் மற்றும் கடன்களில் சிறந்த வளர்ச்சி காணப்பட்டது, லாபகரமான மற்றும் கடன் நடவடிக்கைகளை சுட்டிக்காட்டுகிறது.</t>
  </si>
  <si>
    <t>தீயது: நிகர வட்டி வருமானத்தில் குறைவு மற்றும் முன்னோக்கி தள்ளுபடியில் அதிகரிப்பு கவலைக்குரிய பகுதிகள்.</t>
  </si>
  <si>
    <t>மோசமானது: உயர்ந்த மொத்த மற்றும் நிகர இழப்பீடு நிலைகள் நிறுவனத்திற்குப் பெரிய சவால், எனினும் கடந்த வருடத்தை ஒப்பிடுகையில் சிறிது முன்னேற்றம் காணப்பட்டுள்ளது.</t>
  </si>
  <si>
    <t xml:space="preserve">Central Bank Of India </t>
  </si>
  <si>
    <t>3,84,949</t>
  </si>
  <si>
    <t>3,63,916</t>
  </si>
  <si>
    <t>3,63,398</t>
  </si>
  <si>
    <t>YoY: +5.93% QoQ: +5.79%</t>
  </si>
  <si>
    <t>2,50,615</t>
  </si>
  <si>
    <t>2,51,745</t>
  </si>
  <si>
    <t>2,19,863</t>
  </si>
  <si>
    <t>YoY: +13.99% QoQ: -0.45%</t>
  </si>
  <si>
    <t>YoY: +11.71% QoQ: +0.20%</t>
  </si>
  <si>
    <t>YoY: +17 bps QoQ: +14 bps</t>
  </si>
  <si>
    <t>YoY: -21.62% QoQ: -11.46%</t>
  </si>
  <si>
    <t>YoY: +110.53% QoQ: +9.05%</t>
  </si>
  <si>
    <t>YoY: +19 bps QoQ: +39 bps</t>
  </si>
  <si>
    <t>YoY: -639 bps QoQ: +151 bps</t>
  </si>
  <si>
    <t>YoY: +322 bps QoQ: +60 bps</t>
  </si>
  <si>
    <t>YoY: -41 bps QoQ: +4 bps</t>
  </si>
  <si>
    <t>YoY: -102 bps QoQ: -50 bps</t>
  </si>
  <si>
    <t>YoY: -47 bps QoQ: +216 bps</t>
  </si>
  <si>
    <t>YoY: +63 bps QoQ: +150 bps</t>
  </si>
  <si>
    <t>YoY: +452 bps QoQ: +452 bps</t>
  </si>
  <si>
    <t>YoY: -0.37% QoQ: +8.02%</t>
  </si>
  <si>
    <t>YoY: -57 bps QoQ: -57 bps</t>
  </si>
  <si>
    <t>Breakup of advances by sector, size, and rating.</t>
  </si>
  <si>
    <t>CD Ratio</t>
  </si>
  <si>
    <t>Advance to Deposit ratio</t>
  </si>
  <si>
    <t>Analysis of Q1 FY25 Results:</t>
  </si>
  <si>
    <t>The Good: The bank showed significant improvement in net profit, ROA, and CRAR, indicating enhanced profitability and stronger capital adequacy.</t>
  </si>
  <si>
    <t>The Bad: The increase in cost to income ratio and credit cost are areas of concern.</t>
  </si>
  <si>
    <t>The Ugly: Although GNPA and NNPA have improved, the overall NPA levels remain a significant challenge.</t>
  </si>
  <si>
    <t>நல்லது: நிகர லாபம், சொத்துகள் மீதான வருமானம் மற்றும் மூலதனம் மீதான சுமை விகிதத்தில் பெரும் முன்னேற்றம் காணப்பட்டது, லாபகரமான மற்றும் சீரான மூலதனம் அளவை சுட்டிக்காட்டுகிறது.</t>
  </si>
  <si>
    <t>தீயது: செலவுகள் – வருமானம் விகிதம் மற்றும் கடன் செலவு அதிகரிப்பு கவலைக்குரிய பகுதிகள்.</t>
  </si>
  <si>
    <t>மோசமானது: மொத்த மற்றும் நிகர இழப்பீடு அளவுகள் முன்னேற்றம் அடைந்தாலும், மொத்த இழப்பீடு நிலைகள் இன்னும் முக்கிய சவாலாகவே உள்ளது.</t>
  </si>
  <si>
    <t>Bank of Maharashtra (Q1 FY25)</t>
  </si>
  <si>
    <t>South Indian Bank (Q1 FY25)</t>
  </si>
  <si>
    <t>Central Bank of India (Q1 FY25)</t>
  </si>
  <si>
    <t>Better Bank</t>
  </si>
  <si>
    <t>2,67,416</t>
  </si>
  <si>
    <t>Central Bank</t>
  </si>
  <si>
    <t>2,09,031</t>
  </si>
  <si>
    <t>Net Interest Income (NII) (₹ Cr)</t>
  </si>
  <si>
    <t>Net Interest Margin (NIM) (%)</t>
  </si>
  <si>
    <t>Provisions for default in advances (₹ Cr)</t>
  </si>
  <si>
    <t>South Indian Bank</t>
  </si>
  <si>
    <t>Current Market Price (CMP) (₹)</t>
  </si>
  <si>
    <t xml:space="preserve"> Corpo 38.95%, Msme 20.36%, Retail 25.43% Agriculture 15.25%</t>
  </si>
  <si>
    <t>Msme 18% Corp 31.5% Housing loan 18.79% Agriculture 18.11%</t>
  </si>
  <si>
    <t>Non-Interest Income (₹ Cr)</t>
  </si>
  <si>
    <t>Karur Vysya Bank Q1 Fy 25</t>
  </si>
  <si>
    <t>CD ratio</t>
  </si>
  <si>
    <t xml:space="preserve"> Ratio of Deposits to Advances</t>
  </si>
  <si>
    <t>CASA Ratio %</t>
  </si>
  <si>
    <t>Ratio of current and savings account deposits to total deposits in Precentage.</t>
  </si>
  <si>
    <t>Commercial - 27,083, Retail - 18840, Agri - 18135, Corporate - 13652</t>
  </si>
  <si>
    <t>Commercial - 25449, Retail- 17622, Agri - 17363, Corporate- 13949</t>
  </si>
  <si>
    <t>Commercial - 22171, Retail - 15610, Agri - 15621, Corporate - 13554</t>
  </si>
  <si>
    <t>As of June 30, 2024, the bank's total business has reached INR 1,70,059 crore, reflecting a 4% growth.</t>
  </si>
  <si>
    <t>There was a significant 7% quarter-over-quarter (QoQ) growth in retail advances, fueled by strong demand for jewel loans, mortgages, and personal loans.</t>
  </si>
  <si>
    <t>Net Interest Margin (NIM) remained strong at 4.13%, with expectations to maintain above 4% in the next quarters</t>
  </si>
  <si>
    <t>Gross NPA reduced to 1.32%, with net NPA at 0.38%, indicating improved asset qualityThe bank's asset quality has shown positive signs, with a decline in gross NPA to 1.32% and a low net NPA of 0.38%.</t>
  </si>
  <si>
    <t>Cost of deposits increased by 12 basis points sequentially,This shows there is a pressure on the bank's profitability due to increasing funding costs.</t>
  </si>
  <si>
    <t xml:space="preserve"> Operating expenses rose by 4% sequentially, putting pressure on the bank's cost-to-income ratio.</t>
  </si>
  <si>
    <t>Tax provisions have seen a significant rise, negatively impacting the bank's net profit margins.</t>
  </si>
  <si>
    <t>Attracting deposits in Tier 2 cities proves difficult due to heightened competition and a growing range of investment opportunities enticing depositors.</t>
  </si>
  <si>
    <t>Mobilsing deposit is becoming difficult for banks which will soon affect NIM</t>
  </si>
  <si>
    <t>Karur Vysya Bank (KVB) (Q1 FY25)</t>
  </si>
  <si>
    <t>Largest CBI</t>
  </si>
  <si>
    <t>SIB</t>
  </si>
  <si>
    <t>KVB</t>
  </si>
  <si>
    <t>BOM</t>
  </si>
  <si>
    <t>SIM</t>
  </si>
  <si>
    <t>Highest cd ratio KVB. Lowest CB on India</t>
  </si>
  <si>
    <t>REITS</t>
  </si>
  <si>
    <t>Q4 2024</t>
  </si>
  <si>
    <t>Parameter</t>
  </si>
  <si>
    <t>Embassy REIT</t>
  </si>
  <si>
    <t>Mindspace REIT</t>
  </si>
  <si>
    <t>Brookfield</t>
  </si>
  <si>
    <t>Operational Area</t>
  </si>
  <si>
    <t>45.4 million sq ft</t>
  </si>
  <si>
    <t>33.2 million sq ft</t>
  </si>
  <si>
    <t>20.9 mMSF</t>
  </si>
  <si>
    <t>Occupancy Rate</t>
  </si>
  <si>
    <t>Location Focus</t>
  </si>
  <si>
    <t>Bangalore, Mumbai, Pune, NCR</t>
  </si>
  <si>
    <t>Mumbai, Hyderabad, Pune, Chennai</t>
  </si>
  <si>
    <t>Mumbai,Guragaon, Noida, Kolkota</t>
  </si>
  <si>
    <t>Revenue from Operations</t>
  </si>
  <si>
    <t>₹945 crores</t>
  </si>
  <si>
    <t>₹594 crores</t>
  </si>
  <si>
    <t>535.9 Cr</t>
  </si>
  <si>
    <t>Net Operating Income (NOI)</t>
  </si>
  <si>
    <t>₹765 crores</t>
  </si>
  <si>
    <t>₹476 crores</t>
  </si>
  <si>
    <t>460.8 cr</t>
  </si>
  <si>
    <t>Distribution at SPV Level</t>
  </si>
  <si>
    <t>₹495 crores</t>
  </si>
  <si>
    <t>₹283 crores</t>
  </si>
  <si>
    <t>269.6 cr</t>
  </si>
  <si>
    <t>Distribution at REIT</t>
  </si>
  <si>
    <t>₹494 crores</t>
  </si>
  <si>
    <t>₹282 crores</t>
  </si>
  <si>
    <t>204.5 cr</t>
  </si>
  <si>
    <t>Gross Asset Value (GAV)</t>
  </si>
  <si>
    <t>₹55,500 crores</t>
  </si>
  <si>
    <t>₹29,873 crores</t>
  </si>
  <si>
    <t>29200 cr</t>
  </si>
  <si>
    <t>Net Asset Value (NAV)</t>
  </si>
  <si>
    <t>₹38,066 crores</t>
  </si>
  <si>
    <t>₹22,567 crores</t>
  </si>
  <si>
    <t>14604 cr</t>
  </si>
  <si>
    <t>NAV per Unit</t>
  </si>
  <si>
    <t>₹ 401.59</t>
  </si>
  <si>
    <t>₹ 380.50</t>
  </si>
  <si>
    <t>Debt to GAV Ratio</t>
  </si>
  <si>
    <t>WALE (Years)</t>
  </si>
  <si>
    <t>7.6 Years</t>
  </si>
  <si>
    <t>Sector Diversification</t>
  </si>
  <si>
    <t>Commercial, Hotel Keys, Solar</t>
  </si>
  <si>
    <t>Technology, Financial, Engineering, Healthcare</t>
  </si>
  <si>
    <t xml:space="preserve">           Technology, BFSI, Consulting, Healthcare, Industrials and Logistics, Telecom, Retail, FMCG, Others​​</t>
  </si>
  <si>
    <t>Distribution</t>
  </si>
  <si>
    <t>4.75/unit</t>
  </si>
  <si>
    <t>Monthly rate</t>
  </si>
  <si>
    <t>84/sf</t>
  </si>
  <si>
    <t>Good, Bad, and Ugly Parts of the Company</t>
  </si>
  <si>
    <t xml:space="preserve">Sebi rules Latest . ( April 24) Investors' to 81% from NDCF ( 90% from SPV to Indigrid and 90% from Indigrid to Investors) </t>
  </si>
  <si>
    <t>Net Debt to AUM is 62.4 % permitted by SEBI is 70 %</t>
  </si>
  <si>
    <t xml:space="preserve">HDFC Life Insurance Key Metrics </t>
  </si>
  <si>
    <t>Tamil Explanation</t>
  </si>
  <si>
    <t>₹12,811 crore</t>
  </si>
  <si>
    <t>₹11,673 crore</t>
  </si>
  <si>
    <t>புதிதாக காப்பீடு எடுக்கப்படும் நிலுவை தொகை குறைக்கப்படும் முன் மொத்த காப்பீட்டு பிளான் பெறும் தொகை.</t>
  </si>
  <si>
    <t>₹6,400 crore</t>
  </si>
  <si>
    <t>₹5,869 crore</t>
  </si>
  <si>
    <t>Sum of premiums from new policies within a period.</t>
  </si>
  <si>
    <t>ஒரு குறிப்பிட்ட காலத்தில் எழுதப்பட்ட புதிய காப்பீட்டு திட்டங்களின் பெறுமதி.</t>
  </si>
  <si>
    <t>₹2,866 crore</t>
  </si>
  <si>
    <t>₹2,328 crore</t>
  </si>
  <si>
    <t>100% of regular premiums + 10% of single premiums.</t>
  </si>
  <si>
    <t>புதிய காப்பீடு செய்யப்படும் வணிகத்தின் அளவுகோல்.</t>
  </si>
  <si>
    <t>₹718 crore</t>
  </si>
  <si>
    <t>₹610 crore</t>
  </si>
  <si>
    <t>Present value of future profits from new policies.</t>
  </si>
  <si>
    <t>ஒரு குறிப்பிட்ட காலத்தில் புதிய காப்பீடு திட்டங்களில் இருந்து எதிர்கால லாபங்களின் நடப்புப் பெறுமதி.</t>
  </si>
  <si>
    <t>Value of New Business Margin (VNB Margin)</t>
  </si>
  <si>
    <t>Present value of future profits from new business - Cost of capital.</t>
  </si>
  <si>
    <t>ஒரு குறிப்பிட்ட காலத்தில் புதிய காப்பீடு செய்யப்படும் வணிகத்தின் லாபம்.</t>
  </si>
  <si>
    <t>₹478 crore</t>
  </si>
  <si>
    <t>Net income / Total revenue * 100.</t>
  </si>
  <si>
    <t>மொத்த வருமானத்தில் நிகர லாபம் வீதம்.</t>
  </si>
  <si>
    <t>Total operating expenses / Premiums earned * 100.</t>
  </si>
  <si>
    <t>காப்பீட்டு வருவாயின் சதவிகிதமாக மொத்த செயல்பாட்டு செலவுகள்.</t>
  </si>
  <si>
    <t>Net income / Shareholders' equity * 100.</t>
  </si>
  <si>
    <t>பங்கு மதிப்பு அடிப்படையில் நிகர லாபம்.</t>
  </si>
  <si>
    <t>Persistency Ratio (13M / 61M)</t>
  </si>
  <si>
    <t>88% / 56%</t>
  </si>
  <si>
    <t>87% / 53%</t>
  </si>
  <si>
    <t>Number of policies renewed / Number of policies due for renewal * 100.</t>
  </si>
  <si>
    <t>பின்வரும் ஆண்டுகளில் காப்பீடு செய்தவர்கள் தொடர்ந்து தங்கள் காப்பீடு திட்டங்களை புதுப்பிக்கும் சதவிகிதம்.</t>
  </si>
  <si>
    <t>Available solvency margin / Required solvency margin * 100.</t>
  </si>
  <si>
    <t>நிறுவனத்தின் நீண்டகால பொறுப்புகளை சந்திக்க உள்ள திறனை குறிக்கும்.</t>
  </si>
  <si>
    <t>₹496.1 crore</t>
  </si>
  <si>
    <t>₹418.4 crore</t>
  </si>
  <si>
    <t>Net asset value + Present value of future profits.</t>
  </si>
  <si>
    <t>காப்பீட்டு நிறுவனத்தின் நிலையான மதிப்பு மற்றும் எதிர்கால லாபங்களின் நடப்புப் பெறுமதி உட்பட காப்பீட்டு வணிகத்தின் மதிப்பு.</t>
  </si>
  <si>
    <t>The company's share of the total market premium in the individual WRP segment.</t>
  </si>
  <si>
    <t>The company's share of the total market premium.</t>
  </si>
  <si>
    <t>ஒற்றை WRP பகுதியின் மொத்த சந்தை பிளானில் நிறுவனத்தின் பங்கு.</t>
  </si>
  <si>
    <t>TCS Q1 Fy 25</t>
  </si>
  <si>
    <t>Q1 FY25 (₹ Crore)</t>
  </si>
  <si>
    <t>Q1 FY24 (₹ Crore)</t>
  </si>
  <si>
    <t>Growth (Sequential/Yearly)</t>
  </si>
  <si>
    <t>Explanation (Tamil)</t>
  </si>
  <si>
    <t>Up 2.25% / Up 5.43%</t>
  </si>
  <si>
    <t>Total income from operations</t>
  </si>
  <si>
    <t>செயல்பாடுகளின் மொத்த வருவாய்</t>
  </si>
  <si>
    <t>Down 2.99% / Up 3.02%</t>
  </si>
  <si>
    <t>Earnings before interest, taxes, depreciation, and amortization</t>
  </si>
  <si>
    <t>வட்டி, வரி, கையகப்படுத்தல் மற்றும் இழப்பீடு முன் வருவாய்</t>
  </si>
  <si>
    <t>EBIT</t>
  </si>
  <si>
    <t>Down 2.64% / Up 8.86%</t>
  </si>
  <si>
    <t>Earnings before interest and taxes</t>
  </si>
  <si>
    <t>வட்டி மற்றும் வரி முன் வருவாய்</t>
  </si>
  <si>
    <t>EBIT Margin</t>
  </si>
  <si>
    <t>Down 0.44% / Up 1.49%</t>
  </si>
  <si>
    <t>EBIT as a percentage of revenue</t>
  </si>
  <si>
    <t>வருவாய் சதவீதமாக EBIT</t>
  </si>
  <si>
    <t>Down 3.17% / Up 8.72%</t>
  </si>
  <si>
    <t>Total profit after taxes</t>
  </si>
  <si>
    <t>வரிவிலக்கின் பிறகு மொத்த லாபம்</t>
  </si>
  <si>
    <t>Down 0.47% / Up 0.58%</t>
  </si>
  <si>
    <t>Net profit as a percentage of revenue</t>
  </si>
  <si>
    <t>வருவாய் சதவீதமாக நிகர லாபம்</t>
  </si>
  <si>
    <t>Revenue from North America</t>
  </si>
  <si>
    <t>Down 2.13% / Up 2.22%</t>
  </si>
  <si>
    <t>Revenue from North American operations</t>
  </si>
  <si>
    <t>வட அமெரிக்கா செயல்பாடுகளிலிருந்து வருவாய்</t>
  </si>
  <si>
    <t>Revenue from Europe</t>
  </si>
  <si>
    <t>Up 3.03% / Up 6.25%</t>
  </si>
  <si>
    <t>Revenue from European operations</t>
  </si>
  <si>
    <t>ஐரோப்பா செயல்பாடுகளிலிருந்து வருவாய்</t>
  </si>
  <si>
    <t>Revenue from India</t>
  </si>
  <si>
    <t>Up 4.17% / Up 6.38%</t>
  </si>
  <si>
    <t>Revenue from Indian operations</t>
  </si>
  <si>
    <t>இந்தியா செயல்பாடுகளிலிருந்து வருவாய்</t>
  </si>
  <si>
    <t>Order Win</t>
  </si>
  <si>
    <t>$8.3 Bn</t>
  </si>
  <si>
    <t>$7.5 Bn</t>
  </si>
  <si>
    <t>$7.2 Bn</t>
  </si>
  <si>
    <t>Up 10.67% / Up 15.28%</t>
  </si>
  <si>
    <t>Total value of orders won</t>
  </si>
  <si>
    <t>பெற்றுக்கொண்ட ஒப்பந்தங்களின் மொத்த மதிப்பு</t>
  </si>
  <si>
    <t>Number of Employees</t>
  </si>
  <si>
    <t>Up 0.91% / Down 1.36%</t>
  </si>
  <si>
    <t>Total headcount of employees</t>
  </si>
  <si>
    <t>பணியாளர்களின் மொத்த எண்ணிக்கை</t>
  </si>
  <si>
    <t>Attrition Rate</t>
  </si>
  <si>
    <t>Up 0.6% / Down 0.9%</t>
  </si>
  <si>
    <t>Percentage of employees leaving</t>
  </si>
  <si>
    <t>வேலை விலகும் விகிதம்</t>
  </si>
  <si>
    <t>BFSI Segment</t>
  </si>
  <si>
    <t>Down 0.6% / Down 1.6%</t>
  </si>
  <si>
    <t>Revenue from Banking, Financial Services, and Insurance</t>
  </si>
  <si>
    <t>வங்கி, நிதி சேவைகள் மற்றும் காப்பீடு செயல்பாடுகளிலிருந்து வருவாய்</t>
  </si>
  <si>
    <t>AI Related Work</t>
  </si>
  <si>
    <t>Significant contribution</t>
  </si>
  <si>
    <t>Contribution from AI projects</t>
  </si>
  <si>
    <t>AI திட்டங்களிலிருந்து பங்களிப்பு</t>
  </si>
  <si>
    <t xml:space="preserve">Good, Bad, and Ugly </t>
  </si>
  <si>
    <t>Annual Growth: TCS has shown strong annual growth in revenue and net profit, highlighting its resilience and effective strategies.</t>
  </si>
  <si>
    <t>AI Contributions: Significant contributions from AI-related work have bolstered TCS's innovative edge.</t>
  </si>
  <si>
    <t>Order Wins: A healthy order win of $8.3 billion signals robust demand for TCS's services.</t>
  </si>
  <si>
    <t>Currency Appreciation: A slight increase in currency appreciation has positively impacted revenue, especially in dollars, pounds, and euros.</t>
  </si>
  <si>
    <t>Regional Markets: Regional markets, particularly the UK, performed better than larger markets like North America and the rest of Europe.</t>
  </si>
  <si>
    <t>Contract for BSNL 4G: The contract for BSNL's 4G network has provided significant support to the company's revenue stream.</t>
  </si>
  <si>
    <t>ROE is 51, ROCE is 61. Cash balance is 46470 cr</t>
  </si>
  <si>
    <t>Sequential Profit Decline: There was a decline in profit compared to the previous quarter, indicating some short-term challenges.</t>
  </si>
  <si>
    <t>Currency Depreciation: The incremental benefit from currency depreciation, which often aids export-oriented units, is currently unavailable.</t>
  </si>
  <si>
    <t>No Guidance: TCS does not provide future guidance as a practice, which leaves investors with uncertainty. Accenture, in contrast, has given a modest growth outlook of 2-3% for FY25.</t>
  </si>
  <si>
    <t>North American Performance: Similar to Accenture, TCS's North American operations did not perform well, impacting overall growth.</t>
  </si>
  <si>
    <t>BFSI and Media: The largest verticals, BFSI and media, did not perform well, which is a concern given their significant contribution to revenue.</t>
  </si>
  <si>
    <t>Lack of Growth: The lack of growth is expected to continue for the financial year, primarily due to delays in customer order clearances.</t>
  </si>
  <si>
    <t>Sideways Revenue Growth: The company's revenue growth is expected to be sideways, without significant upward movement.</t>
  </si>
  <si>
    <t>Muted Western Markets: Most of the Western world, especially North America and Europe, is expected to remain muted for some time, affecting TCS's growth prospects.</t>
  </si>
  <si>
    <t xml:space="preserve"> HCL Technologies for Q1 FY25</t>
  </si>
  <si>
    <t>Down 1.6% / Up 6.7%</t>
  </si>
  <si>
    <t>Operating Income (EBIT)</t>
  </si>
  <si>
    <t>Down 4.4% / Up 7.5%</t>
  </si>
  <si>
    <t>Down 0.5% / Up 0.1%</t>
  </si>
  <si>
    <t>Up 6.8% / Up 20.4%</t>
  </si>
  <si>
    <t>Up 1.2% / Up 1.8%</t>
  </si>
  <si>
    <t>Up 0.4% / Down 3.5%</t>
  </si>
  <si>
    <t>Employee turnover rate</t>
  </si>
  <si>
    <t>ஊழியர்கள் மாறுதல் விகிதம்</t>
  </si>
  <si>
    <t>New Recruitments</t>
  </si>
  <si>
    <t>Down 65.2% / Up 67.5%</t>
  </si>
  <si>
    <t>Number of new employees hired</t>
  </si>
  <si>
    <t>புதிய ஊழியர்கள் நியமனம்</t>
  </si>
  <si>
    <t>Total Employees</t>
  </si>
  <si>
    <t>Down 3.6% / Down 1.8%</t>
  </si>
  <si>
    <t>மொத்த ஊழியர் எண்ணிக்கை</t>
  </si>
  <si>
    <t>Segment Revenue (IT and Business Services)</t>
  </si>
  <si>
    <t>Up 0.1% / Down 0.2%</t>
  </si>
  <si>
    <t>Revenue from IT and Business Services segment</t>
  </si>
  <si>
    <t>ஐ.டி மற்றும் வணிக சேவைகளிலிருந்து வருவாய்</t>
  </si>
  <si>
    <t>Segment Revenue (Engineering and R&amp;D Services)</t>
  </si>
  <si>
    <t>Down 0.3% / Up 0.4%</t>
  </si>
  <si>
    <t>Revenue from Engineering and R&amp;D Services segment</t>
  </si>
  <si>
    <t>பொறியியல் மற்றும் ஆராய்ச்சி மற்றும் மேம்பாட்டு சேவைகளிலிருந்து வருவாய்</t>
  </si>
  <si>
    <t>Segment Revenue (HCLSoftware)</t>
  </si>
  <si>
    <t>Up 0.1% / Down 0.3%</t>
  </si>
  <si>
    <t>Revenue from HCLSoftware segment</t>
  </si>
  <si>
    <t>HCLSoftware பகுதியிலிருந்து வருவாய்</t>
  </si>
  <si>
    <t>Geographical Revenue (Americas)</t>
  </si>
  <si>
    <t>Up 0.8% / Up 1.5%</t>
  </si>
  <si>
    <t>Revenue contribution from Americas region</t>
  </si>
  <si>
    <t>அமெரிக்கா பகுதியிலிருந்து வருவாய் பங்களிப்பு</t>
  </si>
  <si>
    <t>Geographical Revenue (Europe)</t>
  </si>
  <si>
    <t>Down 1.0% / Down 0.8%</t>
  </si>
  <si>
    <t>Revenue contribution from Europe region</t>
  </si>
  <si>
    <t>ஐரோப்பா பகுதியிலிருந்து வருவாய் பங்களிப்பு</t>
  </si>
  <si>
    <t>Geographical Revenue (Rest of World)</t>
  </si>
  <si>
    <t>Up 0.2% / Down 0.7%</t>
  </si>
  <si>
    <t>Revenue contribution from Rest of the World</t>
  </si>
  <si>
    <t>உலகின் மற்ற பகுதிகளிலிருந்து வருவாய் பங்களிப்பு</t>
  </si>
  <si>
    <t>Deal Wins (TCV)</t>
  </si>
  <si>
    <t>$1,960M</t>
  </si>
  <si>
    <t>$2,330M</t>
  </si>
  <si>
    <t>$1,762M</t>
  </si>
  <si>
    <t>Down 15.9% / Up 11.2%</t>
  </si>
  <si>
    <t>Total contract value of new deals won</t>
  </si>
  <si>
    <t>புதிய ஒப்பந்தங்களின் மொத்த ஒப்பந்த மதிப்பு</t>
  </si>
  <si>
    <t>AI Progress Contribution</t>
  </si>
  <si>
    <t>Up 0.6% / Up 2.4%</t>
  </si>
  <si>
    <t>Percentage contribution from AI-related services</t>
  </si>
  <si>
    <t>ஏஐ தொடர்பான சேவைகளிலிருந்து வருவாய் பங்களிப்பு சதவீதம்</t>
  </si>
  <si>
    <t>Constant Currency Revenue Growth</t>
  </si>
  <si>
    <t>Up 5.6%</t>
  </si>
  <si>
    <t>Up 6.0%</t>
  </si>
  <si>
    <t>Up 6.3%</t>
  </si>
  <si>
    <t>Down 0.4% / Down 0.7%</t>
  </si>
  <si>
    <t>Revenue growth in constant currency terms</t>
  </si>
  <si>
    <t>நிலையான நாணயத்தில் வருவாய் வளர்ச்சி</t>
  </si>
  <si>
    <t>Good, Bad, and Ugly Parts of the Results:</t>
  </si>
  <si>
    <t>Annual Revenue Growth: HCL reported a 6.7% year-over-year increase in revenue, indicating strong performance.</t>
  </si>
  <si>
    <t>Net Income Growth: The net income grew by 20.4% year-over-year.</t>
  </si>
  <si>
    <t>Dividend Announcement: The company declared an interim dividend, reflecting strong cash flow.</t>
  </si>
  <si>
    <t>Sequential Decline in Revenue: The revenue declined by 1.6% compared to the previous quarter.</t>
  </si>
  <si>
    <t>Profit Decline: Sequentially, the operating income decreased by 4.4%.</t>
  </si>
  <si>
    <t>No Guidance: Similar to TCS, HCL does not provide forward-looking guidance, which creates uncertainty for investors.</t>
  </si>
  <si>
    <t>Client Ramp Downs: There were ramp downs in deals and verticals like Hi-tech, affecting the quarterly performance.</t>
  </si>
  <si>
    <t>Economic Headwinds: HCL faces challenges due to economic uncertainties in key markets like North America and Europe, which could impact future growth.</t>
  </si>
  <si>
    <t>Comparison of HCL Technologies and TCS for Q1 FY25</t>
  </si>
  <si>
    <t>HCL Technologies (Q1 FY25)</t>
  </si>
  <si>
    <t>TCS (Q1 FY25)</t>
  </si>
  <si>
    <t>₹28,057 Crore</t>
  </si>
  <si>
    <t>₹62,613 Crore</t>
  </si>
  <si>
    <t>₹15,442 Crore</t>
  </si>
  <si>
    <t>₹4,795 Crore</t>
  </si>
  <si>
    <t>₹12,105 Crore</t>
  </si>
  <si>
    <t>₹4,257 Crore</t>
  </si>
  <si>
    <t>₹12,040 Crore</t>
  </si>
  <si>
    <t>₹4,600 Crore</t>
  </si>
  <si>
    <t>₹1,700 Crore</t>
  </si>
  <si>
    <t>₹500 Crore</t>
  </si>
  <si>
    <t>$1.96 Bn</t>
  </si>
  <si>
    <t>TCs</t>
  </si>
  <si>
    <t>IT and Business Services Segment</t>
  </si>
  <si>
    <t>Up 7%</t>
  </si>
  <si>
    <t>INFOSYS Q1 25</t>
  </si>
  <si>
    <t>YoY: +5.36% QoQ: +3.68%</t>
  </si>
  <si>
    <t>Total income generated from sales and services.</t>
  </si>
  <si>
    <t>விற்பனை மற்றும் சேவைகளிலிருந்து உருவாகும் மொத்த வருமானம்.</t>
  </si>
  <si>
    <t>Operating Cost (₹ Cr)</t>
  </si>
  <si>
    <t>YoY: -0.93% QoQ: -0.01%</t>
  </si>
  <si>
    <t>Expenses incurred in running business operations.</t>
  </si>
  <si>
    <t>வணிக செயல்பாடுகளை நடத்துவதில் ஏற்படும் செலவுகள்.</t>
  </si>
  <si>
    <t>YoY: -3.09% QoQ: -6.94%</t>
  </si>
  <si>
    <t>Earnings before interest, taxes, depreciation, and amortization.</t>
  </si>
  <si>
    <t>வட்டி, வரி, திறப்பும் அமோர்டிசேஷன் முதல் வருமானம்.</t>
  </si>
  <si>
    <t>EBIT (₹ Cr)</t>
  </si>
  <si>
    <t>YoY: +8.75% QoQ: +5.02%</t>
  </si>
  <si>
    <t>Earnings before interest and taxes.</t>
  </si>
  <si>
    <t>வட்டி மற்றும் வரி முதல் வருமானம்.</t>
  </si>
  <si>
    <t>EBIT Margin (%)</t>
  </si>
  <si>
    <t>YoY: +40 bps QoQ: +30 bps</t>
  </si>
  <si>
    <t>EBIT divided by revenue, indicating profitability.</t>
  </si>
  <si>
    <t>மொத்த வருவாயின் விகிதமாக EBIT.</t>
  </si>
  <si>
    <t>YoY: +7.12% QoQ: -20.14%</t>
  </si>
  <si>
    <t>வரி மற்றும் அனைத்து செலவுகளின் பின் கிடைக்கும் லாபம்.</t>
  </si>
  <si>
    <t>Net Profit Margin (%)</t>
  </si>
  <si>
    <t>YoY: +30 bps QoQ: -480 bps</t>
  </si>
  <si>
    <t>Net profit divided by revenue, indicating profitability.</t>
  </si>
  <si>
    <t>மொத்த வருவாயின் விகிதமாக நிகர லாபம்.</t>
  </si>
  <si>
    <t>Revenue from North America (₹ Cr)</t>
  </si>
  <si>
    <t>YoY: +3.04% QoQ: +3.40%</t>
  </si>
  <si>
    <t>Income generated from North American operations.</t>
  </si>
  <si>
    <t>வட அமெரிக்காவில் இருந்து உருவாகும் வருமானம்.</t>
  </si>
  <si>
    <t>Revenue from Europe (₹ Cr)</t>
  </si>
  <si>
    <t>YoY: +3.96% QoQ: +1.00%</t>
  </si>
  <si>
    <t>Income generated from European operations.</t>
  </si>
  <si>
    <t>ஐரோப்பாவில் இருந்து உருவாகும் வருமானம்.</t>
  </si>
  <si>
    <t>Revenue from India (₹ Cr)</t>
  </si>
  <si>
    <t>YoY: +11.90% QoQ: +0.53%</t>
  </si>
  <si>
    <t>Income generated from Indian operations.</t>
  </si>
  <si>
    <t>இந்தியாவில் இருந்து உருவாகும் வருமானம்.</t>
  </si>
  <si>
    <t>Order Win (USD bn)</t>
  </si>
  <si>
    <t>YoY: +28.12% QoQ: -8.89%</t>
  </si>
  <si>
    <t>Value of new orders secured.</t>
  </si>
  <si>
    <t>புதிய ஒப்பந்தங்களின் மதிப்பு.</t>
  </si>
  <si>
    <t>New Clients</t>
  </si>
  <si>
    <t>YoY: +14.29% QoQ: -6.98%</t>
  </si>
  <si>
    <t>Number of new clients added.</t>
  </si>
  <si>
    <t>புதிய வாடிக்கையாளர்கள்.</t>
  </si>
  <si>
    <t>3,36,294</t>
  </si>
  <si>
    <t>3,42,994</t>
  </si>
  <si>
    <t>3,35,186</t>
  </si>
  <si>
    <t>YoY: +0.33% QoQ: -1.96%</t>
  </si>
  <si>
    <t>Total number of employees.</t>
  </si>
  <si>
    <t>மொத்த ஊழியர்கள்.</t>
  </si>
  <si>
    <t>Attrition Rate (%)</t>
  </si>
  <si>
    <t>YoY: -1160 bps QoQ: +10 bps</t>
  </si>
  <si>
    <t>Rate at which employees leave the company.</t>
  </si>
  <si>
    <t>நிறுவனத்தை விட்டு செல்லும் ஊழியர்களின் விகிதம்.</t>
  </si>
  <si>
    <t>BFSI Segment Revenue (₹ Cr)</t>
  </si>
  <si>
    <t>YoY: +4.79% QoQ: +2.75%</t>
  </si>
  <si>
    <t>Revenue from Banking, Financial Services, and Insurance segment.</t>
  </si>
  <si>
    <t>வங்கி, நிதிசார் சேவைகள் மற்றும் காப்பீட்டு பிரிவிலிருந்து வருமானம்.</t>
  </si>
  <si>
    <t>YoY: -200 bps QoQ: -60 bps</t>
  </si>
  <si>
    <t>YoY: -180 bps QoQ: -20 bps</t>
  </si>
  <si>
    <t>Return on Capital Employed, a measure of profitability and efficiency in using capital.</t>
  </si>
  <si>
    <t>முதலீடு செய்யப்பட்ட மூலதனத்திற்கு சதவீதமாக நிகர வருமானம்.</t>
  </si>
  <si>
    <t>Cash with Company (₹ Cr)</t>
  </si>
  <si>
    <t>YoY: +1.99% QoQ: -1.42%</t>
  </si>
  <si>
    <t>Total cash and cash equivalents held by the company.</t>
  </si>
  <si>
    <t>நிறுவனத்தின் மொத்த ரொக்கம் மற்றும் ரொக்கம் சார்ந்த பொருள்கள்.</t>
  </si>
  <si>
    <t>Significant Progress</t>
  </si>
  <si>
    <t>Involvement and progress in Artificial Intelligence projects.</t>
  </si>
  <si>
    <t>செயற்கை நுண்ணறிவு திட்டங்களில் ஈடுபாடு மற்றும் முன்னேற்றம்.</t>
  </si>
  <si>
    <t>The Good:</t>
  </si>
  <si>
    <t>Revenue Growth: Revenue grew by 5.36% YoY and 3.68% QoQ, indicating a positive trend in income generation.</t>
  </si>
  <si>
    <t>New Orders and Clients: Significant growth in new orders (28.12% YoY) and new clients (14.29% YoY), showing strong market demand.</t>
  </si>
  <si>
    <t>Attrition Rate: Significant reduction in attrition rate (1160 bps YoY), reflecting better employee retention.</t>
  </si>
  <si>
    <t>Current Quater Profit Can't be compared with previous quater due to the one time refund of incometax along with interest included in the other income of the company</t>
  </si>
  <si>
    <t>The Bad:</t>
  </si>
  <si>
    <t>Net Profit: Despite an increase YoY, net profit declined by 20.14% QoQ due to higher costs and provisions.</t>
  </si>
  <si>
    <t>Cash Reserves: Slight decline in cash reserves QoQ, indicating higher cash utilization.</t>
  </si>
  <si>
    <t>The Ugly:</t>
  </si>
  <si>
    <t>ROE and ROCE Decline: Both ROE and ROCE showed a declining trend, indicating reduced efficiency in generating returns on equity and capital employed.</t>
  </si>
  <si>
    <t>Financial Behavioral Patterns by Generation</t>
  </si>
  <si>
    <t>Generation</t>
  </si>
  <si>
    <t>Age Range</t>
  </si>
  <si>
    <t>Key Financial Behavior Patterns</t>
  </si>
  <si>
    <t>Investment Preferences</t>
  </si>
  <si>
    <t>Savings Patterns</t>
  </si>
  <si>
    <t>Risk Appetite</t>
  </si>
  <si>
    <t>Technology Adoption</t>
  </si>
  <si>
    <t>Baby Boomers</t>
  </si>
  <si>
    <t>1946-1964</t>
  </si>
  <si>
    <t>1. Conservative, prefer stability and security
2. Focus on long-term wealth preservation
3. Prefer reliable and known investment avenues</t>
  </si>
  <si>
    <t>1. Bonds</t>
  </si>
  <si>
    <t>1. High savings rates, focus on retirement funds</t>
  </si>
  <si>
    <t>1. Low to moderate</t>
  </si>
  <si>
    <t>1. Moderate, adapting to digital banking</t>
  </si>
  <si>
    <t>2. Fixed Deposits</t>
  </si>
  <si>
    <t>2. Prioritize capital preservation</t>
  </si>
  <si>
    <t>2. Avoid high-risk investments</t>
  </si>
  <si>
    <t>2. Increasingly using online services</t>
  </si>
  <si>
    <t>3. Real Estates</t>
  </si>
  <si>
    <t>3. Disciplined savings habits</t>
  </si>
  <si>
    <t>3. Conservative approach</t>
  </si>
  <si>
    <t>3. Adoption of online banking</t>
  </si>
  <si>
    <t>Generation X</t>
  </si>
  <si>
    <t>1965-1980</t>
  </si>
  <si>
    <t>1. Balanced approach, blend of security and growth</t>
  </si>
  <si>
    <t>1. Mutual Funds</t>
  </si>
  <si>
    <t>1. Moderate savings</t>
  </si>
  <si>
    <t>1. Moderate</t>
  </si>
  <si>
    <t>1. High, comfortable with online platforms</t>
  </si>
  <si>
    <t>2. Focus on financial stability and growth</t>
  </si>
  <si>
    <t>2. Real Estate</t>
  </si>
  <si>
    <t>2. Cautious but open to higher returns</t>
  </si>
  <si>
    <t>2. Open to moderate-risk investments</t>
  </si>
  <si>
    <t>2. Utilize online investment tools</t>
  </si>
  <si>
    <t>3. Seek diversification to manage risk</t>
  </si>
  <si>
    <t>3. Stocks</t>
  </si>
  <si>
    <t>3. Strategic savings for specific goals</t>
  </si>
  <si>
    <t>3. Calculated risk-taking</t>
  </si>
  <si>
    <t>3. Frequent use of digital transactions</t>
  </si>
  <si>
    <t>Millennials</t>
  </si>
  <si>
    <t>1981-1996</t>
  </si>
  <si>
    <t>1. Growth-oriented, seek higher returns</t>
  </si>
  <si>
    <t>1. Stocks</t>
  </si>
  <si>
    <t>1. Lower savings rates</t>
  </si>
  <si>
    <t>1. High</t>
  </si>
  <si>
    <t>1. Very high, digital natives</t>
  </si>
  <si>
    <t>2. Focus on achieving financial independence</t>
  </si>
  <si>
    <t>2. ETFs</t>
  </si>
  <si>
    <t>2. High spending on experiences and tech</t>
  </si>
  <si>
    <t>2. Willing to take significant risks</t>
  </si>
  <si>
    <t>2. Heavy reliance on technology</t>
  </si>
  <si>
    <t>3. Open to unconventional investment opportunities</t>
  </si>
  <si>
    <t>3. Mutual Funds</t>
  </si>
  <si>
    <t>3. Preference for liquid investments</t>
  </si>
  <si>
    <t>3. High reward expectations</t>
  </si>
  <si>
    <t>3. Use of apps for financial management</t>
  </si>
  <si>
    <t>Gen Z</t>
  </si>
  <si>
    <t>1997-2012</t>
  </si>
  <si>
    <t>1. Tech-savvy, prefer innovative financial products</t>
  </si>
  <si>
    <t>1. Cryptocurrencies</t>
  </si>
  <si>
    <t>1. Lower initial savings</t>
  </si>
  <si>
    <t>1. Very high</t>
  </si>
  <si>
    <t>1. Extremely high, prefer mobile-first solutions</t>
  </si>
  <si>
    <t>2. Seek quick and high returns</t>
  </si>
  <si>
    <t>2. Stocks</t>
  </si>
  <si>
    <t>2. Prefer quick returns</t>
  </si>
  <si>
    <t>2. Comfortable with high-risk investments</t>
  </si>
  <si>
    <t>2. Heavy use of fintech apps</t>
  </si>
  <si>
    <t>3. Rely on peer and online reviews for investment decisions</t>
  </si>
  <si>
    <t>3. Tech Startups</t>
  </si>
  <si>
    <t>3. Focus on trendy and high-growth opportunities</t>
  </si>
  <si>
    <t>3. Rapid decision-making</t>
  </si>
  <si>
    <t>3. Engagement with online communities</t>
  </si>
  <si>
    <t>YES BANK Q1 FY 25</t>
  </si>
  <si>
    <t>Previous Quarter (Q4 FY24)</t>
  </si>
  <si>
    <t>Last Year Q1 (Q1 FY24)</t>
  </si>
  <si>
    <t>Growth Comparison</t>
  </si>
  <si>
    <t>வங்கியின் மொத்த வைப்பு.</t>
  </si>
  <si>
    <t>Grown</t>
  </si>
  <si>
    <t>Total loans given out by the bank.</t>
  </si>
  <si>
    <t>வங்கியின் மொத்த கடன்கள்.</t>
  </si>
  <si>
    <t>Income earned from interest on loans.</t>
  </si>
  <si>
    <t>கடன்களிலிருந்து கிடைக்கும் வட்டி வருவாய்.</t>
  </si>
  <si>
    <t>Income earned from fees, commissions, and other non-interest sources.</t>
  </si>
  <si>
    <t>கட்டணங்கள், கமிஷன்கள் மற்றும் பிற வட்டி அல்லாத ஆதாரங்களிலிருந்து வருவாய்.</t>
  </si>
  <si>
    <t>Net interest margin as a percentage.</t>
  </si>
  <si>
    <t>நிகர வட்டி மார்ஜின் சதவிகிதமாக.</t>
  </si>
  <si>
    <t>Provisions made for potential loan defaults.</t>
  </si>
  <si>
    <t>கடன் தவறுகளைத் தடுக்க முன்பணங்கள்.</t>
  </si>
  <si>
    <t>Net profit of the bank.</t>
  </si>
  <si>
    <t>வங்கியின் நிகர லாபம்.</t>
  </si>
  <si>
    <t>Return on assets.</t>
  </si>
  <si>
    <t>சொத்துகளின் மீதான திரும்பு.</t>
  </si>
  <si>
    <t>Return on equity.</t>
  </si>
  <si>
    <t>கூட்டுத்தாவரத்தின் மீதான திரும்பு.</t>
  </si>
  <si>
    <t>Capital adequacy ratio.</t>
  </si>
  <si>
    <t>மூலதன போதுமானவியல் விகிதம்.</t>
  </si>
  <si>
    <t>Gross non-performing assets.</t>
  </si>
  <si>
    <t>மொத்த நிலையான இல்லாத சொத்துகள்.</t>
  </si>
  <si>
    <t>Net non-performing assets.</t>
  </si>
  <si>
    <t>நிகர நிலையான இல்லாத சொத்துகள்.</t>
  </si>
  <si>
    <t>Ratio of cost to income.</t>
  </si>
  <si>
    <t>செலவுகள் வருவாய் விகிதம்.</t>
  </si>
  <si>
    <t>Provision Coverage Ratio (PCR) (%)</t>
  </si>
  <si>
    <t>Provision coverage ratio.</t>
  </si>
  <si>
    <t>முன்னறிவு மூலதன விகிதம்.</t>
  </si>
  <si>
    <t>Cost of credit.</t>
  </si>
  <si>
    <t>கடன் செலவு.</t>
  </si>
  <si>
    <t>Credit to Deposit (CD) Ratio (%)</t>
  </si>
  <si>
    <t>Credit to deposit ratio.</t>
  </si>
  <si>
    <t>கடன் வைப்பு விகிதம்.</t>
  </si>
  <si>
    <t>Book value per share.</t>
  </si>
  <si>
    <t>ஒன்றிற்கு புத்தக மதிப்பு.</t>
  </si>
  <si>
    <t>Current market price per share.</t>
  </si>
  <si>
    <t>முன்னணியில் தற்போது சந்தை விலை.</t>
  </si>
  <si>
    <t>Price to book ratio.</t>
  </si>
  <si>
    <t>புத்தக விகிதம்.</t>
  </si>
  <si>
    <t>Current account and savings account ratio.</t>
  </si>
  <si>
    <t>தற்போதைய கணக்கு மற்றும் சேமிப்பு கணக்கு விகிதம்.</t>
  </si>
  <si>
    <t>Retail: ₹101,000 Cr, SME: ₹136,951 Cr, Mid Corporate: ₹34,393 Cr, Corporate: ₹57,221 Cr</t>
  </si>
  <si>
    <t>Retail: ₹98,677 Cr, SME: ₹135,748 Cr, Mid Corporate: ₹33,142 Cr, Corporate: ₹58,232 Cr</t>
  </si>
  <si>
    <t>Retail: ₹89,517 Cr, SME: ₹127,745 Cr, Mid Corporate: ₹28,130 Cr, Corporate: ₹54,812 Cr</t>
  </si>
  <si>
    <t>Breakdown of advances.</t>
  </si>
  <si>
    <t>முன்னேற்றங்களின் பகுப்பாய்வு.</t>
  </si>
  <si>
    <t>Net Profit: Significant growth compared to both the previous quarter and the same quarter last year, indicating strong profitability.</t>
  </si>
  <si>
    <t>Net Interest Income (NII): Increased from both the previous quarter and the same quarter last year.</t>
  </si>
  <si>
    <t>Provision Coverage Ratio (PCR): Improved, indicating better coverage of potential bad debts.</t>
  </si>
  <si>
    <t>Non-Interest Income: Declined compared to the previous quarter.</t>
  </si>
  <si>
    <t>Cost to Income Ratio: Although slightly improved, it remains high, indicating potential inefficiencies.</t>
  </si>
  <si>
    <t>Provisions for Default in Advances: While lower than the previous quarter, the provisions remain significant.</t>
  </si>
  <si>
    <t>CASA Ratio: Slight decline, indicating a lower proportion of low-cost deposits.</t>
  </si>
  <si>
    <t>Gross and Net NPA: While stable or improved, these metrics remain areas of concern for asset quality.</t>
  </si>
  <si>
    <t>UNION BANK Q1 FY 25</t>
  </si>
  <si>
    <t>Retail: ₹182,316 Cr, Agriculture: ₹188,939 Cr, MSME: ₹136,951 Cr</t>
  </si>
  <si>
    <t>Retail: ₹177,488 Cr, Agriculture: ₹183,833 Cr, MSME: ₹135,748 Cr</t>
  </si>
  <si>
    <t>Retail: ₹162,373 Cr, Agriculture: ₹153,615 Cr, MSME: ₹127,745 Cr</t>
  </si>
  <si>
    <t>Analysis</t>
  </si>
  <si>
    <t>Advances: Significant growth compared to both the previous quarter and the same quarter last year, indicating strong loan disbursement.</t>
  </si>
  <si>
    <t>Net Profit: Increased net profit, reflecting improved profitability.</t>
  </si>
  <si>
    <t>Return on Assets (ROA) and Return on Equity (ROE): Both have improved, showing better asset utilization and shareholder returns.</t>
  </si>
  <si>
    <t>Gross NPA and Net NPA: Reduction in both GNPA and NNPA percentages, indicating better asset quality and lower bad loans.</t>
  </si>
  <si>
    <t>Net Interest Income (NII): Slight decline from the previous quarter.</t>
  </si>
  <si>
    <t>Net Interest Margin (NIM): Decreased, suggesting reduced efficiency in earning interest.</t>
  </si>
  <si>
    <t>Provisions for Default in Advances: Increased provisions, which can be a concern if defaults rise.</t>
  </si>
  <si>
    <t>CASA Ratio: Declined, indicating a lower proportion of low-cost deposits, which can impact the bank's profitability.</t>
  </si>
  <si>
    <t>Kotak Bank Q1 FY 25</t>
  </si>
  <si>
    <t>Consumer: ₹183,402 Cr, Commercial: ₹91,433 Cr, Corporate: ₹93,581 Cr, SME: ₹28,186 Cr</t>
  </si>
  <si>
    <t>Consumer: ₹177,277 Cr, Commercial: ₹90,468 Cr, Corporate: ₹87,310 Cr, SME: ₹27,247 Cr</t>
  </si>
  <si>
    <t>Consumer: ₹153,105 Cr, Commercial: ₹75,896 Cr, Corporate: ₹77,569 Cr, SME: ₹23,312 Cr</t>
  </si>
  <si>
    <t>Return on Assets (ROA): Improved significantly, reflecting efficient asset utilization.</t>
  </si>
  <si>
    <t>Capital Adequacy Ratio (CRAR): Increased, demonstrating strong capital management.</t>
  </si>
  <si>
    <t>Book Value (BV): Higher book value per share, indicating growth in shareholder equity.</t>
  </si>
  <si>
    <t>Net Interest Margin (NIM): Decreased from the previous quarter, suggesting reduced efficiency in earning interest.</t>
  </si>
  <si>
    <t>CASA Ratio: Decreased, indicating a lower proportion of low-cost deposits.</t>
  </si>
  <si>
    <t>Provisions for Default in Advances: Increased significantly, which can be a concern if defaults rise.</t>
  </si>
  <si>
    <t>Cost to Income Ratio: Although it has improved, the high cost-to-income ratio indicates potential inefficiencies.</t>
  </si>
  <si>
    <t>Credit Cost: Increased credit cost, which can impact profitability if not controlled.</t>
  </si>
  <si>
    <t xml:space="preserve">HDFC Bank Q1 FY25 Results </t>
  </si>
  <si>
    <t>Q1 FY25 (₹ Cr)</t>
  </si>
  <si>
    <t>23,79,100</t>
  </si>
  <si>
    <t>23,79,800</t>
  </si>
  <si>
    <t>24,63,500</t>
  </si>
  <si>
    <t>24,84,900</t>
  </si>
  <si>
    <t>Income earned from fees, commissions, and other sources.</t>
  </si>
  <si>
    <t>கட்டணங்கள் மற்றும் கமிஷன்கள் வருவாய்.</t>
  </si>
  <si>
    <t>ஒற்றுக்கு புத்தக மதிப்பு.</t>
  </si>
  <si>
    <t>Consumer: ₹18,3402 Cr, 
Commercial: ₹91,433 Cr, 
Corporate: ₹93,581 Cr, 
SME: ₹28,186 Cr</t>
  </si>
  <si>
    <t>Net Interest Income (NII): Increased compared to the previous quarter, showing growth in interest income.</t>
  </si>
  <si>
    <t>Capital Adequacy Ratio (CRAR): Improved, indicating a strong capital position.</t>
  </si>
  <si>
    <t>Net Profit: Slightly declined compared to the previous quarter.</t>
  </si>
  <si>
    <t>Non-Interest Income: Significant decline compared to the previous quarter, suggesting lower income from non-lending activities.</t>
  </si>
  <si>
    <t>Gross and Net NPA: Net NPA has increased, showing a slight deterioration in asset quality.</t>
  </si>
  <si>
    <t xml:space="preserve">Bank Comparison Q1 FY25 </t>
  </si>
  <si>
    <t>HDFC Bank Q1 FY25</t>
  </si>
  <si>
    <t>Union Bank Q1 FY25</t>
  </si>
  <si>
    <t>Kotak Bank Q1 FY25</t>
  </si>
  <si>
    <t>Yes Bank Q1 FY25</t>
  </si>
  <si>
    <t>RBL Bank Q1 FY25</t>
  </si>
  <si>
    <t>Best/Largest</t>
  </si>
  <si>
    <t>12,24,191</t>
  </si>
  <si>
    <t>4,47,418</t>
  </si>
  <si>
    <t>2,65,072</t>
  </si>
  <si>
    <t>1,01,352</t>
  </si>
  <si>
    <t>9,12,214</t>
  </si>
  <si>
    <t>4,05,957</t>
  </si>
  <si>
    <t>2,29,565</t>
  </si>
  <si>
    <t>RBL Bank</t>
  </si>
  <si>
    <t>Union Bank</t>
  </si>
  <si>
    <t xml:space="preserve"> HDFC Bank</t>
  </si>
  <si>
    <t>C.Book Value (BV) (₹)</t>
  </si>
  <si>
    <t>Retail: ₹101,000 Cr, 
SME: ₹136,951 Cr, 
Mid Corporate: ₹34,393 Cr, 
Corporate: ₹57,221 Cr</t>
  </si>
  <si>
    <t>Commercial: ₹27,083 Cr, 
Retail: ₹18,840 Cr, 
Agri: ₹18,135 Cr, 
Corporate: ₹13,652 Cr</t>
  </si>
  <si>
    <t>Apollo Hospitals Enterprise Limited - Q4 FY 2024 Results</t>
  </si>
  <si>
    <t>Segment-wise Financials</t>
  </si>
  <si>
    <t>Apollo 
Healthcare Services</t>
  </si>
  <si>
    <t>Apollo 
Health and Lifestyle</t>
  </si>
  <si>
    <t>Apollo HealthCo</t>
  </si>
  <si>
    <t>Consolidated</t>
  </si>
  <si>
    <t>Revenue (₹ crores)</t>
  </si>
  <si>
    <t>EBITDA (₹ crores)</t>
  </si>
  <si>
    <t>PAT (₹ crores)</t>
  </si>
  <si>
    <t>Apollo Healthcare Services Operational Metrics</t>
  </si>
  <si>
    <t>Value</t>
  </si>
  <si>
    <t>Number of Hospitals</t>
  </si>
  <si>
    <t>Number of Beds</t>
  </si>
  <si>
    <t>Average Revenue per Occupied Bed (ARPOB) per day</t>
  </si>
  <si>
    <t>₹59,523</t>
  </si>
  <si>
    <t>Average Length of Stay (ALOS)</t>
  </si>
  <si>
    <t>3.30 days</t>
  </si>
  <si>
    <t>Inpatient Numbers</t>
  </si>
  <si>
    <t>Outpatient Numbers</t>
  </si>
  <si>
    <t>Highlights</t>
  </si>
  <si>
    <t>Revenue Growth: Apollo Healthcare Services revenue grew by 17% YoY to ₹2,562.6 crores.</t>
  </si>
  <si>
    <t>EBITDA Growth: EBITDA increased by 11% YoY to ₹593.1 crores with a margin of 23.1%.</t>
  </si>
  <si>
    <t>PAT Growth: PAT grew by 9% YoY to ₹280.3 crores.</t>
  </si>
  <si>
    <t>Operational Efficiency: ARPOB grew by 12% YoY to ₹59,523 per day, and occupancy rate improved to 65%.</t>
  </si>
  <si>
    <t>Expansion: The number of hospitals increased to 45 with a total of 7,945 beds.</t>
  </si>
  <si>
    <t>Consolidated Financial Results for Q4 FY 2024</t>
  </si>
  <si>
    <t>Q4 FY 2024</t>
  </si>
  <si>
    <t>Q3 FY 2024</t>
  </si>
  <si>
    <t>Q4 FY 2023</t>
  </si>
  <si>
    <t>Remark</t>
  </si>
  <si>
    <t>Suzlon's Consolidated Income Statement (₹ Crores)</t>
  </si>
  <si>
    <t>Particulars</t>
  </si>
  <si>
    <t>Q1 FY25 Unaudited</t>
  </si>
  <si>
    <t>Q4 FY24 Unaudited</t>
  </si>
  <si>
    <t>Q1 FY24 Unaudited</t>
  </si>
  <si>
    <t>FY24 Audited</t>
  </si>
  <si>
    <t>FY23 Audited</t>
  </si>
  <si>
    <t>Net Volumes (MW)</t>
  </si>
  <si>
    <t>Net Revenue</t>
  </si>
  <si>
    <t>Contribution</t>
  </si>
  <si>
    <t>Contribution Margin (%)</t>
  </si>
  <si>
    <t>Employee Expenses</t>
  </si>
  <si>
    <t>Depreciation</t>
  </si>
  <si>
    <t>Net Finance Cost</t>
  </si>
  <si>
    <t>Taxes</t>
  </si>
  <si>
    <t>Net Profit/(Loss) (before exceptional items)</t>
  </si>
  <si>
    <t>Exceptional Loss / (Gain)</t>
  </si>
  <si>
    <t>Net Profit After Tax</t>
  </si>
  <si>
    <t>Key Metrics and Performance Evaluation</t>
  </si>
  <si>
    <t>Value Q1 FY25</t>
  </si>
  <si>
    <t>Performance vs Q1 FY24</t>
  </si>
  <si>
    <t>Performance (Tamil Translation)</t>
  </si>
  <si>
    <t>Volume (MW)</t>
  </si>
  <si>
    <t>103% அதிகரிப்பு</t>
  </si>
  <si>
    <t>Revenue (₹ Crores)</t>
  </si>
  <si>
    <t>50% அதிகரிப்பு</t>
  </si>
  <si>
    <t>86% அதிகரிப்பு</t>
  </si>
  <si>
    <t>3.6% அதிகரிப்பு</t>
  </si>
  <si>
    <t>200% அதிகரிப்பு</t>
  </si>
  <si>
    <t>7.6% அதிகரிப்பு</t>
  </si>
  <si>
    <t>Receivables (₹ Crores)</t>
  </si>
  <si>
    <t>Cash with Company (₹ Crores)</t>
  </si>
  <si>
    <t>Equity (₹ Crores)</t>
  </si>
  <si>
    <t>Borrowing (₹ Crores)</t>
  </si>
  <si>
    <t>Significant Reduction</t>
  </si>
  <si>
    <t>முக்கிய குறைப்பம்</t>
  </si>
  <si>
    <t>ROE %</t>
  </si>
  <si>
    <t>Suzlon's Industry Strengths</t>
  </si>
  <si>
    <t>Installed Wind Energy Capacity</t>
  </si>
  <si>
    <t>20.8 GW (Global)</t>
  </si>
  <si>
    <t>Market Share in India</t>
  </si>
  <si>
    <t>Workforce</t>
  </si>
  <si>
    <t>6,400+</t>
  </si>
  <si>
    <t>Technological Capabilities</t>
  </si>
  <si>
    <t>Own WTG Technology &amp; in-house R&amp;D</t>
  </si>
  <si>
    <t>Geographical Diversification</t>
  </si>
  <si>
    <t>Best-in-class manufacturing across India, vertically integrated supply chain</t>
  </si>
  <si>
    <t>Key Demand Drivers</t>
  </si>
  <si>
    <t>Onshore Wind Potential</t>
  </si>
  <si>
    <t>695 GW (120m HH) and 1,164 GW (150m HH)</t>
  </si>
  <si>
    <t>Wind Bids with State-specific Sub-bids and Pooling of Tariff</t>
  </si>
  <si>
    <t>Specific to state regulations</t>
  </si>
  <si>
    <t>RPO Trajectory</t>
  </si>
  <si>
    <t>29.91% (FY24) to 43.33% (FY30)</t>
  </si>
  <si>
    <t>ISTS Charges Waiver</t>
  </si>
  <si>
    <t>For 25 years for RE projects COD till June 30, 2025</t>
  </si>
  <si>
    <t>Lower Renewable LCOE</t>
  </si>
  <si>
    <t>Strong growth in C&amp;I sectors</t>
  </si>
  <si>
    <t>Green Hydrogen Mission</t>
  </si>
  <si>
    <t>Targets 5 MMT p.a. requiring RE of 125 GW by 2030</t>
  </si>
  <si>
    <t>SECI’s Auction for Green-Hydrogen and Electrolyser Manufacturing</t>
  </si>
  <si>
    <t>Initiatives for Green-Hydrogen production</t>
  </si>
  <si>
    <t>Repowering Potential</t>
  </si>
  <si>
    <t>~25.4 GW</t>
  </si>
  <si>
    <t>Export Hub Potential</t>
  </si>
  <si>
    <t>For wind components</t>
  </si>
  <si>
    <t>VGF Scheme</t>
  </si>
  <si>
    <t>INR 7,500 crore outlay for 1 GW of offshore wind</t>
  </si>
  <si>
    <t>Order Book and Performance Highlights</t>
  </si>
  <si>
    <t>Order Book Growth</t>
  </si>
  <si>
    <t>From 652 MW (Mar'23) to 3,817 MW (Jun'24)</t>
  </si>
  <si>
    <t>WTG Model Mix</t>
  </si>
  <si>
    <t>88% S144, 12% ≤S120</t>
  </si>
  <si>
    <t>Project Segment Mix</t>
  </si>
  <si>
    <t>66% Captive/Retail, 34% Central &amp; State Bids</t>
  </si>
  <si>
    <t>Scope Mix</t>
  </si>
  <si>
    <t>67% Non-EPC, 33% EPC</t>
  </si>
  <si>
    <t>State Mix</t>
  </si>
  <si>
    <t>Significant shares in Gujarat, Andhra Pradesh, Tamil Nadu, and other states</t>
  </si>
  <si>
    <t>Good, Bad, and Ugly Analysis</t>
  </si>
  <si>
    <t>Category</t>
  </si>
  <si>
    <t>Significant growth in revenue and net profit</t>
  </si>
  <si>
    <t>Highest Q1 deliveries in 7 years</t>
  </si>
  <si>
    <t>Strong order book and robust pipeline</t>
  </si>
  <si>
    <t>Reduced borrowings significantly</t>
  </si>
  <si>
    <t>High receivables amounting to ₹1,830 crores</t>
  </si>
  <si>
    <t>Continuous high employee and other expenses</t>
  </si>
  <si>
    <t>Previous exceptional losses affecting net profitability</t>
  </si>
  <si>
    <r>
      <rPr>
        <b/>
        <sz val="14"/>
        <color theme="1"/>
        <rFont val="Lora"/>
        <charset val="134"/>
      </rPr>
      <t>Risk:</t>
    </r>
    <r>
      <rPr>
        <sz val="14"/>
        <color theme="1"/>
        <rFont val="Lora"/>
        <charset val="134"/>
      </rPr>
      <t xml:space="preserve"> reintroduction of reverse building process, maybe a setback for this company. If it remain as  an EPC CONTRACTOR, then it will not affect them.</t>
    </r>
  </si>
  <si>
    <t>Stock Category Preference - By everybody</t>
  </si>
  <si>
    <t>Preference Reason</t>
  </si>
  <si>
    <t>Attractive due to technological advancements and green energy focus</t>
  </si>
  <si>
    <t>Investment-friendly due to strong growth metrics and sustainable energy projects</t>
  </si>
  <si>
    <t>Gen X</t>
  </si>
  <si>
    <t>Stable and growth-oriented with long-term prospects</t>
  </si>
  <si>
    <t>Boomers</t>
  </si>
  <si>
    <t>Preferred for its established market presence and consistent returns</t>
  </si>
  <si>
    <t>Torrent Pharmaceuticals Q1 FY25 Results Analysis</t>
  </si>
  <si>
    <t>Financial Performance Overview (₹ Crores)</t>
  </si>
  <si>
    <t>YoY Change (%)</t>
  </si>
  <si>
    <t>QoQ Change (%)</t>
  </si>
  <si>
    <t>Net Sales</t>
  </si>
  <si>
    <t>Gross Profit</t>
  </si>
  <si>
    <t>Gross Margins (%)</t>
  </si>
  <si>
    <t>81 bps</t>
  </si>
  <si>
    <t>46 bps</t>
  </si>
  <si>
    <t>EBITDA Margins (%)</t>
  </si>
  <si>
    <t>179 bps</t>
  </si>
  <si>
    <t>15 bps</t>
  </si>
  <si>
    <t>Adjusted PAT</t>
  </si>
  <si>
    <t>Net Profit Margins (%)</t>
  </si>
  <si>
    <t>140 bps</t>
  </si>
  <si>
    <t>-40 bps</t>
  </si>
  <si>
    <t>Geographic Performance</t>
  </si>
  <si>
    <t>Geography</t>
  </si>
  <si>
    <t>Q1 FY25 Revenue (₹ Crores)</t>
  </si>
  <si>
    <t>Q1 FY24 Revenue (₹ Crores)</t>
  </si>
  <si>
    <t>Key Highlights</t>
  </si>
  <si>
    <t>India</t>
  </si>
  <si>
    <t>Strong performance driven by new launches in cardiac and diabetes segments</t>
  </si>
  <si>
    <t>Brazil</t>
  </si>
  <si>
    <t>Growth hampered by severe floods in Rio Grande do Sul</t>
  </si>
  <si>
    <t>Germany</t>
  </si>
  <si>
    <t>Driven by new tender wins</t>
  </si>
  <si>
    <t>US</t>
  </si>
  <si>
    <t>Lack of material launches, regulatory issues impacting growth</t>
  </si>
  <si>
    <t>Others (RoW and CMO)</t>
  </si>
  <si>
    <t>Robust growth in Rest of World markets</t>
  </si>
  <si>
    <t>Key Drugs and Therapies Focus</t>
  </si>
  <si>
    <t>Top Brands Performance (Q1 FY25)</t>
  </si>
  <si>
    <t>Brand</t>
  </si>
  <si>
    <t>Therapeutic Area</t>
  </si>
  <si>
    <t>Shelcal</t>
  </si>
  <si>
    <t>Vitamins/Minerals</t>
  </si>
  <si>
    <t>Chymoral</t>
  </si>
  <si>
    <t>Pain/Analgesics</t>
  </si>
  <si>
    <t>Shelcal Xt</t>
  </si>
  <si>
    <t>Nexpro-Rd</t>
  </si>
  <si>
    <t>Gastro Intestinal</t>
  </si>
  <si>
    <t>Nikoran</t>
  </si>
  <si>
    <t>Cardiac</t>
  </si>
  <si>
    <t>Unienzyme</t>
  </si>
  <si>
    <t>Nebicard</t>
  </si>
  <si>
    <t>Losar</t>
  </si>
  <si>
    <t>Veloz-D</t>
  </si>
  <si>
    <t>Losar-H</t>
  </si>
  <si>
    <t>Key Therapeutic Areas Performance (Q1 FY25)</t>
  </si>
  <si>
    <t>Neuro / CNS</t>
  </si>
  <si>
    <t>Vitamins/Minerals/Nutrients</t>
  </si>
  <si>
    <t>Anti Diabetic</t>
  </si>
  <si>
    <t>Pain / Analgesics</t>
  </si>
  <si>
    <t>Derma</t>
  </si>
  <si>
    <t>Anti-Infectives</t>
  </si>
  <si>
    <t>Gynaec.</t>
  </si>
  <si>
    <t>Antineoplast/Immunomodulator</t>
  </si>
  <si>
    <t>Significant revenue and profit growth, improved EBITDA and net profit margins, strong operational performance, and robust performance in key markets such as India and Germany.</t>
  </si>
  <si>
    <t>High dependency on certain markets and products, challenges in the US market due to regulatory issues and lack of new product launches, potential impact from currency fluctuations in international markets.</t>
  </si>
  <si>
    <t>Risk of regulatory challenges, market volatility, and dependency on specific drugs like Losar in the cardiac portfolio, which is growing at a slower pace.</t>
  </si>
  <si>
    <t>Stock Category Preference</t>
  </si>
  <si>
    <t>Attractive due to innovation in pharmaceuticals and potential for growth in emerging therapies.</t>
  </si>
  <si>
    <t>Investment-friendly due to consistent performance and strong market presence.</t>
  </si>
  <si>
    <t>Stable and growth-oriented with long-term prospects in the healthcare sector.</t>
  </si>
  <si>
    <t>Preferred for its established market presence and consistent returns in the pharmaceutical industry.</t>
  </si>
  <si>
    <t>TATA STEEL Q1 25 Results</t>
  </si>
  <si>
    <t>1QFY25</t>
  </si>
  <si>
    <t>4QFY24</t>
  </si>
  <si>
    <t>1QFY24</t>
  </si>
  <si>
    <t>Production volume (mn tons)</t>
  </si>
  <si>
    <t>The volume of steel produced. Higher production indicates better capacity utilization.</t>
  </si>
  <si>
    <t>Total revenue (Rs. Crores)</t>
  </si>
  <si>
    <t>Total revenue generated from operations. Reflects the overall business performance.</t>
  </si>
  <si>
    <t>Raw material cost (Rs. Crores)</t>
  </si>
  <si>
    <t>Cost of raw materials used in production. A key driver of profitability.</t>
  </si>
  <si>
    <t>EBITDA (Rs. Crores)</t>
  </si>
  <si>
    <t>Earnings before interest, taxes, depreciation, and amortization. Indicator of operating performance.</t>
  </si>
  <si>
    <t>Adjusted EBITDA (Rs. Crores)</t>
  </si>
  <si>
    <t>EBITDA adjusted for one-time items. Provides a clearer view of core earnings.</t>
  </si>
  <si>
    <t>Adjusted EBITDA per ton (Rs.)</t>
  </si>
  <si>
    <t>EBITDA divided by total production volume. Measures efficiency.</t>
  </si>
  <si>
    <t>Finance Cost (Rs. Crores)</t>
  </si>
  <si>
    <t>Cost of financing the company's operations. Includes interest expenses.</t>
  </si>
  <si>
    <t>Exceptional items (Rs. Crores)</t>
  </si>
  <si>
    <t>One-time gains or losses not related to core operations.</t>
  </si>
  <si>
    <t>Reported profit (Rs. Crores)</t>
  </si>
  <si>
    <t>Profit after tax and exceptional items. Measures overall profitability.</t>
  </si>
  <si>
    <t>Gross Debt (Rs. Crores)</t>
  </si>
  <si>
    <t>Total debt before adjusting for cash and investments.</t>
  </si>
  <si>
    <t>Net Debt (Rs. Crores)</t>
  </si>
  <si>
    <t>Total debt after adjusting for cash and investments.</t>
  </si>
  <si>
    <t>EBITDA margin (%)</t>
  </si>
  <si>
    <t>EBITDA as a percentage of total revenue. Measures profitability.</t>
  </si>
  <si>
    <t>EBITDA per ton (Rs.)</t>
  </si>
  <si>
    <t>Interest coverage ratio (x)</t>
  </si>
  <si>
    <t>EBITDA divided by interest expenses. Measures ability to cover interest expenses.</t>
  </si>
  <si>
    <t>Net Debt / EBITDA (x)</t>
  </si>
  <si>
    <t>Net debt divided by EBITDA. Measures leverage.</t>
  </si>
  <si>
    <t>SBI Q1 25 Results</t>
  </si>
  <si>
    <t>Q1FY25</t>
  </si>
  <si>
    <t>₹49,01,726 cr</t>
  </si>
  <si>
    <t>₹47,03,950 cr</t>
  </si>
  <si>
    <t>₹45,31,237 cr</t>
  </si>
  <si>
    <t>Total customer deposits held by the bank.</t>
  </si>
  <si>
    <t>வங்கி வைத்திருக்கும் மொத்த வைப்புகள்.</t>
  </si>
  <si>
    <t>₹38,12,087 cr</t>
  </si>
  <si>
    <t>₹36,59,130 cr</t>
  </si>
  <si>
    <t>₹33,03,731 cr</t>
  </si>
  <si>
    <t>வங்கி கொடுத்த மொத்த கடன்கள்.</t>
  </si>
  <si>
    <t>₹41,125 cr</t>
  </si>
  <si>
    <t>₹41,655 cr</t>
  </si>
  <si>
    <t>₹38,905 cr</t>
  </si>
  <si>
    <t>கடன்களில் சம்பாதித்த வட்டி - வைப்புகளில் செலுத்திய வட்டி.</t>
  </si>
  <si>
    <t>₹11,162 cr</t>
  </si>
  <si>
    <t>₹17,369 cr</t>
  </si>
  <si>
    <t>₹12,063 cr</t>
  </si>
  <si>
    <t>Income from fees, commissions, trading, etc.</t>
  </si>
  <si>
    <t>கட்டணங்கள், கமிஷன்கள், வர்த்தகம் மற்றும் பிறவற்றிலிருந்து வரும் வருவாய்.</t>
  </si>
  <si>
    <t>(Net Interest Income / Average Earning Assets) x 100</t>
  </si>
  <si>
    <t>(நிகர வட்டி வருவாய் / சராசரி வருமான வர்த்தகம்) x 100</t>
  </si>
  <si>
    <t>Funds set aside for loan losses and other contingencies.</t>
  </si>
  <si>
    <t>கடன் இழப்புகள் மற்றும் பிற அவசர நிலைமைகளுக்காக ஒதுக்கப்படும் நிதி.</t>
  </si>
  <si>
    <t>₹17,035 cr</t>
  </si>
  <si>
    <t>₹20,698 cr</t>
  </si>
  <si>
    <t>₹16,884 cr</t>
  </si>
  <si>
    <t>Total profit after tax and provisions.</t>
  </si>
  <si>
    <t>வரிகள் மற்றும் ஒதுக்கீடுகளுக்குப் பிறகு மொத்த இலாபம்.</t>
  </si>
  <si>
    <t>Percentage of loans that are in default or close to being in default.</t>
  </si>
  <si>
    <t>நிலுவையில் உள்ள அல்லது நிலுவையில் இருப்பதற்குக் குறைந்த அடிப்படை குறியீடுகள் விகிதம்.</t>
  </si>
  <si>
    <t>Gross NPAs minus provisions.</t>
  </si>
  <si>
    <t>மொத்த NPAs - ஒதுக்கீடுகள்.</t>
  </si>
  <si>
    <t>(Total Advances / Total Deposits) x 100</t>
  </si>
  <si>
    <t>(மொத்த கடன்கள் / மொத்த வைப்புகள்) x 100</t>
  </si>
  <si>
    <t>(Operating Expenses / Operating Income) x 100</t>
  </si>
  <si>
    <t>(செயல்பாட்டு செலவுகள் / செயல்பாட்டு வருவாய்) x 100</t>
  </si>
  <si>
    <t>(Net Profit / Average Shareholders' Equity) x 100</t>
  </si>
  <si>
    <t>(நிகர இலாபம் / சராசரி பங்குதாரர்களின் மூலதனம்) x 100</t>
  </si>
  <si>
    <t>(Net Profit / Average Total Assets) x 100</t>
  </si>
  <si>
    <t>(நிகர இலாபம் / சராசரி மொத்த சொத்துகள்) x 100</t>
  </si>
  <si>
    <t>(Capital / Risk-Weighted Assets) x 100</t>
  </si>
  <si>
    <t>(மூலதனம் / அபாயம் எடை பெற்ற சொத்துகள்) x 100</t>
  </si>
  <si>
    <t>PCR</t>
  </si>
  <si>
    <t>(Total Provisions / Gross NPAs) x 100</t>
  </si>
  <si>
    <t>(மொத்த ஒதுக்கீடுகள் / மொத்த NPAs) x 100</t>
  </si>
  <si>
    <t>CASA Percentage</t>
  </si>
  <si>
    <t>(CASA Deposits / Total Deposits) x 100</t>
  </si>
  <si>
    <t>(CASA வைப்புகள் / மொத்த வைப்புகள்) x 100</t>
  </si>
  <si>
    <t>(Total Provisions / Total Advances) x 100</t>
  </si>
  <si>
    <t>(மொத்த ஒதுக்கீடுகள் / மொத்த கடன்கள்) x 100</t>
  </si>
  <si>
    <t>Steady Increase in Deposits and Advances: The bank has shown a positive growth trend in both deposits and advances compared to the previous quarters and the same quarter last year.</t>
  </si>
  <si>
    <t>Improved Cost to Income Ratio: There is a reduction in the cost to income ratio indicating better operational efficiency.</t>
  </si>
  <si>
    <t>High Provision Coverage Ratio: A high PCR of 74.41% ensures that the bank is well-prepared to handle potential NPAs.</t>
  </si>
  <si>
    <t>Decline in Non-Interest Income: The non-interest income has decreased significantly compared to the previous quarter.</t>
  </si>
  <si>
    <t>Reduced Net Interest Margin: There is a slight decline in NIM, which could impact the profitability of the bank in the long run.</t>
  </si>
  <si>
    <t>Decrease in Net Profit: A notable decline in net profit compared to the previous quarter indicates some underlying issues that need to be addressed.</t>
  </si>
  <si>
    <t>Comparison</t>
  </si>
  <si>
    <t>Bank of Baroda (Q1FY25)</t>
  </si>
  <si>
    <t>Bank of India (Q1FY25)</t>
  </si>
  <si>
    <t>State Bank of India (Q1FY25)</t>
  </si>
  <si>
    <t>₹13,06,994 cr</t>
  </si>
  <si>
    <t>₹7,64,396 cr</t>
  </si>
  <si>
    <t>₹10,71,681 cr</t>
  </si>
  <si>
    <t>₹6,00,264 cr</t>
  </si>
  <si>
    <t>₹11,600 cr</t>
  </si>
  <si>
    <t>₹6,275 cr</t>
  </si>
  <si>
    <t>₹2,487 cr</t>
  </si>
  <si>
    <t>₹1,302 cr</t>
  </si>
  <si>
    <t>Provisions for Bad Loans</t>
  </si>
  <si>
    <t>₹1,011 cr</t>
  </si>
  <si>
    <t>₹1,216 cr</t>
  </si>
  <si>
    <t>4518 cr</t>
  </si>
  <si>
    <t>₹4,458 cr</t>
  </si>
  <si>
    <t>₹1,703 cr</t>
  </si>
  <si>
    <t>₹124.87</t>
  </si>
  <si>
    <t>Details of Advances to Various Sectors (Percentages)</t>
  </si>
  <si>
    <t>Retail Loans</t>
  </si>
  <si>
    <t>Home Loans</t>
  </si>
  <si>
    <t>Auto Loans</t>
  </si>
  <si>
    <t>MSME</t>
  </si>
  <si>
    <t>Corporate</t>
  </si>
  <si>
    <t>Others</t>
  </si>
  <si>
    <t xml:space="preserve"> Carry Trade Example</t>
  </si>
  <si>
    <t>Period</t>
  </si>
  <si>
    <t>Borrowing Amount (JPY)</t>
  </si>
  <si>
    <t>Exchange Rate (JPY/USD)</t>
  </si>
  <si>
    <t>USD Received</t>
  </si>
  <si>
    <t>Investment Yield (%)</t>
  </si>
  <si>
    <t>Interest Earned (USD)</t>
  </si>
  <si>
    <t>Borrowing Cost (%)</t>
  </si>
  <si>
    <t>Interest Paid (JPY)</t>
  </si>
  <si>
    <t>Interest Paid (USD)</t>
  </si>
  <si>
    <t>Net Profit (USD)</t>
  </si>
  <si>
    <t>¥10,000,000</t>
  </si>
  <si>
    <t>¥50,000</t>
  </si>
  <si>
    <t>ஜூன் 2024:</t>
  </si>
  <si>
    <t>June 2024:</t>
  </si>
  <si>
    <t>Borrowed ¥10,000,000 at 0.5% interest.</t>
  </si>
  <si>
    <t>¥10,000,000 (யேன்) 0.5% வட்டியில் கடன் பெற்றார்.</t>
  </si>
  <si>
    <t>Converted to $62,111.80 (exchange rate 161).</t>
  </si>
  <si>
    <t>$62,111.80 (டாலர்) (நாணய மாற்று விகிதம் 161) மாற்றப்பட்டது.</t>
  </si>
  <si>
    <t>Invested in U.S. Treasury bonds at 4% yield.</t>
  </si>
  <si>
    <t>4% விளைவுள்ள அமெரிக்க பாரத அரசின் பத்திரங்களில் முதலீடு செய்தார்.</t>
  </si>
  <si>
    <t>Earned $2,484.47 from investment.</t>
  </si>
  <si>
    <t>முதலீட்டில் இருந்து $2,484.47 (டாலர்) வருமானம் பெற்றார்.</t>
  </si>
  <si>
    <t>Paid $310.56 as interest.</t>
  </si>
  <si>
    <t>வட்டி செலுத்தியது $310.56 (டாலர்).</t>
  </si>
  <si>
    <t>Net profit: $2,173.91.</t>
  </si>
  <si>
    <t>நிகர இலாபம்: $2,173.91 (டாலர்).</t>
  </si>
  <si>
    <t>August 2024:</t>
  </si>
  <si>
    <t>Converted to $70,422.54 (exchange rate 142).</t>
  </si>
  <si>
    <t>ஆகஸ்ட் 2024:</t>
  </si>
  <si>
    <t>Invested in U.S. Treasury bonds at 3.7% yield.</t>
  </si>
  <si>
    <t>Earned $2,606.61 from investment.</t>
  </si>
  <si>
    <t>$70,422.54 (டாலர்) (நாணய மாற்று விகிதம் 142) மாற்றப்பட்டது.</t>
  </si>
  <si>
    <t>Paid $352.11 as interest.</t>
  </si>
  <si>
    <t>3.7% விளைவுள்ள அமெரிக்க பாரத அரசின் பத்திரங்களில் முதலீடு செய்தார்.</t>
  </si>
  <si>
    <t>Net profit: $2,254.50.</t>
  </si>
  <si>
    <t>முதலீட்டில் இருந்து $2,606.61 (டாலர்) வருமானம் பெற்றார்.</t>
  </si>
  <si>
    <t>வட்டி செலுத்தியது $352.11 (டாலர்).</t>
  </si>
  <si>
    <t>நிகர இலாபம்: $2,254.50 (டாலர்).</t>
  </si>
  <si>
    <t xml:space="preserve">PG Electroplast Q1 FY25 Results </t>
  </si>
  <si>
    <t>Key Financial Metrics (₹ Crores)</t>
  </si>
  <si>
    <t>% Change (QoQ)</t>
  </si>
  <si>
    <t>% Change (YoY)</t>
  </si>
  <si>
    <t>Operating Revenues</t>
  </si>
  <si>
    <t>CORM (Cost of Raw Materials)</t>
  </si>
  <si>
    <t>% of Sales</t>
  </si>
  <si>
    <t>Gross Contribution</t>
  </si>
  <si>
    <t>PBIT</t>
  </si>
  <si>
    <t>PBIT Margin (%)</t>
  </si>
  <si>
    <t>Finance Cost</t>
  </si>
  <si>
    <t>PBT Margin (%)</t>
  </si>
  <si>
    <t>Tax</t>
  </si>
  <si>
    <t>Debt and Cash Balance (₹ Crores)</t>
  </si>
  <si>
    <t>Gross Debt</t>
  </si>
  <si>
    <t>Cash &amp; Bank Balances</t>
  </si>
  <si>
    <t>Net Debt</t>
  </si>
  <si>
    <t>The company has shown a robust increase in revenue, with Q1 FY25 operating revenues up by 94.9% YoY and 22.7% QoQ.</t>
  </si>
  <si>
    <t>This growth is supported by strong performance across its segments, particularly in products and plastics.</t>
  </si>
  <si>
    <t>EBITDA has more than doubled YoY, showing a 100.5% increase.</t>
  </si>
  <si>
    <t>PAT has shown significant growth, increasing by 151.2% YoY.</t>
  </si>
  <si>
    <t>Effective Cost Management:</t>
  </si>
  <si>
    <t>Despite the increase in operating expenses, the company has managed to maintain its EBITDA and PAT margins.</t>
  </si>
  <si>
    <t>Reduction in net debt by 58% QoQ and 83.3% YoY, indicating strong financial management and reduced leverage.</t>
  </si>
  <si>
    <t>Future Growth Plans:</t>
  </si>
  <si>
    <t>Clear guidance and growth plans with a revenue target of ₹3,650 crores for FY25, a growth of 32.9% over FY24.</t>
  </si>
  <si>
    <t>Planned capital expenditure for expansion indicates a commitment to long-term growth.</t>
  </si>
  <si>
    <t>Strategic Joint Ventures:</t>
  </si>
  <si>
    <t>The JV with Goodworth Electronics is expected to add ₹600 crores to group revenues, demonstrating strategic growth through partnerships.</t>
  </si>
  <si>
    <t>Increasing Costs:</t>
  </si>
  <si>
    <t>Significant increases in depreciation and finance costs, which could impact net profitability.</t>
  </si>
  <si>
    <t>The cost of raw materials (CORM) remains high, which could squeeze margins if not managed properly.</t>
  </si>
  <si>
    <t>Dependency on Specific Segments:</t>
  </si>
  <si>
    <t>Heavy reliance on the products and plastics segments, which may expose the company to risks associated with these markets.</t>
  </si>
  <si>
    <t>High Working Capital Requirements:</t>
  </si>
  <si>
    <t>High receivables and inventory days indicate potential issues with working capital management, which could affect cash flow.</t>
  </si>
  <si>
    <t>Vulnerability to Market Fluctuations:</t>
  </si>
  <si>
    <t>The company's performance is highly susceptible to raw material price volatility and market demand fluctuations, which can adversely affect margins.</t>
  </si>
  <si>
    <t>JV Performance Risk:</t>
  </si>
  <si>
    <t>The initial performance of the Goodworth Electronics JV, which showed a small loss due to under-absorption of fixed costs, could be a concern if not managed efficiently.</t>
  </si>
  <si>
    <t>Gen Z (Born 1997-2012)</t>
  </si>
  <si>
    <t>Interest in Technological Innovation: PG Electroplast's involvement in consumer electronics and innovative manufacturing might appeal to Gen Z, who value technological advancement.</t>
  </si>
  <si>
    <t>Sustainability Focus: If PG Electroplast can position itself as a sustainable and environmentally friendly company, it might attract Gen Z investors who prioritize ESG (Environmental, Social, Governance) factors.</t>
  </si>
  <si>
    <t>Millennials (Born 1981-1996)</t>
  </si>
  <si>
    <t>Growth Potential: Millennials are likely to be attracted by the strong revenue growth and profitability improvements.</t>
  </si>
  <si>
    <t>Future Expansion: The clear future growth plans and strategic JVs indicate long-term growth potential, which is appealing for millennials looking for investments with growth prospects.</t>
  </si>
  <si>
    <t>Gen X (Born 1965-1980)</t>
  </si>
  <si>
    <t>Financial Stability: The reduction in net debt and improved profitability might appeal to Gen X investors who prioritize financial stability and strong fundamentals.</t>
  </si>
  <si>
    <t>Dividend Potential: If the company starts paying dividends, Gen X investors, who may be looking for income-generating investments, would find it attractive.</t>
  </si>
  <si>
    <t>Boomers (Born 1946-1964)</t>
  </si>
  <si>
    <t>Established Track Record: Boomers might be drawn to PG Electroplast's long-standing presence and established market position since they often look for reliable and established companies.</t>
  </si>
  <si>
    <t>Income and Stability: Boomers are generally risk-averse and may appreciate the company's financial management and potential for stable returns.</t>
  </si>
  <si>
    <t>IOCL Q1 25</t>
  </si>
  <si>
    <t xml:space="preserve">P&amp;L Account </t>
  </si>
  <si>
    <t>Q1 FY25 (Cr)</t>
  </si>
  <si>
    <t>Q1 FY24 (Cr)</t>
  </si>
  <si>
    <t>Q4 FY24 (Cr)</t>
  </si>
  <si>
    <t>Expenditure</t>
  </si>
  <si>
    <t>Raw Material</t>
  </si>
  <si>
    <t>Staff Cost</t>
  </si>
  <si>
    <t>Other expenses</t>
  </si>
  <si>
    <t>OPM (%)</t>
  </si>
  <si>
    <t>Other Income</t>
  </si>
  <si>
    <t>Interest</t>
  </si>
  <si>
    <t>Adj PAT</t>
  </si>
  <si>
    <t>Performance Highlights</t>
  </si>
  <si>
    <t>Throughput (mmt)</t>
  </si>
  <si>
    <t>Refinery</t>
  </si>
  <si>
    <t>Marketing (domestic)</t>
  </si>
  <si>
    <t>Pipeline</t>
  </si>
  <si>
    <t>Reported GRMs (USD/bbl)</t>
  </si>
  <si>
    <t>Inventory gain/loss (Rs Cr)</t>
  </si>
  <si>
    <t>Core GRM in $</t>
  </si>
  <si>
    <t>S’Pore GRMs in $</t>
  </si>
  <si>
    <t>Marketing EBITDA (Rs/ltr)</t>
  </si>
  <si>
    <t>EBITDA Integrated margin (USD/bbl)</t>
  </si>
  <si>
    <t>The pipeline throughput and marketing domestic segments showed growth both y/y and q/q.</t>
  </si>
  <si>
    <t>Refining and marketing EBITDA margins improved significantly in the current quarter.</t>
  </si>
  <si>
    <t>Revenue and operating profit showed a decline both y/y and q/q.</t>
  </si>
  <si>
    <t>Other income reduced by 38.6% y/y and 67.8% q/q, impacting the overall profitability.</t>
  </si>
  <si>
    <t>The PAT and Adj PAT dropped drastically by 80.1% y/y and 42.4% q/q, indicating significant pressure on the bottom line.</t>
  </si>
  <si>
    <t>The company faced inventory losses significantly affecting the reported GRMs. ​</t>
  </si>
  <si>
    <t xml:space="preserve">Tata Power Q1 FY25 </t>
  </si>
  <si>
    <t>Total Revenue (₹ Cr)</t>
  </si>
  <si>
    <t>Exceptional Items (₹ Cr)</t>
  </si>
  <si>
    <t>PAT (₹ Cr)</t>
  </si>
  <si>
    <t>Growth Drivers for Tata Power:</t>
  </si>
  <si>
    <t>Renewable Energy Expansion:             
          Tata Power continues to invest in solar and wind projects, contributing to its robust revenue growth. With increasing emphasis on renewable energy, the company is well-positioned to capitalize on the growing demand for clean energy solutions.</t>
  </si>
  <si>
    <t>Solar Rooftop Leadership:        
    Tata Power maintains a leading position in the solar rooftop EPC market, with a significant market share. The growth in rooftop solar installations supports revenue and profitability.</t>
  </si>
  <si>
    <t>Utility Scale EPC Projects: 
       A well-diversified utility-scale order book ensures a steady stream of revenue from large-scale projects. This diversification helps mitigate risks associated with single-project dependencies.</t>
  </si>
  <si>
    <t>Operational Efficiency: 
       High plant load and capacity utilization factors, especially in solar and wind projects, reflect the company's operational efficiency. Reduced AT&amp;C losses in distribution also contribute to improved margins.</t>
  </si>
  <si>
    <t>Revenue and PAT Growth: Significant year-over-year growth in revenue (12%) and PAT (31%) demonstrates strong financial performance.</t>
  </si>
  <si>
    <t>Maintained EBITDA: Consistent EBITDA despite minor fluctuations indicates stable operational efficiency.</t>
  </si>
  <si>
    <t>Market Leadership: Dominance in solar rooftop EPC and diversified order book in utility-scale projects bolster future growth prospects.</t>
  </si>
  <si>
    <t>EBITDA Margin Decline: Slight decrease in EBITDA margin compared to Q4 FY24, suggesting potential cost pressures or efficiency issues.</t>
  </si>
  <si>
    <t>Increased Receivables: A notable increase in receivables could indicate challenges in cash collection, potentially impacting liquidity.</t>
  </si>
  <si>
    <t>High Net Debt: Significant increase in net debt from Q1 FY24 to Q1 FY25 due to higher capex and working capital requirements, which could strain the company's balance sheet if not managed effectively.</t>
  </si>
  <si>
    <t>Operational Risks: Continued reliance on coal-based projects and associated regulatory risks could pose long-term sustainability challenges.</t>
  </si>
  <si>
    <t>AIRTEL Q1 25</t>
  </si>
  <si>
    <t>Operating Metrics</t>
  </si>
  <si>
    <t>India Business - Mobile</t>
  </si>
  <si>
    <t>YoY</t>
  </si>
  <si>
    <t>QoQ</t>
  </si>
  <si>
    <t>Customer Base ('000)</t>
  </si>
  <si>
    <t>4,09,275</t>
  </si>
  <si>
    <t>3,82,861</t>
  </si>
  <si>
    <t>4,06,349</t>
  </si>
  <si>
    <t>Average Revenue Per User (ARPU) (Rs)</t>
  </si>
  <si>
    <t>Voice Usage per customer (min)</t>
  </si>
  <si>
    <t>Data Usage per customer (GBs)</t>
  </si>
  <si>
    <t>Bharti Africa</t>
  </si>
  <si>
    <t>1,55,416</t>
  </si>
  <si>
    <t>1,43,103</t>
  </si>
  <si>
    <t>1,52,719</t>
  </si>
  <si>
    <t>Average Revenue Per User (ARPU) (USD)</t>
  </si>
  <si>
    <t xml:space="preserve">Quarter Snapshot Consolidated					</t>
  </si>
  <si>
    <t>EBITDA (Rs crore)</t>
  </si>
  <si>
    <t>Margins (%)</t>
  </si>
  <si>
    <t>-94.6bps</t>
  </si>
  <si>
    <t>-30.9bps</t>
  </si>
  <si>
    <t>By Geography</t>
  </si>
  <si>
    <t>Total revenues (Rs crore)</t>
  </si>
  <si>
    <t>- India</t>
  </si>
  <si>
    <t>- Africa</t>
  </si>
  <si>
    <t>3.5bps</t>
  </si>
  <si>
    <t>-425.1bps</t>
  </si>
  <si>
    <t>EBIT (Rs crore)</t>
  </si>
  <si>
    <t>Valuation Snapshot</t>
  </si>
  <si>
    <t>Business Segment</t>
  </si>
  <si>
    <t>Ownership (%)</t>
  </si>
  <si>
    <t>Proportionate EBITDA (Rs crore)</t>
  </si>
  <si>
    <t>EV/EBITDA (x)</t>
  </si>
  <si>
    <t>Fair Value (Rs crore)</t>
  </si>
  <si>
    <t>Value/Share (Rs)</t>
  </si>
  <si>
    <t>India SA business (excl. towers)</t>
  </si>
  <si>
    <t>8,95,854</t>
  </si>
  <si>
    <t>Tower business (15% discount to fair value)</t>
  </si>
  <si>
    <t>Africa business</t>
  </si>
  <si>
    <t>Less net debt</t>
  </si>
  <si>
    <t>-2,13,126</t>
  </si>
  <si>
    <t>Total Value</t>
  </si>
  <si>
    <t>8,07,800</t>
  </si>
  <si>
    <t>Revenue growth of 2.8% YoY and 2.4% QoQ.</t>
  </si>
  <si>
    <t>India business showing strong growth in ARPU, customer base, and data usage per customer.</t>
  </si>
  <si>
    <t>Positive EBITDA growth in the India segment.</t>
  </si>
  <si>
    <t>Decline in voice usage per customer in India.</t>
  </si>
  <si>
    <t>Negative growth in total revenues and EBITDA for Africa.</t>
  </si>
  <si>
    <t>Decline in EBITDA margins for both consolidated and Africa segments.</t>
  </si>
  <si>
    <t>Significant YoY decline in EBITDA margin for the consolidated business.</t>
  </si>
  <si>
    <t>Notable negative growth in EBIT for Africa.</t>
  </si>
  <si>
    <t>Bajaj Auto</t>
  </si>
  <si>
    <t>TVS</t>
  </si>
  <si>
    <t>Total Revenue from Operation</t>
  </si>
  <si>
    <t>Segment which gives more revenue</t>
  </si>
  <si>
    <t xml:space="preserve">125cc segment bikes contribute 39% of total two-wheeler motor cycle revenue  </t>
  </si>
  <si>
    <t>Motor cycle contributing 47.29 in to total sales</t>
  </si>
  <si>
    <t>Bajaj</t>
  </si>
  <si>
    <t>Strong EV performance: Despite subsidy reductions, the company is confident about EV penetration due to cost savings for consumers.</t>
  </si>
  <si>
    <t>Product pipeline: Bajaj Auto is actively expanding its EV portfolio with new models and features to cater to different customer segments.</t>
  </si>
  <si>
    <t>Capacity flexibility: The company has flexible manufacturing capacity to quickly adapt to EV demand.</t>
  </si>
  <si>
    <t>CNG expertise: Bajaj Auto has a strong track record in CNG technology with a significant market share in CNG 3-wheelers, mitigating safety concerns.</t>
  </si>
  <si>
    <t>Egypt market potential: The potential to re-enter the Egyptian market with quadricycles is significant, despite currency challenges.</t>
  </si>
  <si>
    <t>Bajaj Auto's conservative financial management has resulted in a low debt-to-equity ratio, providing the company with a strong balance sheet and financial flexibility. This positions Bajaj Auto favorably to weather economic downturns and invest in growth opportunities.</t>
  </si>
  <si>
    <t>The electric 2-wheeler business is not yet profitable, even with PLI incentives The Chetak EV business is not yet profitable, with pricing pressure challenging cost reduction efforts.. The company faces challenges in certain markets where the classic motorcycle segment is dominant.</t>
  </si>
  <si>
    <t>The main risks include the uncertainty around future pricing in the EV market, potential challenges in achieving the expected cost reductions, and the reliance on organic growth in a highly competitive 3-wheeler market. Additionally, the large capital infusion into Bajaj Auto Credit Limited implies a significant financial commitment that could carry risks if not managed effectively.</t>
  </si>
  <si>
    <t>Competition: Increasing competition in both the EV and CNG segments could erode market share.</t>
  </si>
  <si>
    <t>Regulatory changes: Changes in government policies, subsidies, or regulations could impact the EV and CNG businesses.</t>
  </si>
  <si>
    <t>Technology evolution: Rapid advancements in battery technology or charging infrastructure could render existing products less competitive.</t>
  </si>
  <si>
    <t>TVS offers a customer-centric approach by providing electric vehicle variants with a range of battery sizes (2.2 kW, 3.4 kW, and 5.1 kW), empowering consumers to select the option that best suits their specific needs and preferences.</t>
  </si>
  <si>
    <t>TVS Motor Company is witnessing a positive trend with rural markets slightlyoutperforming urban areas for the first time. This, coupled with the anticipated favorable monsoon, positions the company for sustained growth in the rural segment.</t>
  </si>
  <si>
    <t>TVS has added a new motor cycle HIX 125 5 Gear to their portfolio, The company is set to expand its EV product portfolio with an additional launch scheduled for this quarter.</t>
  </si>
  <si>
    <t>TVS Motor is strategically investing in brand building, digital technologies, and electric vehicle innovation to strengthen its market position and drive future revenue growth.</t>
  </si>
  <si>
    <t>The ongoing conflict in the Red Sea has led to extended transit times and disruptions in cargo and vessel availability.</t>
  </si>
  <si>
    <t>Currency fluctuations and high inflation rates are impacting several African markets, while political instability in Bangladesh is adversely affecting revenue and performance.</t>
  </si>
  <si>
    <t>The Variable nature price increase in Packing and fright cost have affect the revenue</t>
  </si>
  <si>
    <t>Still, there is a plan to continue the investment it will take the next 8 quarters to reflect in the revenue.</t>
  </si>
  <si>
    <t>The Company's substantial debt levels could adversely impact its financial flexibility, liquidity, and profitability, potentially limiting its ability to invest in growth initiatives, meet financial obligations, and withstand economic downturns.</t>
  </si>
  <si>
    <t>TVS Motor Company acquired the struggling British motorcycle brand, Norton, in 2020. Despite significant financial losses in the subsequent years, TVS remains committed to reviving the iconic motorcycle brand.</t>
  </si>
  <si>
    <t>A prolonged economic downturn in Europe &amp; Africa could adversely impact TVS Motor Company's export revenues and profitability, as the region represents a significant market for its products. Decreased consumer spending and reduced demand for two-wheelers in Europe could lead to lower sales volumes and margin compression</t>
  </si>
  <si>
    <t xml:space="preserve">1. Strong Revenue Growth: </t>
  </si>
  <si>
    <t>The company reported ₹605 Cr in revenue for Q1 FY25, with a healthy mix of license revenue (₹125 Cr) and AMC (₹121 Cr).</t>
  </si>
  <si>
    <t>A solid deal pipeline worth ₹8500 Cr, with significant new deals won across various regions, including North America, India, and Austraila</t>
  </si>
  <si>
    <t>2. Product Innovation:</t>
  </si>
  <si>
    <t>The introduction of AI-driven products like eMACH.ai and Purple Fabric positions the company well in the financial technology space.</t>
  </si>
  <si>
    <t>The documented AI use cases and ongoing product development efforts suggest a strong focus on innovation.</t>
  </si>
  <si>
    <t>3. Strategic Market Expansion:</t>
  </si>
  <si>
    <t>The company's entry into the US market and plans to build a local team show a proactive approach to market expansion.</t>
  </si>
  <si>
    <t>Positive momentum in Europe and a strong pipeline indicate a growing presence in key global markets.</t>
  </si>
  <si>
    <t>4. Cash Reserves:</t>
  </si>
  <si>
    <t>The company maintains a healthy cash position of ₹813 Cr, providing financial stability and the ability to invest in growth opportunities.</t>
  </si>
  <si>
    <t>1. Lower Initial Margins:</t>
  </si>
  <si>
    <t>The company's current EBITDA margin of 20% is relatively low, especially considering the significant investments in new technology and market expansion.</t>
  </si>
  <si>
    <t>Management expects margins to remain low initially, with a potential improvement only in 6-8 quarters.</t>
  </si>
  <si>
    <t>2. Cost Management:</t>
  </si>
  <si>
    <t>Operating costs are high, around ₹480 Cr, with rising software expenses due to investments in generative AI and cloud services.</t>
  </si>
  <si>
    <t>The long sales cycles and wintering period may impact revenue growth and profitability in the short term.</t>
  </si>
  <si>
    <t>1. Competitive Intensity in the US:</t>
  </si>
  <si>
    <t>Entering the US market presents challenges, including stiff competition and complex regulatory requirements, which could impact the company's ability to gain market share.</t>
  </si>
  <si>
    <t>2. Deal Delays:</t>
  </si>
  <si>
    <t>The "wintering period" and deal delays have already impacted revenue. Continued delays could further affect financial performance, especially if new revenue fails to materialize as expected.</t>
  </si>
  <si>
    <t>3. High Dependency on New Technology:</t>
  </si>
  <si>
    <t>The success of AI-driven products and partnerships is crucial for future growth. Any setbacks in product development or adoption could pose a significant risk to the company's growth trajectory.</t>
  </si>
  <si>
    <t>4. High Days Sales Outstanding (DSO):</t>
  </si>
  <si>
    <t>A DSO of 126 days is relatively high, even though it reduces to 101 days when excluding GeM. This could indicate potential challenges in cash flow management and customer payment timelines.</t>
  </si>
  <si>
    <t>Q1 FY 2025</t>
  </si>
  <si>
    <t>Nexus</t>
  </si>
  <si>
    <t>51.0 Million Sq ft</t>
  </si>
  <si>
    <t>33.6 Million Sq ft</t>
  </si>
  <si>
    <t>28.8 Million Sq ft</t>
  </si>
  <si>
    <t>9.9 Million Sq ft</t>
  </si>
  <si>
    <t>Bangalore(75), Mumbai(9), Pune(8), NCR(6),Chennai (2)</t>
  </si>
  <si>
    <t>Hyderabad 40.8%, Mumbai 39.6%, Pune 16.2%, Chennai 3.4%</t>
  </si>
  <si>
    <t>(Banglore, Chennai, Hyderabad, Mumbai, Pune, Kolkata &amp; Delhi NCR</t>
  </si>
  <si>
    <t>Chennai, Bengaluru, Mysuru, Mangaluru, Pune, Hyderabad, Mumbai, Delhi, Amritsar, Indore, Udaipur, Ahmedabad, Chandigarh, Bhubaneswar.</t>
  </si>
  <si>
    <t>934.2 Crores</t>
  </si>
  <si>
    <t>619.8 Crores</t>
  </si>
  <si>
    <t>573.8 Crores</t>
  </si>
  <si>
    <t>553.8 Crores</t>
  </si>
  <si>
    <t>757.5 Crores</t>
  </si>
  <si>
    <t>496.4 Crores</t>
  </si>
  <si>
    <t>474.8 Crores</t>
  </si>
  <si>
    <t>412.7 Crores</t>
  </si>
  <si>
    <t>532 Crores</t>
  </si>
  <si>
    <t>465.7 Crores</t>
  </si>
  <si>
    <t>260 Crores</t>
  </si>
  <si>
    <t>325.3 Crores</t>
  </si>
  <si>
    <t>531 Crores</t>
  </si>
  <si>
    <t>463.7 Crores</t>
  </si>
  <si>
    <t>216 Crores</t>
  </si>
  <si>
    <t>1515 Crores</t>
  </si>
  <si>
    <t>7.6years</t>
  </si>
  <si>
    <t>6.9 years</t>
  </si>
  <si>
    <t>7.1 years</t>
  </si>
  <si>
    <t>5 years</t>
  </si>
  <si>
    <t>Technology, Financial Services, Research consultancy Analytics, Health care, Engineering Manufacturing, other</t>
  </si>
  <si>
    <t>Technology,co-working, Professional services, Financial services, Health care, Pharma &amp; Others.</t>
  </si>
  <si>
    <t>Technology, Consulting, Oil and gas, BFSI, Retail, Telecom, Industries &amp; logistics, Health care, Real estate and infra &amp; others.</t>
  </si>
  <si>
    <t>Retail, Commercial office, Hospitality &amp; Solar.</t>
  </si>
  <si>
    <t>5.60 per unit</t>
  </si>
  <si>
    <t>5.04 per unit</t>
  </si>
  <si>
    <t>4.5 per unit</t>
  </si>
  <si>
    <t>2.14 per unit</t>
  </si>
  <si>
    <t xml:space="preserve">EMBUSSY RITES   </t>
  </si>
  <si>
    <t>Strong Leasing Performance: Embassy REIT leased a significant 1.9 million square feet (msf) in Q1 FY2025, a 70% year-over-year (YoY) increase. This indicates healthy demand for office space in their portfolio.</t>
  </si>
  <si>
    <t>Continued Growth: for the commercial office segment grew by 4% YoY. Distributions also grew by 4% YoY.</t>
  </si>
  <si>
    <t>High Occupancy Rates: Three office parks have 100% occupancy, and Bengaluru, Mumbai, and Chennai properties have occupancy rates in the high 90s. This indicates strong tenant demand and limited vacancy risk.</t>
  </si>
  <si>
    <t>A robust development pipeline of 8.6 msf with pre-commitment for ~70% of the space to leading multinationals bodes well for future NOI growth.</t>
  </si>
  <si>
    <t>Acquisition of Embassy Splendid TechZone:• Completed acquisition of Embassy Splendid TechZone, a ~5 msf premium business park in Chennai</t>
  </si>
  <si>
    <t>Redevelopment Project: The redevelopment project at Embassy Manyata with a potential 20% yield on cost is a strategic move to unlock value from existing assets.</t>
  </si>
  <si>
    <t>FY2025 NOI is projected between ₹32.1bn and ₹33.5bn, indicating a 10% YoY growth at midpoint. Distributions are expected to be ₹22.4bn to ₹23.1bn, translating to a 7% YoY growth in DPU at midpoint.</t>
  </si>
  <si>
    <t>EMBUSSY Rites have announced a distribution of ₹530 crores, translating to ₹5.60 per unit, has been declared for the first quarter of the financial year 2025.</t>
  </si>
  <si>
    <t>Revenue from operations have grown by 2% and Net Operating Income (NOI) has only grown by 3% YOY</t>
  </si>
  <si>
    <t>Raised debt of ₹1,450 crores at an average rate of 8.06%; c.₹18,000 crore debt book remains highly competitive at 7.8% average cost</t>
  </si>
  <si>
    <t>Net debt has surged by approximately 20% year-on-year, climbing from ₹148,867 crore to ₹178,990 crore.</t>
  </si>
  <si>
    <t>The recent Union Budget's elimination of indexation benefits on property sales is likely to trigger a downturn in the real estate sector</t>
  </si>
  <si>
    <t>Rising Interest Rates: Rising interest rates could increase the cost of debt financing for future developments.</t>
  </si>
  <si>
    <t>Competition: Competition from other office space providers could put pressure on rental rates.</t>
  </si>
  <si>
    <t>Geopolitical Tensions: Geopolitical tensions could impact the global economy and indirectly affect demand for office space.</t>
  </si>
  <si>
    <t>MINDSPACE REIT</t>
  </si>
  <si>
    <r>
      <rPr>
        <b/>
        <sz val="10"/>
        <color theme="1"/>
        <rFont val="Lora"/>
        <charset val="134"/>
      </rPr>
      <t>Strong Net Absorption and Leasing Activity:</t>
    </r>
    <r>
      <rPr>
        <b/>
        <sz val="10"/>
        <color theme="1"/>
        <rFont val="Lora"/>
        <charset val="134"/>
      </rPr>
      <t xml:space="preserve"> Net absorption in H1 2024 reached approximately 19 million square feet (msf), reflecting an 18% year-on-year growth. This indicates strong demand for office space, particularly in major cities like Bengaluru, Hyderabad, and Pune.
The gross leasing activity is approaching pre-COVID levels, with a significant contribution from domestic occupiers, the BFSI sector, technology companies, and flexible workspace operators.</t>
    </r>
  </si>
  <si>
    <r>
      <rPr>
        <b/>
        <sz val="10"/>
        <color rgb="FF081131"/>
        <rFont val="Lora"/>
        <charset val="134"/>
      </rPr>
      <t xml:space="preserve">Global Capability Centers (GCCs) Expansion: </t>
    </r>
    <r>
      <rPr>
        <b/>
        <sz val="10"/>
        <color rgb="FF081131"/>
        <rFont val="Lora"/>
        <charset val="134"/>
      </rPr>
      <t xml:space="preserve">India has become a preferred destination for GCCs, accounting for around 50% of the global GCC market. The GCC office space in India is expected to grow from 203 msf in 2023 to 270 msf by 2026.
Hyderabad, as the second-largest tech hub in India, has seen substantial GCC activity, with 180+ GCCs and a significant share in overall leasing. </t>
    </r>
  </si>
  <si>
    <r>
      <rPr>
        <b/>
        <sz val="10"/>
        <color rgb="FF081131"/>
        <rFont val="Lora"/>
        <charset val="134"/>
      </rPr>
      <t xml:space="preserve">Rising Physical Occupancy Rates: </t>
    </r>
    <r>
      <rPr>
        <b/>
        <sz val="10"/>
        <color rgb="FF081131"/>
        <rFont val="Lora"/>
        <charset val="134"/>
      </rPr>
      <t>Physical occupancy in Indian offices has reached around 70%, with companies, particularly in the IT sector, mandating a return to office. India is leading the global return-to-office trend.</t>
    </r>
  </si>
  <si>
    <r>
      <rPr>
        <b/>
        <sz val="10"/>
        <color rgb="FF081131"/>
        <rFont val="Lora"/>
        <charset val="134"/>
      </rPr>
      <t xml:space="preserve">Infrastructure Growth and Market Expansion: </t>
    </r>
    <r>
      <rPr>
        <b/>
        <sz val="10"/>
        <color rgb="FF081131"/>
        <rFont val="Lora"/>
        <charset val="134"/>
      </rPr>
      <t>Cities like Hyderabad, Mumbai, and Pune are experiencing significant infrastructure developments, such as metro expansions, new airports, and expressways, driving office demand.
The Navi Mumbai region and other key micro-markets have seen upgrades that enhance their attractiveness for office leasing.</t>
    </r>
  </si>
  <si>
    <r>
      <rPr>
        <b/>
        <sz val="10"/>
        <color theme="1"/>
        <rFont val="Lora"/>
        <charset val="134"/>
      </rPr>
      <t xml:space="preserve">High Vacancy Rates in Specific Areas: </t>
    </r>
    <r>
      <rPr>
        <b/>
        <sz val="10"/>
        <color theme="1"/>
        <rFont val="Lora"/>
        <charset val="134"/>
      </rPr>
      <t>Despite overall strong performance, certain areas, particularly SEZ zones like Pocharam in Hyderabad, face high vacancy rates, which could impact overall occupancy and leasing metrics.</t>
    </r>
  </si>
  <si>
    <r>
      <rPr>
        <b/>
        <sz val="10"/>
        <color theme="1"/>
        <rFont val="Lora"/>
        <charset val="134"/>
      </rPr>
      <t>Rising Rental Costs in Prime Micro-Markets:</t>
    </r>
    <r>
      <rPr>
        <b/>
        <sz val="10"/>
        <color theme="1"/>
        <rFont val="Lora"/>
        <charset val="134"/>
      </rPr>
      <t xml:space="preserve"> Certain micro-markets, like Pune's SBD East, have high rental costs, with rates reaching Rs 85-90 per square foot. These high costs could potentially deter some businesses from leasing space in these areas.</t>
    </r>
  </si>
  <si>
    <r>
      <rPr>
        <b/>
        <sz val="10"/>
        <color theme="1"/>
        <rFont val="Lora"/>
        <charset val="134"/>
      </rPr>
      <t xml:space="preserve">Regional Disparities in Market Performance: </t>
    </r>
    <r>
      <rPr>
        <b/>
        <sz val="10"/>
        <color theme="1"/>
        <rFont val="Lora"/>
        <charset val="134"/>
      </rPr>
      <t>While cities like Bengaluru, Hyderabad, and Pune are performing well, other markets may not see the same level of demand, leading to regional disparities in office space absorption and growth.</t>
    </r>
  </si>
  <si>
    <r>
      <rPr>
        <b/>
        <sz val="10"/>
        <color theme="1"/>
        <rFont val="Lora"/>
        <charset val="134"/>
      </rPr>
      <t xml:space="preserve">Dependence on Specific Sectors: </t>
    </r>
    <r>
      <rPr>
        <b/>
        <sz val="10"/>
        <color theme="1"/>
        <rFont val="Lora"/>
        <charset val="134"/>
      </rPr>
      <t>The strong demand from the BFSI, tech, and flex workspace sectors, while beneficial now, could pose risks if these sectors experience downturns. The office sector’s reliance on a few key industries could lead to vulnerabilities.</t>
    </r>
  </si>
  <si>
    <r>
      <rPr>
        <b/>
        <sz val="10"/>
        <color theme="1"/>
        <rFont val="Lora"/>
        <charset val="134"/>
      </rPr>
      <t xml:space="preserve">Long-Term Impact of Remote Work: </t>
    </r>
    <r>
      <rPr>
        <b/>
        <sz val="10"/>
        <color theme="1"/>
        <rFont val="Lora"/>
        <charset val="134"/>
      </rPr>
      <t>Although there is a strong return-to-office trend, the long-term impact of remote work and hybrid models could affect future demand for office space. Companies may reduce their office footprints or delay leasing decisions, leading to slower growth.</t>
    </r>
  </si>
  <si>
    <t>Brook Field</t>
  </si>
  <si>
    <r>
      <rPr>
        <b/>
        <sz val="10"/>
        <color theme="1"/>
        <rFont val="Lora"/>
        <charset val="134"/>
      </rPr>
      <t>Strong Financial Performance:</t>
    </r>
    <r>
      <rPr>
        <b/>
        <sz val="10"/>
        <color theme="1"/>
        <rFont val="Lora"/>
        <charset val="134"/>
      </rPr>
      <t xml:space="preserve"> Consistent growth in revenue and NOI reflects the REIT's successful management and operational strategy. This, combined with strategic acquisitions, indicates a robust growth trajectory.</t>
    </r>
  </si>
  <si>
    <r>
      <rPr>
        <b/>
        <sz val="10"/>
        <color theme="1"/>
        <rFont val="Lora"/>
        <charset val="134"/>
      </rPr>
      <t>High-Quality Asset Portfolio:</t>
    </r>
    <r>
      <rPr>
        <b/>
        <sz val="10"/>
        <color theme="1"/>
        <rFont val="Lora"/>
        <charset val="134"/>
      </rPr>
      <t xml:space="preserve"> Focusing on prime locations is a significant advantage, as it ensures a steady demand and attracts high-quality tenants. The improved occupancy is a clear indicator of this strength</t>
    </r>
  </si>
  <si>
    <t>Strong Balance Sheet: The low LTV ratio and AAA credit rating are crucial in maintaining financial stability, especially in a fluctuating market.
This adds long-term value by aligning the REIT with global sustainability trends, which is increasingly important for investors.</t>
  </si>
  <si>
    <t>Increased dividend component benefits shareholders.</t>
  </si>
  <si>
    <t>High Operational Costs: Despite high revenue, operational costs are significantly high, which may be eating into profits. This could indicate inefficiencies in the production or service delivery process.</t>
  </si>
  <si>
    <t>Slow Growth in New Customer Acquisition: The rate of acquiring new customers is relatively slow compared to industry standards. This may suggest market saturation or insufficient marketing efforts.</t>
  </si>
  <si>
    <t>Dependency on a Few Key Clients: A large percentage of revenue comes from a small number of clients, which poses a risk if any of these clients were to leave.</t>
  </si>
  <si>
    <t>Economic Downturn: A slowdown in the economy could lead to lower occupancy, rent defaults, and increased vacancy costs.</t>
  </si>
  <si>
    <t>Regulatory Changes: Changes in real estate regulations or tax policies could negatively impact profitability.</t>
  </si>
  <si>
    <t>Interest Rate Risk: Rising interest rates can increase debt servicing costs and reduce profitability.</t>
  </si>
  <si>
    <t>NEXUS REIT</t>
  </si>
  <si>
    <t>Occupancy Rate: The occupancy rate increased to 97.4%, showing a positive trend in leasing performance. Net Operating Income (NOI) grew by 7% YoY to INR 4,127 million, which is a solid growth indicator. EBITDA increased by 8% YoY to INR 3,986 million, reflecting improved operational efficiency and profitability. The distribution amount was INR 3,253 million, with a payout ratio close to 100%, indicating strong cash flow management.</t>
  </si>
  <si>
    <t>Positive: Revenue has shown a strong year-on-year (YoY) growth of 17%, driven by the robust performance of its retail portfolio. The portfolio is well-diversified across 14 cities, reducing location-specific risks. The REIT has a balanced debt maturity profile and the ability to raise ~$1 billion for future growth. Low Loan-to-Value (LTV) ratio of 14% indicates prudent financial management.</t>
  </si>
  <si>
    <t>As India's first retail REIT with a leading Grade-A consumption center platform, Nexus Select Trust has a strong market presence with 9.9M sf retail portfolio and ~130M LTM footfalls. Strong ESG commitment with the goal of achieving Net Carbon Neutrality by 2030. Significant renewable energy consumption (~40%) and high GRESB score (86/100) highlight their focus on sustainability.</t>
  </si>
  <si>
    <t>NAV increased from INR 138 per unit in Sep'23 to INR 145 per unit in Mar'24, reflecting positive asset revaluation.</t>
  </si>
  <si>
    <t>Consumption Growth: Consumption growth was impacted by elections and a heatwave, which caused a decline in performance during April and May 2024, although June saw a recovery. The hospitality segment experienced a decline with a 9% YoY drop in EBITDA, partly due to the elections and fewer wedding days. Revenue from Operations grew by only 6% YoY, which might be seen as modest given the potential for higher growth in retail sectors.</t>
  </si>
  <si>
    <t>Increased Debt for Inorganic Growth: The company plans to double its Retail portfolio NOI in the next five years, primarily funded through debt, which could increase LTV to 28-30%. This might expose the trust to higher interest rate risks.</t>
  </si>
  <si>
    <t>Dependency on Market Conditions:The retail sector's performance is sensitive to macroeconomic factors such as elections, consumer confidence, and seasonal impacts, which could affect future growth projections.</t>
  </si>
  <si>
    <t>Potential Vacancy Risk: Although the vacancy rate is projected to reduce, any delays in absorption or lower-than-expected leasing performance could impact financial performance.</t>
  </si>
  <si>
    <t>Risk: Despite overall growth, specific assets like Nexus Hyderabad and Nexus Vijaya reported a YoY decline in tenant sales by 11% and 5% respectively, which could be a concern if the trend continues.</t>
  </si>
  <si>
    <t>Q2 FY24</t>
  </si>
  <si>
    <t>QoQ Growth (%)</t>
  </si>
  <si>
    <t>Glance of Zydus</t>
  </si>
  <si>
    <t>Total Revenues (Rs. mn)</t>
  </si>
  <si>
    <t>Total Income from Ops.</t>
  </si>
  <si>
    <t>Global Revenues</t>
  </si>
  <si>
    <t>$2.35 billion</t>
  </si>
  <si>
    <t>Gross Profit (Rs. mn)</t>
  </si>
  <si>
    <t>Gross Contribution (GC)</t>
  </si>
  <si>
    <t>Revenues from India Geography (Formulations and wellness) in FY24</t>
  </si>
  <si>
    <t>&gt;35%</t>
  </si>
  <si>
    <t>Gross Margin (%)</t>
  </si>
  <si>
    <t>Gross Margin %</t>
  </si>
  <si>
    <t>Market Capitalization</t>
  </si>
  <si>
    <t>$15.4 billion</t>
  </si>
  <si>
    <t>Total R&amp;D (Rs. mn)</t>
  </si>
  <si>
    <t>Employee benefits expenses*</t>
  </si>
  <si>
    <t>Manufacturing Sites</t>
  </si>
  <si>
    <t>R&amp;D % to Revenues</t>
  </si>
  <si>
    <t>R&amp;D expenses</t>
  </si>
  <si>
    <t>Capabilities across dosage forms</t>
  </si>
  <si>
    <t>Yes</t>
  </si>
  <si>
    <t>EBITDA (Rs. mn)</t>
  </si>
  <si>
    <t>Other operating expenses*</t>
  </si>
  <si>
    <t>Largest generic Co. in US in terms of prescription</t>
  </si>
  <si>
    <t>5th</t>
  </si>
  <si>
    <t>Net (gain)/loss on foreign currency transactions</t>
  </si>
  <si>
    <t>R&amp;D Centers</t>
  </si>
  <si>
    <t>PAT ex. Exceptional (Rs. mn)</t>
  </si>
  <si>
    <t>In-55% of product families marketed in USA</t>
  </si>
  <si>
    <t>Organic Capex (Rs. mn)</t>
  </si>
  <si>
    <t>EBITDA Margin %</t>
  </si>
  <si>
    <t>Brands among Top 300 in India</t>
  </si>
  <si>
    <t>Net Cash (Rs. mn)</t>
  </si>
  <si>
    <t>Approved product for NASH in India</t>
  </si>
  <si>
    <t>1st</t>
  </si>
  <si>
    <t>Net Working Capital (Rs. mn)</t>
  </si>
  <si>
    <t>Finance cost</t>
  </si>
  <si>
    <t>OSD formulation for anemia associated with CKD</t>
  </si>
  <si>
    <t>Depreciation and amortization</t>
  </si>
  <si>
    <t>Biosimilars in portfolio (incl. 3 ADCs), launched 14 products in India</t>
  </si>
  <si>
    <t>PBT before exceptional items</t>
  </si>
  <si>
    <t>Zydans globally incl. &gt;1400 scientists (R&amp;D)</t>
  </si>
  <si>
    <t>&gt;26K</t>
  </si>
  <si>
    <t>Exceptional Expenses/(Incomes)</t>
  </si>
  <si>
    <t>Profit before Tax</t>
  </si>
  <si>
    <t>Tax expenses</t>
  </si>
  <si>
    <t>Brand Name</t>
  </si>
  <si>
    <t>Market Share (%)</t>
  </si>
  <si>
    <t>Share of profit from JVs</t>
  </si>
  <si>
    <t>Glucon-D</t>
  </si>
  <si>
    <t>Profit/(loss) from discontinued ops.</t>
  </si>
  <si>
    <t>Nycil</t>
  </si>
  <si>
    <t>GOOD</t>
  </si>
  <si>
    <t>Minority Interest</t>
  </si>
  <si>
    <t>Sugar Free</t>
  </si>
  <si>
    <r>
      <rPr>
        <b/>
        <sz val="10"/>
        <color theme="1"/>
        <rFont val="Arial"/>
        <charset val="134"/>
      </rPr>
      <t>Strong financial performance:</t>
    </r>
    <r>
      <rPr>
        <sz val="10"/>
        <color theme="1"/>
        <rFont val="Arial"/>
        <charset val="134"/>
      </rPr>
      <t xml:space="preserve"> The company delivered a strong double-digit growth in revenues, EBITDA, and net profit.</t>
    </r>
  </si>
  <si>
    <t>Reported Net Profit</t>
  </si>
  <si>
    <t>(Every uth) Facial Cleansing*</t>
  </si>
  <si>
    <r>
      <rPr>
        <b/>
        <sz val="10"/>
        <color theme="1"/>
        <rFont val="Arial"/>
        <charset val="134"/>
      </rPr>
      <t>Improved profitability:</t>
    </r>
    <r>
      <rPr>
        <sz val="10"/>
        <color theme="1"/>
        <rFont val="Arial"/>
        <charset val="134"/>
      </rPr>
      <t xml:space="preserve"> EBITDA margin improved significantly, indicating better operational efficiency.</t>
    </r>
  </si>
  <si>
    <t>(Every uth) Scrub*</t>
  </si>
  <si>
    <r>
      <rPr>
        <b/>
        <sz val="10"/>
        <color theme="1"/>
        <rFont val="Arial"/>
        <charset val="134"/>
      </rPr>
      <t>Debt reduction:</t>
    </r>
    <r>
      <rPr>
        <sz val="10"/>
        <color theme="1"/>
        <rFont val="Arial"/>
        <charset val="134"/>
      </rPr>
      <t xml:space="preserve"> The company deleveraged its balance sheet by repaying the entire debt.</t>
    </r>
  </si>
  <si>
    <t>(Every uth) Peel Off*</t>
  </si>
  <si>
    <r>
      <rPr>
        <b/>
        <sz val="10"/>
        <color theme="1"/>
        <rFont val="Arial"/>
        <charset val="134"/>
      </rPr>
      <t>Market outperformance:</t>
    </r>
    <r>
      <rPr>
        <sz val="10"/>
        <color theme="1"/>
        <rFont val="Arial"/>
        <charset val="134"/>
      </rPr>
      <t xml:space="preserve"> The India branded formulations business outperformed the market growth.</t>
    </r>
  </si>
  <si>
    <t>Therapy</t>
  </si>
  <si>
    <t>Percentage</t>
  </si>
  <si>
    <t>Complan</t>
  </si>
  <si>
    <r>
      <rPr>
        <b/>
        <sz val="10"/>
        <color theme="1"/>
        <rFont val="Arial"/>
        <charset val="134"/>
      </rPr>
      <t>Innovation and product launches:</t>
    </r>
    <r>
      <rPr>
        <sz val="10"/>
        <color theme="1"/>
        <rFont val="Arial"/>
        <charset val="134"/>
      </rPr>
      <t xml:space="preserve"> The company launched 10 new products, including line extensions with three first-in-India launches.</t>
    </r>
  </si>
  <si>
    <t>Cardio-Diabeto</t>
  </si>
  <si>
    <r>
      <rPr>
        <b/>
        <sz val="10"/>
        <color theme="1"/>
        <rFont val="Arial"/>
        <charset val="134"/>
      </rPr>
      <t xml:space="preserve">Growth in key markets: </t>
    </r>
    <r>
      <rPr>
        <sz val="10"/>
        <color theme="1"/>
        <rFont val="Arial"/>
        <charset val="134"/>
      </rPr>
      <t>The consumer wellness business and international business continued their growth trajectories.</t>
    </r>
  </si>
  <si>
    <t>Anti-infectives</t>
  </si>
  <si>
    <r>
      <rPr>
        <b/>
        <sz val="10"/>
        <color theme="1"/>
        <rFont val="Arial"/>
        <charset val="134"/>
      </rPr>
      <t>Strong innovation pipeline:</t>
    </r>
    <r>
      <rPr>
        <sz val="10"/>
        <color theme="1"/>
        <rFont val="Arial"/>
        <charset val="134"/>
      </rPr>
      <t xml:space="preserve"> The company has a promising innovation pipeline across different areas, including NCE research, biotech R&amp;D, and novel biologics.</t>
    </r>
  </si>
  <si>
    <t>Respi</t>
  </si>
  <si>
    <r>
      <rPr>
        <b/>
        <sz val="10"/>
        <color theme="1"/>
        <rFont val="Arial"/>
        <charset val="134"/>
      </rPr>
      <t>Regulatory approvals:</t>
    </r>
    <r>
      <rPr>
        <sz val="10"/>
        <color theme="1"/>
        <rFont val="Arial"/>
        <charset val="134"/>
      </rPr>
      <t xml:space="preserve"> The company received marketing approvals for two products in Mexico and final approval for ZituvimetTM XR in the US.</t>
    </r>
  </si>
  <si>
    <t>Pain</t>
  </si>
  <si>
    <r>
      <rPr>
        <b/>
        <sz val="10"/>
        <color theme="1"/>
        <rFont val="Arial"/>
        <charset val="134"/>
      </rPr>
      <t>Positive outlook for US business:</t>
    </r>
    <r>
      <rPr>
        <sz val="10"/>
        <color theme="1"/>
        <rFont val="Arial"/>
        <charset val="134"/>
      </rPr>
      <t xml:space="preserve"> The company expects continued growth in the US business driven by new product launches and its existing portfolio.</t>
    </r>
  </si>
  <si>
    <t>Gynae</t>
  </si>
  <si>
    <r>
      <rPr>
        <b/>
        <sz val="10"/>
        <color theme="1"/>
        <rFont val="Arial"/>
        <charset val="134"/>
      </rPr>
      <t>Strong growth in India business:</t>
    </r>
    <r>
      <rPr>
        <sz val="10"/>
        <color theme="1"/>
        <rFont val="Arial"/>
        <charset val="134"/>
      </rPr>
      <t xml:space="preserve"> The India business has shown strong growth and improved profitability, driven by key brands and products.</t>
    </r>
  </si>
  <si>
    <t>GI</t>
  </si>
  <si>
    <t>Hepato</t>
  </si>
  <si>
    <t>Nephro</t>
  </si>
  <si>
    <r>
      <rPr>
        <b/>
        <sz val="10"/>
        <color theme="1"/>
        <rFont val="Arial"/>
        <charset val="134"/>
      </rPr>
      <t xml:space="preserve">USFDA observations: </t>
    </r>
    <r>
      <rPr>
        <sz val="10"/>
        <color theme="1"/>
        <rFont val="Arial"/>
        <charset val="134"/>
      </rPr>
      <t>The USFDA classified two of the company's injectable facilities as "Official Action Indicated," which could potentially lead to regulatory actions.</t>
    </r>
  </si>
  <si>
    <t>ONCO</t>
  </si>
  <si>
    <r>
      <rPr>
        <b/>
        <sz val="10"/>
        <color theme="1"/>
        <rFont val="Arial"/>
        <charset val="134"/>
      </rPr>
      <t>Talent acquisition and retention:</t>
    </r>
    <r>
      <rPr>
        <sz val="10"/>
        <color theme="1"/>
        <rFont val="Arial"/>
        <charset val="134"/>
      </rPr>
      <t xml:space="preserve"> Attracting and retaining top talent in the pharmaceutical industry is crucial for innovation and growth. If the company faces difficulties in hiring and retaining qualified personnel, it could hinder its ability to execute its strategy.</t>
    </r>
  </si>
  <si>
    <r>
      <rPr>
        <b/>
        <sz val="10"/>
        <color theme="1"/>
        <rFont val="Arial"/>
        <charset val="134"/>
      </rPr>
      <t>Dependency on a few key products:</t>
    </r>
    <r>
      <rPr>
        <sz val="10"/>
        <color theme="1"/>
        <rFont val="Arial"/>
        <charset val="134"/>
      </rPr>
      <t xml:space="preserve"> If the company's revenue is heavily reliant on a small number of products, a decline in sales or market share for these products could significantly impact its overall performance.</t>
    </r>
  </si>
  <si>
    <t>Total</t>
  </si>
  <si>
    <r>
      <rPr>
        <b/>
        <sz val="10"/>
        <color theme="1"/>
        <rFont val="Arial"/>
        <charset val="134"/>
      </rPr>
      <t>Macroeconomic factors</t>
    </r>
    <r>
      <rPr>
        <sz val="10"/>
        <color theme="1"/>
        <rFont val="Arial"/>
        <charset val="134"/>
      </rPr>
      <t>: Economic downturns, currency fluctuations, and changes in healthcare policies can impact the pharmaceutical industry. Zydus Lifesciences Limited may be exposed to these risks.</t>
    </r>
  </si>
  <si>
    <t>UGLY</t>
  </si>
  <si>
    <r>
      <rPr>
        <b/>
        <sz val="10"/>
        <color theme="1"/>
        <rFont val="Arial"/>
        <charset val="134"/>
      </rPr>
      <t>Regulatory risks:</t>
    </r>
    <r>
      <rPr>
        <sz val="10"/>
        <color theme="1"/>
        <rFont val="Arial"/>
        <charset val="134"/>
      </rPr>
      <t xml:space="preserve"> The company's operations are subject to regulatory oversight in various jurisdictions. Changes in regulations or enforcement actions could impact its business.</t>
    </r>
  </si>
  <si>
    <r>
      <rPr>
        <b/>
        <sz val="10"/>
        <color theme="1"/>
        <rFont val="Arial"/>
        <charset val="134"/>
      </rPr>
      <t>Competition:</t>
    </r>
    <r>
      <rPr>
        <sz val="10"/>
        <color theme="1"/>
        <rFont val="Arial"/>
        <charset val="134"/>
      </rPr>
      <t xml:space="preserve"> The pharmaceutical industry is highly competitive, and the company faces competition from both generic and branded drug manufacturers.</t>
    </r>
  </si>
  <si>
    <r>
      <rPr>
        <b/>
        <sz val="10"/>
        <color theme="1"/>
        <rFont val="Arial"/>
        <charset val="134"/>
      </rPr>
      <t>Intellectual property risks:</t>
    </r>
    <r>
      <rPr>
        <sz val="10"/>
        <color theme="1"/>
        <rFont val="Arial"/>
        <charset val="134"/>
      </rPr>
      <t xml:space="preserve"> The company's success depends on its ability to protect its intellectual property. If its patents or other intellectual property rights are challenged or invalidated, it could have a negative impact on its business.</t>
    </r>
  </si>
  <si>
    <r>
      <rPr>
        <b/>
        <sz val="10"/>
        <color theme="1"/>
        <rFont val="Arial"/>
        <charset val="134"/>
      </rPr>
      <t>Market fluctuations:</t>
    </r>
    <r>
      <rPr>
        <sz val="10"/>
        <color theme="1"/>
        <rFont val="Arial"/>
        <charset val="134"/>
      </rPr>
      <t xml:space="preserve"> The pharmaceutical market is subject to fluctuations in demand, pricing, and reimbursement. Changes in these factors could affect the company's revenues and profitability.</t>
    </r>
  </si>
  <si>
    <r>
      <rPr>
        <b/>
        <sz val="10"/>
        <color theme="1"/>
        <rFont val="Arial"/>
        <charset val="134"/>
      </rPr>
      <t>Research and development risks:</t>
    </r>
    <r>
      <rPr>
        <sz val="10"/>
        <color theme="1"/>
        <rFont val="Arial"/>
        <charset val="134"/>
      </rPr>
      <t xml:space="preserve"> The development of new drugs and therapies is inherently risky, and there is no guarantee of success. Failure to develop and commercialize new products could have a negative impact on the company's growth prospects</t>
    </r>
  </si>
  <si>
    <t>Material developments on our innovation efforts during the quarter.</t>
  </si>
  <si>
    <t>1) Clinical Trials:</t>
  </si>
  <si>
    <t>Saroglitazar Magnesium: Completed patient recruitment for Phase II(b)/III trials for primary biliary cholangitis and Phase II(b) trials for MASH.</t>
  </si>
  <si>
    <t>Usnoflast: Completed patient recruitment for Phase II trials for ALS.</t>
  </si>
  <si>
    <t>2) Regulatory Submissions:</t>
  </si>
  <si>
    <t>Monoclonal Antibody: Submitted a marketing authorization application to the Indian regulator.</t>
  </si>
  <si>
    <t>Anti-Properdin Molecule: Initiated a Phase I clinical trial in India.</t>
  </si>
  <si>
    <t>ZituvimetTM XR: Received final approval for its NDA in the area of metabolic disorder management.</t>
  </si>
  <si>
    <t>3) Marketing Approvals:</t>
  </si>
  <si>
    <t>BhavaTM (Bevacizumab Biosimilar): Received marketing approval in Mexico.</t>
  </si>
  <si>
    <t>MamitraTM (Trastuzumab Biosimilar): Received marketing approval in Mexico.</t>
  </si>
  <si>
    <t>1)Clinical trials are tests done on people to see if a new medicine or treatment works.</t>
  </si>
  <si>
    <r>
      <rPr>
        <b/>
        <sz val="10"/>
        <color theme="1"/>
        <rFont val="Arial"/>
        <charset val="134"/>
      </rPr>
      <t>1. Saroglitazar Magnesium:</t>
    </r>
    <r>
      <rPr>
        <sz val="10"/>
        <color theme="1"/>
        <rFont val="Arial"/>
        <charset val="134"/>
      </rPr>
      <t xml:space="preserve"> This is a drug being tested for two conditions:</t>
    </r>
  </si>
  <si>
    <r>
      <rPr>
        <b/>
        <sz val="10"/>
        <color theme="1"/>
        <rFont val="Arial"/>
        <charset val="134"/>
      </rPr>
      <t>*Primary biliary cholangitis</t>
    </r>
    <r>
      <rPr>
        <sz val="10"/>
        <color theme="1"/>
        <rFont val="Arial"/>
        <charset val="134"/>
      </rPr>
      <t>: A liver disease that damages the bile ducts.</t>
    </r>
  </si>
  <si>
    <r>
      <rPr>
        <b/>
        <sz val="10"/>
        <color theme="1"/>
        <rFont val="Arial"/>
        <charset val="134"/>
      </rPr>
      <t>*MASH:</t>
    </r>
    <r>
      <rPr>
        <sz val="10"/>
        <color theme="1"/>
        <rFont val="Arial"/>
        <charset val="134"/>
      </rPr>
      <t xml:space="preserve"> A condition where fatty liver disease is caused by other health problems.</t>
    </r>
  </si>
  <si>
    <t>The company finished finding patients for studies to see if this drug helps treat these conditions."</t>
  </si>
  <si>
    <r>
      <rPr>
        <b/>
        <sz val="10"/>
        <color theme="1"/>
        <rFont val="Arial"/>
        <charset val="134"/>
      </rPr>
      <t>Usnoflast:</t>
    </r>
    <r>
      <rPr>
        <sz val="10"/>
        <color theme="1"/>
        <rFont val="Arial"/>
        <charset val="134"/>
      </rPr>
      <t xml:space="preserve"> This is a drug being tested for ALS, a disease that affects the nerves and muscles.</t>
    </r>
  </si>
  <si>
    <t>The company finished finding patients for studies to see if this drug helps treat ALS.</t>
  </si>
  <si>
    <t>2) Regulatory Submissions are requests made to government agencies to approve new medicines or treatments.</t>
  </si>
  <si>
    <r>
      <rPr>
        <b/>
        <sz val="10"/>
        <color theme="1"/>
        <rFont val="Arial"/>
        <charset val="134"/>
      </rPr>
      <t>Monoclonal Antibody:</t>
    </r>
    <r>
      <rPr>
        <sz val="10"/>
        <color theme="1"/>
        <rFont val="Arial"/>
        <charset val="134"/>
      </rPr>
      <t xml:space="preserve"> This is a type of medicine that targets specific cells in the body. The company asked the Indian government for permission to sell this medicine.</t>
    </r>
  </si>
  <si>
    <r>
      <rPr>
        <b/>
        <sz val="10"/>
        <color theme="1"/>
        <rFont val="Arial"/>
        <charset val="134"/>
      </rPr>
      <t>Anti-Properdin Molecule:</t>
    </r>
    <r>
      <rPr>
        <sz val="10"/>
        <color theme="1"/>
        <rFont val="Arial"/>
        <charset val="134"/>
      </rPr>
      <t xml:space="preserve"> This is a new medicine being tested. The company started a study on people in India to see if it is safe and effective.</t>
    </r>
  </si>
  <si>
    <r>
      <rPr>
        <b/>
        <sz val="10"/>
        <color theme="1"/>
        <rFont val="Arial"/>
        <charset val="134"/>
      </rPr>
      <t>ZituvimetTM XR:</t>
    </r>
    <r>
      <rPr>
        <sz val="10"/>
        <color theme="1"/>
        <rFont val="Arial"/>
        <charset val="134"/>
      </rPr>
      <t xml:space="preserve"> This is a medicine used to treat metabolic disorders. The company received final approval from the Indian government to sell it.</t>
    </r>
  </si>
  <si>
    <t>3) Marketing Approvals are when a government agency says a medicine can be sold.</t>
  </si>
  <si>
    <r>
      <rPr>
        <b/>
        <sz val="10"/>
        <color theme="1"/>
        <rFont val="Arial"/>
        <charset val="134"/>
      </rPr>
      <t>BhavaTM:</t>
    </r>
    <r>
      <rPr>
        <sz val="10"/>
        <color theme="1"/>
        <rFont val="Arial"/>
        <charset val="134"/>
      </rPr>
      <t xml:space="preserve"> This is a medicine similar to Bevacizumab, which is used to treat cancer. The Mexican government said it was okay to sell BhavaTM in Mexico.</t>
    </r>
  </si>
  <si>
    <r>
      <rPr>
        <b/>
        <sz val="10"/>
        <color theme="1"/>
        <rFont val="Arial"/>
        <charset val="134"/>
      </rPr>
      <t xml:space="preserve">MamitraTM: </t>
    </r>
    <r>
      <rPr>
        <sz val="10"/>
        <color theme="1"/>
        <rFont val="Arial"/>
        <charset val="134"/>
      </rPr>
      <t>This is a medicine similar to Trastuzumab, which is also used to treat cancer. The Mexican government said it was okay to sell MamitraTM in Mexico.</t>
    </r>
  </si>
  <si>
    <t>Revenue (Rs. mn)</t>
  </si>
  <si>
    <t>India Form</t>
  </si>
  <si>
    <t>Consumer Wellness</t>
  </si>
  <si>
    <t>International Market</t>
  </si>
  <si>
    <t>API</t>
  </si>
  <si>
    <t>Alliances</t>
  </si>
  <si>
    <t>YoY (%)**</t>
  </si>
  <si>
    <t>QoQ (%)**</t>
  </si>
  <si>
    <t>Q1FY25 Revenue (Rs. Cr.)</t>
  </si>
  <si>
    <t>Financial Metric</t>
  </si>
  <si>
    <t>FY24</t>
  </si>
  <si>
    <t>FY23</t>
  </si>
  <si>
    <t>FY22</t>
  </si>
  <si>
    <t>FY21</t>
  </si>
  <si>
    <t>FY20</t>
  </si>
  <si>
    <t>FY19</t>
  </si>
  <si>
    <t>FY18</t>
  </si>
  <si>
    <t>FY17</t>
  </si>
  <si>
    <t>CAGR (%)</t>
  </si>
  <si>
    <t>Operating Revenue (Cr.)</t>
  </si>
  <si>
    <t>US &amp; North America</t>
  </si>
  <si>
    <t>Gross Profit (Cr.)</t>
  </si>
  <si>
    <t>UK and Europe</t>
  </si>
  <si>
    <t>EBITDA (Cr.)</t>
  </si>
  <si>
    <t>RoW (Rest of the World)</t>
  </si>
  <si>
    <t>Australia and New Zealand</t>
  </si>
  <si>
    <t>OTC Revenue Contribution (Cr.)</t>
  </si>
  <si>
    <t>Net Worth (Cr.)</t>
  </si>
  <si>
    <t>Profit before Tax (Cr.)</t>
  </si>
  <si>
    <t>Net Profit (Cr.)</t>
  </si>
  <si>
    <t>Diluted EPS (INR)</t>
  </si>
  <si>
    <t>Marksans Pharma is demonstrating strong financial performance with increased revenue and profit.</t>
  </si>
  <si>
    <t>The company is experiencing growth in key markets, particularly in the U.S. ,North America &amp; Eurpoe</t>
  </si>
  <si>
    <t>Gross margins are expanding due to reduced raw material costs and a favorable product mix.</t>
  </si>
  <si>
    <t>The new manufacturing facility is on track and will contribute to revenue growth.</t>
  </si>
  <si>
    <t>Management has a positive outlook, targeting INR 3,000 crores in revenue within the next two years.</t>
  </si>
  <si>
    <t>The growth in diluted EPS is a positive indicator for shareholders.</t>
  </si>
  <si>
    <t>Research and Development (R&amp;D): R&amp;D spending as a percentage of revenue, number of new product launches, and pipeline development.</t>
  </si>
  <si>
    <t>The company is facing elevated freight costs caused by geopolitical factors and supply chain disruptions.</t>
  </si>
  <si>
    <t>The OTC market where Marksans Pharma competes is highly competitive.</t>
  </si>
  <si>
    <t>Marksans Pharma is encountering challenges finalizing M&amp;A deals in Europe.</t>
  </si>
  <si>
    <t>The newly acquired facility has not yet reached optimal capacity utilization.</t>
  </si>
  <si>
    <t>Finance Costs: While finance costs have decreased year-on-year, they remain a significant expense.</t>
  </si>
  <si>
    <t>Depreciation &amp; Amortization: These expenses have increased, which could impact profitability.</t>
  </si>
  <si>
    <t>Taxes: The tax rate has increased, which could affect the bottom line.</t>
  </si>
  <si>
    <t>Marksans Pharma's future growth is heavily reliant on the U.S.  &amp; Eurpoe market.</t>
  </si>
  <si>
    <t>The company is exposed to the potential for an increase in raw material costs.</t>
  </si>
  <si>
    <t>Competition in the market could negatively impact Marksans Pharma's market share and profitability.</t>
  </si>
  <si>
    <t>The success of M&amp;A activity and the integration of acquired companies are uncertain.</t>
  </si>
  <si>
    <t>Geopolitical risks can affect freight costs and the overall business environment</t>
  </si>
  <si>
    <t>KPI</t>
  </si>
  <si>
    <t>YoY Growth (Q1 FY24 to Q1 FY25)</t>
  </si>
  <si>
    <t>QoQ Growth (Q4 FY24 to Q1 FY25)</t>
  </si>
  <si>
    <t>Revenue (Cr)</t>
  </si>
  <si>
    <t>EBITDA (Cr)</t>
  </si>
  <si>
    <t>India (Revenue %)</t>
  </si>
  <si>
    <t>PAT (Cr)</t>
  </si>
  <si>
    <t>Overseas (Revenue %)</t>
  </si>
  <si>
    <t>India (PAT %)</t>
  </si>
  <si>
    <t>Lead Volume (MT)</t>
  </si>
  <si>
    <t>Overseas (PAT %)</t>
  </si>
  <si>
    <t>Aluminum Volume (MT)</t>
  </si>
  <si>
    <t>Plastic Volume (MT)</t>
  </si>
  <si>
    <t>Capital Employed (Cr)</t>
  </si>
  <si>
    <t>EBITDA per MT - Lead</t>
  </si>
  <si>
    <t>India (Capital Employed %)</t>
  </si>
  <si>
    <t>EBITDA per MT - Aluminum</t>
  </si>
  <si>
    <t>Overseas (Capital Employed %)</t>
  </si>
  <si>
    <t>EBITDA per MT - Plastic</t>
  </si>
  <si>
    <t>Strong financial performance (Q1 FY '25)</t>
  </si>
  <si>
    <t>Increased domestic scrap sourcing (lower costs, improved efficiency)</t>
  </si>
  <si>
    <t>Expansion into new business ventures (lithium-ion, steel, paper recycling)</t>
  </si>
  <si>
    <t>Strategic capacity utilization plans (aluminum, rubber)</t>
  </si>
  <si>
    <t>Commitment to ESG goals (sustainability, renewable energy)</t>
  </si>
  <si>
    <t>Lack of hedging mechanism for aluminum (potential losses from price fluctuations)</t>
  </si>
  <si>
    <t>Market volatility (impacts profitability)</t>
  </si>
  <si>
    <t>Supply chain disruptions (reduced capacity utilization, production inefficiency)</t>
  </si>
  <si>
    <t>Technological uncertainties in new ventures (delays, inefficiencies)</t>
  </si>
  <si>
    <t>Global economic fluctuations (impacts export volumes, profitability)</t>
  </si>
  <si>
    <t>Q1 FY25 (Unaudited)</t>
  </si>
  <si>
    <t>Q4 FY24 (Audited)</t>
  </si>
  <si>
    <t>Q1 FY24 (Unaudited)</t>
  </si>
  <si>
    <t>Q1 FY24 (₹ in Crore)</t>
  </si>
  <si>
    <t>Q1 FY25 (₹ in Crore)</t>
  </si>
  <si>
    <t>Year-over-Year (YoY) Change</t>
  </si>
  <si>
    <t>92% increase</t>
  </si>
  <si>
    <t>Other Operating Revenue</t>
  </si>
  <si>
    <t>Operational EBITDA</t>
  </si>
  <si>
    <t>56% increase</t>
  </si>
  <si>
    <t>Total Revenue</t>
  </si>
  <si>
    <t>57% increase</t>
  </si>
  <si>
    <t>Total Operating Expenses</t>
  </si>
  <si>
    <t>Revenue Segmentation (Equipment)</t>
  </si>
  <si>
    <t>96.4% increase</t>
  </si>
  <si>
    <t>Revenue Segmentation (AMC)</t>
  </si>
  <si>
    <t>15.9% increase</t>
  </si>
  <si>
    <t>Operational EBITDA Margins</t>
  </si>
  <si>
    <t>Revenue Segmentation (Domestic)</t>
  </si>
  <si>
    <t>274.8% increase</t>
  </si>
  <si>
    <t>Interest Cost</t>
  </si>
  <si>
    <t>Revenue Segmentation (Exports)</t>
  </si>
  <si>
    <t>100% decrease</t>
  </si>
  <si>
    <t>R&amp;D Expenses</t>
  </si>
  <si>
    <t>42.9% increase</t>
  </si>
  <si>
    <t>Order Book Status as of 30th June 2024</t>
  </si>
  <si>
    <t>AMC (₹ in Crore)</t>
  </si>
  <si>
    <t>Equipment (₹ in Crore)</t>
  </si>
  <si>
    <t>Total (₹ in Crore)</t>
  </si>
  <si>
    <t>Order Book as on 1st April 2024</t>
  </si>
  <si>
    <t>New Orders bagged in Q1 FY25</t>
  </si>
  <si>
    <t>Orders Executed in Q1 FY25</t>
  </si>
  <si>
    <t>Total Order Book as on 30th June 2024</t>
  </si>
  <si>
    <r>
      <rPr>
        <b/>
        <sz val="10"/>
        <color theme="1"/>
        <rFont val="Arial"/>
        <charset val="134"/>
      </rPr>
      <t>Strong Growth in Training and Simulation Market:</t>
    </r>
    <r>
      <rPr>
        <sz val="10"/>
        <color theme="1"/>
        <rFont val="Arial"/>
        <charset val="134"/>
      </rPr>
      <t xml:space="preserve"> The company has observed a surge in demand for tactical training simulators due to the ongoing conflict in Ukraine and Russia. This has led to a significant increase in inquiries from both domestic and international customers.</t>
    </r>
  </si>
  <si>
    <r>
      <rPr>
        <b/>
        <sz val="10"/>
        <color theme="1"/>
        <rFont val="Arial"/>
        <charset val="134"/>
      </rPr>
      <t>Increasing Demand for Counter-Drone Systems:</t>
    </r>
    <r>
      <rPr>
        <sz val="10"/>
        <color theme="1"/>
        <rFont val="Arial"/>
        <charset val="134"/>
      </rPr>
      <t xml:space="preserve"> With the growing threat of drones, Zen Technologies is witnessing a rise in demand for its counter-drone systems, including both soft kill and hard kill solutions.</t>
    </r>
  </si>
  <si>
    <r>
      <rPr>
        <b/>
        <sz val="10"/>
        <color theme="1"/>
        <rFont val="Arial"/>
        <charset val="134"/>
      </rPr>
      <t>Successful Product Launches:</t>
    </r>
    <r>
      <rPr>
        <sz val="10"/>
        <color theme="1"/>
        <rFont val="Arial"/>
        <charset val="134"/>
      </rPr>
      <t xml:space="preserve"> The company has recently launched several new products, including remote control weapon systems, rugged sights, and robotic systems. These products have garnered interest from the armed forces and are expected to contribute to future revenue growth.</t>
    </r>
  </si>
  <si>
    <r>
      <rPr>
        <b/>
        <sz val="10"/>
        <color theme="1"/>
        <rFont val="Arial"/>
        <charset val="134"/>
      </rPr>
      <t>Indigenous Capabilities:</t>
    </r>
    <r>
      <rPr>
        <sz val="10"/>
        <color theme="1"/>
        <rFont val="Arial"/>
        <charset val="134"/>
      </rPr>
      <t xml:space="preserve"> Zen Technologies' focus on developing indigenous products is aligned with the government's "Atmanirbhar Bharat" initiative and could provide the company with a competitive advantage in the domestic market.</t>
    </r>
  </si>
  <si>
    <r>
      <rPr>
        <b/>
        <sz val="10"/>
        <color theme="1"/>
        <rFont val="Arial"/>
        <charset val="134"/>
      </rPr>
      <t>Order Inflow:</t>
    </r>
    <r>
      <rPr>
        <sz val="10"/>
        <color theme="1"/>
        <rFont val="Arial"/>
        <charset val="134"/>
      </rPr>
      <t xml:space="preserve"> The company expects a significant increase in orders in Q3 and Q4 of FY2025, driven by both domestic and international demand.</t>
    </r>
  </si>
  <si>
    <r>
      <rPr>
        <b/>
        <sz val="10"/>
        <color theme="1"/>
        <rFont val="Arial"/>
        <charset val="134"/>
      </rPr>
      <t>New Product Revenue:</t>
    </r>
    <r>
      <rPr>
        <sz val="10"/>
        <color theme="1"/>
        <rFont val="Arial"/>
        <charset val="134"/>
      </rPr>
      <t xml:space="preserve"> The recently launched products are expected to contribute to revenue growth from the next financial year onwards.</t>
    </r>
  </si>
  <si>
    <r>
      <rPr>
        <b/>
        <sz val="10"/>
        <color theme="1"/>
        <rFont val="Arial"/>
        <charset val="134"/>
      </rPr>
      <t>Market Expansion:</t>
    </r>
    <r>
      <rPr>
        <sz val="10"/>
        <color theme="1"/>
        <rFont val="Arial"/>
        <charset val="134"/>
      </rPr>
      <t xml:space="preserve"> Zen Technologies is actively exploring opportunities in the Air Force and Navy simulation markets, with a focus on developing customized products for these sectors.</t>
    </r>
  </si>
  <si>
    <r>
      <rPr>
        <b/>
        <sz val="10"/>
        <color theme="1"/>
        <rFont val="Arial"/>
        <charset val="134"/>
      </rPr>
      <t>Export Growth:</t>
    </r>
    <r>
      <rPr>
        <sz val="10"/>
        <color theme="1"/>
        <rFont val="Arial"/>
        <charset val="134"/>
      </rPr>
      <t xml:space="preserve"> The company is optimistic about its prospects in the export market, with ongoing discussions with potential customers and support from the Indian government.</t>
    </r>
  </si>
  <si>
    <r>
      <rPr>
        <b/>
        <sz val="10"/>
        <color theme="1"/>
        <rFont val="Arial"/>
        <charset val="134"/>
      </rPr>
      <t>Potential Competition:</t>
    </r>
    <r>
      <rPr>
        <sz val="10"/>
        <color theme="1"/>
        <rFont val="Arial"/>
        <charset val="134"/>
      </rPr>
      <t xml:space="preserve"> While the company has a strong market position, there is a risk of competition from other domestic and international players, especially in the rapidly growing counter-drone market.</t>
    </r>
  </si>
  <si>
    <r>
      <rPr>
        <b/>
        <sz val="10"/>
        <color theme="1"/>
        <rFont val="Arial"/>
        <charset val="134"/>
      </rPr>
      <t>Dependency on Government Orders:</t>
    </r>
    <r>
      <rPr>
        <sz val="10"/>
        <color theme="1"/>
        <rFont val="Arial"/>
        <charset val="134"/>
      </rPr>
      <t xml:space="preserve"> As a significant portion of Zen Technologies' revenue comes from government orders, the company's performance could be impacted by changes in government policies or procurement processes.</t>
    </r>
  </si>
  <si>
    <r>
      <rPr>
        <b/>
        <sz val="10"/>
        <color theme="1"/>
        <rFont val="Arial"/>
        <charset val="134"/>
      </rPr>
      <t>(R &amp; D) Research and Development Costs:</t>
    </r>
    <r>
      <rPr>
        <sz val="10"/>
        <color theme="1"/>
        <rFont val="Arial"/>
        <charset val="134"/>
      </rPr>
      <t xml:space="preserve"> The development of new products can be costly, and there is a risk that these investments may not yield the desired returns.</t>
    </r>
  </si>
  <si>
    <r>
      <rPr>
        <b/>
        <sz val="10"/>
        <color theme="1"/>
        <rFont val="Arial"/>
        <charset val="134"/>
      </rPr>
      <t>Geopolitical Risks:</t>
    </r>
    <r>
      <rPr>
        <sz val="10"/>
        <color theme="1"/>
        <rFont val="Arial"/>
        <charset val="134"/>
      </rPr>
      <t xml:space="preserve"> The company's operations could be affected by geopolitical events, such as changes in defense budgets or conflicts in key markets.</t>
    </r>
  </si>
  <si>
    <r>
      <rPr>
        <b/>
        <sz val="10"/>
        <color theme="1"/>
        <rFont val="Arial"/>
        <charset val="134"/>
      </rPr>
      <t>Technological Disruptions:</t>
    </r>
    <r>
      <rPr>
        <sz val="10"/>
        <color theme="1"/>
        <rFont val="Arial"/>
        <charset val="134"/>
      </rPr>
      <t xml:space="preserve"> Rapid advancements in technology could render existing products obsolete, requiring the company to invest in research and development to stay competitive.</t>
    </r>
  </si>
  <si>
    <r>
      <rPr>
        <b/>
        <sz val="10"/>
        <color theme="1"/>
        <rFont val="Arial"/>
        <charset val="134"/>
      </rPr>
      <t xml:space="preserve">Supply Chain Disruptions: </t>
    </r>
    <r>
      <rPr>
        <sz val="10"/>
        <color theme="1"/>
        <rFont val="Arial"/>
        <charset val="134"/>
      </rPr>
      <t>The management has faced the issue of procuring some components for the simulators.</t>
    </r>
  </si>
  <si>
    <r>
      <rPr>
        <b/>
        <sz val="10"/>
        <color theme="1"/>
        <rFont val="Arial"/>
        <charset val="134"/>
      </rPr>
      <t>Cybersecurity Threats:</t>
    </r>
    <r>
      <rPr>
        <sz val="10"/>
        <color theme="1"/>
        <rFont val="Arial"/>
        <charset val="134"/>
      </rPr>
      <t xml:space="preserve"> The company's operations could be vulnerable to cyberattacks, which could lead to data breaches, and operational disruptions, and this will damage the name and credibility.</t>
    </r>
  </si>
  <si>
    <t>Particulars (INR Mn)</t>
  </si>
  <si>
    <t>Q1 FY24 (INR Millions)</t>
  </si>
  <si>
    <t>Q1 FY25 (INR Millions)</t>
  </si>
  <si>
    <t>Majour Coustomer in Segment Wise</t>
  </si>
  <si>
    <t>Tow/Three Whellers</t>
  </si>
  <si>
    <t>Pasanger Vehicle</t>
  </si>
  <si>
    <t>Commercial Vehicle</t>
  </si>
  <si>
    <t>TACTORS</t>
  </si>
  <si>
    <t>OFF-ROAD VEHICLES</t>
  </si>
  <si>
    <t>INDUSTRIAL</t>
  </si>
  <si>
    <t>New Age EV Customers</t>
  </si>
  <si>
    <t>Year Commenced Operations</t>
  </si>
  <si>
    <t>Other Operational Revenue</t>
  </si>
  <si>
    <t>BMW</t>
  </si>
  <si>
    <t>MAHINDRA</t>
  </si>
  <si>
    <t>ASHOK LEYLAND</t>
  </si>
  <si>
    <t>CNH Industries</t>
  </si>
  <si>
    <t>CAT</t>
  </si>
  <si>
    <t>DELPHI</t>
  </si>
  <si>
    <t>Battre</t>
  </si>
  <si>
    <t>Location</t>
  </si>
  <si>
    <t>Coimbatore, India</t>
  </si>
  <si>
    <t>Other Revenue</t>
  </si>
  <si>
    <t>BAJAJ</t>
  </si>
  <si>
    <t>MARUTI SUZUKI</t>
  </si>
  <si>
    <t>DAIMLER</t>
  </si>
  <si>
    <t>E TMTL</t>
  </si>
  <si>
    <t>DOOSAN</t>
  </si>
  <si>
    <t>DENSO</t>
  </si>
  <si>
    <t>GMRA ELECTRIC</t>
  </si>
  <si>
    <t>Product &amp; Process Engineers</t>
  </si>
  <si>
    <t>470+</t>
  </si>
  <si>
    <t>Total Income</t>
  </si>
  <si>
    <t>DUCATI</t>
  </si>
  <si>
    <t>MITSUBISHI</t>
  </si>
  <si>
    <t>FORCE MOTORS</t>
  </si>
  <si>
    <t>INDO FARM</t>
  </si>
  <si>
    <t>ESCORTS</t>
  </si>
  <si>
    <t>DEUTZ</t>
  </si>
  <si>
    <t>HERO ELECTRIC</t>
  </si>
  <si>
    <t>Employees</t>
  </si>
  <si>
    <t>5,500+</t>
  </si>
  <si>
    <t>Total Expenses</t>
  </si>
  <si>
    <t>HARLY DAVIDSON</t>
  </si>
  <si>
    <t>TATA</t>
  </si>
  <si>
    <t>KUBOTA</t>
  </si>
  <si>
    <t>HYUNDAI Construction Equipments</t>
  </si>
  <si>
    <t>GENERAC</t>
  </si>
  <si>
    <t>HOP</t>
  </si>
  <si>
    <t>Technology Centers</t>
  </si>
  <si>
    <t>Depreciation and amortization expenses</t>
  </si>
  <si>
    <t>HERO</t>
  </si>
  <si>
    <t>PSA GROUP</t>
  </si>
  <si>
    <t>SWARAJ MAZDA</t>
  </si>
  <si>
    <t>JCB</t>
  </si>
  <si>
    <t>GREAVES</t>
  </si>
  <si>
    <t>LECTRIX</t>
  </si>
  <si>
    <t>R&amp;D Spending</t>
  </si>
  <si>
    <t>-4.5% of Total Revenue</t>
  </si>
  <si>
    <t>Finance costs</t>
  </si>
  <si>
    <t>HONDA</t>
  </si>
  <si>
    <t>SKODA</t>
  </si>
  <si>
    <t>PREET</t>
  </si>
  <si>
    <t>TATA HITACHI</t>
  </si>
  <si>
    <t>KIRLOSKAR</t>
  </si>
  <si>
    <t>OKINAWA</t>
  </si>
  <si>
    <t>FY24 Consolidated Total Income (INR Millions)</t>
  </si>
  <si>
    <t>KAWASAKI</t>
  </si>
  <si>
    <t>RENAULT NISSAN</t>
  </si>
  <si>
    <t>VE COMMERCIAL VEHICALS</t>
  </si>
  <si>
    <t>SWARAJ</t>
  </si>
  <si>
    <t>TEREX</t>
  </si>
  <si>
    <t>KOHLER</t>
  </si>
  <si>
    <t>NUMEROUS MOTOR</t>
  </si>
  <si>
    <t>Manufacturing Plants</t>
  </si>
  <si>
    <t>KTM</t>
  </si>
  <si>
    <t>SAME</t>
  </si>
  <si>
    <t>POLARIS</t>
  </si>
  <si>
    <t>ROOTS</t>
  </si>
  <si>
    <t>Presence in Countries</t>
  </si>
  <si>
    <t>India, Indonesia, Singapore, Japan, Dubai</t>
  </si>
  <si>
    <t>MOTO GUZZI</t>
  </si>
  <si>
    <t>SONALIKA INTERNATIONAL</t>
  </si>
  <si>
    <t>SUN MOBILITY</t>
  </si>
  <si>
    <t>Countries Direct OEM Supplies</t>
  </si>
  <si>
    <t>Other Comprehensive Income (After Tax)</t>
  </si>
  <si>
    <t>MOTORI MINARELL</t>
  </si>
  <si>
    <t>TAFE</t>
  </si>
  <si>
    <t>MONTRA TIVOLT</t>
  </si>
  <si>
    <t>Key Strategic Partnerships</t>
  </si>
  <si>
    <t>Total Comprehensive Income</t>
  </si>
  <si>
    <t>PIAGGIO</t>
  </si>
  <si>
    <t>VST TILLER TACTORS</t>
  </si>
  <si>
    <t>QUANTUM ENERGY PARTNERS</t>
  </si>
  <si>
    <t>Energy Consumption via Renewable Sources</t>
  </si>
  <si>
    <t>Basic EPS(INR)*</t>
  </si>
  <si>
    <t>ROYAL ENFIELD</t>
  </si>
  <si>
    <t>SUZUKI</t>
  </si>
  <si>
    <t>TRIUMPH</t>
  </si>
  <si>
    <t>VICTORY</t>
  </si>
  <si>
    <t>YAMAHA</t>
  </si>
  <si>
    <t>Product Vertical</t>
  </si>
  <si>
    <t xml:space="preserve"> Driver Information and Connected Vehicle Solutions</t>
  </si>
  <si>
    <t>Actuation, Control and Fluid Management Systems</t>
  </si>
  <si>
    <t>Connected Vehicle Solutions</t>
  </si>
  <si>
    <t>Fuel Pump Module</t>
  </si>
  <si>
    <r>
      <rPr>
        <b/>
        <sz val="10"/>
        <color theme="1"/>
        <rFont val="Arial"/>
        <charset val="134"/>
      </rPr>
      <t>Strong financial performance:</t>
    </r>
    <r>
      <rPr>
        <sz val="10"/>
        <color theme="1"/>
        <rFont val="Arial"/>
        <charset val="134"/>
      </rPr>
      <t xml:space="preserve"> The company reported a 15.48% increase in revenue from operations, a 21.24% increase in EBITDA, and a 42.65% increase in PAT compared to the same period last year.</t>
    </r>
  </si>
  <si>
    <t>Instrument Cluster</t>
  </si>
  <si>
    <t>Disc Brake</t>
  </si>
  <si>
    <r>
      <rPr>
        <b/>
        <sz val="10"/>
        <color theme="1"/>
        <rFont val="Arial"/>
        <charset val="134"/>
      </rPr>
      <t>Improved profitability:</t>
    </r>
    <r>
      <rPr>
        <sz val="10"/>
        <color theme="1"/>
        <rFont val="Arial"/>
        <charset val="134"/>
      </rPr>
      <t xml:space="preserve"> The EBITDA margin increased to 13.38% and the PAT margin increased to 7.56%.</t>
    </r>
  </si>
  <si>
    <t>Battery Management System (BMS)</t>
  </si>
  <si>
    <t>Oil Pumps</t>
  </si>
  <si>
    <r>
      <rPr>
        <b/>
        <sz val="10"/>
        <color theme="1"/>
        <rFont val="Arial"/>
        <charset val="134"/>
      </rPr>
      <t>Increasing content per vehicle:</t>
    </r>
    <r>
      <rPr>
        <sz val="10"/>
        <color theme="1"/>
        <rFont val="Arial"/>
        <charset val="134"/>
      </rPr>
      <t xml:space="preserve"> Pricol is adding value to its products through digitalization and upgrades, leading to higher content per vehicle.</t>
    </r>
  </si>
  <si>
    <t>Sensors</t>
  </si>
  <si>
    <t>Variable Displacement Oil Pumps</t>
  </si>
  <si>
    <r>
      <rPr>
        <b/>
        <sz val="10"/>
        <color theme="1"/>
        <rFont val="Arial"/>
        <charset val="134"/>
      </rPr>
      <t>Robust order book:</t>
    </r>
    <r>
      <rPr>
        <sz val="10"/>
        <color theme="1"/>
        <rFont val="Arial"/>
        <charset val="134"/>
      </rPr>
      <t xml:space="preserve"> The company has a strong pipeline of new projects and confirmed business from various OEMs for the next two years.</t>
    </r>
  </si>
  <si>
    <t>Water Pumps</t>
  </si>
  <si>
    <r>
      <rPr>
        <b/>
        <sz val="10"/>
        <color theme="1"/>
        <rFont val="Arial"/>
        <charset val="134"/>
      </rPr>
      <t>Market outperformance:</t>
    </r>
    <r>
      <rPr>
        <sz val="10"/>
        <color theme="1"/>
        <rFont val="Arial"/>
        <charset val="134"/>
      </rPr>
      <t xml:space="preserve"> Pricol continues to outperform the market in terms of both volume and value growth, primarily due to its value-added products.</t>
    </r>
  </si>
  <si>
    <t>Electrical Coolant Pumps</t>
  </si>
  <si>
    <r>
      <rPr>
        <b/>
        <sz val="10"/>
        <color theme="1"/>
        <rFont val="Arial"/>
        <charset val="134"/>
      </rPr>
      <t>Expansion into new segments:</t>
    </r>
    <r>
      <rPr>
        <sz val="10"/>
        <color theme="1"/>
        <rFont val="Arial"/>
        <charset val="134"/>
      </rPr>
      <t xml:space="preserve"> The company is making progress in its expansion into the four-wheeler segment, with new customers and projects.</t>
    </r>
  </si>
  <si>
    <t>Wiping Systems</t>
  </si>
  <si>
    <r>
      <rPr>
        <b/>
        <sz val="10"/>
        <color theme="1"/>
        <rFont val="Arial"/>
        <charset val="134"/>
      </rPr>
      <t>Innovative product development:</t>
    </r>
    <r>
      <rPr>
        <sz val="10"/>
        <color theme="1"/>
        <rFont val="Arial"/>
        <charset val="134"/>
      </rPr>
      <t xml:space="preserve"> The company's focus on value-added products and new technologies positions it for future growth.</t>
    </r>
  </si>
  <si>
    <t>Electrical Pumps</t>
  </si>
  <si>
    <r>
      <rPr>
        <b/>
        <sz val="10"/>
        <color theme="1"/>
        <rFont val="Arial"/>
        <charset val="134"/>
      </rPr>
      <t xml:space="preserve">Strategic partnerships: </t>
    </r>
    <r>
      <rPr>
        <sz val="10"/>
        <color theme="1"/>
        <rFont val="Arial"/>
        <charset val="134"/>
      </rPr>
      <t>Collaborations with key players in the industry can enhance market reach and product offerings.</t>
    </r>
  </si>
  <si>
    <t>Cabin Tilting System</t>
  </si>
  <si>
    <r>
      <rPr>
        <b/>
        <sz val="10"/>
        <color theme="1"/>
        <rFont val="Arial"/>
        <charset val="134"/>
      </rPr>
      <t>Market leadership:</t>
    </r>
    <r>
      <rPr>
        <sz val="10"/>
        <color theme="1"/>
        <rFont val="Arial"/>
        <charset val="134"/>
      </rPr>
      <t xml:space="preserve"> Pricol's strong market position in certain segments, such as two-wheeler instrument clusters, provides a competitive advantage.</t>
    </r>
  </si>
  <si>
    <t>E-Purge Valve</t>
  </si>
  <si>
    <r>
      <rPr>
        <b/>
        <sz val="10"/>
        <color theme="1"/>
        <rFont val="Arial"/>
        <charset val="134"/>
      </rPr>
      <t>An increase in promoter stake:</t>
    </r>
    <r>
      <rPr>
        <sz val="10"/>
        <color theme="1"/>
        <rFont val="Arial"/>
        <charset val="134"/>
      </rPr>
      <t xml:space="preserve"> while public stake are reducing and FIIs are also increasing can generally be seen as a positive sign, indicating promoter confidence, reduced takeover risks, and potential for future growth.</t>
    </r>
  </si>
  <si>
    <r>
      <rPr>
        <b/>
        <sz val="10"/>
        <color theme="1"/>
        <rFont val="Arial"/>
        <charset val="134"/>
      </rPr>
      <t>Inorganic growth opportunities:</t>
    </r>
    <r>
      <rPr>
        <sz val="10"/>
        <color theme="1"/>
        <rFont val="Arial"/>
        <charset val="134"/>
      </rPr>
      <t xml:space="preserve"> Pricol is actively exploring inorganic growth opportunities through acquisitions or partnerships.</t>
    </r>
  </si>
  <si>
    <t>Fuel Feed Pump</t>
  </si>
  <si>
    <r>
      <rPr>
        <b/>
        <sz val="10"/>
        <color theme="1"/>
        <rFont val="Arial"/>
        <charset val="134"/>
      </rPr>
      <t>Export market challenges:</t>
    </r>
    <r>
      <rPr>
        <sz val="10"/>
        <color theme="1"/>
        <rFont val="Arial"/>
        <charset val="134"/>
      </rPr>
      <t xml:space="preserve"> The company's exports are facing some challenges due to a slowdown in the US market.</t>
    </r>
  </si>
  <si>
    <r>
      <rPr>
        <b/>
        <sz val="10"/>
        <color theme="1"/>
        <rFont val="Arial"/>
        <charset val="134"/>
      </rPr>
      <t>Uncertainty in industry growth:</t>
    </r>
    <r>
      <rPr>
        <sz val="10"/>
        <color theme="1"/>
        <rFont val="Arial"/>
        <charset val="134"/>
      </rPr>
      <t xml:space="preserve"> The company's future revenue growth is dependent on the overall performance of the automotive industry, which can be subject to fluctuations.</t>
    </r>
  </si>
  <si>
    <r>
      <rPr>
        <b/>
        <sz val="10"/>
        <color theme="1"/>
        <rFont val="Arial"/>
        <charset val="134"/>
      </rPr>
      <t>Labor case:</t>
    </r>
    <r>
      <rPr>
        <sz val="10"/>
        <color theme="1"/>
        <rFont val="Arial"/>
        <charset val="134"/>
      </rPr>
      <t xml:space="preserve"> The company is facing a labor case that has resulted in increased contingent liabilities.</t>
    </r>
  </si>
  <si>
    <r>
      <rPr>
        <b/>
        <sz val="10"/>
        <color theme="1"/>
        <rFont val="Arial"/>
        <charset val="134"/>
      </rPr>
      <t>Competition:</t>
    </r>
    <r>
      <rPr>
        <sz val="10"/>
        <color theme="1"/>
        <rFont val="Arial"/>
        <charset val="134"/>
      </rPr>
      <t xml:space="preserve"> The market for automotive components is competitive, and Pricol faces competition from other players, including new entrants.</t>
    </r>
  </si>
  <si>
    <r>
      <rPr>
        <b/>
        <sz val="10"/>
        <color theme="1"/>
        <rFont val="Arial"/>
        <charset val="134"/>
      </rPr>
      <t>Economic slowdown:</t>
    </r>
    <r>
      <rPr>
        <sz val="10"/>
        <color theme="1"/>
        <rFont val="Arial"/>
        <charset val="134"/>
      </rPr>
      <t xml:space="preserve"> A global economic slowdown could impact demand for automotive components, affecting Pricol's business.</t>
    </r>
  </si>
  <si>
    <r>
      <rPr>
        <b/>
        <sz val="10"/>
        <color theme="1"/>
        <rFont val="Arial"/>
        <charset val="134"/>
      </rPr>
      <t>Supply chain disruptions:</t>
    </r>
    <r>
      <rPr>
        <sz val="10"/>
        <color theme="1"/>
        <rFont val="Arial"/>
        <charset val="134"/>
      </rPr>
      <t xml:space="preserve"> Disruptions in the supply chain, such as those caused War tention in Middle east, could impact Pricol's operations and profitability.</t>
    </r>
  </si>
  <si>
    <r>
      <rPr>
        <b/>
        <sz val="10"/>
        <color theme="1"/>
        <rFont val="Arial"/>
        <charset val="134"/>
      </rPr>
      <t>Technological changes:</t>
    </r>
    <r>
      <rPr>
        <sz val="10"/>
        <color theme="1"/>
        <rFont val="Arial"/>
        <charset val="134"/>
      </rPr>
      <t xml:space="preserve"> Rapid technological advancements in the automotive industry could render existing products obsolete, requiring Pricol to invest in research and development.</t>
    </r>
  </si>
  <si>
    <r>
      <rPr>
        <b/>
        <sz val="10"/>
        <color theme="1"/>
        <rFont val="Arial"/>
        <charset val="134"/>
      </rPr>
      <t>Project execution risks:</t>
    </r>
    <r>
      <rPr>
        <sz val="10"/>
        <color theme="1"/>
        <rFont val="Arial"/>
        <charset val="134"/>
      </rPr>
      <t xml:space="preserve"> Delays or challenges in executing new projects can impact revenue growth and profitability.</t>
    </r>
  </si>
  <si>
    <r>
      <rPr>
        <b/>
        <sz val="10"/>
        <color theme="1"/>
        <rFont val="Arial"/>
        <charset val="134"/>
      </rPr>
      <t>Dependency on the automotive industry:</t>
    </r>
    <r>
      <rPr>
        <sz val="10"/>
        <color theme="1"/>
        <rFont val="Arial"/>
        <charset val="134"/>
      </rPr>
      <t xml:space="preserve"> Pricol's business is heavily reliant on the performance of the automotive sector, making it vulnerable to industry downturns.</t>
    </r>
  </si>
  <si>
    <t>Y-o-Y (%)</t>
  </si>
  <si>
    <t>Product</t>
  </si>
  <si>
    <t>Installed Capacity (MTPA)</t>
  </si>
  <si>
    <t>Status</t>
  </si>
  <si>
    <t>Established</t>
  </si>
  <si>
    <t>Total Sales</t>
  </si>
  <si>
    <t>Athal</t>
  </si>
  <si>
    <t>Fittings</t>
  </si>
  <si>
    <t>Operational</t>
  </si>
  <si>
    <t>Incorporation</t>
  </si>
  <si>
    <t>Raw Material Consumed</t>
  </si>
  <si>
    <t>Dadra</t>
  </si>
  <si>
    <t>Pipes &amp; Tanks</t>
  </si>
  <si>
    <t>No. of Facilities</t>
  </si>
  <si>
    <t>Employee benefit expenses</t>
  </si>
  <si>
    <t>Haridwar</t>
  </si>
  <si>
    <t>Pipes, Fittings &amp; Tanks</t>
  </si>
  <si>
    <t>Warehouses</t>
  </si>
  <si>
    <t>Other Expenses</t>
  </si>
  <si>
    <t>Chennai</t>
  </si>
  <si>
    <t>SKUs</t>
  </si>
  <si>
    <t>7,200+</t>
  </si>
  <si>
    <t>Kolhapur</t>
  </si>
  <si>
    <t>Pipes</t>
  </si>
  <si>
    <t>Channel Partners</t>
  </si>
  <si>
    <t>1,500+</t>
  </si>
  <si>
    <t>150 Bps</t>
  </si>
  <si>
    <t>Jaipur</t>
  </si>
  <si>
    <t>CRISIL Rating</t>
  </si>
  <si>
    <t>A+</t>
  </si>
  <si>
    <t>Telangana</t>
  </si>
  <si>
    <t>Outlook</t>
  </si>
  <si>
    <t>STABLE</t>
  </si>
  <si>
    <t>Bihar</t>
  </si>
  <si>
    <t>Under Construction</t>
  </si>
  <si>
    <t>Scheduled - Q4FY25</t>
  </si>
  <si>
    <t>100 Bps</t>
  </si>
  <si>
    <t>Market Cap (Aug 01, 2024)</t>
  </si>
  <si>
    <t>7,164 crore</t>
  </si>
  <si>
    <t>PAT (For FY 2024)</t>
  </si>
  <si>
    <t>183 crore</t>
  </si>
  <si>
    <t>Total Installed Capacity</t>
  </si>
  <si>
    <t>~3,49,528 MTPA</t>
  </si>
  <si>
    <t>Piping Product Brands</t>
  </si>
  <si>
    <t>AQUEL BY PRINCE, PRINCE &amp; TRUBORE</t>
  </si>
  <si>
    <t>90 Bps</t>
  </si>
  <si>
    <t>Tax Expenses</t>
  </si>
  <si>
    <t>50 Bps</t>
  </si>
  <si>
    <t>EPS (in INR)</t>
  </si>
  <si>
    <r>
      <rPr>
        <b/>
        <sz val="10"/>
        <color theme="1"/>
        <rFont val="Arial"/>
        <charset val="134"/>
      </rPr>
      <t xml:space="preserve">Strong financial performance: </t>
    </r>
    <r>
      <rPr>
        <sz val="10"/>
        <color theme="1"/>
        <rFont val="Arial"/>
        <charset val="134"/>
      </rPr>
      <t>The company reported strong revenue and profit growth, with volume growth across all verticals (plumbing, agri, and infrastructure). It has also shown improvement in working capital management.</t>
    </r>
  </si>
  <si>
    <r>
      <rPr>
        <b/>
        <sz val="10"/>
        <color theme="1"/>
        <rFont val="Arial"/>
        <charset val="134"/>
      </rPr>
      <t>Brand building and product expansion:</t>
    </r>
    <r>
      <rPr>
        <sz val="10"/>
        <color theme="1"/>
        <rFont val="Arial"/>
        <charset val="134"/>
      </rPr>
      <t xml:space="preserve"> The company is undertaking aggressive brand strengthening initiatives and expanding its bathware segment. This is expected to increase brand visibility and market share.</t>
    </r>
  </si>
  <si>
    <r>
      <rPr>
        <b/>
        <sz val="10"/>
        <color theme="1"/>
        <rFont val="Arial"/>
        <charset val="134"/>
      </rPr>
      <t>Positive industry outlook and capacity expansion:</t>
    </r>
    <r>
      <rPr>
        <sz val="10"/>
        <color theme="1"/>
        <rFont val="Arial"/>
        <charset val="134"/>
      </rPr>
      <t xml:space="preserve"> The company is optimistic about the industry's growth prospects, driven by factors like affordable raw materials, real estate growth, and infrastructure development. It is also aggressively adding capacity to meet increasing demand.</t>
    </r>
  </si>
  <si>
    <r>
      <rPr>
        <b/>
        <sz val="10"/>
        <color theme="1"/>
        <rFont val="Arial"/>
        <charset val="134"/>
      </rPr>
      <t>Lower EBITDA margin than guidance:</t>
    </r>
    <r>
      <rPr>
        <sz val="10"/>
        <color theme="1"/>
        <rFont val="Arial"/>
        <charset val="134"/>
      </rPr>
      <t xml:space="preserve"> The company's EBITDA margin was lower than its guidance in Q1. This could be due to factors like product mix and increased branding costs.</t>
    </r>
  </si>
  <si>
    <r>
      <rPr>
        <b/>
        <sz val="10"/>
        <color theme="1"/>
        <rFont val="Arial"/>
        <charset val="134"/>
      </rPr>
      <t>Underutilized capacity</t>
    </r>
    <r>
      <rPr>
        <sz val="10"/>
        <color theme="1"/>
        <rFont val="Arial"/>
        <charset val="134"/>
      </rPr>
      <t>: The company's Telangana plant is currently underutilized. This could lead to inefficiencies and higher costs.</t>
    </r>
  </si>
  <si>
    <r>
      <rPr>
        <b/>
        <sz val="10"/>
        <color theme="1"/>
        <rFont val="Arial"/>
        <charset val="134"/>
      </rPr>
      <t>Operational Risks Due to Expansion:</t>
    </r>
    <r>
      <rPr>
        <sz val="10"/>
        <color theme="1"/>
        <rFont val="Arial"/>
        <charset val="134"/>
      </rPr>
      <t xml:space="preserve"> With the ongoing construction of the new plant in Begusarai and capacity expansions, there are operational risks including project delays or cost overruns, which can impact the company’s expansion and growth timelines.</t>
    </r>
  </si>
  <si>
    <r>
      <rPr>
        <b/>
        <sz val="10"/>
        <color theme="1"/>
        <rFont val="Arial"/>
        <charset val="134"/>
      </rPr>
      <t>Market Volatility and Pricing Risk:</t>
    </r>
    <r>
      <rPr>
        <sz val="10"/>
        <color theme="1"/>
        <rFont val="Arial"/>
        <charset val="134"/>
      </rPr>
      <t xml:space="preserve"> The company faces market risks associated with fluctuations in PVC prices, which impacts both inventory valuation and margin stability. Any significant volatility in raw material costs can affect profitability.</t>
    </r>
  </si>
  <si>
    <r>
      <rPr>
        <b/>
        <sz val="10"/>
        <color theme="1"/>
        <rFont val="Arial"/>
        <charset val="134"/>
      </rPr>
      <t>Fluctuations in PVC raw material prices:</t>
    </r>
    <r>
      <rPr>
        <sz val="10"/>
        <color theme="1"/>
        <rFont val="Arial"/>
        <charset val="134"/>
      </rPr>
      <t xml:space="preserve"> The company's business is vulnerable to fluctuations in PVC raw material prices.</t>
    </r>
  </si>
  <si>
    <r>
      <rPr>
        <b/>
        <sz val="10"/>
        <color theme="1"/>
        <rFont val="Arial"/>
        <charset val="134"/>
      </rPr>
      <t>Competition in the industry</t>
    </r>
    <r>
      <rPr>
        <sz val="10"/>
        <color theme="1"/>
        <rFont val="Arial"/>
        <charset val="134"/>
      </rPr>
      <t>: The pipes and fittings industry is competitive, and Prince Pipes faces competition from other major players.</t>
    </r>
  </si>
  <si>
    <r>
      <rPr>
        <b/>
        <sz val="10"/>
        <color theme="1"/>
        <rFont val="Arial"/>
        <charset val="134"/>
      </rPr>
      <t>Economic slowdown impacting demand:</t>
    </r>
    <r>
      <rPr>
        <sz val="10"/>
        <color theme="1"/>
        <rFont val="Arial"/>
        <charset val="134"/>
      </rPr>
      <t xml:space="preserve"> An economic slowdown could lead to a decrease in demand for the company's products.</t>
    </r>
  </si>
  <si>
    <r>
      <rPr>
        <b/>
        <sz val="10"/>
        <color theme="1"/>
        <rFont val="Arial"/>
        <charset val="134"/>
      </rPr>
      <t>Credit and Receivables Risk:</t>
    </r>
    <r>
      <rPr>
        <sz val="10"/>
        <color theme="1"/>
        <rFont val="Arial"/>
        <charset val="134"/>
      </rPr>
      <t xml:space="preserve"> The company aims to reduce debtor days, yet extending credit is essential for sales. If receivable collections are delayed or defaults increase, it could negatively impact the cash flows and financial health of the company.</t>
    </r>
  </si>
  <si>
    <t>ixigo (Q1 FY 25)</t>
  </si>
  <si>
    <t>TBO Tek (Q1 FY 25)</t>
  </si>
  <si>
    <t>Feature</t>
  </si>
  <si>
    <t>Le Travenues Technology Ltd (Ixigo)</t>
  </si>
  <si>
    <t>Monthly Transacting Buyer Base Growth (YoY)</t>
  </si>
  <si>
    <t>Market Focus</t>
  </si>
  <si>
    <t>International outbound travel</t>
  </si>
  <si>
    <t>Domestic Indian market (Train, Bus, Air)</t>
  </si>
  <si>
    <t>Monthly Transacting Buyers</t>
  </si>
  <si>
    <t>2.78 million</t>
  </si>
  <si>
    <t>Product Range</t>
  </si>
  <si>
    <t>Broader range, including ancillary products</t>
  </si>
  <si>
    <t>Primarily flights, trains, buses, and hotels</t>
  </si>
  <si>
    <t>GTV (Gross Transaction Value)</t>
  </si>
  <si>
    <t>INR 2,988 crores</t>
  </si>
  <si>
    <t>INR 3,871 crores</t>
  </si>
  <si>
    <t>GTV</t>
  </si>
  <si>
    <t>Lower than Ixigo</t>
  </si>
  <si>
    <t>Higher than TBO Tek Ltd</t>
  </si>
  <si>
    <t>GTV Growth (YoY)</t>
  </si>
  <si>
    <t>Customer Base</t>
  </si>
  <si>
    <t>Both leisure and corporate travelers</t>
  </si>
  <si>
    <t>Primarily leisure travelers</t>
  </si>
  <si>
    <t>Revenue from Operations (YoY)</t>
  </si>
  <si>
    <t>Technology Focus</t>
  </si>
  <si>
    <t>AI and data-driven solutions</t>
  </si>
  <si>
    <t>INR 181.9 crores</t>
  </si>
  <si>
    <t>INR 418 crores</t>
  </si>
  <si>
    <t>Adjusted EBITDA (YoY)</t>
  </si>
  <si>
    <t>INR 20.3 crores</t>
  </si>
  <si>
    <t>INR 85 crores</t>
  </si>
  <si>
    <t>PAT (YoY)</t>
  </si>
  <si>
    <t>INR 14.9 crores</t>
  </si>
  <si>
    <t>INR 61 crores</t>
  </si>
  <si>
    <t>IXIGO</t>
  </si>
  <si>
    <r>
      <rPr>
        <b/>
        <sz val="10"/>
        <color theme="1"/>
        <rFont val="Arial"/>
        <charset val="134"/>
      </rPr>
      <t>Strong Financial Performance</t>
    </r>
    <r>
      <rPr>
        <sz val="10"/>
        <color theme="1"/>
        <rFont val="Arial"/>
        <charset val="134"/>
      </rPr>
      <t>: The company has consistently demonstrated strong financial performance, with significant growth in GTV, revenue from operations, and profitability.</t>
    </r>
  </si>
  <si>
    <r>
      <rPr>
        <b/>
        <sz val="10"/>
        <color theme="1"/>
        <rFont val="Arial"/>
        <charset val="134"/>
      </rPr>
      <t>Market Expansion and Partnerships</t>
    </r>
    <r>
      <rPr>
        <sz val="10"/>
        <color theme="1"/>
        <rFont val="Arial"/>
        <charset val="134"/>
      </rPr>
      <t>: ixigo has successfully expanded its market presence, particularly in the flight and bus segments. Strategic partnerships with leading players like PhonePe and Meesho have enhanced its distribution channels and brand visibility.</t>
    </r>
  </si>
  <si>
    <r>
      <rPr>
        <b/>
        <sz val="10"/>
        <color theme="1"/>
        <rFont val="Arial"/>
        <charset val="134"/>
      </rPr>
      <t>Product Innovation</t>
    </r>
    <r>
      <rPr>
        <sz val="10"/>
        <color theme="1"/>
        <rFont val="Arial"/>
        <charset val="134"/>
      </rPr>
      <t>: The company remains committed to investing in product innovation, leveraging AI and technology to improve customer experience and operational efficiency.</t>
    </r>
  </si>
  <si>
    <r>
      <rPr>
        <b/>
        <sz val="10"/>
        <color theme="1"/>
        <rFont val="Arial"/>
        <charset val="134"/>
      </rPr>
      <t>Customer Focus</t>
    </r>
    <r>
      <rPr>
        <sz val="10"/>
        <color theme="1"/>
        <rFont val="Arial"/>
        <charset val="134"/>
      </rPr>
      <t>: ixigo's emphasis on customer-centricity is evident in its product development and marketing strategies. This approach has contributed to its strong market position.</t>
    </r>
  </si>
  <si>
    <r>
      <rPr>
        <b/>
        <sz val="10"/>
        <color theme="1"/>
        <rFont val="Arial"/>
        <charset val="134"/>
      </rPr>
      <t>Government Support</t>
    </r>
    <r>
      <rPr>
        <sz val="10"/>
        <color theme="1"/>
        <rFont val="Arial"/>
        <charset val="134"/>
      </rPr>
      <t>: The company benefits from favorable government policies and infrastructure investments in the travel sector, which can boost demand for its services.</t>
    </r>
  </si>
  <si>
    <r>
      <rPr>
        <b/>
        <sz val="10"/>
        <color theme="1"/>
        <rFont val="Arial"/>
        <charset val="134"/>
      </rPr>
      <t>Increasing Internet Penetration</t>
    </r>
    <r>
      <rPr>
        <sz val="10"/>
        <color theme="1"/>
        <rFont val="Arial"/>
        <charset val="134"/>
      </rPr>
      <t>: As internet penetration increases in emerging markets, there is a growing opportunity for OTAs to tap into new customer segments.</t>
    </r>
  </si>
  <si>
    <r>
      <rPr>
        <b/>
        <sz val="10"/>
        <color theme="1"/>
        <rFont val="Arial"/>
        <charset val="134"/>
      </rPr>
      <t>Mobile Adoption</t>
    </r>
    <r>
      <rPr>
        <sz val="10"/>
        <color theme="1"/>
        <rFont val="Arial"/>
        <charset val="134"/>
      </rPr>
      <t>: The widespread use of smartphones has made it easier for consumers to book travel on the go, driving growth in the OTA market.</t>
    </r>
  </si>
  <si>
    <r>
      <rPr>
        <b/>
        <sz val="10"/>
        <color theme="1"/>
        <rFont val="Arial"/>
        <charset val="134"/>
      </rPr>
      <t>Market Competition</t>
    </r>
    <r>
      <rPr>
        <sz val="10"/>
        <color theme="1"/>
        <rFont val="Arial"/>
        <charset val="134"/>
      </rPr>
      <t>: The travel industry is highly competitive, with numerous players offering similar services. This can lead to intense price competition and pressure on margins.</t>
    </r>
  </si>
  <si>
    <r>
      <rPr>
        <b/>
        <sz val="10"/>
        <color theme="1"/>
        <rFont val="Arial"/>
        <charset val="134"/>
      </rPr>
      <t>Regulatory Changes</t>
    </r>
    <r>
      <rPr>
        <sz val="10"/>
        <color theme="1"/>
        <rFont val="Arial"/>
        <charset val="134"/>
      </rPr>
      <t>: Changes in government regulations related to the travel and tourism industry could impact ixigo's operations and profitability.</t>
    </r>
  </si>
  <si>
    <r>
      <rPr>
        <b/>
        <sz val="10"/>
        <color theme="1"/>
        <rFont val="Arial"/>
        <charset val="134"/>
      </rPr>
      <t>Economic Fluctuations</t>
    </r>
    <r>
      <rPr>
        <sz val="10"/>
        <color theme="1"/>
        <rFont val="Arial"/>
        <charset val="134"/>
      </rPr>
      <t>: Economic downturns or fluctuations can adversely affect consumer spending on travel, impacting ixigo's revenue and growth.</t>
    </r>
  </si>
  <si>
    <r>
      <rPr>
        <b/>
        <sz val="10"/>
        <color theme="1"/>
        <rFont val="Arial"/>
        <charset val="134"/>
      </rPr>
      <t>Supply Constraints</t>
    </r>
    <r>
      <rPr>
        <sz val="10"/>
        <color theme="1"/>
        <rFont val="Arial"/>
        <charset val="134"/>
      </rPr>
      <t>: Supply constraints in the aviation sector, such as aircraft groundings, can impact the growth of the industry and ixigo's performance.</t>
    </r>
  </si>
  <si>
    <r>
      <rPr>
        <b/>
        <sz val="10"/>
        <color theme="1"/>
        <rFont val="Arial"/>
        <charset val="134"/>
      </rPr>
      <t>Economic Fluctuations</t>
    </r>
    <r>
      <rPr>
        <sz val="10"/>
        <color theme="1"/>
        <rFont val="Arial"/>
        <charset val="134"/>
      </rPr>
      <t>: Economic downturns can negatively impact consumer spending on travel, affecting OTAs' revenue.</t>
    </r>
  </si>
  <si>
    <r>
      <rPr>
        <b/>
        <sz val="10"/>
        <color theme="1"/>
        <rFont val="Arial"/>
        <charset val="134"/>
      </rPr>
      <t>Technological Disruptions</t>
    </r>
    <r>
      <rPr>
        <sz val="10"/>
        <color theme="1"/>
        <rFont val="Arial"/>
        <charset val="134"/>
      </rPr>
      <t>: As a tech-driven company, ixigo faces risks related to technological disruptions and the need for continuous innovation.</t>
    </r>
  </si>
  <si>
    <r>
      <rPr>
        <b/>
        <sz val="10"/>
        <color theme="1"/>
        <rFont val="Arial"/>
        <charset val="134"/>
      </rPr>
      <t>Pricing Pressure</t>
    </r>
    <r>
      <rPr>
        <sz val="10"/>
        <color theme="1"/>
        <rFont val="Arial"/>
        <charset val="134"/>
      </rPr>
      <t>: Intense competition can lead to pricing pressure, forcing ixigo to lower prices and potentially reduce margins.</t>
    </r>
  </si>
  <si>
    <r>
      <rPr>
        <b/>
        <sz val="10"/>
        <color theme="1"/>
        <rFont val="Arial"/>
        <charset val="134"/>
      </rPr>
      <t>Price Sensitivity</t>
    </r>
    <r>
      <rPr>
        <sz val="10"/>
        <color theme="1"/>
        <rFont val="Arial"/>
        <charset val="134"/>
      </rPr>
      <t>: Consumers in the OTA market are generally price-sensitive, making pricing a crucial factor in determining market share.</t>
    </r>
  </si>
  <si>
    <t>TBO TEK</t>
  </si>
  <si>
    <r>
      <rPr>
        <b/>
        <sz val="10"/>
        <color theme="1"/>
        <rFont val="Arial"/>
        <charset val="134"/>
      </rPr>
      <t>Strong Financial Performance</t>
    </r>
    <r>
      <rPr>
        <sz val="10"/>
        <color theme="1"/>
        <rFont val="Arial"/>
        <charset val="134"/>
      </rPr>
      <t>: The company has consistently demonstrated robust financial performance, with significant growth in revenue, EBITDA, and PAT</t>
    </r>
  </si>
  <si>
    <r>
      <rPr>
        <b/>
        <sz val="10"/>
        <color theme="1"/>
        <rFont val="Arial"/>
        <charset val="134"/>
      </rPr>
      <t>Market Expansion</t>
    </r>
    <r>
      <rPr>
        <sz val="10"/>
        <color theme="1"/>
        <rFont val="Arial"/>
        <charset val="134"/>
      </rPr>
      <t>: TBO Tek has successfully expanded its market presence, both domestically and internationally. The company has a strong focus on growing its international business and has made strategic acquisitions to enhance its global reach.</t>
    </r>
  </si>
  <si>
    <r>
      <rPr>
        <b/>
        <sz val="10"/>
        <color theme="1"/>
        <rFont val="Arial"/>
        <charset val="134"/>
      </rPr>
      <t>Product Innovation</t>
    </r>
    <r>
      <rPr>
        <sz val="10"/>
        <color theme="1"/>
        <rFont val="Arial"/>
        <charset val="134"/>
      </rPr>
      <t>: TBO Tek has invested in platform enhancements and technological advancements to improve customer experience and operational efficiency.</t>
    </r>
  </si>
  <si>
    <r>
      <rPr>
        <b/>
        <sz val="10"/>
        <color theme="1"/>
        <rFont val="Arial"/>
        <charset val="134"/>
      </rPr>
      <t>Strategic Partnerships</t>
    </r>
    <r>
      <rPr>
        <sz val="10"/>
        <color theme="1"/>
        <rFont val="Arial"/>
        <charset val="134"/>
      </rPr>
      <t>: The company has formed strategic partnerships to strengthen its supply base and expand its reach.</t>
    </r>
  </si>
  <si>
    <r>
      <rPr>
        <b/>
        <sz val="10"/>
        <color theme="1"/>
        <rFont val="Arial"/>
        <charset val="134"/>
      </rPr>
      <t>Government Support</t>
    </r>
    <r>
      <rPr>
        <sz val="10"/>
        <color theme="1"/>
        <rFont val="Arial"/>
        <charset val="134"/>
      </rPr>
      <t>: The Indian government's focus on promoting tourism and infrastructure development presents opportunities for growth for the travel industry, including TBO Tek.</t>
    </r>
  </si>
  <si>
    <t>Risk</t>
  </si>
  <si>
    <r>
      <rPr>
        <b/>
        <sz val="10"/>
        <color theme="1"/>
        <rFont val="Arial"/>
        <charset val="134"/>
      </rPr>
      <t>Economic Fluctuations</t>
    </r>
    <r>
      <rPr>
        <sz val="10"/>
        <color theme="1"/>
        <rFont val="Arial"/>
        <charset val="134"/>
      </rPr>
      <t>: Economic downturns or fluctuations can negatively impact consumer spending on travel, affecting TBO Tek's revenue and growth.</t>
    </r>
  </si>
  <si>
    <r>
      <rPr>
        <b/>
        <sz val="10"/>
        <color rgb="FF081131"/>
        <rFont val="Arial, sans-serif"/>
        <charset val="134"/>
      </rPr>
      <t xml:space="preserve">Regulatory Changes: </t>
    </r>
    <r>
      <rPr>
        <sz val="10"/>
        <color rgb="FF081131"/>
        <rFont val="Arial, sans-serif"/>
        <charset val="134"/>
      </rPr>
      <t>Changes in government regulations related to the travel and tourism industry could impact TBO Tek's operations and profitability.</t>
    </r>
  </si>
  <si>
    <r>
      <rPr>
        <b/>
        <sz val="10"/>
        <color theme="1"/>
        <rFont val="Arial"/>
        <charset val="134"/>
      </rPr>
      <t>Supply Chain Disruptions</t>
    </r>
    <r>
      <rPr>
        <sz val="10"/>
        <color theme="1"/>
        <rFont val="Arial"/>
        <charset val="134"/>
      </rPr>
      <t>: Disruptions in the global supply chain, such as uncertanity in peace between countries, can impact TBO Tek's operations and profitability.</t>
    </r>
  </si>
  <si>
    <r>
      <rPr>
        <b/>
        <sz val="10"/>
        <color theme="1"/>
        <rFont val="Arial"/>
        <charset val="134"/>
      </rPr>
      <t>Currency Fluctuations</t>
    </r>
    <r>
      <rPr>
        <sz val="10"/>
        <color theme="1"/>
        <rFont val="Arial"/>
        <charset val="134"/>
      </rPr>
      <t>: TBO Tek operates in a global market and is exposed to currency fluctuations, which can impact its profitability.</t>
    </r>
  </si>
  <si>
    <r>
      <rPr>
        <b/>
        <sz val="10"/>
        <color theme="1"/>
        <rFont val="Arial"/>
        <charset val="134"/>
      </rPr>
      <t>Market Volatility</t>
    </r>
    <r>
      <rPr>
        <sz val="10"/>
        <color theme="1"/>
        <rFont val="Arial"/>
        <charset val="134"/>
      </rPr>
      <t>: The travel industry is subject to market volatility, including economic downturns, geopolitical events, and natural disasters.</t>
    </r>
  </si>
  <si>
    <r>
      <rPr>
        <b/>
        <sz val="10"/>
        <color theme="1"/>
        <rFont val="Arial"/>
        <charset val="134"/>
      </rPr>
      <t>Competition from Low-Cost Players</t>
    </r>
    <r>
      <rPr>
        <sz val="10"/>
        <color theme="1"/>
        <rFont val="Arial"/>
        <charset val="134"/>
      </rPr>
      <t>: The rise of low-cost travel providers can put pressure on TBO Tek's pricing and profitability.</t>
    </r>
  </si>
  <si>
    <r>
      <rPr>
        <b/>
        <sz val="10"/>
        <color theme="1"/>
        <rFont val="Arial"/>
        <charset val="134"/>
      </rPr>
      <t>Regulatory Changes</t>
    </r>
    <r>
      <rPr>
        <sz val="10"/>
        <color theme="1"/>
        <rFont val="Arial"/>
        <charset val="134"/>
      </rPr>
      <t>: Changes in government regulations related to the travel and tourism industry, such as visa policies or taxation, can impact TBO Tek's operations.</t>
    </r>
  </si>
  <si>
    <t>Unique Factor</t>
  </si>
  <si>
    <t>TBO Tek Limited</t>
  </si>
  <si>
    <t>Focus on the global outbound travel market, catering to travel agents and tour operators worldwide.</t>
  </si>
  <si>
    <t>Strong presence in international markets, particularly Europe and North America.</t>
  </si>
  <si>
    <t>Emphasis on acquisitions to accelerate growth and expand market reach.</t>
  </si>
  <si>
    <t>ixigo</t>
  </si>
  <si>
    <t>Strong focus on the Indian domestic travel market, targeting next billion users.</t>
  </si>
  <si>
    <t>Unique customer experience and innovative products.</t>
  </si>
  <si>
    <t>Partnerships with offline agencies to increase market penetration in tier-2 and tier-3 cities.</t>
  </si>
  <si>
    <t>Customer Focus</t>
  </si>
  <si>
    <t>Primarily targets travel agents and tour operators.</t>
  </si>
  <si>
    <t>Focuses on providing a seamless platform for booking travel services.</t>
  </si>
  <si>
    <t>Targets individual travelers, particularly the next billion users in tier-2, tier-3, and tier-4 towns.</t>
  </si>
  <si>
    <t>Focuses on providing a personalized and convenient travel experience.</t>
  </si>
  <si>
    <t>Here’s the updated table for TCS's performance summary, including revenue in both USD and INR:</t>
  </si>
  <si>
    <t>Q2 FY25</t>
  </si>
  <si>
    <t>Revenue (USD)</t>
  </si>
  <si>
    <t>7,210 million</t>
  </si>
  <si>
    <t>7,505 million</t>
  </si>
  <si>
    <t>7,670 million</t>
  </si>
  <si>
    <t>Revenue (INR)</t>
  </si>
  <si>
    <t>594,825.00 million</t>
  </si>
  <si>
    <t>619,162.50 million</t>
  </si>
  <si>
    <t>632,775.00 million</t>
  </si>
  <si>
    <t>EBIT (Operating Income) (USD)</t>
  </si>
  <si>
    <t>1,749 million</t>
  </si>
  <si>
    <t>1,851 million</t>
  </si>
  <si>
    <t>1,846 million</t>
  </si>
  <si>
    <t>1,370 million</t>
  </si>
  <si>
    <t>1,442 million</t>
  </si>
  <si>
    <t>1,421 million</t>
  </si>
  <si>
    <t>Total Headcount</t>
  </si>
  <si>
    <t>Net Additions</t>
  </si>
  <si>
    <t>Deal Wins (TCV) (USD bn)</t>
  </si>
  <si>
    <t>Revenue Growth:</t>
  </si>
  <si>
    <t>Revenue increased by 6.4% YoY (from Q2 FY24 to Q2 FY25) and by 2.2% QoQ, showing consistent growth in client engagements and business expansion.</t>
  </si>
  <si>
    <t>EBITDA Margin Improvement:</t>
  </si>
  <si>
    <t>The EBITDA margin improved to 28.0% in Q2 FY25 from 26.7% in Q2 FY24, indicating better cost management and operational efficiency.</t>
  </si>
  <si>
    <t>Stabilizing Attrition Rate:</t>
  </si>
  <si>
    <t>The attrition rate remained steady at 12.1% (QoQ) and showed a significant improvement from 14.9% last year, demonstrating better employee retention strategies.</t>
  </si>
  <si>
    <t>Headcount Increase:</t>
  </si>
  <si>
    <t>The total headcount saw an increase, indicating growth and expansion plans despite industry challenges.</t>
  </si>
  <si>
    <t>Net Profit and Net Margin:</t>
  </si>
  <si>
    <t>Although net profit increased 3.7% YoY, it declined 1.5% QoQ. The net margin fell from 19.2% in Q1 FY25 to 18.5% in Q2 FY25, suggesting some pressure on profitability.</t>
  </si>
  <si>
    <t>EBIT Margin Decline:</t>
  </si>
  <si>
    <t>The EBIT margin saw a slight decline both YoY (-0.2%) and QoQ (-0.6%), reflecting potential challenges in maintaining operating income levels despite revenue growth.</t>
  </si>
  <si>
    <t>Deal Wins (Total Contract Value - TCV):</t>
  </si>
  <si>
    <t>The TCV remained the same as Q2 FY24 at 8.6 billion USD, but there was a sharp drop of 34.8% QoQ compared to the 13.2 billion USD in Q1 FY25. This indicates that while the company secured steady deals compared to last year, it is experiencing a slowdown in deal closures or client commitments compared to the previous quarter.</t>
  </si>
  <si>
    <t>Description</t>
  </si>
  <si>
    <t>Integrated Design and Manufacturing</t>
  </si>
  <si>
    <t>Netweb is one of India's few companies with fully integrated design and manufacturing capabilities, allowing for customization and rapid deployment of solutions.</t>
  </si>
  <si>
    <t>நெட்வெப் இந்தியாவின் சில நிறுவனங்களில் ஒன்றாக, முழுமையாக ஒருங்கிணைக்கப்பட்ட வடிவமைப்பு மற்றும் உற்பத்தி திறன்களை கொண்டுள்ளது, இது தீர்வுகளை தனிப்பயனாக்கவும் மற்றும் விரைவான செயல்பாட்டிற்கு அனுமதிக்கிறது.</t>
  </si>
  <si>
    <t>Focus on High-Performance Computing (HPC)</t>
  </si>
  <si>
    <t>The company specializes in HPC systems, including supercomputers, which are tailored to meet specific customer needs across various industries.</t>
  </si>
  <si>
    <t>நிறுவனம் HPC அமைப்புகளில், குறிப்பாக சூப்பர் கணினிகளில் சிறப்பு பெற்றுள்ளது, இது பல்வேறு துறைகளில் குறிப்பிட்ட வாடிக்கையாளர் தேவைகளை பூர்த்தி செய்கிறது.</t>
  </si>
  <si>
    <t>Strong R&amp;D Capabilities</t>
  </si>
  <si>
    <t>Netweb invests significantly in research and development, leading to innovative product offerings such as AI systems and enterprise workstations.</t>
  </si>
  <si>
    <t>நெட்வெப் ஆராய்ச்சி மற்றும் வளர்ச்சியில் முக்கியமாக முதலீடு செய்கிறது, AI அமைப்புகள் மற்றும் நிறுவன வேலைநிறுத்தங்கள் போன்ற புதுமையான தயாரிப்பு வழங்கல்களை உருவாக்குகிறது.</t>
  </si>
  <si>
    <t>Diverse Customer Base</t>
  </si>
  <si>
    <t>The company has established long-standing relationships with marquee clients across various sectors, including IT, BFSI, and government entities.</t>
  </si>
  <si>
    <t>நிறுவனம் IT, BFSI மற்றும் அரசாங்க அமைப்புகள் போன்ற பல்வேறு துறைகளில் முக்கிய வாடிக்கையாளர்களுடன் நீண்ட கால உறவுகளை உருவாக்கியுள்ளது.</t>
  </si>
  <si>
    <t>Commitment to "Make in India"</t>
  </si>
  <si>
    <t>Netweb aligns with the "Make in India" initiative by manufacturing locally, which enhances its competitive edge and supports national goals.</t>
  </si>
  <si>
    <t>நெட்வெப் உள்ளூர் அளவில் உற்பத்தி செய்து "இந்தியாவில் தயாரிக்கவும்" முயற்சியுடன் இணக்கமாக உள்ளது, இது அதன் போட்டித் திறனை அதிகரிக்கிறது மற்றும் தேசிய இலக்குகளை ஆதரிக்கிறது.</t>
  </si>
  <si>
    <t>Custom Solutions</t>
  </si>
  <si>
    <t>The company offers bespoke solutions tailored to the specific requirements of its clients, enhancing customer satisfaction and loyalty.</t>
  </si>
  <si>
    <t>நிறுவனம் தனது வாடிக்கையாளர்களின் குறிப்பிட்ட தேவைகளுக்கு ஏற்ப தனிப்பயனாக்கப்பட்ட தீர்வுகளை வழங்குகிறது, இது வாடிக்கையாளர் திருப்தி மற்றும் விசுவாசத்தை அதிகரிக்கிறது.</t>
  </si>
  <si>
    <t>Strategic Pillar</t>
  </si>
  <si>
    <t>High-Performance Computing (HPC)</t>
  </si>
  <si>
    <t>Specializes in providing supercomputing solutions tailored for data-intensive tasks, enabling advanced computational capabilities.</t>
  </si>
  <si>
    <t>உயர் செயல்திறனுள்ள கணக்கீடு (HPC) - தரவுத்தளங்களுக்கு தேவையான சூப்பர் கணினி தீர்வுகளை வழங்குகிறது.</t>
  </si>
  <si>
    <t>Private Cloud</t>
  </si>
  <si>
    <t>Develops integrated cloud solutions that enhance data management and accessibility for enterprises, supporting modern IT infrastructure.</t>
  </si>
  <si>
    <t>தனியார் கிளவுட் - நிறுவனங்களுக்கு தரவுகளை நிர்வகிக்க மற்றும் அணுகுமுறைகளை மேம்படுத்தும் ஒருங்கிணைந்த கிளவுட் தீர்வுகளை உருவாக்குகிறது.</t>
  </si>
  <si>
    <t>Artificial Intelligence (AI)</t>
  </si>
  <si>
    <t>Focuses on developing AI systems that improve operational efficiency and drive innovation across various sectors.</t>
  </si>
  <si>
    <t>செயற்கை நுண்ணறிவு (AI) - பல்வேறு துறைகளில் செயல்திறனை மேம்படுத்தும் AI அமைப்புகளை உருவாக்குவதில் கவனம் செலுத்துகிறது.</t>
  </si>
  <si>
    <t>Results Q2 25</t>
  </si>
  <si>
    <t>Revenue Growth</t>
  </si>
  <si>
    <t>Revenue grew by 73.2% YoY, reaching ₹2,510.6 million, driven by strong demand in data centers.</t>
  </si>
  <si>
    <t>வருவாய் 73.2% வருடத்திற்கு உயர்ந்து ₹2,510.6 மில்லியனாகும், தரவுத்தளங்களில் வலுவான தேவையால் இயக்கப்படுகிறது.</t>
  </si>
  <si>
    <t>PAT Increase</t>
  </si>
  <si>
    <t>Profit After Tax rose to ₹257.2 million, up from ₹151.5 million last year, reflecting robust growth.</t>
  </si>
  <si>
    <t>வருமானத்திற்குப் பிறகு ₹257.2 மில்லியன் ஆக உயர்ந்தது, கடந்த ஆண்டு ₹151.5 மில்லியனிலிருந்து, வலுவான வளர்ச்சியை காட்டுகிறது.</t>
  </si>
  <si>
    <t>EBITDA Margin Improvement</t>
  </si>
  <si>
    <t>Operating EBITDA margin improved to 14.2%, reflecting operational efficiencies gained during the quarter.</t>
  </si>
  <si>
    <t>செயல்பாட்டு EBITDA மார்ஜின் 14.2% ஆக அதிகரித்தது, காலத்தில் அடைந்த செயல்திறனை காட்டுகிறது.</t>
  </si>
  <si>
    <t>Strong Order Book</t>
  </si>
  <si>
    <t>The company reported a strong business pipeline and has begun receiving export orders as part of its growth strategy.</t>
  </si>
  <si>
    <t>நிறுவனம் வலுவான வணிக குழாய்களை பதிவு செய்துள்ளது மற்றும் அதன் வளர்ச்சி திட்டத்தின் ஒரு பகுதியாக ஏற்றுமதி உத்திகளை பெறத் தொடங்கியுள்ளது.</t>
  </si>
  <si>
    <t>Employee Growth</t>
  </si>
  <si>
    <t>Employee headcount increased significantly as the company continues to expand its operations and capabilities.</t>
  </si>
  <si>
    <t>ஊழியர்களின் எண்ணிக்கை முக்கியமாக உயர்ந்தது, நிறுவனம் அதன் செயல்பாடுகள் மற்றும் திறன்களை விரிவுபடுத்தத் தொடர்கிறது.</t>
  </si>
  <si>
    <t>Advanced AI Infrastructure</t>
  </si>
  <si>
    <t>Netweb will leverage NVIDIA's cutting-edge AI infrastructure solutions to enhance its product offerings.</t>
  </si>
  <si>
    <t>நெட்வெப் NVIDIA இன் முன்னணி AI அடிப்படையியல் தீர்வுகளை பயன்படுத்தி தனது தயாரிப்பு வழங்கல்களை மேம்படுத்தும்.</t>
  </si>
  <si>
    <t>Manufacturing Partnership</t>
  </si>
  <si>
    <t>Netweb is now a manufacturing partner for NVIDIA’s Grace CPU Superchip and GH200 Grace Hopper Superchip MGX server designs.</t>
  </si>
  <si>
    <t>நெட்வெப் NVIDIA இன் கிரேஸ் CPU சூப்பர் சிப் மற்றும் GH200 கிரேஸ் ஹோப்பர் சூப்பர் சிப் MGX சேவையக வடிவமைப்பிற்கான உற்பத்தி கூட்டாளியாக உள்ளது.</t>
  </si>
  <si>
    <t>Tyrone AI Systems</t>
  </si>
  <si>
    <t>The partnership will enable Netweb to produce over ten variations of AI systems under its Tyrone range, catering to diverse applications.</t>
  </si>
  <si>
    <t>இந்த கூட்டாண்மை நெட்வெப் தனது டைரோன் வரிசையில் 10க்கும் மேற்பட்ட AI அமைப்புகளை உருவாக்க அனுமதிக்கும், பல்வேறு பயன்பாடுகளை சேமிக்கிறது.</t>
  </si>
  <si>
    <t>Support for Complex Workloads</t>
  </si>
  <si>
    <t>The AI systems will be designed to handle complex workloads, including high-performance computing, data science, and large language models.</t>
  </si>
  <si>
    <t>AI அமைப்புகள் உயர் செயல்திறனுள்ள கணக்கீடு, தரவுத்துறை மற்றும் பெரிய மொழி மாதிரிகள் போன்ற சிக்கலான வேலைசெயல்களை கையாள வடிவமைக்கப்பட்டுள்ளன.</t>
  </si>
  <si>
    <t>Flexibility and Scalability</t>
  </si>
  <si>
    <t>The systems will offer flexibility for enterprises, supporting various applications such as generative AI and automation.</t>
  </si>
  <si>
    <t>அமைப்புகள் நிறுவனங்களுக்கு பல்வேறு பயன்பாடுகளை ஆதரிக்கவும், உருவாக்கும் AI மற்றும் தன்னியக்கத்தை ஆதரிக்கவும் நெகிழ்வுத்தன்மை வழங்கும்.</t>
  </si>
  <si>
    <t>Make in India Initiative</t>
  </si>
  <si>
    <t>This collaboration aligns with the "Make in India" initiative, promoting local manufacturing of advanced technologies.</t>
  </si>
  <si>
    <t>இந்த கூட்டாண்மை "இந்தியாவில் தயாரிக்கவும்" முயற்சியுடன் இணக்கமாக உள்ளது, முன்னணி தொழில்நுட்பங்களின் உள்ளூர் உற்பத்தியை ஊக்குவிக்கிறது.</t>
  </si>
  <si>
    <t>Tech Mahindra Q2 FY25 Results</t>
  </si>
  <si>
    <t>YoY Change</t>
  </si>
  <si>
    <t>QoQ Change</t>
  </si>
  <si>
    <t>₹13,313 crore</t>
  </si>
  <si>
    <t>₹12,863 crore</t>
  </si>
  <si>
    <t>மொத்த வருவாய் ₹13,313 கோடி, ₹12,863 கோடியுடன் +3.5%</t>
  </si>
  <si>
    <t>₹1,250 crore</t>
  </si>
  <si>
    <t>₹493.9 crore</t>
  </si>
  <si>
    <t>நிகர லாபம் ₹1,250 கோடி, ₹493.9 கோடியுடன் +153.1%</t>
  </si>
  <si>
    <t>110 bps</t>
  </si>
  <si>
    <t>EBIT மார்ஜின் 9.6%, 8.5%</t>
  </si>
  <si>
    <t>Total Contract Value (TCV)</t>
  </si>
  <si>
    <t>$603 million</t>
  </si>
  <si>
    <t>$534 million</t>
  </si>
  <si>
    <t>மொத்த ஒப்பந்த மதிப்பு $603 மில்லியன், $534 மில்லியனுடன் +12.9%</t>
  </si>
  <si>
    <t>Business Segment Performance</t>
  </si>
  <si>
    <t>Revenue Growth YoY</t>
  </si>
  <si>
    <t>QoQ Growth</t>
  </si>
  <si>
    <t>Communications</t>
  </si>
  <si>
    <t>தொடர்புகள் -1.7%, +2.7%</t>
  </si>
  <si>
    <t>Banking, Financial Services &amp; Insurance (BFSI)</t>
  </si>
  <si>
    <t>வங்கிகள் மற்றும் நிதி சேவைகள் - +4.5%, +2.4%</t>
  </si>
  <si>
    <t>Technology, Media &amp; Entertainment</t>
  </si>
  <si>
    <t>தொழில்நுட்பம் மற்றும் ஊடகம் - +2.4%, +5.6%</t>
  </si>
  <si>
    <t>உற்பத்தி - -4%, -3.2%</t>
  </si>
  <si>
    <t>Healthcare &amp; Life Sciences</t>
  </si>
  <si>
    <t>சுகாதாரம் மற்றும் வாழ்க்கை அறிவியல் - -1.8%, -1.8%</t>
  </si>
  <si>
    <t>Key Factors</t>
  </si>
  <si>
    <t>One-Time Asset Sale Gains</t>
  </si>
  <si>
    <t>Generated ₹4,502 million from the sale of freehold land and related assets, significantly boosting profit.</t>
  </si>
  <si>
    <t>Revenue increased by 3.49% YoY to ₹13,313 crore, driven by strong performance in key sectors like BFSI.</t>
  </si>
  <si>
    <t>Cost Optimization Initiatives</t>
  </si>
  <si>
    <t>Implementation of "Project Fortius" led to improved operational efficiency and a rise in operating margin to 9.6%.</t>
  </si>
  <si>
    <t>Strong Deal Wins</t>
  </si>
  <si>
    <t>Secured new deal wins totaling $603 million, indicating robust demand for services and enhancing revenue stability.</t>
  </si>
  <si>
    <t>Steady Free Cash Flow Generation</t>
  </si>
  <si>
    <t>Consistent free cash flow allowed for reinvestment and facilitated shareholder returns, including an interim dividend.</t>
  </si>
  <si>
    <t>Price (Start of CY24)</t>
  </si>
  <si>
    <t>Price (End of CY24)</t>
  </si>
  <si>
    <t>Change (%)</t>
  </si>
  <si>
    <t>Market Cap (Rs Crore)</t>
  </si>
  <si>
    <t>Wealth Creators</t>
  </si>
  <si>
    <t>GE Vernova T&amp;D India</t>
  </si>
  <si>
    <t>Rs 503</t>
  </si>
  <si>
    <t>Rs 2,108</t>
  </si>
  <si>
    <t>Motilal Oswal Financial Services</t>
  </si>
  <si>
    <t>Rs 310</t>
  </si>
  <si>
    <t>Rs 929</t>
  </si>
  <si>
    <t>Oracle Financial Services Software</t>
  </si>
  <si>
    <t>Rs 4,215</t>
  </si>
  <si>
    <t>Rs 12,263</t>
  </si>
  <si>
    <t>1,06,463</t>
  </si>
  <si>
    <t>Kaynes Technology India</t>
  </si>
  <si>
    <t>Rs 2,608</t>
  </si>
  <si>
    <t>Rs 7,334</t>
  </si>
  <si>
    <t>Dixon Technologies (India)</t>
  </si>
  <si>
    <t>Rs 6,561</t>
  </si>
  <si>
    <t>Rs 17,997</t>
  </si>
  <si>
    <t>1,08,527</t>
  </si>
  <si>
    <t>CDSL</t>
  </si>
  <si>
    <t>Rs 905</t>
  </si>
  <si>
    <t>Rs 1,860.75</t>
  </si>
  <si>
    <t>Netweb Technologies India Ltd</t>
  </si>
  <si>
    <t>Rs 1,139</t>
  </si>
  <si>
    <t>Rs 2,704.80</t>
  </si>
  <si>
    <t>Wealth Destroyers</t>
  </si>
  <si>
    <t>Zee Entertainment Enterprises</t>
  </si>
  <si>
    <t>Rs 275</t>
  </si>
  <si>
    <t>Rs 126</t>
  </si>
  <si>
    <t>Vodafone Idea</t>
  </si>
  <si>
    <t>Rs 16</t>
  </si>
  <si>
    <t>Rs 7</t>
  </si>
  <si>
    <t>CreditAccess Grameen</t>
  </si>
  <si>
    <t>Rs 1,598</t>
  </si>
  <si>
    <t>Rs 827</t>
  </si>
  <si>
    <t>Rs 279</t>
  </si>
  <si>
    <t>Rs 155</t>
  </si>
  <si>
    <t>Honasa Consumer</t>
  </si>
  <si>
    <t>Rs 441</t>
  </si>
  <si>
    <t>Rs 253</t>
  </si>
</sst>
</file>

<file path=xl/styles.xml><?xml version="1.0" encoding="utf-8"?>
<styleSheet xmlns="http://schemas.openxmlformats.org/spreadsheetml/2006/main">
  <numFmts count="13">
    <numFmt numFmtId="176" formatCode="mmmm\ d\,\ yyyy"/>
    <numFmt numFmtId="177" formatCode="mmm\ d\,\ yyyy"/>
    <numFmt numFmtId="178" formatCode="&quot;$&quot;#,##0.00"/>
    <numFmt numFmtId="179" formatCode="mmmm\ yyyy"/>
    <numFmt numFmtId="180" formatCode="[$₹]#,##0.00"/>
    <numFmt numFmtId="181" formatCode="[$₹]#,##0"/>
    <numFmt numFmtId="182" formatCode="0.0%"/>
    <numFmt numFmtId="183" formatCode="0.000"/>
    <numFmt numFmtId="42" formatCode="_(&quot;$&quot;* #,##0_);_(&quot;$&quot;* \(#,##0\);_(&quot;$&quot;* &quot;-&quot;_);_(@_)"/>
    <numFmt numFmtId="184" formatCode="_ * #,##0_ ;_ * \-#,##0_ ;_ * &quot;-&quot;_ ;_ @_ "/>
    <numFmt numFmtId="185" formatCode="#,##0.0"/>
    <numFmt numFmtId="44" formatCode="_(&quot;$&quot;* #,##0.00_);_(&quot;$&quot;* \(#,##0.00\);_(&quot;$&quot;* &quot;-&quot;??_);_(@_)"/>
    <numFmt numFmtId="186" formatCode="_ * #,##0.00_ ;_ * \-#,##0.00_ ;_ * &quot;-&quot;??_ ;_ @_ "/>
  </numFmts>
  <fonts count="170">
    <font>
      <sz val="10"/>
      <color rgb="FF000000"/>
      <name val="Arial"/>
      <charset val="134"/>
      <scheme val="minor"/>
    </font>
    <font>
      <u/>
      <sz val="10"/>
      <color rgb="FF0000FF"/>
      <name val="Arial"/>
      <charset val="134"/>
      <scheme val="minor"/>
    </font>
    <font>
      <sz val="13"/>
      <color theme="1"/>
      <name val="Arial"/>
      <charset val="134"/>
      <scheme val="minor"/>
    </font>
    <font>
      <b/>
      <sz val="13"/>
      <color rgb="FFFFFFFF"/>
      <name val="Arial"/>
      <charset val="134"/>
      <scheme val="minor"/>
    </font>
    <font>
      <b/>
      <sz val="13"/>
      <color theme="1"/>
      <name val="Arial"/>
      <charset val="134"/>
      <scheme val="minor"/>
    </font>
    <font>
      <sz val="10"/>
      <name val="Arial"/>
      <charset val="134"/>
      <scheme val="minor"/>
    </font>
    <font>
      <sz val="10"/>
      <color theme="1"/>
      <name val="Arial"/>
      <charset val="134"/>
      <scheme val="minor"/>
    </font>
    <font>
      <b/>
      <sz val="11"/>
      <color rgb="FFFFFFFF"/>
      <name val="Arial"/>
      <charset val="134"/>
      <scheme val="minor"/>
    </font>
    <font>
      <sz val="13"/>
      <color rgb="FFFFFFFF"/>
      <name val="Arial"/>
      <charset val="134"/>
      <scheme val="minor"/>
    </font>
    <font>
      <sz val="10"/>
      <color rgb="FFFFFFFF"/>
      <name val="Arial"/>
      <charset val="134"/>
      <scheme val="minor"/>
    </font>
    <font>
      <b/>
      <sz val="12"/>
      <color rgb="FFFFFFFF"/>
      <name val="Lora"/>
      <charset val="134"/>
    </font>
    <font>
      <b/>
      <sz val="12"/>
      <color theme="1"/>
      <name val="Lora"/>
      <charset val="134"/>
    </font>
    <font>
      <sz val="14"/>
      <color rgb="FFFFFFFF"/>
      <name val="Lora"/>
      <charset val="134"/>
    </font>
    <font>
      <b/>
      <sz val="13"/>
      <color rgb="FFFFFFFF"/>
      <name val="Lora"/>
      <charset val="134"/>
    </font>
    <font>
      <b/>
      <sz val="12"/>
      <color theme="1"/>
      <name val="Arial"/>
      <charset val="134"/>
      <scheme val="minor"/>
    </font>
    <font>
      <sz val="12"/>
      <color theme="1"/>
      <name val="Lora"/>
      <charset val="134"/>
    </font>
    <font>
      <b/>
      <i/>
      <u/>
      <sz val="12"/>
      <color rgb="FF0000FF"/>
      <name val="Lora"/>
      <charset val="134"/>
    </font>
    <font>
      <b/>
      <sz val="10"/>
      <color rgb="FFFF0000"/>
      <name val="Arial"/>
      <charset val="134"/>
      <scheme val="minor"/>
    </font>
    <font>
      <b/>
      <sz val="10"/>
      <color theme="1"/>
      <name val="Arial"/>
      <charset val="134"/>
      <scheme val="minor"/>
    </font>
    <font>
      <u/>
      <sz val="10"/>
      <color rgb="FF0000FF"/>
      <name val="Impact"/>
      <charset val="134"/>
    </font>
    <font>
      <b/>
      <sz val="16"/>
      <color rgb="FFFFFFFF"/>
      <name val="Lora"/>
      <charset val="134"/>
    </font>
    <font>
      <sz val="10"/>
      <color theme="1"/>
      <name val="Arial"/>
      <charset val="134"/>
    </font>
    <font>
      <b/>
      <sz val="8"/>
      <color rgb="FFFFFFFF"/>
      <name val="Lora"/>
      <charset val="134"/>
    </font>
    <font>
      <b/>
      <sz val="10"/>
      <color rgb="FF081131"/>
      <name val="Arial"/>
      <charset val="134"/>
    </font>
    <font>
      <b/>
      <sz val="10"/>
      <color rgb="FFFFFFFF"/>
      <name val="Lora"/>
      <charset val="134"/>
    </font>
    <font>
      <b/>
      <sz val="10"/>
      <color rgb="FF000000"/>
      <name val="Lora"/>
      <charset val="134"/>
    </font>
    <font>
      <b/>
      <sz val="10"/>
      <color rgb="FF0000FF"/>
      <name val="Arial"/>
      <charset val="134"/>
      <scheme val="minor"/>
    </font>
    <font>
      <b/>
      <sz val="12"/>
      <color rgb="FFFF9900"/>
      <name val="Arial"/>
      <charset val="134"/>
      <scheme val="minor"/>
    </font>
    <font>
      <b/>
      <sz val="12"/>
      <color rgb="FF000000"/>
      <name val="Lora"/>
      <charset val="134"/>
    </font>
    <font>
      <i/>
      <sz val="10"/>
      <color rgb="FF373A3C"/>
      <name val="Lato"/>
      <charset val="134"/>
    </font>
    <font>
      <b/>
      <sz val="10"/>
      <color rgb="FF0D0D0D"/>
      <name val="Lora"/>
      <charset val="134"/>
    </font>
    <font>
      <b/>
      <sz val="10"/>
      <color rgb="FFFFFFFF"/>
      <name val="Arial"/>
      <charset val="134"/>
    </font>
    <font>
      <b/>
      <sz val="12"/>
      <color rgb="FFFF9900"/>
      <name val="Lora"/>
      <charset val="134"/>
    </font>
    <font>
      <b/>
      <sz val="14"/>
      <color rgb="FFFF9900"/>
      <name val="Arial"/>
      <charset val="134"/>
      <scheme val="minor"/>
    </font>
    <font>
      <b/>
      <sz val="11"/>
      <color rgb="FFFF9900"/>
      <name val="&quot;Aptos Narrow&quot;"/>
      <charset val="134"/>
    </font>
    <font>
      <b/>
      <sz val="11"/>
      <color rgb="FF000000"/>
      <name val="&quot;Aptos Narrow&quot;"/>
      <charset val="134"/>
    </font>
    <font>
      <b/>
      <sz val="10"/>
      <color rgb="FF000000"/>
      <name val="&quot;Arial Unicode MS&quot;"/>
      <charset val="134"/>
    </font>
    <font>
      <sz val="12"/>
      <color rgb="FFFFFFFF"/>
      <name val="Lora"/>
      <charset val="134"/>
    </font>
    <font>
      <b/>
      <sz val="10"/>
      <color theme="1"/>
      <name val="Arial"/>
      <charset val="134"/>
    </font>
    <font>
      <u/>
      <sz val="10"/>
      <color rgb="FF0000FF"/>
      <name val="Lora"/>
      <charset val="134"/>
    </font>
    <font>
      <sz val="10"/>
      <color theme="1"/>
      <name val="Lora"/>
      <charset val="134"/>
    </font>
    <font>
      <b/>
      <sz val="10"/>
      <color theme="1"/>
      <name val="Lora"/>
      <charset val="134"/>
    </font>
    <font>
      <b/>
      <sz val="10"/>
      <color rgb="FF081131"/>
      <name val="Lora"/>
      <charset val="134"/>
    </font>
    <font>
      <b/>
      <sz val="15"/>
      <color rgb="FF081131"/>
      <name val="Lora"/>
      <charset val="134"/>
    </font>
    <font>
      <b/>
      <sz val="11"/>
      <color theme="1"/>
      <name val="Lora"/>
      <charset val="134"/>
    </font>
    <font>
      <b/>
      <sz val="11"/>
      <color rgb="FFFFFFFF"/>
      <name val="Lora"/>
      <charset val="134"/>
    </font>
    <font>
      <sz val="11"/>
      <color theme="1"/>
      <name val="Arial"/>
      <charset val="134"/>
      <scheme val="minor"/>
    </font>
    <font>
      <b/>
      <sz val="11"/>
      <color theme="1"/>
      <name val="Arial"/>
      <charset val="134"/>
      <scheme val="minor"/>
    </font>
    <font>
      <b/>
      <sz val="11"/>
      <color rgb="FF081131"/>
      <name val="Arial"/>
      <charset val="134"/>
    </font>
    <font>
      <b/>
      <i/>
      <sz val="15"/>
      <color theme="1"/>
      <name val="Lora"/>
      <charset val="134"/>
    </font>
    <font>
      <sz val="13"/>
      <color theme="1"/>
      <name val="Lora"/>
      <charset val="134"/>
    </font>
    <font>
      <b/>
      <sz val="10"/>
      <color rgb="FF000000"/>
      <name val="&quot;Aptos Narrow&quot;"/>
      <charset val="134"/>
    </font>
    <font>
      <b/>
      <sz val="10"/>
      <color rgb="FF000000"/>
      <name val="Arial"/>
      <charset val="134"/>
    </font>
    <font>
      <sz val="12"/>
      <color rgb="FFFFFF00"/>
      <name val="Lora"/>
      <charset val="134"/>
    </font>
    <font>
      <b/>
      <sz val="14"/>
      <color theme="1"/>
      <name val="Arial"/>
      <charset val="134"/>
      <scheme val="minor"/>
    </font>
    <font>
      <b/>
      <sz val="15"/>
      <color rgb="FFFFFFFF"/>
      <name val="Lora"/>
      <charset val="134"/>
    </font>
    <font>
      <b/>
      <sz val="14"/>
      <color rgb="FFFFFFFF"/>
      <name val="Lora"/>
      <charset val="134"/>
    </font>
    <font>
      <b/>
      <sz val="14"/>
      <color theme="1"/>
      <name val="Lora"/>
      <charset val="134"/>
    </font>
    <font>
      <sz val="11"/>
      <color rgb="FFFFFFFF"/>
      <name val="Lora"/>
      <charset val="134"/>
    </font>
    <font>
      <b/>
      <sz val="17"/>
      <color rgb="FFFFFFFF"/>
      <name val="Lora"/>
      <charset val="134"/>
    </font>
    <font>
      <b/>
      <sz val="14"/>
      <color theme="1"/>
      <name val="Arial"/>
      <charset val="134"/>
    </font>
    <font>
      <sz val="14"/>
      <color theme="1"/>
      <name val="Lora"/>
      <charset val="134"/>
    </font>
    <font>
      <b/>
      <sz val="14"/>
      <color rgb="FF38761D"/>
      <name val="Lora"/>
      <charset val="134"/>
    </font>
    <font>
      <b/>
      <sz val="14"/>
      <color rgb="FFCC0000"/>
      <name val="Lora"/>
      <charset val="134"/>
    </font>
    <font>
      <b/>
      <sz val="14"/>
      <color rgb="FFB45F06"/>
      <name val="Lora"/>
      <charset val="134"/>
    </font>
    <font>
      <b/>
      <sz val="14"/>
      <color theme="7"/>
      <name val="Lora"/>
      <charset val="134"/>
    </font>
    <font>
      <sz val="14"/>
      <color theme="7"/>
      <name val="Lora"/>
      <charset val="134"/>
    </font>
    <font>
      <b/>
      <sz val="15"/>
      <color theme="1"/>
      <name val="Lora"/>
      <charset val="134"/>
    </font>
    <font>
      <sz val="16"/>
      <color theme="1"/>
      <name val="Lora"/>
      <charset val="134"/>
    </font>
    <font>
      <sz val="15"/>
      <color theme="1"/>
      <name val="Lora"/>
      <charset val="134"/>
    </font>
    <font>
      <sz val="17"/>
      <color theme="1"/>
      <name val="Lora"/>
      <charset val="134"/>
    </font>
    <font>
      <b/>
      <sz val="15"/>
      <color rgb="FFFFFF00"/>
      <name val="Lora"/>
      <charset val="134"/>
    </font>
    <font>
      <b/>
      <sz val="17"/>
      <color theme="1"/>
      <name val="Lora"/>
      <charset val="134"/>
    </font>
    <font>
      <sz val="19"/>
      <color rgb="FFFFFF00"/>
      <name val="Lora"/>
      <charset val="134"/>
    </font>
    <font>
      <b/>
      <sz val="13"/>
      <color theme="1"/>
      <name val="Lora"/>
      <charset val="134"/>
    </font>
    <font>
      <b/>
      <sz val="20"/>
      <color rgb="FFFFFFFF"/>
      <name val="Lora"/>
      <charset val="134"/>
    </font>
    <font>
      <b/>
      <sz val="18"/>
      <color rgb="FFFFFF00"/>
      <name val="Lora"/>
      <charset val="134"/>
    </font>
    <font>
      <b/>
      <sz val="19"/>
      <color rgb="FFFFFF00"/>
      <name val="Lora"/>
      <charset val="134"/>
    </font>
    <font>
      <b/>
      <sz val="14"/>
      <color rgb="FF081131"/>
      <name val="Lora"/>
      <charset val="134"/>
    </font>
    <font>
      <b/>
      <sz val="17"/>
      <color rgb="FFFFFF00"/>
      <name val="Lora"/>
      <charset val="134"/>
    </font>
    <font>
      <b/>
      <i/>
      <sz val="12"/>
      <color theme="1"/>
      <name val="Lora"/>
      <charset val="134"/>
    </font>
    <font>
      <b/>
      <sz val="12"/>
      <color theme="5"/>
      <name val="Lora"/>
      <charset val="134"/>
    </font>
    <font>
      <b/>
      <sz val="12"/>
      <color theme="7"/>
      <name val="Lora"/>
      <charset val="134"/>
    </font>
    <font>
      <b/>
      <sz val="16"/>
      <color rgb="FF000000"/>
      <name val="Lora"/>
      <charset val="134"/>
    </font>
    <font>
      <sz val="10"/>
      <color rgb="FFFFFFFF"/>
      <name val="Lora"/>
      <charset val="134"/>
    </font>
    <font>
      <sz val="10"/>
      <color rgb="FF0D0D0D"/>
      <name val="Lora"/>
      <charset val="134"/>
    </font>
    <font>
      <sz val="11"/>
      <color rgb="FF000000"/>
      <name val="Lora"/>
      <charset val="134"/>
    </font>
    <font>
      <b/>
      <sz val="14"/>
      <color rgb="FFFFFF00"/>
      <name val="Lora"/>
      <charset val="134"/>
    </font>
    <font>
      <b/>
      <sz val="12"/>
      <color theme="1"/>
      <name val="Aptos Narrow"/>
      <charset val="134"/>
    </font>
    <font>
      <b/>
      <sz val="15"/>
      <color theme="1"/>
      <name val="Arial"/>
      <charset val="134"/>
    </font>
    <font>
      <b/>
      <sz val="15"/>
      <color rgb="FF081131"/>
      <name val="Arial"/>
      <charset val="134"/>
    </font>
    <font>
      <b/>
      <sz val="12"/>
      <color theme="1"/>
      <name val="Arial"/>
      <charset val="134"/>
    </font>
    <font>
      <b/>
      <sz val="12"/>
      <color rgb="FFFFFF00"/>
      <name val="Lora"/>
      <charset val="134"/>
    </font>
    <font>
      <b/>
      <sz val="13"/>
      <color rgb="FFFFFF00"/>
      <name val="Lora"/>
      <charset val="134"/>
    </font>
    <font>
      <sz val="12"/>
      <color theme="1"/>
      <name val="Arial"/>
      <charset val="134"/>
    </font>
    <font>
      <b/>
      <sz val="16"/>
      <color rgb="FFFFFF00"/>
      <name val="Lora"/>
      <charset val="134"/>
    </font>
    <font>
      <sz val="10"/>
      <color rgb="FFFFFF00"/>
      <name val="Arial"/>
      <charset val="134"/>
      <scheme val="minor"/>
    </font>
    <font>
      <b/>
      <sz val="21"/>
      <color rgb="FFFFFFFF"/>
      <name val="Lora"/>
      <charset val="134"/>
    </font>
    <font>
      <b/>
      <sz val="18"/>
      <color rgb="FFFFFFFF"/>
      <name val="Lora"/>
      <charset val="134"/>
    </font>
    <font>
      <b/>
      <i/>
      <sz val="14"/>
      <color theme="1"/>
      <name val="Lora"/>
      <charset val="134"/>
    </font>
    <font>
      <sz val="14"/>
      <color rgb="FF000000"/>
      <name val="&quot;docs-Lora&quot;"/>
      <charset val="134"/>
    </font>
    <font>
      <sz val="18"/>
      <color theme="1"/>
      <name val="Lora"/>
      <charset val="134"/>
    </font>
    <font>
      <sz val="16"/>
      <color rgb="FFFFFFFF"/>
      <name val="Lora"/>
      <charset val="134"/>
    </font>
    <font>
      <sz val="15"/>
      <color rgb="FF000000"/>
      <name val="Lora"/>
      <charset val="134"/>
    </font>
    <font>
      <sz val="15"/>
      <color rgb="FFFFFFFF"/>
      <name val="Arial"/>
      <charset val="134"/>
      <scheme val="minor"/>
    </font>
    <font>
      <sz val="16"/>
      <color theme="1"/>
      <name val="Arial"/>
      <charset val="134"/>
      <scheme val="minor"/>
    </font>
    <font>
      <b/>
      <sz val="15"/>
      <color rgb="FF000000"/>
      <name val="Lora"/>
      <charset val="134"/>
    </font>
    <font>
      <b/>
      <sz val="20"/>
      <color rgb="FFFFFF00"/>
      <name val="Lora"/>
      <charset val="134"/>
    </font>
    <font>
      <sz val="16"/>
      <color theme="1"/>
      <name val="Arial"/>
      <charset val="134"/>
    </font>
    <font>
      <sz val="14"/>
      <color theme="1"/>
      <name val="Arial"/>
      <charset val="134"/>
      <scheme val="minor"/>
    </font>
    <font>
      <b/>
      <i/>
      <sz val="14"/>
      <color rgb="FFFFFFFF"/>
      <name val="Lora"/>
      <charset val="134"/>
    </font>
    <font>
      <i/>
      <sz val="14"/>
      <color theme="1"/>
      <name val="Lora"/>
      <charset val="134"/>
    </font>
    <font>
      <sz val="15"/>
      <color theme="1"/>
      <name val="Arial"/>
      <charset val="134"/>
      <scheme val="minor"/>
    </font>
    <font>
      <sz val="15"/>
      <color rgb="FFFFFFFF"/>
      <name val="Lora"/>
      <charset val="134"/>
    </font>
    <font>
      <b/>
      <sz val="25"/>
      <color rgb="FFFFFF00"/>
      <name val="Lora"/>
      <charset val="134"/>
    </font>
    <font>
      <sz val="14"/>
      <color theme="1"/>
      <name val="Arial"/>
      <charset val="134"/>
    </font>
    <font>
      <b/>
      <sz val="21"/>
      <color rgb="FFFFFF00"/>
      <name val="Lora"/>
      <charset val="134"/>
    </font>
    <font>
      <b/>
      <sz val="16"/>
      <color theme="1"/>
      <name val="Lora"/>
      <charset val="134"/>
    </font>
    <font>
      <b/>
      <sz val="19"/>
      <color rgb="FFFFFF00"/>
      <name val="Merienda"/>
      <charset val="134"/>
    </font>
    <font>
      <b/>
      <sz val="13"/>
      <color rgb="FF000000"/>
      <name val="Merienda"/>
      <charset val="134"/>
    </font>
    <font>
      <b/>
      <sz val="13"/>
      <color theme="1"/>
      <name val="Merienda"/>
      <charset val="134"/>
    </font>
    <font>
      <sz val="13"/>
      <color theme="1"/>
      <name val="Merienda"/>
      <charset val="134"/>
    </font>
    <font>
      <b/>
      <i/>
      <sz val="17"/>
      <color rgb="FFFFFF00"/>
      <name val="Lora"/>
      <charset val="134"/>
    </font>
    <font>
      <b/>
      <i/>
      <sz val="15"/>
      <color rgb="FFFFFFFF"/>
      <name val="Lora"/>
      <charset val="134"/>
    </font>
    <font>
      <sz val="10"/>
      <color theme="1"/>
      <name val="Merienda"/>
      <charset val="134"/>
    </font>
    <font>
      <b/>
      <i/>
      <sz val="17"/>
      <color rgb="FFFF9900"/>
      <name val="Lora"/>
      <charset val="134"/>
    </font>
    <font>
      <sz val="13"/>
      <color rgb="FFFFFFFF"/>
      <name val="Lora"/>
      <charset val="134"/>
    </font>
    <font>
      <b/>
      <sz val="13"/>
      <color rgb="FF274E13"/>
      <name val="Lora"/>
      <charset val="134"/>
    </font>
    <font>
      <b/>
      <sz val="10"/>
      <color rgb="FFFFFFFF"/>
      <name val="Arial"/>
      <charset val="134"/>
      <scheme val="minor"/>
    </font>
    <font>
      <sz val="12"/>
      <color theme="1"/>
      <name val="System-ui"/>
      <charset val="134"/>
    </font>
    <font>
      <sz val="12"/>
      <color rgb="FFFF0000"/>
      <name val="System-ui"/>
      <charset val="134"/>
    </font>
    <font>
      <u/>
      <sz val="14"/>
      <color rgb="FF0000FF"/>
      <name val="Lora"/>
      <charset val="134"/>
    </font>
    <font>
      <b/>
      <sz val="25"/>
      <color rgb="FFFFFFFF"/>
      <name val="Lora"/>
      <charset val="134"/>
    </font>
    <font>
      <sz val="15"/>
      <color rgb="FFFFFFFF"/>
      <name val="Arial"/>
      <charset val="134"/>
    </font>
    <font>
      <b/>
      <sz val="15"/>
      <color rgb="FFFFFFFF"/>
      <name val="Arial"/>
      <charset val="134"/>
    </font>
    <font>
      <sz val="25"/>
      <color rgb="FFFFFFFF"/>
      <name val="Impact"/>
      <charset val="134"/>
    </font>
    <font>
      <b/>
      <sz val="15"/>
      <color theme="1"/>
      <name val="Poppins"/>
      <charset val="134"/>
    </font>
    <font>
      <sz val="18"/>
      <color rgb="FFFFFF00"/>
      <name val="Lora"/>
      <charset val="134"/>
    </font>
    <font>
      <sz val="20"/>
      <color rgb="FFFFFFFF"/>
      <name val="Lora"/>
      <charset val="134"/>
    </font>
    <font>
      <b/>
      <sz val="13"/>
      <color theme="1"/>
      <name val="Arial"/>
      <charset val="134"/>
    </font>
    <font>
      <sz val="13"/>
      <color theme="1"/>
      <name val="Arial"/>
      <charset val="134"/>
    </font>
    <font>
      <b/>
      <sz val="14"/>
      <color rgb="FFFFFF00"/>
      <name val="Impact"/>
      <charset val="134"/>
    </font>
    <font>
      <b/>
      <u/>
      <sz val="13"/>
      <color rgb="FF0000FF"/>
      <name val="Lora"/>
      <charset val="134"/>
    </font>
    <font>
      <u/>
      <sz val="14"/>
      <color rgb="FF1155CC"/>
      <name val="Arial"/>
      <charset val="134"/>
    </font>
    <font>
      <b/>
      <u/>
      <sz val="13"/>
      <color rgb="FF800080"/>
      <name val="Lora"/>
      <charset val="134"/>
    </font>
    <font>
      <b/>
      <u/>
      <sz val="12"/>
      <color rgb="FF0000FF"/>
      <name val="Lora"/>
      <charset val="134"/>
    </font>
    <font>
      <u/>
      <sz val="11"/>
      <color rgb="FF800080"/>
      <name val="Arial"/>
      <charset val="0"/>
      <scheme val="minor"/>
    </font>
    <font>
      <b/>
      <sz val="18"/>
      <color theme="3"/>
      <name val="Arial"/>
      <charset val="134"/>
      <scheme val="minor"/>
    </font>
    <font>
      <i/>
      <sz val="11"/>
      <color rgb="FF7F7F7F"/>
      <name val="Arial"/>
      <charset val="0"/>
      <scheme val="minor"/>
    </font>
    <font>
      <sz val="11"/>
      <color theme="0"/>
      <name val="Arial"/>
      <charset val="0"/>
      <scheme val="minor"/>
    </font>
    <font>
      <sz val="11"/>
      <color rgb="FF006100"/>
      <name val="Arial"/>
      <charset val="0"/>
      <scheme val="minor"/>
    </font>
    <font>
      <sz val="11"/>
      <color rgb="FFFA7D00"/>
      <name val="Arial"/>
      <charset val="0"/>
      <scheme val="minor"/>
    </font>
    <font>
      <b/>
      <sz val="11"/>
      <color theme="3"/>
      <name val="Arial"/>
      <charset val="134"/>
      <scheme val="minor"/>
    </font>
    <font>
      <sz val="11"/>
      <color theme="1"/>
      <name val="Arial"/>
      <charset val="0"/>
      <scheme val="minor"/>
    </font>
    <font>
      <b/>
      <sz val="11"/>
      <color rgb="FFFFFFFF"/>
      <name val="Arial"/>
      <charset val="0"/>
      <scheme val="minor"/>
    </font>
    <font>
      <sz val="11"/>
      <color rgb="FF3F3F76"/>
      <name val="Arial"/>
      <charset val="0"/>
      <scheme val="minor"/>
    </font>
    <font>
      <b/>
      <sz val="11"/>
      <color rgb="FF3F3F3F"/>
      <name val="Arial"/>
      <charset val="0"/>
      <scheme val="minor"/>
    </font>
    <font>
      <b/>
      <sz val="11"/>
      <color theme="1"/>
      <name val="Arial"/>
      <charset val="0"/>
      <scheme val="minor"/>
    </font>
    <font>
      <u/>
      <sz val="11"/>
      <color rgb="FF0000FF"/>
      <name val="Arial"/>
      <charset val="0"/>
      <scheme val="minor"/>
    </font>
    <font>
      <b/>
      <sz val="11"/>
      <color rgb="FFFA7D00"/>
      <name val="Arial"/>
      <charset val="0"/>
      <scheme val="minor"/>
    </font>
    <font>
      <sz val="11"/>
      <color rgb="FF9C6500"/>
      <name val="Arial"/>
      <charset val="0"/>
      <scheme val="minor"/>
    </font>
    <font>
      <sz val="11"/>
      <color rgb="FF9C0006"/>
      <name val="Arial"/>
      <charset val="0"/>
      <scheme val="minor"/>
    </font>
    <font>
      <sz val="11"/>
      <color rgb="FFFF0000"/>
      <name val="Arial"/>
      <charset val="0"/>
      <scheme val="minor"/>
    </font>
    <font>
      <b/>
      <sz val="13"/>
      <color theme="3"/>
      <name val="Arial"/>
      <charset val="134"/>
      <scheme val="minor"/>
    </font>
    <font>
      <b/>
      <sz val="15"/>
      <color theme="3"/>
      <name val="Arial"/>
      <charset val="134"/>
      <scheme val="minor"/>
    </font>
    <font>
      <b/>
      <sz val="10"/>
      <color rgb="FF081131"/>
      <name val="Arial, sans-serif"/>
      <charset val="134"/>
    </font>
    <font>
      <sz val="10"/>
      <color rgb="FF081131"/>
      <name val="Arial, sans-serif"/>
      <charset val="134"/>
    </font>
    <font>
      <u/>
      <sz val="14"/>
      <color rgb="FF1155CC"/>
      <name val="Lora"/>
      <charset val="134"/>
    </font>
    <font>
      <b/>
      <u/>
      <sz val="13"/>
      <color rgb="FF800080"/>
      <name val="Nimbus Roman No9 L"/>
      <charset val="134"/>
    </font>
    <font>
      <sz val="10"/>
      <name val="SimSun"/>
      <charset val="134"/>
    </font>
  </fonts>
  <fills count="90">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990000"/>
        <bgColor rgb="FF990000"/>
      </patternFill>
    </fill>
    <fill>
      <patternFill patternType="solid">
        <fgColor rgb="FFEFEFEF"/>
        <bgColor rgb="FFEFEFEF"/>
      </patternFill>
    </fill>
    <fill>
      <patternFill patternType="solid">
        <fgColor rgb="FF073763"/>
        <bgColor rgb="FF073763"/>
      </patternFill>
    </fill>
    <fill>
      <patternFill patternType="solid">
        <fgColor rgb="FFF3F3F3"/>
        <bgColor rgb="FFF3F3F3"/>
      </patternFill>
    </fill>
    <fill>
      <patternFill patternType="solid">
        <fgColor rgb="FFFFFF00"/>
        <bgColor rgb="FFFFFF00"/>
      </patternFill>
    </fill>
    <fill>
      <patternFill patternType="solid">
        <fgColor rgb="FFCFE2F3"/>
        <bgColor rgb="FFCFE2F3"/>
      </patternFill>
    </fill>
    <fill>
      <patternFill patternType="solid">
        <fgColor rgb="FF6AA84F"/>
        <bgColor rgb="FF6AA84F"/>
      </patternFill>
    </fill>
    <fill>
      <patternFill patternType="solid">
        <fgColor rgb="FFD9EAD3"/>
        <bgColor rgb="FFD9EAD3"/>
      </patternFill>
    </fill>
    <fill>
      <patternFill patternType="solid">
        <fgColor rgb="FFCC0000"/>
        <bgColor rgb="FFCC0000"/>
      </patternFill>
    </fill>
    <fill>
      <patternFill patternType="solid">
        <fgColor rgb="FFF4CCCC"/>
        <bgColor rgb="FFF4CCCC"/>
      </patternFill>
    </fill>
    <fill>
      <patternFill patternType="solid">
        <fgColor rgb="FFF6B26B"/>
        <bgColor rgb="FFF6B26B"/>
      </patternFill>
    </fill>
    <fill>
      <patternFill patternType="solid">
        <fgColor rgb="FFFCE5CD"/>
        <bgColor rgb="FFFCE5CD"/>
      </patternFill>
    </fill>
    <fill>
      <patternFill patternType="solid">
        <fgColor rgb="FFCCCCCC"/>
        <bgColor rgb="FFCCCCCC"/>
      </patternFill>
    </fill>
    <fill>
      <patternFill patternType="solid">
        <fgColor rgb="FF38761D"/>
        <bgColor rgb="FF38761D"/>
      </patternFill>
    </fill>
    <fill>
      <patternFill patternType="solid">
        <fgColor rgb="FFB45F06"/>
        <bgColor rgb="FFB45F06"/>
      </patternFill>
    </fill>
    <fill>
      <patternFill patternType="solid">
        <fgColor rgb="FF00FFFF"/>
        <bgColor rgb="FF00FFFF"/>
      </patternFill>
    </fill>
    <fill>
      <patternFill patternType="solid">
        <fgColor theme="0"/>
        <bgColor theme="0"/>
      </patternFill>
    </fill>
    <fill>
      <patternFill patternType="solid">
        <fgColor rgb="FF00FF00"/>
        <bgColor rgb="FF00FF00"/>
      </patternFill>
    </fill>
    <fill>
      <patternFill patternType="solid">
        <fgColor rgb="FF9900FF"/>
        <bgColor rgb="FF9900FF"/>
      </patternFill>
    </fill>
    <fill>
      <patternFill patternType="solid">
        <fgColor rgb="FFFF0000"/>
        <bgColor rgb="FFFF0000"/>
      </patternFill>
    </fill>
    <fill>
      <patternFill patternType="solid">
        <fgColor rgb="FFEA9999"/>
        <bgColor rgb="FFEA9999"/>
      </patternFill>
    </fill>
    <fill>
      <patternFill patternType="solid">
        <fgColor rgb="FF666666"/>
        <bgColor rgb="FF666666"/>
      </patternFill>
    </fill>
    <fill>
      <patternFill patternType="solid">
        <fgColor rgb="FFFFF2CC"/>
        <bgColor rgb="FFFFF2CC"/>
      </patternFill>
    </fill>
    <fill>
      <patternFill patternType="solid">
        <fgColor rgb="FF000000"/>
        <bgColor rgb="FF000000"/>
      </patternFill>
    </fill>
    <fill>
      <patternFill patternType="solid">
        <fgColor rgb="FF434343"/>
        <bgColor rgb="FF434343"/>
      </patternFill>
    </fill>
    <fill>
      <patternFill patternType="solid">
        <fgColor rgb="FF999999"/>
        <bgColor rgb="FF999999"/>
      </patternFill>
    </fill>
    <fill>
      <patternFill patternType="solid">
        <fgColor rgb="FFFF00FF"/>
        <bgColor rgb="FFFF00FF"/>
      </patternFill>
    </fill>
    <fill>
      <patternFill patternType="solid">
        <fgColor rgb="FFDA0000"/>
        <bgColor rgb="FFDA0000"/>
      </patternFill>
    </fill>
    <fill>
      <patternFill patternType="solid">
        <fgColor rgb="FFF00000"/>
        <bgColor rgb="FFF00000"/>
      </patternFill>
    </fill>
    <fill>
      <patternFill patternType="solid">
        <fgColor rgb="FFF30000"/>
        <bgColor rgb="FFF30000"/>
      </patternFill>
    </fill>
    <fill>
      <patternFill patternType="solid">
        <fgColor rgb="FFF15252"/>
        <bgColor rgb="FFF15252"/>
      </patternFill>
    </fill>
    <fill>
      <patternFill patternType="solid">
        <fgColor rgb="FFE69138"/>
        <bgColor rgb="FFE69138"/>
      </patternFill>
    </fill>
    <fill>
      <patternFill patternType="solid">
        <fgColor rgb="FF274E13"/>
        <bgColor rgb="FF274E13"/>
      </patternFill>
    </fill>
    <fill>
      <patternFill patternType="solid">
        <fgColor rgb="FF009FE0"/>
        <bgColor rgb="FF009FE0"/>
      </patternFill>
    </fill>
    <fill>
      <patternFill patternType="solid">
        <fgColor rgb="FF00A2E4"/>
        <bgColor rgb="FF00A2E4"/>
      </patternFill>
    </fill>
    <fill>
      <patternFill patternType="solid">
        <fgColor rgb="FF00AAE4"/>
        <bgColor rgb="FF00AAE4"/>
      </patternFill>
    </fill>
    <fill>
      <patternFill patternType="solid">
        <fgColor rgb="FFDD7E6B"/>
        <bgColor rgb="FFDD7E6B"/>
      </patternFill>
    </fill>
    <fill>
      <patternFill patternType="solid">
        <fgColor rgb="FF009ED5"/>
        <bgColor rgb="FF009ED5"/>
      </patternFill>
    </fill>
    <fill>
      <patternFill patternType="solid">
        <fgColor rgb="FFA5DBEE"/>
        <bgColor rgb="FFA5DBEE"/>
      </patternFill>
    </fill>
    <fill>
      <patternFill patternType="solid">
        <fgColor rgb="FF3D85C6"/>
        <bgColor rgb="FF3D85C6"/>
      </patternFill>
    </fill>
    <fill>
      <patternFill patternType="solid">
        <fgColor rgb="FF00A595"/>
        <bgColor rgb="FF00A595"/>
      </patternFill>
    </fill>
    <fill>
      <patternFill patternType="solid">
        <fgColor rgb="FF00BDAA"/>
        <bgColor rgb="FF00BDAA"/>
      </patternFill>
    </fill>
    <fill>
      <patternFill patternType="solid">
        <fgColor rgb="FFB8E9E0"/>
        <bgColor rgb="FFB8E9E0"/>
      </patternFill>
    </fill>
    <fill>
      <patternFill patternType="solid">
        <fgColor rgb="FFBF9000"/>
        <bgColor rgb="FFBF9000"/>
      </patternFill>
    </fill>
    <fill>
      <patternFill patternType="solid">
        <fgColor rgb="FF1C4587"/>
        <bgColor rgb="FF1C4587"/>
      </patternFill>
    </fill>
    <fill>
      <patternFill patternType="solid">
        <fgColor rgb="FF660000"/>
        <bgColor rgb="FF660000"/>
      </patternFill>
    </fill>
    <fill>
      <patternFill patternType="solid">
        <fgColor rgb="FF1155CC"/>
        <bgColor rgb="FF1155CC"/>
      </patternFill>
    </fill>
    <fill>
      <patternFill patternType="solid">
        <fgColor rgb="FF7C0101"/>
        <bgColor rgb="FF7C0101"/>
      </patternFill>
    </fill>
    <fill>
      <patternFill patternType="solid">
        <fgColor rgb="FF8B0000"/>
        <bgColor rgb="FF8B0000"/>
      </patternFill>
    </fill>
    <fill>
      <patternFill patternType="solid">
        <fgColor rgb="FF20124D"/>
        <bgColor rgb="FF20124D"/>
      </patternFill>
    </fill>
    <fill>
      <patternFill patternType="solid">
        <fgColor rgb="FF351C75"/>
        <bgColor rgb="FF351C75"/>
      </patternFill>
    </fill>
    <fill>
      <patternFill patternType="solid">
        <fgColor rgb="FFC9DAF8"/>
        <bgColor rgb="FFC9DAF8"/>
      </patternFill>
    </fill>
    <fill>
      <patternFill patternType="solid">
        <fgColor rgb="FF0C343D"/>
        <bgColor rgb="FF0C343D"/>
      </patternFill>
    </fill>
    <fill>
      <patternFill patternType="solid">
        <fgColor rgb="FFD0E0E3"/>
        <bgColor rgb="FFD0E0E3"/>
      </patternFill>
    </fill>
    <fill>
      <patternFill patternType="solid">
        <fgColor rgb="FF5B0F00"/>
        <bgColor rgb="FF5B0F00"/>
      </patternFill>
    </fill>
    <fill>
      <patternFill patternType="solid">
        <fgColor theme="9" tint="0.399975585192419"/>
        <bgColor indexed="64"/>
      </patternFill>
    </fill>
    <fill>
      <patternFill patternType="solid">
        <fgColor rgb="FFC6EFCE"/>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rgb="FFFFCC99"/>
        <bgColor indexed="64"/>
      </patternFill>
    </fill>
    <fill>
      <patternFill patternType="solid">
        <fgColor rgb="FFF2F2F2"/>
        <bgColor indexed="64"/>
      </patternFill>
    </fill>
    <fill>
      <patternFill patternType="solid">
        <fgColor theme="4"/>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rgb="FFFFC7CE"/>
        <bgColor indexed="64"/>
      </patternFill>
    </fill>
    <fill>
      <patternFill patternType="solid">
        <fgColor theme="5"/>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FFCC"/>
        <bgColor indexed="64"/>
      </patternFill>
    </fill>
    <fill>
      <patternFill patternType="solid">
        <fgColor theme="6" tint="0.799981688894314"/>
        <bgColor indexed="64"/>
      </patternFill>
    </fill>
    <fill>
      <patternFill patternType="solid">
        <fgColor theme="9"/>
        <bgColor indexed="64"/>
      </patternFill>
    </fill>
    <fill>
      <patternFill patternType="solid">
        <fgColor theme="8" tint="0.399975585192419"/>
        <bgColor indexed="64"/>
      </patternFill>
    </fill>
  </fills>
  <borders count="141">
    <border>
      <left/>
      <right/>
      <top/>
      <bottom/>
      <diagonal/>
    </border>
    <border>
      <left/>
      <right style="dotted">
        <color rgb="FFFFFFFF"/>
      </right>
      <top/>
      <bottom/>
      <diagonal/>
    </border>
    <border>
      <left style="dotted">
        <color rgb="FFFFFFFF"/>
      </left>
      <right style="dotted">
        <color rgb="FFFFFFFF"/>
      </right>
      <top/>
      <bottom/>
      <diagonal/>
    </border>
    <border>
      <left style="dotted">
        <color rgb="FF000000"/>
      </left>
      <right style="dotted">
        <color rgb="FF000000"/>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dotted">
        <color rgb="FFFFFFFF"/>
      </left>
      <right/>
      <top/>
      <bottom/>
      <diagonal/>
    </border>
    <border>
      <left style="dotted">
        <color rgb="FFFFFFFF"/>
      </left>
      <right/>
      <top style="dotted">
        <color rgb="FFFFFFFF"/>
      </top>
      <bottom style="dotted">
        <color rgb="FFFFFFFF"/>
      </bottom>
      <diagonal/>
    </border>
    <border>
      <left style="dotted">
        <color rgb="FFFFFFFF"/>
      </left>
      <right style="dotted">
        <color rgb="FFFFFFFF"/>
      </right>
      <top style="dotted">
        <color rgb="FFFFFFFF"/>
      </top>
      <bottom/>
      <diagonal/>
    </border>
    <border>
      <left/>
      <right style="dotted">
        <color rgb="FF000000"/>
      </right>
      <top/>
      <bottom style="dotted">
        <color rgb="FF000000"/>
      </bottom>
      <diagonal/>
    </border>
    <border>
      <left/>
      <right style="dotted">
        <color rgb="FF000000"/>
      </right>
      <top style="dotted">
        <color rgb="FF000000"/>
      </top>
      <bottom style="dotted">
        <color rgb="FF000000"/>
      </bottom>
      <diagonal/>
    </border>
    <border>
      <left/>
      <right style="dotted">
        <color rgb="FF000000"/>
      </right>
      <top style="dotted">
        <color rgb="FF000000"/>
      </top>
      <bottom/>
      <diagonal/>
    </border>
    <border>
      <left/>
      <right/>
      <top style="dotted">
        <color rgb="FFFFFFFF"/>
      </top>
      <bottom style="dotted">
        <color rgb="FFFFFFFF"/>
      </bottom>
      <diagonal/>
    </border>
    <border>
      <left/>
      <right/>
      <top/>
      <bottom style="thin">
        <color rgb="FFE5E7EB"/>
      </bottom>
      <diagonal/>
    </border>
    <border>
      <left style="dotted">
        <color rgb="FF000000"/>
      </left>
      <right style="dotted">
        <color rgb="FF000000"/>
      </right>
      <top style="thin">
        <color rgb="FFE5E7EB"/>
      </top>
      <bottom style="dotted">
        <color rgb="FF000000"/>
      </bottom>
      <diagonal/>
    </border>
    <border>
      <left style="dotted">
        <color rgb="FF000000"/>
      </left>
      <right/>
      <top style="thin">
        <color rgb="FFE5E7EB"/>
      </top>
      <bottom style="dotted">
        <color rgb="FF000000"/>
      </bottom>
      <diagonal/>
    </border>
    <border>
      <left style="dotted">
        <color rgb="FF000000"/>
      </left>
      <right/>
      <top style="dotted">
        <color rgb="FF000000"/>
      </top>
      <bottom style="dotted">
        <color rgb="FF000000"/>
      </bottom>
      <diagonal/>
    </border>
    <border>
      <left style="dotted">
        <color rgb="FF000000"/>
      </left>
      <right style="dotted">
        <color rgb="FF000000"/>
      </right>
      <top style="dotted">
        <color rgb="FF000000"/>
      </top>
      <bottom style="thin">
        <color rgb="FFE5E7EB"/>
      </bottom>
      <diagonal/>
    </border>
    <border>
      <left style="dotted">
        <color rgb="FF000000"/>
      </left>
      <right/>
      <top style="dotted">
        <color rgb="FF000000"/>
      </top>
      <bottom style="thin">
        <color rgb="FFE5E7EB"/>
      </bottom>
      <diagonal/>
    </border>
    <border>
      <left/>
      <right/>
      <top style="dotted">
        <color rgb="FF000000"/>
      </top>
      <bottom style="dotted">
        <color rgb="FF000000"/>
      </bottom>
      <diagonal/>
    </border>
    <border>
      <left/>
      <right style="dotted">
        <color rgb="FFFFFFFF"/>
      </right>
      <top style="dotted">
        <color rgb="FFFFFFFF"/>
      </top>
      <bottom style="dotted">
        <color rgb="FFFFFFFF"/>
      </bottom>
      <diagonal/>
    </border>
    <border>
      <left style="dotted">
        <color rgb="FFFFFFFF"/>
      </left>
      <right/>
      <top style="dotted">
        <color rgb="FFFFFFFF"/>
      </top>
      <bottom/>
      <diagonal/>
    </border>
    <border>
      <left/>
      <right style="dotted">
        <color rgb="FFFFFFFF"/>
      </right>
      <top style="dotted">
        <color rgb="FFFFFFFF"/>
      </top>
      <bottom/>
      <diagonal/>
    </border>
    <border>
      <left/>
      <right/>
      <top style="thin">
        <color rgb="FFE5E7EB"/>
      </top>
      <bottom style="dotted">
        <color rgb="FF000000"/>
      </bottom>
      <diagonal/>
    </border>
    <border>
      <left/>
      <right style="thin">
        <color rgb="FFE5E7EB"/>
      </right>
      <top style="thin">
        <color rgb="FFE5E7EB"/>
      </top>
      <bottom style="dotted">
        <color rgb="FF000000"/>
      </bottom>
      <diagonal/>
    </border>
    <border>
      <left/>
      <right style="thin">
        <color rgb="FFE5E7EB"/>
      </right>
      <top style="dotted">
        <color rgb="FF000000"/>
      </top>
      <bottom style="dotted">
        <color rgb="FF000000"/>
      </bottom>
      <diagonal/>
    </border>
    <border>
      <left/>
      <right/>
      <top style="dotted">
        <color rgb="FF000000"/>
      </top>
      <bottom style="thin">
        <color rgb="FFE5E7EB"/>
      </bottom>
      <diagonal/>
    </border>
    <border>
      <left/>
      <right style="thin">
        <color rgb="FFE5E7EB"/>
      </right>
      <top style="dotted">
        <color rgb="FF000000"/>
      </top>
      <bottom style="thin">
        <color rgb="FFE5E7EB"/>
      </bottom>
      <diagonal/>
    </border>
    <border>
      <left style="dotted">
        <color rgb="FFFFFFFF"/>
      </left>
      <right style="dotted">
        <color rgb="FF000000"/>
      </right>
      <top style="dotted">
        <color rgb="FFFFFFFF"/>
      </top>
      <bottom style="dotted">
        <color rgb="FFFFFFFF"/>
      </bottom>
      <diagonal/>
    </border>
    <border>
      <left style="dotted">
        <color rgb="FF000000"/>
      </left>
      <right style="dotted">
        <color rgb="FFFFFFFF"/>
      </right>
      <top style="dotted">
        <color rgb="FFFFFFFF"/>
      </top>
      <bottom style="dotted">
        <color rgb="FFFFFFFF"/>
      </bottom>
      <diagonal/>
    </border>
    <border>
      <left style="dotted">
        <color rgb="FF000000"/>
      </left>
      <right/>
      <top/>
      <bottom style="dotted">
        <color rgb="FF000000"/>
      </bottom>
      <diagonal/>
    </border>
    <border>
      <left/>
      <right style="dotted">
        <color rgb="FFFFFFFF"/>
      </right>
      <top/>
      <bottom style="thin">
        <color rgb="FFE5E7EB"/>
      </bottom>
      <diagonal/>
    </border>
    <border>
      <left style="dotted">
        <color rgb="FFFFFFFF"/>
      </left>
      <right/>
      <top/>
      <bottom style="thin">
        <color rgb="FFE5E7EB"/>
      </bottom>
      <diagonal/>
    </border>
    <border>
      <left/>
      <right/>
      <top/>
      <bottom style="dotted">
        <color rgb="FF000000"/>
      </bottom>
      <diagonal/>
    </border>
    <border>
      <left/>
      <right style="dotted">
        <color rgb="FF000000"/>
      </right>
      <top style="thin">
        <color rgb="FFE5E7EB"/>
      </top>
      <bottom style="dotted">
        <color rgb="FF000000"/>
      </bottom>
      <diagonal/>
    </border>
    <border>
      <left style="dotted">
        <color rgb="FFFFFFFF"/>
      </left>
      <right style="dotted">
        <color rgb="FFFFFFFF"/>
      </right>
      <top style="dotted">
        <color rgb="FFFFFFFF"/>
      </top>
      <bottom style="dotted">
        <color rgb="FFFFFFFF"/>
      </bottom>
      <diagonal/>
    </border>
    <border>
      <left style="dotted">
        <color rgb="FFFFFFFF"/>
      </left>
      <right style="dotted">
        <color rgb="FF000000"/>
      </right>
      <top style="dotted">
        <color rgb="FFFFFFFF"/>
      </top>
      <bottom style="dotted">
        <color rgb="FF000000"/>
      </bottom>
      <diagonal/>
    </border>
    <border>
      <left style="dotted">
        <color rgb="FF000000"/>
      </left>
      <right style="dotted">
        <color rgb="FF000000"/>
      </right>
      <top style="dotted">
        <color rgb="FFFFFFFF"/>
      </top>
      <bottom style="dotted">
        <color rgb="FF000000"/>
      </bottom>
      <diagonal/>
    </border>
    <border>
      <left style="dotted">
        <color rgb="FF000000"/>
      </left>
      <right style="dotted">
        <color rgb="FFFFFFFF"/>
      </right>
      <top style="dotted">
        <color rgb="FFFFFFFF"/>
      </top>
      <bottom style="dotted">
        <color rgb="FF000000"/>
      </bottom>
      <diagonal/>
    </border>
    <border>
      <left style="dotted">
        <color rgb="FFFFFFFF"/>
      </left>
      <right style="dotted">
        <color rgb="FF000000"/>
      </right>
      <top style="dotted">
        <color rgb="FF000000"/>
      </top>
      <bottom style="dotted">
        <color rgb="FF000000"/>
      </bottom>
      <diagonal/>
    </border>
    <border>
      <left style="dotted">
        <color rgb="FF000000"/>
      </left>
      <right style="dotted">
        <color rgb="FFFFFFFF"/>
      </right>
      <top style="dotted">
        <color rgb="FF000000"/>
      </top>
      <bottom style="dotted">
        <color rgb="FF000000"/>
      </bottom>
      <diagonal/>
    </border>
    <border>
      <left style="dotted">
        <color rgb="FFFFFFFF"/>
      </left>
      <right style="dotted">
        <color rgb="FF000000"/>
      </right>
      <top style="dotted">
        <color rgb="FF000000"/>
      </top>
      <bottom style="dotted">
        <color rgb="FFFFFFFF"/>
      </bottom>
      <diagonal/>
    </border>
    <border>
      <left style="dotted">
        <color rgb="FF000000"/>
      </left>
      <right style="dotted">
        <color rgb="FF000000"/>
      </right>
      <top style="dotted">
        <color rgb="FF000000"/>
      </top>
      <bottom style="dotted">
        <color rgb="FFFFFFFF"/>
      </bottom>
      <diagonal/>
    </border>
    <border>
      <left style="dotted">
        <color rgb="FF000000"/>
      </left>
      <right style="dotted">
        <color rgb="FFFFFFFF"/>
      </right>
      <top style="dotted">
        <color rgb="FF000000"/>
      </top>
      <bottom style="dotted">
        <color rgb="FFFFFFFF"/>
      </bottom>
      <diagonal/>
    </border>
    <border>
      <left/>
      <right style="thin">
        <color rgb="FFFFFFFF"/>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dotted">
        <color rgb="FFFFFFFF"/>
      </left>
      <right/>
      <top/>
      <bottom style="dotted">
        <color rgb="FFFFFFFF"/>
      </bottom>
      <diagonal/>
    </border>
    <border>
      <left/>
      <right/>
      <top/>
      <bottom style="dotted">
        <color rgb="FFFFFFFF"/>
      </bottom>
      <diagonal/>
    </border>
    <border>
      <left/>
      <right style="dotted">
        <color rgb="FFFFFFFF"/>
      </right>
      <top/>
      <bottom style="dotted">
        <color rgb="FFFFFFFF"/>
      </bottom>
      <diagonal/>
    </border>
    <border>
      <left/>
      <right/>
      <top style="dotted">
        <color rgb="FF000000"/>
      </top>
      <bottom/>
      <diagonal/>
    </border>
    <border>
      <left style="dotted">
        <color rgb="FF000000"/>
      </left>
      <right/>
      <top style="dotted">
        <color rgb="FFFFFFFF"/>
      </top>
      <bottom style="dotted">
        <color rgb="FFFFFFFF"/>
      </bottom>
      <diagonal/>
    </border>
    <border>
      <left style="dotted">
        <color rgb="FF000000"/>
      </left>
      <right/>
      <top style="dotted">
        <color rgb="FF000000"/>
      </top>
      <bottom/>
      <diagonal/>
    </border>
    <border>
      <left style="dotted">
        <color rgb="FFFFFFFF"/>
      </left>
      <right style="dotted">
        <color rgb="FFFFFFFF"/>
      </right>
      <top style="dotted">
        <color rgb="FFFFFFFF"/>
      </top>
      <bottom style="dotted">
        <color rgb="FF000000"/>
      </bottom>
      <diagonal/>
    </border>
    <border>
      <left/>
      <right/>
      <top style="dotted">
        <color rgb="FFFFFFFF"/>
      </top>
      <bottom/>
      <diagonal/>
    </border>
    <border>
      <left/>
      <right style="dotted">
        <color rgb="FF000000"/>
      </right>
      <top/>
      <bottom/>
      <diagonal/>
    </border>
    <border>
      <left style="dotted">
        <color rgb="FFFFFFFF"/>
      </left>
      <right/>
      <top style="dotted">
        <color rgb="FFFFFFFF"/>
      </top>
      <bottom style="dotted">
        <color rgb="FF000000"/>
      </bottom>
      <diagonal/>
    </border>
    <border>
      <left/>
      <right/>
      <top style="dotted">
        <color rgb="FFFFFFFF"/>
      </top>
      <bottom style="dotted">
        <color rgb="FF000000"/>
      </bottom>
      <diagonal/>
    </border>
    <border>
      <left style="dotted">
        <color rgb="FF000000"/>
      </left>
      <right style="thin">
        <color rgb="FFFFFFFF"/>
      </right>
      <top/>
      <bottom/>
      <diagonal/>
    </border>
    <border>
      <left/>
      <right style="dotted">
        <color rgb="FFFFFFFF"/>
      </right>
      <top style="dotted">
        <color rgb="FFFFFFFF"/>
      </top>
      <bottom style="dotted">
        <color rgb="FF000000"/>
      </bottom>
      <diagonal/>
    </border>
    <border>
      <left/>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FFFFFF"/>
      </left>
      <right/>
      <top style="thin">
        <color rgb="FFFFFFFF"/>
      </top>
      <bottom style="thin">
        <color rgb="FF000000"/>
      </bottom>
      <diagonal/>
    </border>
    <border>
      <left style="thin">
        <color rgb="FF000000"/>
      </left>
      <right/>
      <top style="thin">
        <color rgb="FF000000"/>
      </top>
      <bottom/>
      <diagonal/>
    </border>
    <border>
      <left style="dotted">
        <color rgb="FF000000"/>
      </left>
      <right style="dotted">
        <color rgb="FFFFFFFF"/>
      </right>
      <top/>
      <bottom style="dotted">
        <color rgb="FF000000"/>
      </bottom>
      <diagonal/>
    </border>
    <border>
      <left style="dotted">
        <color rgb="FFFFFFFF"/>
      </left>
      <right style="dotted">
        <color rgb="FFFFFFFF"/>
      </right>
      <top/>
      <bottom style="dotted">
        <color rgb="FF000000"/>
      </bottom>
      <diagonal/>
    </border>
    <border>
      <left style="dotted">
        <color rgb="FFFFFFFF"/>
      </left>
      <right style="dotted">
        <color rgb="FF000000"/>
      </right>
      <top/>
      <bottom style="dotted">
        <color rgb="FF000000"/>
      </bottom>
      <diagonal/>
    </border>
    <border>
      <left style="dotted">
        <color rgb="FF000000"/>
      </left>
      <right/>
      <top style="dotted">
        <color rgb="FF000000"/>
      </top>
      <bottom style="dotted">
        <color rgb="FFFFFFFF"/>
      </bottom>
      <diagonal/>
    </border>
    <border>
      <left/>
      <right/>
      <top style="dotted">
        <color rgb="FF000000"/>
      </top>
      <bottom style="dotted">
        <color rgb="FFFFFFFF"/>
      </bottom>
      <diagonal/>
    </border>
    <border>
      <left/>
      <right style="dotted">
        <color rgb="FF000000"/>
      </right>
      <top style="dotted">
        <color rgb="FF000000"/>
      </top>
      <bottom style="dotted">
        <color rgb="FFFFFFFF"/>
      </bottom>
      <diagonal/>
    </border>
    <border>
      <left style="dotted">
        <color rgb="FFFF0000"/>
      </left>
      <right/>
      <top style="dotted">
        <color rgb="FFFF0000"/>
      </top>
      <bottom/>
      <diagonal/>
    </border>
    <border>
      <left/>
      <right/>
      <top style="dotted">
        <color rgb="FFFF0000"/>
      </top>
      <bottom/>
      <diagonal/>
    </border>
    <border>
      <left/>
      <right style="dotted">
        <color rgb="FFFF0000"/>
      </right>
      <top style="dotted">
        <color rgb="FFFF0000"/>
      </top>
      <bottom/>
      <diagonal/>
    </border>
    <border>
      <left style="hair">
        <color rgb="FFFFFFFF"/>
      </left>
      <right/>
      <top style="hair">
        <color rgb="FFFFFFFF"/>
      </top>
      <bottom style="hair">
        <color rgb="FFFFFFFF"/>
      </bottom>
      <diagonal/>
    </border>
    <border>
      <left/>
      <right/>
      <top style="hair">
        <color rgb="FFFFFFFF"/>
      </top>
      <bottom style="hair">
        <color rgb="FFFFFFFF"/>
      </bottom>
      <diagonal/>
    </border>
    <border>
      <left style="hair">
        <color rgb="FFFFFFFF"/>
      </left>
      <right style="hair">
        <color rgb="FFFFFFFF"/>
      </right>
      <top/>
      <bottom style="hair">
        <color rgb="FFFFFFFF"/>
      </bottom>
      <diagonal/>
    </border>
    <border>
      <left/>
      <right/>
      <top style="dotted">
        <color rgb="FFFF0000"/>
      </top>
      <bottom style="dotted">
        <color rgb="FFFF0000"/>
      </bottom>
      <diagonal/>
    </border>
    <border>
      <left style="hair">
        <color rgb="FFFFFFFF"/>
      </left>
      <right style="hair">
        <color rgb="FFFFFFFF"/>
      </right>
      <top style="hair">
        <color rgb="FFFFFFFF"/>
      </top>
      <bottom style="hair">
        <color rgb="FFFFFFFF"/>
      </bottom>
      <diagonal/>
    </border>
    <border>
      <left/>
      <right style="hair">
        <color rgb="FFFFFFFF"/>
      </right>
      <top style="hair">
        <color rgb="FFFFFFFF"/>
      </top>
      <bottom style="hair">
        <color rgb="FFFFFFFF"/>
      </bottom>
      <diagonal/>
    </border>
    <border>
      <left style="dotted">
        <color rgb="FFFFFFFF"/>
      </left>
      <right/>
      <top style="dotted">
        <color rgb="FF000000"/>
      </top>
      <bottom style="dotted">
        <color rgb="FF000000"/>
      </bottom>
      <diagonal/>
    </border>
    <border>
      <left style="dotted">
        <color rgb="FFFFFFFF"/>
      </left>
      <right/>
      <top style="dotted">
        <color rgb="FF000000"/>
      </top>
      <bottom/>
      <diagonal/>
    </border>
    <border>
      <left style="dotted">
        <color rgb="FFFFFFFF"/>
      </left>
      <right/>
      <top style="dotted">
        <color rgb="FF000000"/>
      </top>
      <bottom style="dotted">
        <color rgb="FFFFFFFF"/>
      </bottom>
      <diagonal/>
    </border>
    <border>
      <left/>
      <right style="dotted">
        <color rgb="FFFFFFFF"/>
      </right>
      <top style="dotted">
        <color rgb="FF000000"/>
      </top>
      <bottom style="dotted">
        <color rgb="FF000000"/>
      </bottom>
      <diagonal/>
    </border>
    <border>
      <left/>
      <right style="dotted">
        <color rgb="FFFFFFFF"/>
      </right>
      <top style="dotted">
        <color rgb="FF000000"/>
      </top>
      <bottom/>
      <diagonal/>
    </border>
    <border>
      <left/>
      <right style="dotted">
        <color rgb="FFFFFFFF"/>
      </right>
      <top style="dotted">
        <color rgb="FF000000"/>
      </top>
      <bottom style="dotted">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style="thin">
        <color rgb="FF000000"/>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000000"/>
      </right>
      <top style="thin">
        <color rgb="FF000000"/>
      </top>
      <bottom style="thin">
        <color rgb="FFFFFFFF"/>
      </bottom>
      <diagonal/>
    </border>
    <border>
      <left/>
      <right style="thin">
        <color rgb="FF000000"/>
      </right>
      <top style="thin">
        <color rgb="FFFFFFFF"/>
      </top>
      <bottom/>
      <diagonal/>
    </border>
    <border>
      <left style="thin">
        <color rgb="FFFFFFFF"/>
      </left>
      <right/>
      <top/>
      <bottom/>
      <diagonal/>
    </border>
    <border>
      <left/>
      <right style="thin">
        <color rgb="FFFFFFFF"/>
      </right>
      <top/>
      <bottom style="thin">
        <color rgb="FFFFFFFF"/>
      </bottom>
      <diagonal/>
    </border>
    <border>
      <left style="double">
        <color rgb="FFFFFFFF"/>
      </left>
      <right/>
      <top style="double">
        <color rgb="FFFFFFFF"/>
      </top>
      <bottom style="double">
        <color rgb="FFFFFFFF"/>
      </bottom>
      <diagonal/>
    </border>
    <border>
      <left/>
      <right/>
      <top style="double">
        <color rgb="FFFFFFFF"/>
      </top>
      <bottom style="double">
        <color rgb="FFFFFFFF"/>
      </bottom>
      <diagonal/>
    </border>
    <border>
      <left style="double">
        <color rgb="FFFFFFFF"/>
      </left>
      <right style="double">
        <color rgb="FFFFFFFF"/>
      </right>
      <top style="double">
        <color rgb="FFFFFFFF"/>
      </top>
      <bottom style="hair">
        <color rgb="FFFFFFFF"/>
      </bottom>
      <diagonal/>
    </border>
    <border>
      <left style="double">
        <color rgb="FFFFFFFF"/>
      </left>
      <right style="double">
        <color rgb="FFFFFFFF"/>
      </right>
      <top style="double">
        <color rgb="FFFFFFFF"/>
      </top>
      <bottom style="double">
        <color rgb="FFFFFFFF"/>
      </bottom>
      <diagonal/>
    </border>
    <border>
      <left style="hair">
        <color rgb="FF000000"/>
      </left>
      <right/>
      <top style="hair">
        <color rgb="FF000000"/>
      </top>
      <bottom style="double">
        <color rgb="FFFFFFFF"/>
      </bottom>
      <diagonal/>
    </border>
    <border>
      <left/>
      <right/>
      <top style="hair">
        <color rgb="FF000000"/>
      </top>
      <bottom style="double">
        <color rgb="FFFFFFFF"/>
      </bottom>
      <diagonal/>
    </border>
    <border>
      <left style="hair">
        <color rgb="FF000000"/>
      </left>
      <right style="double">
        <color rgb="FFFFFFFF"/>
      </right>
      <top style="double">
        <color rgb="FFFFFFFF"/>
      </top>
      <bottom style="hair">
        <color rgb="FF000000"/>
      </bottom>
      <diagonal/>
    </border>
    <border>
      <left style="double">
        <color rgb="FFFFFFFF"/>
      </left>
      <right style="double">
        <color rgb="FFFFFFFF"/>
      </right>
      <top style="double">
        <color rgb="FFFFFFFF"/>
      </top>
      <bottom style="hair">
        <color rgb="FF000000"/>
      </bottom>
      <diagonal/>
    </border>
    <border>
      <left style="hair">
        <color rgb="FF000000"/>
      </left>
      <right style="hair">
        <color rgb="FF000000"/>
      </right>
      <top style="hair">
        <color rgb="FF000000"/>
      </top>
      <bottom style="hair">
        <color rgb="FF000000"/>
      </bottom>
      <diagonal/>
    </border>
    <border>
      <left/>
      <right style="dotted">
        <color rgb="FF000000"/>
      </right>
      <top style="dotted">
        <color rgb="FFFFFFFF"/>
      </top>
      <bottom style="dotted">
        <color rgb="FFFFFFFF"/>
      </bottom>
      <diagonal/>
    </border>
    <border>
      <left/>
      <right style="double">
        <color rgb="FFFFFFFF"/>
      </right>
      <top style="double">
        <color rgb="FFFFFFFF"/>
      </top>
      <bottom style="double">
        <color rgb="FFFFFFFF"/>
      </bottom>
      <diagonal/>
    </border>
    <border>
      <left style="double">
        <color rgb="FF000000"/>
      </left>
      <right style="dotted">
        <color rgb="FF000000"/>
      </right>
      <top/>
      <bottom style="dotted">
        <color rgb="FF000000"/>
      </bottom>
      <diagonal/>
    </border>
    <border>
      <left style="double">
        <color rgb="FF000000"/>
      </left>
      <right/>
      <top/>
      <bottom/>
      <diagonal/>
    </border>
    <border>
      <left style="double">
        <color rgb="FF000000"/>
      </left>
      <right style="dotted">
        <color rgb="FF000000"/>
      </right>
      <top style="dotted">
        <color rgb="FF000000"/>
      </top>
      <bottom style="dotted">
        <color rgb="FF000000"/>
      </bottom>
      <diagonal/>
    </border>
    <border>
      <left/>
      <right style="hair">
        <color rgb="FF000000"/>
      </right>
      <top style="hair">
        <color rgb="FF000000"/>
      </top>
      <bottom style="double">
        <color rgb="FFFFFFFF"/>
      </bottom>
      <diagonal/>
    </border>
    <border>
      <left style="double">
        <color rgb="FFFFFFFF"/>
      </left>
      <right style="hair">
        <color rgb="FF000000"/>
      </right>
      <top style="double">
        <color rgb="FFFFFFFF"/>
      </top>
      <bottom style="hair">
        <color rgb="FF000000"/>
      </bottom>
      <diagonal/>
    </border>
    <border>
      <left/>
      <right style="dotted">
        <color rgb="FF000000"/>
      </right>
      <top style="dotted">
        <color rgb="FFFFFFFF"/>
      </top>
      <bottom style="dotted">
        <color rgb="FF000000"/>
      </bottom>
      <diagonal/>
    </border>
    <border>
      <left style="dotted">
        <color rgb="FF000000"/>
      </left>
      <right/>
      <top style="dotted">
        <color rgb="FFFFFFFF"/>
      </top>
      <bottom style="dotted">
        <color rgb="FF000000"/>
      </bottom>
      <diagonal/>
    </border>
    <border>
      <left style="dotted">
        <color rgb="FF000000"/>
      </left>
      <right style="dotted">
        <color rgb="FF000000"/>
      </right>
      <top style="dotted">
        <color rgb="FFFFFFFF"/>
      </top>
      <bottom style="dotted">
        <color rgb="FFFFFFFF"/>
      </bottom>
      <diagonal/>
    </border>
    <border>
      <left style="dotted">
        <color rgb="FF000000"/>
      </left>
      <right style="dotted">
        <color rgb="FF000000"/>
      </right>
      <top style="dotted">
        <color rgb="FFFFFFFF"/>
      </top>
      <bottom/>
      <diagonal/>
    </border>
    <border>
      <left/>
      <right style="dotted">
        <color rgb="FF000000"/>
      </right>
      <top style="dotted">
        <color rgb="FFFFFFFF"/>
      </top>
      <bottom/>
      <diagonal/>
    </border>
    <border>
      <left style="dotted">
        <color rgb="FFFF0000"/>
      </left>
      <right style="dotted">
        <color rgb="FFFF0000"/>
      </right>
      <top style="dotted">
        <color rgb="FFFF0000"/>
      </top>
      <bottom style="dotted">
        <color rgb="FFFF0000"/>
      </bottom>
      <diagonal/>
    </border>
    <border>
      <left style="dotted">
        <color rgb="FFFF0000"/>
      </left>
      <right/>
      <top style="dotted">
        <color rgb="FFFF0000"/>
      </top>
      <bottom style="dotted">
        <color rgb="FFFF0000"/>
      </bottom>
      <diagonal/>
    </border>
    <border>
      <left style="medium">
        <color rgb="FFFF0000"/>
      </left>
      <right style="medium">
        <color rgb="FFFF0000"/>
      </right>
      <top style="medium">
        <color rgb="FFFF0000"/>
      </top>
      <bottom style="dotted">
        <color rgb="FFFF0000"/>
      </bottom>
      <diagonal/>
    </border>
    <border>
      <left style="medium">
        <color rgb="FFFF0000"/>
      </left>
      <right style="medium">
        <color rgb="FFFF0000"/>
      </right>
      <top style="dotted">
        <color rgb="FFFF0000"/>
      </top>
      <bottom style="dotted">
        <color rgb="FFFF0000"/>
      </bottom>
      <diagonal/>
    </border>
    <border>
      <left style="medium">
        <color rgb="FFFF0000"/>
      </left>
      <right style="medium">
        <color rgb="FFFF0000"/>
      </right>
      <top style="dotted">
        <color rgb="FFFF0000"/>
      </top>
      <bottom style="medium">
        <color rgb="FFFF0000"/>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s>
  <cellStyleXfs count="49">
    <xf numFmtId="0" fontId="0" fillId="0" borderId="0"/>
    <xf numFmtId="0" fontId="149" fillId="59" borderId="0" applyNumberFormat="0" applyBorder="0" applyAlignment="0" applyProtection="0">
      <alignment vertical="center"/>
    </xf>
    <xf numFmtId="0" fontId="153" fillId="79" borderId="0" applyNumberFormat="0" applyBorder="0" applyAlignment="0" applyProtection="0">
      <alignment vertical="center"/>
    </xf>
    <xf numFmtId="0" fontId="149" fillId="89" borderId="0" applyNumberFormat="0" applyBorder="0" applyAlignment="0" applyProtection="0">
      <alignment vertical="center"/>
    </xf>
    <xf numFmtId="0" fontId="149" fillId="88" borderId="0" applyNumberFormat="0" applyBorder="0" applyAlignment="0" applyProtection="0">
      <alignment vertical="center"/>
    </xf>
    <xf numFmtId="0" fontId="153" fillId="85" borderId="0" applyNumberFormat="0" applyBorder="0" applyAlignment="0" applyProtection="0">
      <alignment vertical="center"/>
    </xf>
    <xf numFmtId="0" fontId="153" fillId="84" borderId="0" applyNumberFormat="0" applyBorder="0" applyAlignment="0" applyProtection="0">
      <alignment vertical="center"/>
    </xf>
    <xf numFmtId="0" fontId="149" fillId="82" borderId="0" applyNumberFormat="0" applyBorder="0" applyAlignment="0" applyProtection="0">
      <alignment vertical="center"/>
    </xf>
    <xf numFmtId="0" fontId="149" fillId="80" borderId="0" applyNumberFormat="0" applyBorder="0" applyAlignment="0" applyProtection="0">
      <alignment vertical="center"/>
    </xf>
    <xf numFmtId="0" fontId="153" fillId="78" borderId="0" applyNumberFormat="0" applyBorder="0" applyAlignment="0" applyProtection="0">
      <alignment vertical="center"/>
    </xf>
    <xf numFmtId="0" fontId="149" fillId="83" borderId="0" applyNumberFormat="0" applyBorder="0" applyAlignment="0" applyProtection="0">
      <alignment vertical="center"/>
    </xf>
    <xf numFmtId="0" fontId="151" fillId="0" borderId="133" applyNumberFormat="0" applyFill="0" applyAlignment="0" applyProtection="0">
      <alignment vertical="center"/>
    </xf>
    <xf numFmtId="0" fontId="153" fillId="76" borderId="0" applyNumberFormat="0" applyBorder="0" applyAlignment="0" applyProtection="0">
      <alignment vertical="center"/>
    </xf>
    <xf numFmtId="0" fontId="149" fillId="72" borderId="0" applyNumberFormat="0" applyBorder="0" applyAlignment="0" applyProtection="0">
      <alignment vertical="center"/>
    </xf>
    <xf numFmtId="0" fontId="149" fillId="74" borderId="0" applyNumberFormat="0" applyBorder="0" applyAlignment="0" applyProtection="0">
      <alignment vertical="center"/>
    </xf>
    <xf numFmtId="0" fontId="153" fillId="62" borderId="0" applyNumberFormat="0" applyBorder="0" applyAlignment="0" applyProtection="0">
      <alignment vertical="center"/>
    </xf>
    <xf numFmtId="0" fontId="153" fillId="77" borderId="0" applyNumberFormat="0" applyBorder="0" applyAlignment="0" applyProtection="0">
      <alignment vertical="center"/>
    </xf>
    <xf numFmtId="0" fontId="149" fillId="71" borderId="0" applyNumberFormat="0" applyBorder="0" applyAlignment="0" applyProtection="0">
      <alignment vertical="center"/>
    </xf>
    <xf numFmtId="0" fontId="153" fillId="73" borderId="0" applyNumberFormat="0" applyBorder="0" applyAlignment="0" applyProtection="0">
      <alignment vertical="center"/>
    </xf>
    <xf numFmtId="0" fontId="153" fillId="75" borderId="0" applyNumberFormat="0" applyBorder="0" applyAlignment="0" applyProtection="0">
      <alignment vertical="center"/>
    </xf>
    <xf numFmtId="0" fontId="149" fillId="66" borderId="0" applyNumberFormat="0" applyBorder="0" applyAlignment="0" applyProtection="0">
      <alignment vertical="center"/>
    </xf>
    <xf numFmtId="0" fontId="160" fillId="69" borderId="0" applyNumberFormat="0" applyBorder="0" applyAlignment="0" applyProtection="0">
      <alignment vertical="center"/>
    </xf>
    <xf numFmtId="0" fontId="149" fillId="81" borderId="0" applyNumberFormat="0" applyBorder="0" applyAlignment="0" applyProtection="0">
      <alignment vertical="center"/>
    </xf>
    <xf numFmtId="0" fontId="161" fillId="70" borderId="0" applyNumberFormat="0" applyBorder="0" applyAlignment="0" applyProtection="0">
      <alignment vertical="center"/>
    </xf>
    <xf numFmtId="0" fontId="153" fillId="68" borderId="0" applyNumberFormat="0" applyBorder="0" applyAlignment="0" applyProtection="0">
      <alignment vertical="center"/>
    </xf>
    <xf numFmtId="0" fontId="157" fillId="0" borderId="137" applyNumberFormat="0" applyFill="0" applyAlignment="0" applyProtection="0">
      <alignment vertical="center"/>
    </xf>
    <xf numFmtId="0" fontId="156" fillId="65" borderId="136" applyNumberFormat="0" applyAlignment="0" applyProtection="0">
      <alignment vertical="center"/>
    </xf>
    <xf numFmtId="44" fontId="46" fillId="0" borderId="0" applyFont="0" applyFill="0" applyBorder="0" applyAlignment="0" applyProtection="0">
      <alignment vertical="center"/>
    </xf>
    <xf numFmtId="0" fontId="153" fillId="87" borderId="0" applyNumberFormat="0" applyBorder="0" applyAlignment="0" applyProtection="0">
      <alignment vertical="center"/>
    </xf>
    <xf numFmtId="0" fontId="46" fillId="86" borderId="139" applyNumberFormat="0" applyFont="0" applyAlignment="0" applyProtection="0">
      <alignment vertical="center"/>
    </xf>
    <xf numFmtId="0" fontId="155" fillId="64" borderId="135" applyNumberFormat="0" applyAlignment="0" applyProtection="0">
      <alignment vertical="center"/>
    </xf>
    <xf numFmtId="0" fontId="152" fillId="0" borderId="0" applyNumberFormat="0" applyFill="0" applyBorder="0" applyAlignment="0" applyProtection="0">
      <alignment vertical="center"/>
    </xf>
    <xf numFmtId="0" fontId="159" fillId="65" borderId="135" applyNumberFormat="0" applyAlignment="0" applyProtection="0">
      <alignment vertical="center"/>
    </xf>
    <xf numFmtId="0" fontId="150" fillId="60" borderId="0" applyNumberFormat="0" applyBorder="0" applyAlignment="0" applyProtection="0">
      <alignment vertical="center"/>
    </xf>
    <xf numFmtId="0" fontId="152" fillId="0" borderId="138" applyNumberFormat="0" applyFill="0" applyAlignment="0" applyProtection="0">
      <alignment vertical="center"/>
    </xf>
    <xf numFmtId="0" fontId="148" fillId="0" borderId="0" applyNumberFormat="0" applyFill="0" applyBorder="0" applyAlignment="0" applyProtection="0">
      <alignment vertical="center"/>
    </xf>
    <xf numFmtId="0" fontId="164" fillId="0" borderId="140" applyNumberFormat="0" applyFill="0" applyAlignment="0" applyProtection="0">
      <alignment vertical="center"/>
    </xf>
    <xf numFmtId="184" fontId="46" fillId="0" borderId="0" applyFont="0" applyFill="0" applyBorder="0" applyAlignment="0" applyProtection="0">
      <alignment vertical="center"/>
    </xf>
    <xf numFmtId="0" fontId="153" fillId="67" borderId="0" applyNumberFormat="0" applyBorder="0" applyAlignment="0" applyProtection="0">
      <alignment vertical="center"/>
    </xf>
    <xf numFmtId="0" fontId="147" fillId="0" borderId="0" applyNumberFormat="0" applyFill="0" applyBorder="0" applyAlignment="0" applyProtection="0">
      <alignment vertical="center"/>
    </xf>
    <xf numFmtId="42" fontId="46" fillId="0" borderId="0" applyFont="0" applyFill="0" applyBorder="0" applyAlignment="0" applyProtection="0">
      <alignment vertical="center"/>
    </xf>
    <xf numFmtId="0" fontId="162"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63" fillId="0" borderId="140" applyNumberFormat="0" applyFill="0" applyAlignment="0" applyProtection="0">
      <alignment vertical="center"/>
    </xf>
    <xf numFmtId="186" fontId="46" fillId="0" borderId="0" applyFont="0" applyFill="0" applyBorder="0" applyAlignment="0" applyProtection="0">
      <alignment vertical="center"/>
    </xf>
    <xf numFmtId="0" fontId="154" fillId="63" borderId="134" applyNumberFormat="0" applyAlignment="0" applyProtection="0">
      <alignment vertical="center"/>
    </xf>
    <xf numFmtId="0" fontId="149" fillId="61" borderId="0" applyNumberFormat="0" applyBorder="0" applyAlignment="0" applyProtection="0">
      <alignment vertical="center"/>
    </xf>
    <xf numFmtId="9" fontId="46" fillId="0" borderId="0" applyFont="0" applyFill="0" applyBorder="0" applyAlignment="0" applyProtection="0">
      <alignment vertical="center"/>
    </xf>
    <xf numFmtId="0" fontId="158" fillId="0" borderId="0" applyNumberFormat="0" applyFill="0" applyBorder="0" applyAlignment="0" applyProtection="0">
      <alignment vertical="center"/>
    </xf>
  </cellStyleXfs>
  <cellXfs count="1420">
    <xf numFmtId="0" fontId="0" fillId="0" borderId="0" xfId="0" applyFont="1" applyAlignment="1"/>
    <xf numFmtId="0" fontId="1" fillId="0" borderId="0" xfId="0" applyFont="1" applyAlignment="1"/>
    <xf numFmtId="0" fontId="2" fillId="0" borderId="0" xfId="0" applyFo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vertical="center" wrapText="1"/>
    </xf>
    <xf numFmtId="0" fontId="2"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6" fillId="0" borderId="0" xfId="0" applyFont="1" applyAlignment="1">
      <alignment wrapText="1"/>
    </xf>
    <xf numFmtId="0" fontId="6" fillId="0" borderId="0" xfId="0" applyFont="1" applyAlignment="1">
      <alignment horizontal="right" wrapText="1"/>
    </xf>
    <xf numFmtId="0" fontId="7" fillId="3" borderId="0" xfId="0" applyFont="1" applyFill="1" applyAlignment="1">
      <alignment horizontal="center" vertical="center"/>
    </xf>
    <xf numFmtId="0" fontId="3" fillId="3" borderId="0" xfId="0" applyFont="1" applyFill="1" applyAlignment="1">
      <alignment vertical="center" wrapText="1"/>
    </xf>
    <xf numFmtId="0" fontId="8" fillId="3" borderId="0" xfId="0" applyFont="1" applyFill="1" applyAlignment="1">
      <alignment horizontal="center" vertical="center" wrapText="1"/>
    </xf>
    <xf numFmtId="0" fontId="8" fillId="3" borderId="0" xfId="0" applyFont="1" applyFill="1" applyAlignment="1">
      <alignment vertical="center" wrapText="1"/>
    </xf>
    <xf numFmtId="0" fontId="9" fillId="3" borderId="0" xfId="0" applyFont="1" applyFill="1"/>
    <xf numFmtId="0" fontId="3" fillId="2" borderId="7" xfId="0" applyFont="1" applyFill="1" applyBorder="1" applyAlignment="1">
      <alignment horizontal="center" vertical="center" wrapText="1"/>
    </xf>
    <xf numFmtId="3" fontId="2" fillId="3" borderId="4" xfId="0" applyNumberFormat="1" applyFont="1" applyFill="1" applyBorder="1" applyAlignment="1">
      <alignment horizontal="center" vertical="center" wrapText="1"/>
    </xf>
    <xf numFmtId="4" fontId="2" fillId="3" borderId="4" xfId="0" applyNumberFormat="1" applyFont="1" applyFill="1" applyBorder="1" applyAlignment="1">
      <alignment horizontal="center" vertical="center" wrapText="1"/>
    </xf>
    <xf numFmtId="9" fontId="2" fillId="3" borderId="4" xfId="0" applyNumberFormat="1" applyFont="1" applyFill="1" applyBorder="1" applyAlignment="1">
      <alignment horizontal="center" vertical="center" wrapText="1"/>
    </xf>
    <xf numFmtId="9" fontId="8" fillId="3" borderId="0" xfId="0" applyNumberFormat="1" applyFont="1" applyFill="1" applyAlignment="1">
      <alignment horizontal="center" vertical="center" wrapText="1"/>
    </xf>
    <xf numFmtId="3" fontId="8" fillId="3" borderId="0" xfId="0" applyNumberFormat="1" applyFont="1" applyFill="1" applyAlignment="1">
      <alignment horizontal="center" vertical="center" wrapText="1"/>
    </xf>
    <xf numFmtId="4" fontId="8" fillId="3" borderId="0" xfId="0" applyNumberFormat="1" applyFont="1" applyFill="1" applyAlignment="1">
      <alignment horizontal="center" vertical="center" wrapText="1"/>
    </xf>
    <xf numFmtId="0" fontId="6" fillId="0" borderId="0" xfId="0" applyFont="1" applyAlignment="1">
      <alignment vertical="center"/>
    </xf>
    <xf numFmtId="0" fontId="6" fillId="3" borderId="0" xfId="0" applyFont="1" applyFill="1" applyAlignment="1">
      <alignment vertical="center"/>
    </xf>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0" fontId="11" fillId="5" borderId="4" xfId="0" applyFont="1" applyFill="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horizontal="center" vertical="center"/>
    </xf>
    <xf numFmtId="0" fontId="12" fillId="4" borderId="0" xfId="0" applyFont="1" applyFill="1" applyAlignment="1">
      <alignment horizontal="center" vertical="center"/>
    </xf>
    <xf numFmtId="0" fontId="13" fillId="4" borderId="0" xfId="0" applyFont="1" applyFill="1" applyAlignment="1">
      <alignment horizontal="center" vertical="center"/>
    </xf>
    <xf numFmtId="0" fontId="11" fillId="5" borderId="10" xfId="0" applyFont="1" applyFill="1" applyBorder="1" applyAlignment="1">
      <alignment horizontal="center" vertical="center"/>
    </xf>
    <xf numFmtId="0" fontId="11" fillId="0" borderId="11" xfId="0" applyFont="1" applyBorder="1" applyAlignment="1">
      <alignment horizontal="center" vertical="center"/>
    </xf>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9" fillId="6" borderId="0" xfId="0" applyFont="1" applyFill="1" applyAlignment="1">
      <alignment vertical="center"/>
    </xf>
    <xf numFmtId="0" fontId="14" fillId="5" borderId="4" xfId="0" applyFont="1" applyFill="1" applyBorder="1" applyAlignment="1">
      <alignment horizontal="center" vertical="center"/>
    </xf>
    <xf numFmtId="0" fontId="14" fillId="0" borderId="4" xfId="0" applyFont="1" applyBorder="1" applyAlignment="1">
      <alignment horizontal="center" vertical="center"/>
    </xf>
    <xf numFmtId="0" fontId="5" fillId="0" borderId="13" xfId="0" applyFont="1" applyBorder="1"/>
    <xf numFmtId="0" fontId="10" fillId="4" borderId="9" xfId="0" applyFont="1" applyFill="1" applyBorder="1" applyAlignment="1">
      <alignment horizontal="center" vertical="center" wrapText="1"/>
    </xf>
    <xf numFmtId="0" fontId="11" fillId="5" borderId="4" xfId="0" applyFont="1" applyFill="1" applyBorder="1" applyAlignment="1">
      <alignment vertical="center" wrapText="1"/>
    </xf>
    <xf numFmtId="0" fontId="11" fillId="5" borderId="4" xfId="0" applyFont="1" applyFill="1" applyBorder="1" applyAlignment="1">
      <alignment horizontal="center" vertical="center" wrapText="1"/>
    </xf>
    <xf numFmtId="0" fontId="11" fillId="0" borderId="4" xfId="0" applyFont="1" applyBorder="1" applyAlignment="1">
      <alignment vertical="center" wrapText="1"/>
    </xf>
    <xf numFmtId="0" fontId="11" fillId="0" borderId="4" xfId="0" applyFont="1" applyBorder="1" applyAlignment="1">
      <alignment horizontal="center" vertical="center" wrapText="1"/>
    </xf>
    <xf numFmtId="10" fontId="11" fillId="5" borderId="4" xfId="0" applyNumberFormat="1" applyFont="1" applyFill="1" applyBorder="1" applyAlignment="1">
      <alignment horizontal="center" vertical="center" wrapText="1"/>
    </xf>
    <xf numFmtId="0" fontId="13" fillId="4" borderId="14" xfId="0" applyFont="1" applyFill="1" applyBorder="1" applyAlignment="1">
      <alignment vertical="center" wrapText="1"/>
    </xf>
    <xf numFmtId="0" fontId="11" fillId="5" borderId="15" xfId="0" applyFont="1" applyFill="1" applyBorder="1" applyAlignment="1">
      <alignment vertical="center" wrapText="1"/>
    </xf>
    <xf numFmtId="10" fontId="11" fillId="5" borderId="15" xfId="0" applyNumberFormat="1" applyFont="1" applyFill="1" applyBorder="1" applyAlignment="1">
      <alignment vertical="center" wrapText="1"/>
    </xf>
    <xf numFmtId="0" fontId="11" fillId="5" borderId="16" xfId="0" applyFont="1" applyFill="1" applyBorder="1" applyAlignment="1">
      <alignment vertical="center" wrapText="1"/>
    </xf>
    <xf numFmtId="0" fontId="11" fillId="0" borderId="17" xfId="0" applyFont="1" applyBorder="1" applyAlignment="1">
      <alignment vertical="center" wrapText="1"/>
    </xf>
    <xf numFmtId="0" fontId="11" fillId="5" borderId="17" xfId="0" applyFont="1" applyFill="1" applyBorder="1" applyAlignment="1">
      <alignment vertical="center" wrapText="1"/>
    </xf>
    <xf numFmtId="9" fontId="11" fillId="0" borderId="4" xfId="0" applyNumberFormat="1" applyFont="1" applyBorder="1" applyAlignment="1">
      <alignment vertical="center" wrapText="1"/>
    </xf>
    <xf numFmtId="10" fontId="11" fillId="0" borderId="4" xfId="0" applyNumberFormat="1" applyFont="1" applyBorder="1" applyAlignment="1">
      <alignment vertical="center" wrapText="1"/>
    </xf>
    <xf numFmtId="0" fontId="11" fillId="5" borderId="18" xfId="0" applyFont="1" applyFill="1" applyBorder="1" applyAlignment="1">
      <alignment vertical="center" wrapText="1"/>
    </xf>
    <xf numFmtId="10" fontId="11" fillId="5" borderId="18" xfId="0" applyNumberFormat="1" applyFont="1" applyFill="1" applyBorder="1" applyAlignment="1">
      <alignment vertical="center" wrapText="1"/>
    </xf>
    <xf numFmtId="0" fontId="11" fillId="5" borderId="19" xfId="0" applyFont="1" applyFill="1" applyBorder="1" applyAlignment="1">
      <alignment vertical="center" wrapText="1"/>
    </xf>
    <xf numFmtId="0" fontId="10" fillId="6" borderId="0" xfId="0" applyFont="1" applyFill="1" applyAlignment="1">
      <alignment vertical="center" wrapText="1"/>
    </xf>
    <xf numFmtId="0" fontId="5" fillId="0" borderId="20" xfId="0" applyFont="1" applyBorder="1"/>
    <xf numFmtId="0" fontId="5" fillId="0" borderId="21" xfId="0" applyFont="1" applyBorder="1"/>
    <xf numFmtId="0" fontId="10" fillId="4" borderId="22" xfId="0" applyFont="1" applyFill="1" applyBorder="1" applyAlignment="1">
      <alignment horizontal="center" vertical="center" wrapText="1"/>
    </xf>
    <xf numFmtId="0" fontId="5" fillId="0" borderId="23" xfId="0" applyFont="1" applyBorder="1"/>
    <xf numFmtId="0" fontId="5" fillId="0" borderId="11" xfId="0" applyFont="1" applyBorder="1"/>
    <xf numFmtId="0" fontId="5" fillId="0" borderId="14" xfId="0" applyFont="1" applyBorder="1"/>
    <xf numFmtId="0" fontId="5" fillId="0" borderId="24" xfId="0" applyFont="1" applyBorder="1"/>
    <xf numFmtId="0" fontId="5" fillId="0" borderId="25" xfId="0" applyFont="1" applyBorder="1"/>
    <xf numFmtId="0" fontId="5" fillId="0" borderId="26" xfId="0" applyFont="1" applyBorder="1"/>
    <xf numFmtId="0" fontId="5" fillId="0" borderId="27" xfId="0" applyFont="1" applyBorder="1"/>
    <xf numFmtId="0" fontId="5" fillId="0" borderId="28" xfId="0" applyFont="1" applyBorder="1"/>
    <xf numFmtId="0" fontId="6" fillId="6" borderId="29" xfId="0" applyFont="1" applyFill="1" applyBorder="1" applyAlignment="1">
      <alignment vertical="center"/>
    </xf>
    <xf numFmtId="0" fontId="10" fillId="6" borderId="30"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4" fillId="0" borderId="6" xfId="0" applyFont="1" applyBorder="1" applyAlignment="1">
      <alignment horizontal="center" vertical="center"/>
    </xf>
    <xf numFmtId="0" fontId="11" fillId="0" borderId="6" xfId="0" applyFont="1" applyBorder="1" applyAlignment="1">
      <alignment vertical="center" wrapText="1"/>
    </xf>
    <xf numFmtId="0" fontId="15" fillId="0" borderId="31" xfId="0" applyFont="1" applyBorder="1" applyAlignment="1">
      <alignment vertical="center" wrapText="1"/>
    </xf>
    <xf numFmtId="0" fontId="14" fillId="7" borderId="4" xfId="0" applyFont="1" applyFill="1" applyBorder="1" applyAlignment="1">
      <alignment horizontal="center" vertical="center"/>
    </xf>
    <xf numFmtId="0" fontId="11" fillId="7" borderId="4" xfId="0" applyFont="1" applyFill="1" applyBorder="1" applyAlignment="1">
      <alignment vertical="center" wrapText="1"/>
    </xf>
    <xf numFmtId="0" fontId="15" fillId="7" borderId="17" xfId="0" applyFont="1" applyFill="1" applyBorder="1" applyAlignment="1">
      <alignment vertical="center" wrapText="1"/>
    </xf>
    <xf numFmtId="0" fontId="15" fillId="0" borderId="17" xfId="0" applyFont="1" applyBorder="1" applyAlignment="1">
      <alignment vertical="center" wrapText="1"/>
    </xf>
    <xf numFmtId="0" fontId="6" fillId="6" borderId="0" xfId="0" applyFont="1" applyFill="1" applyAlignment="1">
      <alignment vertical="center"/>
    </xf>
    <xf numFmtId="0" fontId="10" fillId="6" borderId="32" xfId="0" applyFont="1" applyFill="1" applyBorder="1" applyAlignment="1">
      <alignment horizontal="center" vertical="center" wrapText="1"/>
    </xf>
    <xf numFmtId="0" fontId="10" fillId="6" borderId="33" xfId="0" applyFont="1" applyFill="1" applyBorder="1" applyAlignment="1">
      <alignment horizontal="center" vertical="center" wrapText="1"/>
    </xf>
    <xf numFmtId="0" fontId="11" fillId="7" borderId="6" xfId="0" applyFont="1" applyFill="1" applyBorder="1" applyAlignment="1">
      <alignment horizontal="center" vertical="center"/>
    </xf>
    <xf numFmtId="0" fontId="11" fillId="7" borderId="15" xfId="0" applyFont="1" applyFill="1" applyBorder="1" applyAlignment="1">
      <alignment vertical="center" wrapText="1"/>
    </xf>
    <xf numFmtId="0" fontId="15" fillId="7" borderId="16" xfId="0" applyFont="1" applyFill="1" applyBorder="1" applyAlignment="1">
      <alignment vertical="center" wrapText="1"/>
    </xf>
    <xf numFmtId="0" fontId="11" fillId="7" borderId="4" xfId="0" applyFont="1" applyFill="1" applyBorder="1" applyAlignment="1">
      <alignment horizontal="center" vertical="center"/>
    </xf>
    <xf numFmtId="0" fontId="6" fillId="0" borderId="0" xfId="0" applyFont="1" applyAlignment="1">
      <alignment vertical="center" wrapText="1"/>
    </xf>
    <xf numFmtId="0" fontId="11" fillId="0" borderId="15" xfId="0" applyFont="1" applyBorder="1" applyAlignment="1">
      <alignment vertical="center" wrapText="1"/>
    </xf>
    <xf numFmtId="0" fontId="15" fillId="0" borderId="16" xfId="0" applyFont="1" applyBorder="1" applyAlignment="1">
      <alignment vertical="center" wrapText="1"/>
    </xf>
    <xf numFmtId="0" fontId="11" fillId="0" borderId="6" xfId="0" applyFont="1" applyBorder="1" applyAlignment="1">
      <alignment horizontal="center" vertical="center"/>
    </xf>
    <xf numFmtId="0" fontId="11" fillId="0" borderId="15" xfId="0" applyFont="1" applyBorder="1" applyAlignment="1">
      <alignment horizontal="left" vertical="center" wrapText="1"/>
    </xf>
    <xf numFmtId="0" fontId="15" fillId="0" borderId="16" xfId="0" applyFont="1" applyBorder="1" applyAlignment="1">
      <alignment horizontal="left" vertical="center" wrapText="1"/>
    </xf>
    <xf numFmtId="0" fontId="11" fillId="7" borderId="4" xfId="0" applyFont="1" applyFill="1" applyBorder="1" applyAlignment="1">
      <alignment horizontal="left" vertical="center" wrapText="1"/>
    </xf>
    <xf numFmtId="0" fontId="15" fillId="7" borderId="17" xfId="0" applyFont="1" applyFill="1" applyBorder="1" applyAlignment="1">
      <alignment horizontal="left" vertical="center" wrapText="1"/>
    </xf>
    <xf numFmtId="0" fontId="11" fillId="0" borderId="4" xfId="0" applyFont="1" applyBorder="1" applyAlignment="1">
      <alignment horizontal="left" vertical="center" wrapText="1"/>
    </xf>
    <xf numFmtId="0" fontId="15" fillId="0" borderId="17" xfId="0" applyFont="1" applyBorder="1" applyAlignment="1">
      <alignment horizontal="left" vertical="center" wrapText="1"/>
    </xf>
    <xf numFmtId="0" fontId="5" fillId="0" borderId="34" xfId="0" applyFont="1" applyBorder="1"/>
    <xf numFmtId="0" fontId="5" fillId="0" borderId="10" xfId="0" applyFont="1" applyBorder="1"/>
    <xf numFmtId="0" fontId="11" fillId="0" borderId="31" xfId="0" applyFont="1" applyBorder="1" applyAlignment="1">
      <alignment vertical="center" wrapText="1"/>
    </xf>
    <xf numFmtId="0" fontId="11" fillId="7" borderId="17" xfId="0" applyFont="1" applyFill="1" applyBorder="1" applyAlignment="1">
      <alignment vertical="center" wrapText="1"/>
    </xf>
    <xf numFmtId="0" fontId="5" fillId="0" borderId="32" xfId="0" applyFont="1" applyBorder="1"/>
    <xf numFmtId="0" fontId="5" fillId="0" borderId="35" xfId="0" applyFont="1" applyBorder="1"/>
    <xf numFmtId="0" fontId="11" fillId="7" borderId="16" xfId="0" applyFont="1" applyFill="1" applyBorder="1" applyAlignment="1">
      <alignment vertical="center" wrapText="1"/>
    </xf>
    <xf numFmtId="0" fontId="11" fillId="0" borderId="16" xfId="0" applyFont="1" applyBorder="1" applyAlignment="1">
      <alignment vertical="center" wrapText="1"/>
    </xf>
    <xf numFmtId="0" fontId="11" fillId="0" borderId="16" xfId="0" applyFont="1" applyBorder="1" applyAlignment="1">
      <alignment horizontal="left" vertical="center" wrapText="1"/>
    </xf>
    <xf numFmtId="0" fontId="11" fillId="7" borderId="17" xfId="0" applyFont="1" applyFill="1" applyBorder="1" applyAlignment="1">
      <alignment horizontal="left" vertical="center" wrapText="1"/>
    </xf>
    <xf numFmtId="0" fontId="11" fillId="0" borderId="17" xfId="0" applyFont="1" applyBorder="1" applyAlignment="1">
      <alignment horizontal="left" vertical="center" wrapText="1"/>
    </xf>
    <xf numFmtId="0" fontId="16" fillId="8" borderId="0" xfId="0" applyFont="1" applyFill="1" applyAlignment="1">
      <alignment horizontal="center"/>
    </xf>
    <xf numFmtId="0" fontId="17" fillId="0" borderId="0" xfId="0" applyFont="1" applyAlignment="1">
      <alignment vertical="center"/>
    </xf>
    <xf numFmtId="0" fontId="6" fillId="0" borderId="0" xfId="0" applyFont="1" applyAlignment="1">
      <alignment horizontal="center" vertical="center"/>
    </xf>
    <xf numFmtId="0" fontId="11" fillId="0" borderId="0" xfId="0" applyFont="1" applyAlignment="1">
      <alignment vertical="center"/>
    </xf>
    <xf numFmtId="0" fontId="10" fillId="6" borderId="8" xfId="0" applyFont="1" applyFill="1" applyBorder="1" applyAlignment="1">
      <alignment horizontal="center" vertical="center"/>
    </xf>
    <xf numFmtId="0" fontId="10" fillId="2" borderId="36" xfId="0" applyFont="1" applyFill="1" applyBorder="1" applyAlignment="1">
      <alignment horizontal="center" vertical="center"/>
    </xf>
    <xf numFmtId="0" fontId="11" fillId="9" borderId="37" xfId="0" applyFont="1" applyFill="1" applyBorder="1" applyAlignment="1">
      <alignment vertical="center"/>
    </xf>
    <xf numFmtId="0" fontId="11" fillId="9" borderId="38" xfId="0" applyFont="1" applyFill="1" applyBorder="1" applyAlignment="1">
      <alignment horizontal="center" vertical="center" wrapText="1"/>
    </xf>
    <xf numFmtId="0" fontId="11" fillId="9" borderId="39" xfId="0" applyFont="1" applyFill="1" applyBorder="1" applyAlignment="1">
      <alignment horizontal="center" vertical="center" wrapText="1"/>
    </xf>
    <xf numFmtId="0" fontId="11" fillId="0" borderId="40" xfId="0" applyFont="1" applyBorder="1" applyAlignment="1">
      <alignment vertical="center"/>
    </xf>
    <xf numFmtId="0" fontId="11" fillId="0" borderId="41" xfId="0" applyFont="1" applyBorder="1" applyAlignment="1">
      <alignment horizontal="center" vertical="center" wrapText="1"/>
    </xf>
    <xf numFmtId="0" fontId="11" fillId="9" borderId="40" xfId="0" applyFont="1" applyFill="1" applyBorder="1" applyAlignment="1">
      <alignment vertical="center"/>
    </xf>
    <xf numFmtId="0" fontId="11" fillId="9" borderId="4" xfId="0" applyFont="1" applyFill="1" applyBorder="1" applyAlignment="1">
      <alignment horizontal="center" vertical="center" wrapText="1"/>
    </xf>
    <xf numFmtId="0" fontId="11" fillId="9" borderId="41" xfId="0" applyFont="1" applyFill="1" applyBorder="1" applyAlignment="1">
      <alignment horizontal="center" vertical="center" wrapText="1"/>
    </xf>
    <xf numFmtId="3" fontId="11" fillId="0" borderId="4" xfId="0" applyNumberFormat="1" applyFont="1" applyBorder="1" applyAlignment="1">
      <alignment horizontal="center" vertical="center" wrapText="1"/>
    </xf>
    <xf numFmtId="3" fontId="11" fillId="0" borderId="41" xfId="0" applyNumberFormat="1" applyFont="1" applyBorder="1" applyAlignment="1">
      <alignment horizontal="center" vertical="center" wrapText="1"/>
    </xf>
    <xf numFmtId="3" fontId="11" fillId="9" borderId="4" xfId="0" applyNumberFormat="1" applyFont="1" applyFill="1" applyBorder="1" applyAlignment="1">
      <alignment horizontal="center" vertical="center" wrapText="1"/>
    </xf>
    <xf numFmtId="3" fontId="11" fillId="9" borderId="41" xfId="0" applyNumberFormat="1" applyFont="1" applyFill="1" applyBorder="1" applyAlignment="1">
      <alignment horizontal="center" vertical="center" wrapText="1"/>
    </xf>
    <xf numFmtId="0" fontId="11" fillId="9" borderId="42" xfId="0" applyFont="1" applyFill="1" applyBorder="1" applyAlignment="1">
      <alignment vertical="center"/>
    </xf>
    <xf numFmtId="0" fontId="11" fillId="9" borderId="43" xfId="0" applyFont="1" applyFill="1" applyBorder="1" applyAlignment="1">
      <alignment horizontal="center" vertical="center" wrapText="1"/>
    </xf>
    <xf numFmtId="0" fontId="11" fillId="9" borderId="44" xfId="0" applyFont="1" applyFill="1" applyBorder="1" applyAlignment="1">
      <alignment horizontal="center" vertical="center" wrapText="1"/>
    </xf>
    <xf numFmtId="0" fontId="10" fillId="10" borderId="17" xfId="0" applyFont="1" applyFill="1" applyBorder="1" applyAlignment="1">
      <alignment vertical="center"/>
    </xf>
    <xf numFmtId="0" fontId="11" fillId="11" borderId="17" xfId="0" applyFont="1" applyFill="1" applyBorder="1" applyAlignment="1">
      <alignment vertical="center" wrapText="1"/>
    </xf>
    <xf numFmtId="0" fontId="6" fillId="0" borderId="17" xfId="0" applyFont="1" applyBorder="1" applyAlignment="1">
      <alignment vertical="center"/>
    </xf>
    <xf numFmtId="0" fontId="10" fillId="12" borderId="17" xfId="0" applyFont="1" applyFill="1" applyBorder="1" applyAlignment="1">
      <alignment vertical="center" wrapText="1"/>
    </xf>
    <xf numFmtId="0" fontId="11" fillId="13" borderId="17" xfId="0" applyFont="1" applyFill="1" applyBorder="1" applyAlignment="1">
      <alignment vertical="center" wrapText="1"/>
    </xf>
    <xf numFmtId="0" fontId="10" fillId="14" borderId="17" xfId="0" applyFont="1" applyFill="1" applyBorder="1" applyAlignment="1">
      <alignment vertical="center" wrapText="1"/>
    </xf>
    <xf numFmtId="0" fontId="11" fillId="15" borderId="17" xfId="0" applyFont="1" applyFill="1" applyBorder="1" applyAlignment="1">
      <alignment vertical="center" wrapText="1"/>
    </xf>
    <xf numFmtId="0" fontId="18" fillId="0" borderId="0" xfId="0" applyFont="1" applyAlignment="1">
      <alignment vertical="center"/>
    </xf>
    <xf numFmtId="0" fontId="19" fillId="13" borderId="0" xfId="0" applyFont="1" applyFill="1" applyAlignment="1">
      <alignment horizontal="center" vertical="center"/>
    </xf>
    <xf numFmtId="0" fontId="20" fillId="6" borderId="45" xfId="0" applyFont="1" applyFill="1" applyBorder="1" applyAlignment="1">
      <alignment horizontal="center" vertical="center"/>
    </xf>
    <xf numFmtId="0" fontId="21" fillId="3" borderId="0" xfId="0" applyFont="1" applyFill="1" applyAlignment="1">
      <alignment vertical="center"/>
    </xf>
    <xf numFmtId="9" fontId="21" fillId="3" borderId="0" xfId="0" applyNumberFormat="1" applyFont="1" applyFill="1" applyAlignment="1">
      <alignment horizontal="center" vertical="center"/>
    </xf>
    <xf numFmtId="0" fontId="21" fillId="16" borderId="0" xfId="0" applyFont="1" applyFill="1" applyAlignment="1">
      <alignment vertical="center"/>
    </xf>
    <xf numFmtId="0" fontId="21" fillId="16" borderId="0" xfId="0" applyFont="1" applyFill="1" applyAlignment="1">
      <alignment horizontal="center" vertical="center"/>
    </xf>
    <xf numFmtId="3" fontId="21" fillId="16" borderId="0" xfId="0" applyNumberFormat="1" applyFont="1" applyFill="1" applyAlignment="1">
      <alignment horizontal="center" vertical="center"/>
    </xf>
    <xf numFmtId="0" fontId="21" fillId="0" borderId="0" xfId="0" applyFont="1" applyAlignment="1">
      <alignment vertical="center"/>
    </xf>
    <xf numFmtId="0" fontId="21" fillId="0" borderId="0" xfId="0" applyFont="1" applyAlignment="1">
      <alignment horizontal="center" vertical="center"/>
    </xf>
    <xf numFmtId="9" fontId="21" fillId="16" borderId="0" xfId="0" applyNumberFormat="1" applyFont="1" applyFill="1" applyAlignment="1">
      <alignment horizontal="center" vertical="center"/>
    </xf>
    <xf numFmtId="10" fontId="21" fillId="0" borderId="0" xfId="0" applyNumberFormat="1" applyFont="1" applyAlignment="1">
      <alignment horizontal="center" vertical="center"/>
    </xf>
    <xf numFmtId="9" fontId="21" fillId="0" borderId="0" xfId="0" applyNumberFormat="1" applyFont="1" applyAlignment="1">
      <alignment horizontal="center" vertical="center"/>
    </xf>
    <xf numFmtId="10" fontId="21" fillId="16" borderId="0" xfId="0" applyNumberFormat="1" applyFont="1" applyFill="1" applyAlignment="1">
      <alignment horizontal="center" vertical="center"/>
    </xf>
    <xf numFmtId="0" fontId="22" fillId="17" borderId="46" xfId="0" applyFont="1" applyFill="1" applyBorder="1" applyAlignment="1">
      <alignment vertical="center"/>
    </xf>
    <xf numFmtId="0" fontId="5" fillId="0" borderId="47" xfId="0" applyFont="1" applyBorder="1"/>
    <xf numFmtId="0" fontId="6" fillId="0" borderId="48" xfId="0" applyFont="1" applyBorder="1" applyAlignment="1">
      <alignment vertical="center"/>
    </xf>
    <xf numFmtId="0" fontId="23" fillId="0" borderId="47" xfId="0" applyFont="1" applyBorder="1" applyAlignment="1">
      <alignment vertical="center" wrapText="1"/>
    </xf>
    <xf numFmtId="0" fontId="24" fillId="4" borderId="46" xfId="0" applyFont="1" applyFill="1" applyBorder="1" applyAlignment="1">
      <alignment vertical="center"/>
    </xf>
    <xf numFmtId="0" fontId="18" fillId="0" borderId="47" xfId="0" applyFont="1" applyBorder="1" applyAlignment="1">
      <alignment vertical="center" wrapText="1"/>
    </xf>
    <xf numFmtId="0" fontId="18" fillId="0" borderId="48" xfId="0" applyFont="1" applyBorder="1" applyAlignment="1">
      <alignment vertical="center" wrapText="1"/>
    </xf>
    <xf numFmtId="0" fontId="18" fillId="0" borderId="46" xfId="0" applyFont="1" applyBorder="1" applyAlignment="1">
      <alignment vertical="center" wrapText="1"/>
    </xf>
    <xf numFmtId="0" fontId="24" fillId="18" borderId="7" xfId="0" applyFont="1" applyFill="1" applyBorder="1" applyAlignment="1">
      <alignment vertical="center"/>
    </xf>
    <xf numFmtId="0" fontId="23" fillId="0" borderId="46" xfId="0" applyFont="1" applyBorder="1" applyAlignment="1">
      <alignment vertical="center" wrapText="1"/>
    </xf>
    <xf numFmtId="0" fontId="21" fillId="3" borderId="0" xfId="0" applyFont="1" applyFill="1" applyAlignment="1">
      <alignment horizontal="center" vertical="center"/>
    </xf>
    <xf numFmtId="0" fontId="18" fillId="0" borderId="49" xfId="0" applyFont="1" applyBorder="1" applyAlignment="1">
      <alignment vertical="center" wrapText="1"/>
    </xf>
    <xf numFmtId="0" fontId="6" fillId="0" borderId="47" xfId="0" applyFont="1" applyBorder="1" applyAlignment="1">
      <alignment vertical="center"/>
    </xf>
    <xf numFmtId="0" fontId="6" fillId="0" borderId="50" xfId="0" applyFont="1" applyBorder="1" applyAlignment="1">
      <alignment vertical="center"/>
    </xf>
    <xf numFmtId="0" fontId="5" fillId="0" borderId="51" xfId="0" applyFont="1" applyBorder="1"/>
    <xf numFmtId="0" fontId="23" fillId="0" borderId="51" xfId="0" applyFont="1" applyBorder="1" applyAlignment="1">
      <alignment vertical="center" wrapText="1"/>
    </xf>
    <xf numFmtId="0" fontId="18" fillId="0" borderId="51" xfId="0" applyFont="1" applyBorder="1" applyAlignment="1">
      <alignment vertical="center" wrapText="1"/>
    </xf>
    <xf numFmtId="0" fontId="5" fillId="0" borderId="1" xfId="0" applyFont="1" applyBorder="1"/>
    <xf numFmtId="0" fontId="25" fillId="19" borderId="0" xfId="0" applyFont="1" applyFill="1" applyAlignment="1">
      <alignment vertical="center"/>
    </xf>
    <xf numFmtId="0" fontId="25" fillId="20" borderId="0" xfId="0" applyFont="1" applyFill="1" applyAlignment="1">
      <alignment vertical="center"/>
    </xf>
    <xf numFmtId="0" fontId="23" fillId="0" borderId="0" xfId="0" applyFont="1" applyAlignment="1">
      <alignment vertical="center" wrapText="1"/>
    </xf>
    <xf numFmtId="0" fontId="26" fillId="21" borderId="0" xfId="0" applyFont="1" applyFill="1" applyAlignment="1">
      <alignment vertical="center"/>
    </xf>
    <xf numFmtId="0" fontId="18" fillId="0" borderId="48" xfId="0" applyFont="1" applyBorder="1" applyAlignment="1">
      <alignment vertical="center"/>
    </xf>
    <xf numFmtId="0" fontId="23" fillId="0" borderId="48" xfId="0" applyFont="1" applyBorder="1" applyAlignment="1">
      <alignment vertical="center" wrapText="1"/>
    </xf>
    <xf numFmtId="0" fontId="27" fillId="22" borderId="0" xfId="0" applyFont="1" applyFill="1" applyAlignment="1">
      <alignment vertical="center"/>
    </xf>
    <xf numFmtId="0" fontId="25" fillId="8" borderId="0" xfId="0" applyFont="1" applyFill="1" applyAlignment="1">
      <alignment vertical="center"/>
    </xf>
    <xf numFmtId="0" fontId="10" fillId="23" borderId="51" xfId="0" applyFont="1" applyFill="1" applyBorder="1" applyAlignment="1">
      <alignment horizontal="center" vertical="center"/>
    </xf>
    <xf numFmtId="185" fontId="28" fillId="3" borderId="0" xfId="0" applyNumberFormat="1" applyFont="1" applyFill="1" applyAlignment="1">
      <alignment horizontal="center" vertical="center"/>
    </xf>
    <xf numFmtId="185" fontId="28" fillId="24" borderId="52" xfId="0" applyNumberFormat="1" applyFont="1" applyFill="1" applyBorder="1" applyAlignment="1">
      <alignment horizontal="center" vertical="center"/>
    </xf>
    <xf numFmtId="185" fontId="28" fillId="0" borderId="52" xfId="0" applyNumberFormat="1" applyFont="1" applyBorder="1" applyAlignment="1">
      <alignment horizontal="center" vertical="center"/>
    </xf>
    <xf numFmtId="0" fontId="22" fillId="3" borderId="0" xfId="0" applyFont="1" applyFill="1" applyAlignment="1">
      <alignment vertical="center"/>
    </xf>
    <xf numFmtId="0" fontId="18" fillId="3" borderId="0" xfId="0" applyFont="1" applyFill="1" applyAlignment="1">
      <alignment vertical="center"/>
    </xf>
    <xf numFmtId="0" fontId="24" fillId="3" borderId="0" xfId="0" applyFont="1" applyFill="1" applyAlignment="1">
      <alignment vertical="center"/>
    </xf>
    <xf numFmtId="0" fontId="29" fillId="3" borderId="0" xfId="0" applyFont="1" applyFill="1" applyAlignment="1">
      <alignment vertical="center"/>
    </xf>
    <xf numFmtId="0" fontId="10" fillId="23" borderId="48" xfId="0" applyFont="1" applyFill="1" applyBorder="1" applyAlignment="1">
      <alignment horizontal="center" vertical="center"/>
    </xf>
    <xf numFmtId="185" fontId="28" fillId="24" borderId="53" xfId="0" applyNumberFormat="1" applyFont="1" applyFill="1" applyBorder="1" applyAlignment="1">
      <alignment vertical="center"/>
    </xf>
    <xf numFmtId="185" fontId="28" fillId="0" borderId="53" xfId="0" applyNumberFormat="1" applyFont="1" applyBorder="1" applyAlignment="1">
      <alignment vertical="center"/>
    </xf>
    <xf numFmtId="3" fontId="28" fillId="24" borderId="52" xfId="0" applyNumberFormat="1" applyFont="1" applyFill="1" applyBorder="1" applyAlignment="1">
      <alignment horizontal="center" vertical="center"/>
    </xf>
    <xf numFmtId="3" fontId="28" fillId="0" borderId="52" xfId="0" applyNumberFormat="1" applyFont="1" applyBorder="1" applyAlignment="1">
      <alignment horizontal="center" vertical="center"/>
    </xf>
    <xf numFmtId="0" fontId="28" fillId="3" borderId="0" xfId="0" applyFont="1" applyFill="1" applyAlignment="1">
      <alignment vertical="center"/>
    </xf>
    <xf numFmtId="0" fontId="28" fillId="24" borderId="53" xfId="0" applyFont="1" applyFill="1" applyBorder="1" applyAlignment="1">
      <alignment vertical="center"/>
    </xf>
    <xf numFmtId="0" fontId="28" fillId="0" borderId="53" xfId="0" applyFont="1" applyBorder="1" applyAlignment="1">
      <alignment vertical="center"/>
    </xf>
    <xf numFmtId="0" fontId="22" fillId="17" borderId="0" xfId="0" applyFont="1" applyFill="1" applyAlignment="1">
      <alignment vertical="center"/>
    </xf>
    <xf numFmtId="0" fontId="24" fillId="4" borderId="0" xfId="0" applyFont="1" applyFill="1" applyAlignment="1">
      <alignment vertical="center"/>
    </xf>
    <xf numFmtId="0" fontId="18" fillId="0" borderId="0" xfId="0" applyFont="1" applyAlignment="1">
      <alignment vertical="center" wrapText="1"/>
    </xf>
    <xf numFmtId="0" fontId="24" fillId="18" borderId="0" xfId="0" applyFont="1" applyFill="1" applyAlignment="1">
      <alignment vertical="center"/>
    </xf>
    <xf numFmtId="0" fontId="10" fillId="25" borderId="8" xfId="0" applyFont="1" applyFill="1" applyBorder="1" applyAlignment="1">
      <alignment horizontal="center" vertical="center"/>
    </xf>
    <xf numFmtId="0" fontId="10" fillId="25" borderId="36" xfId="0" applyFont="1" applyFill="1" applyBorder="1" applyAlignment="1">
      <alignment horizontal="center" vertical="center"/>
    </xf>
    <xf numFmtId="0" fontId="30" fillId="26" borderId="4" xfId="0" applyFont="1" applyFill="1" applyBorder="1" applyAlignment="1">
      <alignment horizontal="center" vertical="center"/>
    </xf>
    <xf numFmtId="0" fontId="30" fillId="26" borderId="4" xfId="0" applyFont="1" applyFill="1" applyBorder="1" applyAlignment="1">
      <alignment horizontal="center" vertical="center" wrapText="1"/>
    </xf>
    <xf numFmtId="0" fontId="31" fillId="25" borderId="0" xfId="0" applyFont="1" applyFill="1" applyAlignment="1">
      <alignment vertical="center" wrapText="1"/>
    </xf>
    <xf numFmtId="0" fontId="30" fillId="16" borderId="48" xfId="0" applyFont="1" applyFill="1" applyBorder="1" applyAlignment="1">
      <alignment horizontal="center" vertical="center" wrapText="1"/>
    </xf>
    <xf numFmtId="0" fontId="21" fillId="7" borderId="48" xfId="0" applyFont="1" applyFill="1" applyBorder="1" applyAlignment="1">
      <alignment horizontal="center" vertical="center" wrapText="1"/>
    </xf>
    <xf numFmtId="0" fontId="10" fillId="25" borderId="9" xfId="0" applyFont="1" applyFill="1" applyBorder="1" applyAlignment="1">
      <alignment horizontal="center" vertical="center"/>
    </xf>
    <xf numFmtId="0" fontId="32" fillId="27" borderId="48" xfId="0" applyFont="1" applyFill="1" applyBorder="1" applyAlignment="1">
      <alignment horizontal="center"/>
    </xf>
    <xf numFmtId="0" fontId="32" fillId="27" borderId="51" xfId="0" applyFont="1" applyFill="1" applyBorder="1" applyAlignment="1">
      <alignment horizontal="center"/>
    </xf>
    <xf numFmtId="0" fontId="10" fillId="28" borderId="53" xfId="0" applyFont="1" applyFill="1" applyBorder="1" applyAlignment="1"/>
    <xf numFmtId="185" fontId="10" fillId="28" borderId="52" xfId="0" applyNumberFormat="1" applyFont="1" applyFill="1" applyBorder="1" applyAlignment="1">
      <alignment horizontal="center"/>
    </xf>
    <xf numFmtId="0" fontId="28" fillId="0" borderId="53" xfId="0" applyFont="1" applyBorder="1" applyAlignment="1"/>
    <xf numFmtId="185" fontId="28" fillId="0" borderId="52" xfId="0" applyNumberFormat="1" applyFont="1" applyBorder="1" applyAlignment="1">
      <alignment horizontal="center"/>
    </xf>
    <xf numFmtId="0" fontId="22" fillId="17" borderId="0" xfId="0" applyFont="1" applyFill="1" applyAlignment="1"/>
    <xf numFmtId="0" fontId="6" fillId="0" borderId="0" xfId="0" applyFont="1" applyAlignment="1"/>
    <xf numFmtId="0" fontId="23" fillId="0" borderId="0" xfId="0" applyFont="1" applyAlignment="1">
      <alignment wrapText="1"/>
    </xf>
    <xf numFmtId="0" fontId="24" fillId="4" borderId="0" xfId="0" applyFont="1" applyFill="1" applyAlignment="1"/>
    <xf numFmtId="0" fontId="18" fillId="0" borderId="0" xfId="0" applyFont="1" applyAlignment="1">
      <alignment wrapText="1"/>
    </xf>
    <xf numFmtId="0" fontId="29" fillId="3" borderId="0" xfId="0" applyFont="1" applyFill="1" applyAlignment="1"/>
    <xf numFmtId="0" fontId="18" fillId="0" borderId="0" xfId="0" applyFont="1" applyAlignment="1"/>
    <xf numFmtId="0" fontId="24" fillId="18" borderId="0" xfId="0" applyFont="1" applyFill="1" applyAlignment="1"/>
    <xf numFmtId="0" fontId="33" fillId="28" borderId="0" xfId="0" applyFont="1" applyFill="1" applyAlignment="1">
      <alignment horizontal="center"/>
    </xf>
    <xf numFmtId="0" fontId="34" fillId="27" borderId="0" xfId="0" applyFont="1" applyFill="1" applyAlignment="1">
      <alignment horizontal="center"/>
    </xf>
    <xf numFmtId="0" fontId="35" fillId="29" borderId="0" xfId="0" applyFont="1" applyFill="1" applyAlignment="1"/>
    <xf numFmtId="0" fontId="35" fillId="29" borderId="0" xfId="0" applyFont="1" applyFill="1" applyAlignment="1">
      <alignment horizontal="center"/>
    </xf>
    <xf numFmtId="0" fontId="35" fillId="5" borderId="0" xfId="0" applyFont="1" applyFill="1" applyAlignment="1"/>
    <xf numFmtId="0" fontId="35" fillId="5" borderId="0" xfId="0" applyFont="1" applyFill="1" applyAlignment="1">
      <alignment horizontal="center"/>
    </xf>
    <xf numFmtId="0" fontId="35" fillId="7" borderId="0" xfId="0" applyFont="1" applyFill="1" applyAlignment="1"/>
    <xf numFmtId="10" fontId="35" fillId="7" borderId="0" xfId="0" applyNumberFormat="1" applyFont="1" applyFill="1" applyAlignment="1">
      <alignment horizontal="center"/>
    </xf>
    <xf numFmtId="10" fontId="35" fillId="29" borderId="0" xfId="0" applyNumberFormat="1" applyFont="1" applyFill="1" applyAlignment="1">
      <alignment horizontal="center"/>
    </xf>
    <xf numFmtId="3" fontId="35" fillId="7" borderId="0" xfId="0" applyNumberFormat="1" applyFont="1" applyFill="1" applyAlignment="1">
      <alignment horizontal="center"/>
    </xf>
    <xf numFmtId="3" fontId="35" fillId="29" borderId="0" xfId="0" applyNumberFormat="1" applyFont="1" applyFill="1" applyAlignment="1">
      <alignment horizontal="center"/>
    </xf>
    <xf numFmtId="0" fontId="34" fillId="27" borderId="0" xfId="0" applyFont="1" applyFill="1" applyAlignment="1">
      <alignment horizontal="center" wrapText="1"/>
    </xf>
    <xf numFmtId="2" fontId="36" fillId="29" borderId="0" xfId="0" applyNumberFormat="1" applyFont="1" applyFill="1" applyAlignment="1">
      <alignment horizontal="center"/>
    </xf>
    <xf numFmtId="2" fontId="36" fillId="5" borderId="0" xfId="0" applyNumberFormat="1" applyFont="1" applyFill="1" applyAlignment="1">
      <alignment horizontal="center"/>
    </xf>
    <xf numFmtId="183" fontId="36" fillId="7" borderId="0" xfId="0" applyNumberFormat="1" applyFont="1" applyFill="1" applyAlignment="1">
      <alignment horizontal="center"/>
    </xf>
    <xf numFmtId="2" fontId="36" fillId="7" borderId="0" xfId="0" applyNumberFormat="1" applyFont="1" applyFill="1" applyAlignment="1">
      <alignment horizontal="center"/>
    </xf>
    <xf numFmtId="1" fontId="36" fillId="29" borderId="0" xfId="0" applyNumberFormat="1" applyFont="1" applyFill="1" applyAlignment="1">
      <alignment horizontal="center"/>
    </xf>
    <xf numFmtId="182" fontId="35" fillId="5" borderId="0" xfId="0" applyNumberFormat="1" applyFont="1" applyFill="1" applyAlignment="1">
      <alignment horizontal="center"/>
    </xf>
    <xf numFmtId="182" fontId="35" fillId="29" borderId="0" xfId="0" applyNumberFormat="1" applyFont="1" applyFill="1" applyAlignment="1">
      <alignment horizontal="center"/>
    </xf>
    <xf numFmtId="182" fontId="36" fillId="5" borderId="0" xfId="0" applyNumberFormat="1" applyFont="1" applyFill="1" applyAlignment="1">
      <alignment horizontal="center"/>
    </xf>
    <xf numFmtId="182" fontId="36" fillId="29" borderId="0" xfId="0" applyNumberFormat="1" applyFont="1" applyFill="1" applyAlignment="1">
      <alignment horizontal="center"/>
    </xf>
    <xf numFmtId="0" fontId="10" fillId="23" borderId="48" xfId="0" applyFont="1" applyFill="1" applyBorder="1" applyAlignment="1">
      <alignment horizontal="center"/>
    </xf>
    <xf numFmtId="0" fontId="10" fillId="23" borderId="51" xfId="0" applyFont="1" applyFill="1" applyBorder="1" applyAlignment="1">
      <alignment horizontal="center"/>
    </xf>
    <xf numFmtId="0" fontId="28" fillId="24" borderId="53" xfId="0" applyFont="1" applyFill="1" applyBorder="1" applyAlignment="1"/>
    <xf numFmtId="185" fontId="28" fillId="24" borderId="52" xfId="0" applyNumberFormat="1" applyFont="1" applyFill="1" applyBorder="1" applyAlignment="1">
      <alignment horizontal="center"/>
    </xf>
    <xf numFmtId="0" fontId="22" fillId="17" borderId="46" xfId="0" applyFont="1" applyFill="1" applyBorder="1" applyAlignment="1"/>
    <xf numFmtId="0" fontId="23" fillId="0" borderId="47" xfId="0" applyFont="1" applyBorder="1" applyAlignment="1">
      <alignment wrapText="1"/>
    </xf>
    <xf numFmtId="0" fontId="24" fillId="4" borderId="46" xfId="0" applyFont="1" applyFill="1" applyBorder="1" applyAlignment="1"/>
    <xf numFmtId="0" fontId="18" fillId="0" borderId="47" xfId="0" applyFont="1" applyBorder="1" applyAlignment="1">
      <alignment wrapText="1"/>
    </xf>
    <xf numFmtId="0" fontId="18" fillId="0" borderId="49" xfId="0" applyFont="1" applyBorder="1" applyAlignment="1">
      <alignment wrapText="1"/>
    </xf>
    <xf numFmtId="0" fontId="18" fillId="0" borderId="48" xfId="0" applyFont="1" applyBorder="1" applyAlignment="1">
      <alignment wrapText="1"/>
    </xf>
    <xf numFmtId="0" fontId="18" fillId="0" borderId="46" xfId="0" applyFont="1" applyBorder="1" applyAlignment="1">
      <alignment wrapText="1"/>
    </xf>
    <xf numFmtId="0" fontId="6" fillId="0" borderId="47" xfId="0" applyFont="1" applyBorder="1"/>
    <xf numFmtId="0" fontId="18" fillId="0" borderId="48" xfId="0" applyFont="1" applyBorder="1" applyAlignment="1"/>
    <xf numFmtId="0" fontId="6" fillId="0" borderId="48" xfId="0" applyFont="1" applyBorder="1"/>
    <xf numFmtId="0" fontId="24" fillId="18" borderId="7" xfId="0" applyFont="1" applyFill="1" applyBorder="1" applyAlignment="1"/>
    <xf numFmtId="185" fontId="28" fillId="24" borderId="53" xfId="0" applyNumberFormat="1" applyFont="1" applyFill="1" applyBorder="1" applyAlignment="1"/>
    <xf numFmtId="185" fontId="28" fillId="0" borderId="53" xfId="0" applyNumberFormat="1" applyFont="1" applyBorder="1" applyAlignment="1"/>
    <xf numFmtId="0" fontId="23" fillId="0" borderId="51" xfId="0" applyFont="1" applyBorder="1" applyAlignment="1">
      <alignment wrapText="1"/>
    </xf>
    <xf numFmtId="0" fontId="18" fillId="0" borderId="51" xfId="0" applyFont="1" applyBorder="1" applyAlignment="1">
      <alignment wrapText="1"/>
    </xf>
    <xf numFmtId="0" fontId="6" fillId="0" borderId="50" xfId="0" applyFont="1" applyBorder="1"/>
    <xf numFmtId="182" fontId="28" fillId="24" borderId="52" xfId="0" applyNumberFormat="1" applyFont="1" applyFill="1" applyBorder="1" applyAlignment="1">
      <alignment horizontal="center"/>
    </xf>
    <xf numFmtId="182" fontId="28" fillId="24" borderId="53" xfId="0" applyNumberFormat="1" applyFont="1" applyFill="1" applyBorder="1" applyAlignment="1"/>
    <xf numFmtId="182" fontId="28" fillId="0" borderId="52" xfId="0" applyNumberFormat="1" applyFont="1" applyBorder="1" applyAlignment="1">
      <alignment horizontal="center"/>
    </xf>
    <xf numFmtId="182" fontId="28" fillId="0" borderId="53" xfId="0" applyNumberFormat="1" applyFont="1" applyBorder="1" applyAlignment="1"/>
    <xf numFmtId="10" fontId="10" fillId="23" borderId="51" xfId="0" applyNumberFormat="1" applyFont="1" applyFill="1" applyBorder="1" applyAlignment="1">
      <alignment horizontal="center"/>
    </xf>
    <xf numFmtId="10" fontId="28" fillId="24" borderId="52" xfId="0" applyNumberFormat="1" applyFont="1" applyFill="1" applyBorder="1" applyAlignment="1">
      <alignment horizontal="center"/>
    </xf>
    <xf numFmtId="10" fontId="28" fillId="0" borderId="52" xfId="0" applyNumberFormat="1" applyFont="1" applyBorder="1" applyAlignment="1">
      <alignment horizontal="center"/>
    </xf>
    <xf numFmtId="0" fontId="32" fillId="27" borderId="48" xfId="0" applyFont="1" applyFill="1" applyBorder="1" applyAlignment="1">
      <alignment horizontal="center" vertical="center"/>
    </xf>
    <xf numFmtId="0" fontId="32" fillId="27" borderId="51" xfId="0" applyFont="1" applyFill="1" applyBorder="1" applyAlignment="1">
      <alignment horizontal="center" vertical="center"/>
    </xf>
    <xf numFmtId="0" fontId="10" fillId="3" borderId="0" xfId="0" applyFont="1" applyFill="1" applyAlignment="1">
      <alignment vertical="center"/>
    </xf>
    <xf numFmtId="0" fontId="10" fillId="28" borderId="53" xfId="0" applyFont="1" applyFill="1" applyBorder="1" applyAlignment="1">
      <alignment vertical="center"/>
    </xf>
    <xf numFmtId="185" fontId="10" fillId="28" borderId="52" xfId="0" applyNumberFormat="1" applyFont="1" applyFill="1" applyBorder="1" applyAlignment="1">
      <alignment horizontal="center" vertical="center"/>
    </xf>
    <xf numFmtId="10" fontId="10" fillId="28" borderId="52" xfId="0" applyNumberFormat="1" applyFont="1" applyFill="1" applyBorder="1" applyAlignment="1">
      <alignment horizontal="center" vertical="center"/>
    </xf>
    <xf numFmtId="0" fontId="18" fillId="21" borderId="0" xfId="0" applyFont="1" applyFill="1" applyAlignment="1">
      <alignment vertical="center"/>
    </xf>
    <xf numFmtId="0" fontId="6" fillId="21" borderId="0" xfId="0" applyFont="1" applyFill="1" applyAlignment="1">
      <alignment vertical="center"/>
    </xf>
    <xf numFmtId="0" fontId="18" fillId="30" borderId="0" xfId="0" applyFont="1" applyFill="1" applyAlignment="1">
      <alignment vertical="center"/>
    </xf>
    <xf numFmtId="0" fontId="6" fillId="20" borderId="0" xfId="0" applyFont="1" applyFill="1" applyAlignment="1">
      <alignment vertical="center"/>
    </xf>
    <xf numFmtId="10" fontId="32" fillId="27" borderId="51" xfId="0" applyNumberFormat="1" applyFont="1" applyFill="1" applyBorder="1" applyAlignment="1">
      <alignment horizontal="center" vertical="center"/>
    </xf>
    <xf numFmtId="10" fontId="28" fillId="0" borderId="52" xfId="0" applyNumberFormat="1" applyFont="1" applyBorder="1" applyAlignment="1">
      <alignment horizontal="center" vertical="center"/>
    </xf>
    <xf numFmtId="0" fontId="10" fillId="28" borderId="53" xfId="0" applyFont="1" applyFill="1" applyBorder="1" applyAlignment="1">
      <alignment vertical="center" wrapText="1"/>
    </xf>
    <xf numFmtId="9" fontId="10" fillId="28" borderId="52" xfId="0" applyNumberFormat="1" applyFont="1" applyFill="1" applyBorder="1" applyAlignment="1">
      <alignment horizontal="center" vertical="center"/>
    </xf>
    <xf numFmtId="0" fontId="28" fillId="0" borderId="53" xfId="0" applyFont="1" applyBorder="1" applyAlignment="1">
      <alignment vertical="center" wrapText="1"/>
    </xf>
    <xf numFmtId="9" fontId="28" fillId="0" borderId="52" xfId="0" applyNumberFormat="1" applyFont="1" applyBorder="1" applyAlignment="1">
      <alignment horizontal="center" vertical="center"/>
    </xf>
    <xf numFmtId="0" fontId="37" fillId="28" borderId="53" xfId="0" applyFont="1" applyFill="1" applyBorder="1" applyAlignment="1">
      <alignment vertical="center" wrapText="1"/>
    </xf>
    <xf numFmtId="0" fontId="21" fillId="30" borderId="0" xfId="0" applyFont="1" applyFill="1" applyAlignment="1">
      <alignment vertical="center"/>
    </xf>
    <xf numFmtId="0" fontId="18" fillId="8" borderId="0" xfId="0" applyFont="1" applyFill="1" applyAlignment="1">
      <alignment vertical="center"/>
    </xf>
    <xf numFmtId="0" fontId="21" fillId="8" borderId="0" xfId="0" applyFont="1" applyFill="1" applyAlignment="1">
      <alignment vertical="center"/>
    </xf>
    <xf numFmtId="0" fontId="38" fillId="3" borderId="0" xfId="0" applyFont="1" applyFill="1" applyAlignment="1">
      <alignment horizontal="center" vertical="center"/>
    </xf>
    <xf numFmtId="0" fontId="38" fillId="0" borderId="0" xfId="0" applyFont="1" applyAlignment="1">
      <alignment horizontal="center" vertical="center"/>
    </xf>
    <xf numFmtId="3" fontId="21" fillId="0" borderId="0" xfId="0" applyNumberFormat="1" applyFont="1" applyAlignment="1">
      <alignment horizontal="right" vertical="center"/>
    </xf>
    <xf numFmtId="9" fontId="21" fillId="0" borderId="0" xfId="0" applyNumberFormat="1" applyFont="1" applyAlignment="1">
      <alignment horizontal="right" vertical="center"/>
    </xf>
    <xf numFmtId="0" fontId="21" fillId="0" borderId="0" xfId="0" applyFont="1" applyAlignment="1">
      <alignment horizontal="right" vertical="center"/>
    </xf>
    <xf numFmtId="0" fontId="39" fillId="13" borderId="0" xfId="0" applyFont="1" applyFill="1" applyAlignment="1">
      <alignment horizontal="center" vertical="center"/>
    </xf>
    <xf numFmtId="0" fontId="37" fillId="2" borderId="8" xfId="0" applyFont="1" applyFill="1" applyBorder="1" applyAlignment="1">
      <alignment horizontal="center" vertical="center"/>
    </xf>
    <xf numFmtId="0" fontId="40" fillId="0" borderId="0" xfId="0" applyFont="1" applyAlignment="1">
      <alignment vertical="center"/>
    </xf>
    <xf numFmtId="0" fontId="37" fillId="2" borderId="36" xfId="0" applyFont="1" applyFill="1" applyBorder="1" applyAlignment="1">
      <alignment horizontal="center" vertical="center"/>
    </xf>
    <xf numFmtId="0" fontId="30" fillId="3" borderId="6" xfId="0" applyFont="1" applyFill="1" applyBorder="1" applyAlignment="1">
      <alignment vertical="center"/>
    </xf>
    <xf numFmtId="0" fontId="30" fillId="3" borderId="6" xfId="0" applyFont="1" applyFill="1" applyBorder="1" applyAlignment="1">
      <alignment horizontal="center" vertical="center"/>
    </xf>
    <xf numFmtId="0" fontId="30" fillId="7" borderId="4" xfId="0" applyFont="1" applyFill="1" applyBorder="1" applyAlignment="1">
      <alignment vertical="center"/>
    </xf>
    <xf numFmtId="9" fontId="30" fillId="7" borderId="4" xfId="0" applyNumberFormat="1" applyFont="1" applyFill="1" applyBorder="1" applyAlignment="1">
      <alignment horizontal="center" vertical="center"/>
    </xf>
    <xf numFmtId="10" fontId="30" fillId="7" borderId="4" xfId="0" applyNumberFormat="1" applyFont="1" applyFill="1" applyBorder="1" applyAlignment="1">
      <alignment horizontal="center" vertical="center"/>
    </xf>
    <xf numFmtId="0" fontId="30" fillId="3" borderId="4" xfId="0" applyFont="1" applyFill="1" applyBorder="1" applyAlignment="1">
      <alignment vertical="center"/>
    </xf>
    <xf numFmtId="0" fontId="30" fillId="3" borderId="4" xfId="0" applyFont="1" applyFill="1" applyBorder="1" applyAlignment="1">
      <alignment horizontal="center" vertical="center" wrapText="1"/>
    </xf>
    <xf numFmtId="0" fontId="30" fillId="7" borderId="4" xfId="0" applyFont="1" applyFill="1" applyBorder="1" applyAlignment="1">
      <alignment horizontal="center" vertical="center"/>
    </xf>
    <xf numFmtId="0" fontId="30" fillId="3" borderId="4" xfId="0" applyFont="1" applyFill="1" applyBorder="1" applyAlignment="1">
      <alignment horizontal="center" vertical="center"/>
    </xf>
    <xf numFmtId="9" fontId="30" fillId="3" borderId="4" xfId="0" applyNumberFormat="1" applyFont="1" applyFill="1" applyBorder="1" applyAlignment="1">
      <alignment horizontal="center" vertical="center"/>
    </xf>
    <xf numFmtId="10" fontId="30" fillId="3" borderId="4" xfId="0" applyNumberFormat="1" applyFont="1" applyFill="1" applyBorder="1" applyAlignment="1">
      <alignment horizontal="center" vertical="center"/>
    </xf>
    <xf numFmtId="0" fontId="41" fillId="0" borderId="0" xfId="0" applyFont="1" applyAlignment="1">
      <alignment vertical="center"/>
    </xf>
    <xf numFmtId="0" fontId="42" fillId="0" borderId="46" xfId="0" applyFont="1" applyBorder="1" applyAlignment="1">
      <alignment vertical="center" wrapText="1"/>
    </xf>
    <xf numFmtId="0" fontId="25" fillId="0" borderId="0" xfId="0" applyFont="1" applyAlignment="1">
      <alignment vertical="center"/>
    </xf>
    <xf numFmtId="0" fontId="25" fillId="0" borderId="7" xfId="0" applyFont="1" applyBorder="1" applyAlignment="1">
      <alignment vertical="center"/>
    </xf>
    <xf numFmtId="0" fontId="41" fillId="0" borderId="46" xfId="0" applyFont="1" applyBorder="1" applyAlignment="1">
      <alignment vertical="center" wrapText="1"/>
    </xf>
    <xf numFmtId="0" fontId="42" fillId="0" borderId="0" xfId="0" applyFont="1" applyAlignment="1">
      <alignment horizontal="left" vertical="center"/>
    </xf>
    <xf numFmtId="0" fontId="43" fillId="0" borderId="46" xfId="0" applyFont="1" applyBorder="1" applyAlignment="1">
      <alignment vertical="center" wrapText="1"/>
    </xf>
    <xf numFmtId="0" fontId="42" fillId="0" borderId="47" xfId="0" applyFont="1" applyBorder="1" applyAlignment="1">
      <alignment vertical="center" wrapText="1"/>
    </xf>
    <xf numFmtId="0" fontId="41" fillId="0" borderId="48" xfId="0" applyFont="1" applyBorder="1" applyAlignment="1">
      <alignment vertical="center"/>
    </xf>
    <xf numFmtId="0" fontId="42" fillId="0" borderId="48" xfId="0" applyFont="1" applyBorder="1" applyAlignment="1">
      <alignment vertical="center" wrapText="1"/>
    </xf>
    <xf numFmtId="0" fontId="30" fillId="8" borderId="4" xfId="0" applyFont="1" applyFill="1" applyBorder="1" applyAlignment="1">
      <alignment horizontal="center" vertical="center"/>
    </xf>
    <xf numFmtId="0" fontId="44" fillId="7" borderId="4" xfId="0" applyFont="1" applyFill="1" applyBorder="1" applyAlignment="1">
      <alignment horizontal="center" vertical="center"/>
    </xf>
    <xf numFmtId="0" fontId="44" fillId="0" borderId="4" xfId="0" applyFont="1" applyBorder="1" applyAlignment="1">
      <alignment horizontal="center" vertical="center"/>
    </xf>
    <xf numFmtId="180" fontId="30" fillId="7" borderId="4" xfId="0" applyNumberFormat="1" applyFont="1" applyFill="1" applyBorder="1" applyAlignment="1">
      <alignment horizontal="center" vertical="center"/>
    </xf>
    <xf numFmtId="10" fontId="44" fillId="0" borderId="4" xfId="0" applyNumberFormat="1" applyFont="1" applyBorder="1" applyAlignment="1">
      <alignment horizontal="center" vertical="center"/>
    </xf>
    <xf numFmtId="0" fontId="42" fillId="0" borderId="51" xfId="0" applyFont="1" applyBorder="1" applyAlignment="1">
      <alignment vertical="center" wrapText="1"/>
    </xf>
    <xf numFmtId="0" fontId="24" fillId="18" borderId="46" xfId="0" applyFont="1" applyFill="1" applyBorder="1" applyAlignment="1">
      <alignment vertical="center"/>
    </xf>
    <xf numFmtId="0" fontId="41" fillId="0" borderId="50" xfId="0" applyFont="1" applyBorder="1" applyAlignment="1">
      <alignment vertical="center"/>
    </xf>
    <xf numFmtId="0" fontId="5" fillId="0" borderId="50" xfId="0" applyFont="1" applyBorder="1"/>
    <xf numFmtId="0" fontId="41" fillId="0" borderId="46" xfId="0" applyFont="1" applyBorder="1" applyAlignment="1">
      <alignment vertical="center"/>
    </xf>
    <xf numFmtId="0" fontId="25" fillId="3" borderId="50" xfId="0" applyFont="1" applyFill="1" applyBorder="1" applyAlignment="1">
      <alignment horizontal="left" vertical="center"/>
    </xf>
    <xf numFmtId="0" fontId="5" fillId="0" borderId="52" xfId="0" applyFont="1" applyBorder="1"/>
    <xf numFmtId="0" fontId="24" fillId="3" borderId="51" xfId="0" applyFont="1" applyFill="1" applyBorder="1" applyAlignment="1">
      <alignment vertical="center"/>
    </xf>
    <xf numFmtId="0" fontId="42" fillId="3" borderId="48" xfId="0" applyFont="1" applyFill="1" applyBorder="1" applyAlignment="1">
      <alignment vertical="center" wrapText="1"/>
    </xf>
    <xf numFmtId="0" fontId="42" fillId="3" borderId="51" xfId="0" applyFont="1" applyFill="1" applyBorder="1" applyAlignment="1">
      <alignment vertical="center" wrapText="1"/>
    </xf>
    <xf numFmtId="0" fontId="45" fillId="17" borderId="46" xfId="0" applyFont="1" applyFill="1" applyBorder="1" applyAlignment="1"/>
    <xf numFmtId="0" fontId="46" fillId="0" borderId="0" xfId="0" applyFont="1"/>
    <xf numFmtId="0" fontId="47" fillId="0" borderId="46" xfId="0" applyFont="1" applyBorder="1" applyAlignment="1"/>
    <xf numFmtId="0" fontId="47" fillId="0" borderId="48" xfId="0" applyFont="1" applyBorder="1" applyAlignment="1"/>
    <xf numFmtId="0" fontId="46" fillId="0" borderId="48" xfId="0" applyFont="1" applyBorder="1"/>
    <xf numFmtId="0" fontId="48" fillId="0" borderId="46" xfId="0" applyFont="1" applyBorder="1" applyAlignment="1">
      <alignment wrapText="1"/>
    </xf>
    <xf numFmtId="0" fontId="46" fillId="3" borderId="0" xfId="0" applyFont="1" applyFill="1"/>
    <xf numFmtId="0" fontId="45" fillId="3" borderId="48" xfId="0" applyFont="1" applyFill="1" applyBorder="1" applyAlignment="1"/>
    <xf numFmtId="0" fontId="45" fillId="4" borderId="46" xfId="0" applyFont="1" applyFill="1" applyBorder="1" applyAlignment="1"/>
    <xf numFmtId="0" fontId="47" fillId="0" borderId="48" xfId="0" applyFont="1" applyBorder="1" applyAlignment="1">
      <alignment wrapText="1"/>
    </xf>
    <xf numFmtId="0" fontId="45" fillId="18" borderId="46" xfId="0" applyFont="1" applyFill="1" applyBorder="1" applyAlignment="1"/>
    <xf numFmtId="0" fontId="47" fillId="0" borderId="0" xfId="0" applyFont="1" applyAlignment="1"/>
    <xf numFmtId="0" fontId="20" fillId="6" borderId="45" xfId="0" applyFont="1" applyFill="1" applyBorder="1" applyAlignment="1">
      <alignment horizontal="center"/>
    </xf>
    <xf numFmtId="0" fontId="49" fillId="9" borderId="4" xfId="0" applyFont="1" applyFill="1" applyBorder="1"/>
    <xf numFmtId="3" fontId="50" fillId="9" borderId="4" xfId="0" applyNumberFormat="1" applyFont="1" applyFill="1" applyBorder="1" applyAlignment="1">
      <alignment horizontal="center"/>
    </xf>
    <xf numFmtId="0" fontId="49" fillId="0" borderId="4" xfId="0" applyFont="1" applyBorder="1" applyAlignment="1"/>
    <xf numFmtId="0" fontId="50" fillId="0" borderId="4" xfId="0" applyFont="1" applyBorder="1" applyAlignment="1">
      <alignment horizontal="center"/>
    </xf>
    <xf numFmtId="0" fontId="49" fillId="9" borderId="4" xfId="0" applyFont="1" applyFill="1" applyBorder="1" applyAlignment="1"/>
    <xf numFmtId="0" fontId="50" fillId="9" borderId="4" xfId="0" applyFont="1" applyFill="1" applyBorder="1" applyAlignment="1">
      <alignment horizontal="center"/>
    </xf>
    <xf numFmtId="10" fontId="50" fillId="0" borderId="4" xfId="0" applyNumberFormat="1" applyFont="1" applyBorder="1" applyAlignment="1">
      <alignment horizontal="center"/>
    </xf>
    <xf numFmtId="0" fontId="50" fillId="9" borderId="4" xfId="0" applyFont="1" applyFill="1" applyBorder="1" applyAlignment="1">
      <alignment horizontal="center" wrapText="1"/>
    </xf>
    <xf numFmtId="0" fontId="23" fillId="0" borderId="46" xfId="0" applyFont="1" applyBorder="1" applyAlignment="1">
      <alignment wrapText="1"/>
    </xf>
    <xf numFmtId="0" fontId="51" fillId="0" borderId="0" xfId="0" applyFont="1" applyAlignment="1"/>
    <xf numFmtId="0" fontId="52" fillId="0" borderId="7" xfId="0" applyFont="1" applyBorder="1"/>
    <xf numFmtId="0" fontId="23" fillId="0" borderId="0" xfId="0" applyFont="1" applyAlignment="1">
      <alignment horizontal="left"/>
    </xf>
    <xf numFmtId="0" fontId="52" fillId="3" borderId="0" xfId="0" applyFont="1" applyFill="1" applyAlignment="1">
      <alignment horizontal="left"/>
    </xf>
    <xf numFmtId="10" fontId="6" fillId="0" borderId="0" xfId="0" applyNumberFormat="1" applyFont="1"/>
    <xf numFmtId="0" fontId="6" fillId="0" borderId="0" xfId="0" applyFont="1"/>
    <xf numFmtId="0" fontId="6" fillId="11" borderId="4" xfId="0" applyFont="1" applyFill="1" applyBorder="1" applyAlignment="1">
      <alignment vertical="center"/>
    </xf>
    <xf numFmtId="0" fontId="6" fillId="0" borderId="4" xfId="0" applyFont="1" applyBorder="1" applyAlignment="1">
      <alignment vertical="center"/>
    </xf>
    <xf numFmtId="0" fontId="6" fillId="13" borderId="4" xfId="0" applyFont="1" applyFill="1" applyBorder="1" applyAlignment="1">
      <alignment vertical="center"/>
    </xf>
    <xf numFmtId="0" fontId="6" fillId="15" borderId="4" xfId="0" applyFont="1" applyFill="1" applyBorder="1" applyAlignment="1">
      <alignment vertical="center"/>
    </xf>
    <xf numFmtId="0" fontId="40" fillId="0" borderId="17" xfId="0" applyFont="1" applyBorder="1" applyAlignment="1">
      <alignment horizontal="center" vertical="center"/>
    </xf>
    <xf numFmtId="0" fontId="10" fillId="31" borderId="54" xfId="0" applyFont="1" applyFill="1" applyBorder="1" applyAlignment="1">
      <alignment horizontal="center" vertical="center"/>
    </xf>
    <xf numFmtId="0" fontId="5" fillId="0" borderId="55" xfId="0" applyFont="1" applyBorder="1"/>
    <xf numFmtId="0" fontId="10" fillId="32" borderId="8" xfId="0" applyFont="1" applyFill="1" applyBorder="1" applyAlignment="1">
      <alignment vertical="center"/>
    </xf>
    <xf numFmtId="0" fontId="10" fillId="33" borderId="8" xfId="0" applyFont="1" applyFill="1" applyBorder="1" applyAlignment="1">
      <alignment vertical="center"/>
    </xf>
    <xf numFmtId="0" fontId="10" fillId="34" borderId="0" xfId="0" applyFont="1" applyFill="1" applyAlignment="1">
      <alignment horizontal="center" vertical="center"/>
    </xf>
    <xf numFmtId="0" fontId="11" fillId="0" borderId="4" xfId="0" applyFont="1" applyBorder="1" applyAlignment="1">
      <alignment vertical="center"/>
    </xf>
    <xf numFmtId="0" fontId="15" fillId="0" borderId="4" xfId="0" applyFont="1" applyBorder="1" applyAlignment="1">
      <alignment horizontal="center" vertical="center"/>
    </xf>
    <xf numFmtId="10" fontId="15" fillId="0" borderId="4" xfId="0" applyNumberFormat="1" applyFont="1" applyBorder="1" applyAlignment="1">
      <alignment horizontal="center" vertical="center"/>
    </xf>
    <xf numFmtId="0" fontId="6" fillId="0" borderId="3" xfId="0" applyFont="1" applyBorder="1"/>
    <xf numFmtId="0" fontId="15" fillId="0" borderId="3" xfId="0" applyFont="1" applyBorder="1" applyAlignment="1">
      <alignment horizontal="center" vertical="center"/>
    </xf>
    <xf numFmtId="0" fontId="10" fillId="31" borderId="8" xfId="0" applyFont="1" applyFill="1" applyBorder="1" applyAlignment="1">
      <alignment vertical="center"/>
    </xf>
    <xf numFmtId="0" fontId="10" fillId="34" borderId="36" xfId="0" applyFont="1" applyFill="1" applyBorder="1" applyAlignment="1">
      <alignment horizontal="center" vertical="center"/>
    </xf>
    <xf numFmtId="0" fontId="11" fillId="0" borderId="6" xfId="0" applyFont="1" applyBorder="1" applyAlignment="1">
      <alignment vertical="center"/>
    </xf>
    <xf numFmtId="0" fontId="15" fillId="0" borderId="6" xfId="0" applyFont="1" applyBorder="1" applyAlignment="1">
      <alignment horizontal="center" vertical="center"/>
    </xf>
    <xf numFmtId="10" fontId="15" fillId="0" borderId="6" xfId="0" applyNumberFormat="1" applyFont="1" applyBorder="1" applyAlignment="1">
      <alignment horizontal="center" vertical="center"/>
    </xf>
    <xf numFmtId="0" fontId="6" fillId="0" borderId="4" xfId="0" applyFont="1" applyBorder="1"/>
    <xf numFmtId="4" fontId="15" fillId="0" borderId="6" xfId="0" applyNumberFormat="1" applyFont="1" applyBorder="1" applyAlignment="1">
      <alignment horizontal="center" vertical="center"/>
    </xf>
    <xf numFmtId="4" fontId="15" fillId="0" borderId="4" xfId="0" applyNumberFormat="1" applyFont="1" applyBorder="1" applyAlignment="1">
      <alignment horizontal="center" vertical="center"/>
    </xf>
    <xf numFmtId="3" fontId="15" fillId="0" borderId="4" xfId="0" applyNumberFormat="1" applyFont="1" applyBorder="1" applyAlignment="1">
      <alignment horizontal="center" vertical="center"/>
    </xf>
    <xf numFmtId="0" fontId="15" fillId="0" borderId="0" xfId="0" applyFont="1" applyAlignment="1">
      <alignment horizontal="right" vertical="center"/>
    </xf>
    <xf numFmtId="0" fontId="10" fillId="31" borderId="8" xfId="0" applyFont="1" applyFill="1" applyBorder="1" applyAlignment="1">
      <alignment horizontal="center" vertical="center"/>
    </xf>
    <xf numFmtId="0" fontId="10" fillId="33" borderId="36" xfId="0" applyFont="1" applyFill="1" applyBorder="1" applyAlignment="1">
      <alignment horizontal="center" vertical="center" wrapText="1"/>
    </xf>
    <xf numFmtId="0" fontId="11" fillId="7" borderId="6" xfId="0" applyFont="1" applyFill="1" applyBorder="1" applyAlignment="1">
      <alignment vertical="center" wrapText="1"/>
    </xf>
    <xf numFmtId="3" fontId="11" fillId="7" borderId="6" xfId="0" applyNumberFormat="1" applyFont="1" applyFill="1" applyBorder="1" applyAlignment="1">
      <alignment horizontal="center" vertical="center"/>
    </xf>
    <xf numFmtId="9" fontId="11" fillId="7" borderId="6" xfId="0" applyNumberFormat="1" applyFont="1" applyFill="1" applyBorder="1" applyAlignment="1">
      <alignment horizontal="center" vertical="center"/>
    </xf>
    <xf numFmtId="10" fontId="11" fillId="0" borderId="4" xfId="0" applyNumberFormat="1" applyFont="1" applyBorder="1" applyAlignment="1">
      <alignment horizontal="center" vertical="center"/>
    </xf>
    <xf numFmtId="3" fontId="11" fillId="0" borderId="4" xfId="0" applyNumberFormat="1" applyFont="1" applyBorder="1" applyAlignment="1">
      <alignment horizontal="center" vertical="center"/>
    </xf>
    <xf numFmtId="3" fontId="11" fillId="7" borderId="4" xfId="0" applyNumberFormat="1" applyFont="1" applyFill="1" applyBorder="1" applyAlignment="1">
      <alignment horizontal="center" vertical="center"/>
    </xf>
    <xf numFmtId="10" fontId="11" fillId="7" borderId="4" xfId="0" applyNumberFormat="1" applyFont="1" applyFill="1" applyBorder="1" applyAlignment="1">
      <alignment horizontal="center" vertical="center"/>
    </xf>
    <xf numFmtId="0" fontId="6" fillId="0" borderId="0" xfId="0" applyFont="1" applyAlignment="1">
      <alignment horizontal="right" vertical="center"/>
    </xf>
    <xf numFmtId="0" fontId="15" fillId="7" borderId="17" xfId="0" applyFont="1" applyFill="1" applyBorder="1" applyAlignment="1">
      <alignment vertical="center"/>
    </xf>
    <xf numFmtId="0" fontId="15" fillId="0" borderId="17" xfId="0" applyFont="1" applyBorder="1" applyAlignment="1">
      <alignment vertical="center"/>
    </xf>
    <xf numFmtId="0" fontId="10" fillId="12" borderId="17" xfId="0" applyFont="1" applyFill="1" applyBorder="1" applyAlignment="1">
      <alignment vertical="center"/>
    </xf>
    <xf numFmtId="0" fontId="10" fillId="35" borderId="17" xfId="0" applyFont="1" applyFill="1" applyBorder="1" applyAlignment="1">
      <alignment vertical="center"/>
    </xf>
    <xf numFmtId="0" fontId="5" fillId="0" borderId="56" xfId="0" applyFont="1" applyBorder="1"/>
    <xf numFmtId="0" fontId="15" fillId="0" borderId="0" xfId="0" applyFont="1" applyAlignment="1">
      <alignment vertical="center"/>
    </xf>
    <xf numFmtId="0" fontId="15" fillId="0" borderId="0" xfId="0" applyFont="1" applyAlignment="1">
      <alignment horizontal="center" vertical="center"/>
    </xf>
    <xf numFmtId="0" fontId="37" fillId="34" borderId="36" xfId="0" applyFont="1" applyFill="1" applyBorder="1" applyAlignment="1">
      <alignment horizontal="center" vertical="center"/>
    </xf>
    <xf numFmtId="0" fontId="40" fillId="11" borderId="0" xfId="0" applyFont="1" applyFill="1" applyAlignment="1">
      <alignment vertical="center"/>
    </xf>
    <xf numFmtId="0" fontId="40" fillId="13" borderId="0" xfId="0" applyFont="1" applyFill="1" applyAlignment="1">
      <alignment vertical="center"/>
    </xf>
    <xf numFmtId="0" fontId="40" fillId="15" borderId="0" xfId="0" applyFont="1" applyFill="1" applyAlignment="1">
      <alignment vertical="center"/>
    </xf>
    <xf numFmtId="0" fontId="10" fillId="6" borderId="0" xfId="0" applyFont="1" applyFill="1" applyAlignment="1">
      <alignment horizontal="center" vertical="center"/>
    </xf>
    <xf numFmtId="0" fontId="10" fillId="2" borderId="0" xfId="0" applyFont="1" applyFill="1" applyAlignment="1">
      <alignment horizontal="center" vertical="center"/>
    </xf>
    <xf numFmtId="0" fontId="11" fillId="7" borderId="0" xfId="0" applyFont="1" applyFill="1" applyAlignment="1">
      <alignment vertical="center"/>
    </xf>
    <xf numFmtId="3" fontId="11" fillId="7" borderId="0" xfId="0" applyNumberFormat="1" applyFont="1" applyFill="1" applyAlignment="1">
      <alignment horizontal="center" vertical="center"/>
    </xf>
    <xf numFmtId="3" fontId="11" fillId="0" borderId="0" xfId="0" applyNumberFormat="1" applyFont="1" applyAlignment="1">
      <alignment horizontal="center" vertical="center"/>
    </xf>
    <xf numFmtId="10" fontId="11" fillId="7" borderId="0" xfId="0" applyNumberFormat="1" applyFont="1" applyFill="1" applyAlignment="1">
      <alignment horizontal="center" vertical="center"/>
    </xf>
    <xf numFmtId="0" fontId="11" fillId="7" borderId="0" xfId="0" applyFont="1" applyFill="1" applyAlignment="1">
      <alignment horizontal="center" vertical="center"/>
    </xf>
    <xf numFmtId="10" fontId="11" fillId="0" borderId="0" xfId="0" applyNumberFormat="1" applyFont="1" applyAlignment="1">
      <alignment horizontal="center" vertical="center"/>
    </xf>
    <xf numFmtId="0" fontId="10" fillId="2" borderId="0" xfId="0" applyFont="1" applyFill="1" applyAlignment="1">
      <alignment horizontal="left" vertical="center"/>
    </xf>
    <xf numFmtId="0" fontId="10" fillId="6" borderId="8" xfId="0" applyFont="1" applyFill="1" applyBorder="1" applyAlignment="1">
      <alignment vertical="center"/>
    </xf>
    <xf numFmtId="0" fontId="11" fillId="7" borderId="34" xfId="0" applyFont="1" applyFill="1" applyBorder="1" applyAlignment="1">
      <alignment vertical="center" wrapText="1"/>
    </xf>
    <xf numFmtId="0" fontId="11" fillId="0" borderId="20" xfId="0" applyFont="1" applyBorder="1" applyAlignment="1">
      <alignment vertical="center" wrapText="1"/>
    </xf>
    <xf numFmtId="0" fontId="11" fillId="7" borderId="20" xfId="0" applyFont="1" applyFill="1" applyBorder="1" applyAlignment="1">
      <alignment vertical="center" wrapText="1"/>
    </xf>
    <xf numFmtId="0" fontId="11" fillId="0" borderId="57" xfId="0" applyFont="1" applyBorder="1" applyAlignment="1">
      <alignment vertical="center" wrapText="1"/>
    </xf>
    <xf numFmtId="0" fontId="5" fillId="0" borderId="57" xfId="0" applyFont="1" applyBorder="1"/>
    <xf numFmtId="0" fontId="10" fillId="10" borderId="17" xfId="0" applyFont="1" applyFill="1" applyBorder="1" applyAlignment="1">
      <alignment vertical="center" wrapText="1"/>
    </xf>
    <xf numFmtId="0" fontId="6" fillId="0" borderId="17" xfId="0" applyFont="1" applyBorder="1"/>
    <xf numFmtId="0" fontId="10" fillId="18" borderId="17" xfId="0" applyFont="1" applyFill="1" applyBorder="1" applyAlignment="1">
      <alignment vertical="center" wrapText="1"/>
    </xf>
    <xf numFmtId="0" fontId="53" fillId="36" borderId="8" xfId="0" applyFont="1" applyFill="1" applyBorder="1" applyAlignment="1">
      <alignment horizontal="center" vertical="center"/>
    </xf>
    <xf numFmtId="0" fontId="10" fillId="17" borderId="8" xfId="0" applyFont="1" applyFill="1" applyBorder="1" applyAlignment="1">
      <alignment vertical="center"/>
    </xf>
    <xf numFmtId="0" fontId="10" fillId="10" borderId="36" xfId="0" applyFont="1" applyFill="1" applyBorder="1" applyAlignment="1">
      <alignment horizontal="center" vertical="center"/>
    </xf>
    <xf numFmtId="0" fontId="11" fillId="11" borderId="6" xfId="0" applyFont="1" applyFill="1" applyBorder="1" applyAlignment="1">
      <alignment vertical="center"/>
    </xf>
    <xf numFmtId="0" fontId="11" fillId="11" borderId="4" xfId="0" applyFont="1" applyFill="1" applyBorder="1" applyAlignment="1">
      <alignment vertical="center"/>
    </xf>
    <xf numFmtId="0" fontId="13" fillId="17" borderId="8" xfId="0" applyFont="1" applyFill="1" applyBorder="1" applyAlignment="1">
      <alignment horizontal="center" vertical="center"/>
    </xf>
    <xf numFmtId="0" fontId="11" fillId="7" borderId="6" xfId="0" applyFont="1" applyFill="1" applyBorder="1" applyAlignment="1">
      <alignment vertical="center"/>
    </xf>
    <xf numFmtId="0" fontId="11" fillId="7" borderId="4" xfId="0" applyFont="1" applyFill="1" applyBorder="1" applyAlignment="1">
      <alignment vertical="center"/>
    </xf>
    <xf numFmtId="0" fontId="54" fillId="0" borderId="0" xfId="0" applyFont="1" applyAlignment="1">
      <alignment vertical="center"/>
    </xf>
    <xf numFmtId="0" fontId="10" fillId="10" borderId="0" xfId="0" applyFont="1" applyFill="1" applyAlignment="1">
      <alignment vertical="center" wrapText="1"/>
    </xf>
    <xf numFmtId="0" fontId="11" fillId="0" borderId="0" xfId="0" applyFont="1" applyAlignment="1">
      <alignment vertical="center" wrapText="1"/>
    </xf>
    <xf numFmtId="0" fontId="11" fillId="7" borderId="0" xfId="0" applyFont="1" applyFill="1" applyAlignment="1">
      <alignment vertical="center" wrapText="1"/>
    </xf>
    <xf numFmtId="0" fontId="10" fillId="12" borderId="0" xfId="0" applyFont="1" applyFill="1" applyAlignment="1">
      <alignment vertical="center" wrapText="1"/>
    </xf>
    <xf numFmtId="0" fontId="10" fillId="18" borderId="0" xfId="0" applyFont="1" applyFill="1" applyAlignment="1">
      <alignment vertical="center" wrapText="1"/>
    </xf>
    <xf numFmtId="0" fontId="13" fillId="37" borderId="8" xfId="0" applyFont="1" applyFill="1" applyBorder="1" applyAlignment="1">
      <alignment horizontal="center" vertical="center"/>
    </xf>
    <xf numFmtId="0" fontId="10" fillId="38" borderId="9" xfId="0" applyFont="1" applyFill="1" applyBorder="1" applyAlignment="1">
      <alignment horizontal="center" vertical="center"/>
    </xf>
    <xf numFmtId="0" fontId="10" fillId="37" borderId="8" xfId="0" applyFont="1" applyFill="1" applyBorder="1" applyAlignment="1">
      <alignment horizontal="center" vertical="center"/>
    </xf>
    <xf numFmtId="0" fontId="10" fillId="37" borderId="36" xfId="0" applyFont="1" applyFill="1" applyBorder="1" applyAlignment="1">
      <alignment horizontal="center" vertical="center"/>
    </xf>
    <xf numFmtId="0" fontId="11" fillId="11" borderId="0" xfId="0" applyFont="1" applyFill="1" applyAlignment="1">
      <alignment vertical="center" wrapText="1"/>
    </xf>
    <xf numFmtId="0" fontId="11" fillId="13" borderId="0" xfId="0" applyFont="1" applyFill="1" applyAlignment="1">
      <alignment vertical="center" wrapText="1"/>
    </xf>
    <xf numFmtId="0" fontId="45" fillId="38" borderId="9" xfId="0" applyFont="1" applyFill="1" applyBorder="1" applyAlignment="1">
      <alignment horizontal="center" vertical="center"/>
    </xf>
    <xf numFmtId="4" fontId="44" fillId="7" borderId="4" xfId="0" applyNumberFormat="1" applyFont="1" applyFill="1" applyBorder="1" applyAlignment="1">
      <alignment horizontal="center" vertical="center"/>
    </xf>
    <xf numFmtId="10" fontId="44" fillId="7" borderId="4" xfId="0" applyNumberFormat="1" applyFont="1" applyFill="1" applyBorder="1" applyAlignment="1">
      <alignment horizontal="center" vertical="center"/>
    </xf>
    <xf numFmtId="4" fontId="44" fillId="0" borderId="4" xfId="0" applyNumberFormat="1" applyFont="1" applyBorder="1" applyAlignment="1">
      <alignment horizontal="center" vertical="center"/>
    </xf>
    <xf numFmtId="10" fontId="11" fillId="7" borderId="6" xfId="0" applyNumberFormat="1" applyFont="1" applyFill="1" applyBorder="1" applyAlignment="1">
      <alignment horizontal="center" vertical="center"/>
    </xf>
    <xf numFmtId="0" fontId="11" fillId="15" borderId="0" xfId="0" applyFont="1" applyFill="1" applyAlignment="1">
      <alignment vertical="center" wrapText="1"/>
    </xf>
    <xf numFmtId="0" fontId="10" fillId="6" borderId="29" xfId="0" applyFont="1" applyFill="1" applyBorder="1" applyAlignment="1">
      <alignment horizontal="center" vertical="center"/>
    </xf>
    <xf numFmtId="0" fontId="10" fillId="6" borderId="58" xfId="0" applyFont="1" applyFill="1" applyBorder="1" applyAlignment="1">
      <alignment vertical="center"/>
    </xf>
    <xf numFmtId="0" fontId="11" fillId="0" borderId="3" xfId="0" applyFont="1" applyBorder="1" applyAlignment="1">
      <alignment horizontal="center" vertical="center"/>
    </xf>
    <xf numFmtId="0" fontId="11" fillId="0" borderId="59" xfId="0" applyFont="1" applyBorder="1" applyAlignment="1">
      <alignment vertical="center" wrapText="1"/>
    </xf>
    <xf numFmtId="0" fontId="10" fillId="6" borderId="58" xfId="0" applyFont="1" applyFill="1" applyBorder="1" applyAlignment="1">
      <alignment vertical="center" wrapText="1"/>
    </xf>
    <xf numFmtId="0" fontId="40" fillId="0" borderId="6" xfId="0" applyFont="1" applyBorder="1" applyAlignment="1">
      <alignment vertical="center"/>
    </xf>
    <xf numFmtId="0" fontId="40" fillId="7" borderId="4" xfId="0" applyFont="1" applyFill="1" applyBorder="1" applyAlignment="1">
      <alignment vertical="center"/>
    </xf>
    <xf numFmtId="0" fontId="5" fillId="0" borderId="12" xfId="0" applyFont="1" applyBorder="1"/>
    <xf numFmtId="0" fontId="10" fillId="38" borderId="36" xfId="0" applyFont="1" applyFill="1" applyBorder="1" applyAlignment="1">
      <alignment horizontal="center" vertical="center"/>
    </xf>
    <xf numFmtId="179" fontId="11" fillId="0" borderId="36" xfId="0" applyNumberFormat="1" applyFont="1" applyBorder="1" applyAlignment="1">
      <alignment vertical="center"/>
    </xf>
    <xf numFmtId="179" fontId="11" fillId="7" borderId="36" xfId="0" applyNumberFormat="1" applyFont="1" applyFill="1" applyBorder="1" applyAlignment="1">
      <alignment vertical="center"/>
    </xf>
    <xf numFmtId="0" fontId="10" fillId="38" borderId="8" xfId="0" applyFont="1" applyFill="1" applyBorder="1" applyAlignment="1"/>
    <xf numFmtId="0" fontId="15" fillId="7" borderId="8" xfId="0" applyFont="1" applyFill="1" applyBorder="1" applyAlignment="1"/>
    <xf numFmtId="0" fontId="15" fillId="0" borderId="8" xfId="0" applyFont="1" applyBorder="1" applyAlignment="1"/>
    <xf numFmtId="0" fontId="10" fillId="38" borderId="36" xfId="0" applyFont="1" applyFill="1" applyBorder="1" applyAlignment="1">
      <alignment horizontal="center" vertical="center" wrapText="1"/>
    </xf>
    <xf numFmtId="0" fontId="11" fillId="0" borderId="36" xfId="0" applyFont="1" applyBorder="1" applyAlignment="1">
      <alignment horizontal="right" vertical="center"/>
    </xf>
    <xf numFmtId="178" fontId="11" fillId="0" borderId="36" xfId="0" applyNumberFormat="1" applyFont="1" applyBorder="1" applyAlignment="1">
      <alignment horizontal="right" vertical="center"/>
    </xf>
    <xf numFmtId="9" fontId="11" fillId="0" borderId="36" xfId="0" applyNumberFormat="1" applyFont="1" applyBorder="1" applyAlignment="1">
      <alignment horizontal="right" vertical="center"/>
    </xf>
    <xf numFmtId="0" fontId="11" fillId="7" borderId="36" xfId="0" applyFont="1" applyFill="1" applyBorder="1" applyAlignment="1">
      <alignment horizontal="right" vertical="center"/>
    </xf>
    <xf numFmtId="178" fontId="11" fillId="7" borderId="36" xfId="0" applyNumberFormat="1" applyFont="1" applyFill="1" applyBorder="1" applyAlignment="1">
      <alignment horizontal="right" vertical="center"/>
    </xf>
    <xf numFmtId="10" fontId="11" fillId="7" borderId="36" xfId="0" applyNumberFormat="1" applyFont="1" applyFill="1" applyBorder="1" applyAlignment="1">
      <alignment horizontal="right" vertical="center"/>
    </xf>
    <xf numFmtId="0" fontId="15" fillId="0" borderId="0" xfId="0" applyFont="1"/>
    <xf numFmtId="0" fontId="15" fillId="0" borderId="0" xfId="0" applyFont="1" applyAlignment="1"/>
    <xf numFmtId="10" fontId="11" fillId="0" borderId="36" xfId="0" applyNumberFormat="1" applyFont="1" applyBorder="1" applyAlignment="1">
      <alignment horizontal="right" vertical="center"/>
    </xf>
    <xf numFmtId="0" fontId="11" fillId="0" borderId="0" xfId="0" applyFont="1" applyAlignment="1"/>
    <xf numFmtId="0" fontId="6" fillId="0" borderId="0" xfId="0" applyFont="1" applyAlignment="1">
      <alignment horizontal="center"/>
    </xf>
    <xf numFmtId="0" fontId="55" fillId="39" borderId="8" xfId="0" applyFont="1" applyFill="1" applyBorder="1" applyAlignment="1">
      <alignment horizontal="center" vertical="center"/>
    </xf>
    <xf numFmtId="0" fontId="13" fillId="6" borderId="36" xfId="0" applyFont="1" applyFill="1" applyBorder="1" applyAlignment="1">
      <alignment horizontal="center" vertical="center"/>
    </xf>
    <xf numFmtId="0" fontId="11" fillId="9" borderId="6" xfId="0" applyFont="1" applyFill="1" applyBorder="1" applyAlignment="1">
      <alignment vertical="center"/>
    </xf>
    <xf numFmtId="0" fontId="11" fillId="9" borderId="6" xfId="0" applyFont="1" applyFill="1" applyBorder="1" applyAlignment="1">
      <alignment horizontal="center" vertical="center"/>
    </xf>
    <xf numFmtId="0" fontId="11" fillId="9" borderId="4" xfId="0" applyFont="1" applyFill="1" applyBorder="1" applyAlignment="1">
      <alignment vertical="center"/>
    </xf>
    <xf numFmtId="0" fontId="11" fillId="9" borderId="4" xfId="0" applyFont="1" applyFill="1" applyBorder="1" applyAlignment="1">
      <alignment horizontal="center" vertical="center"/>
    </xf>
    <xf numFmtId="10" fontId="11" fillId="9" borderId="4" xfId="0" applyNumberFormat="1" applyFont="1" applyFill="1" applyBorder="1" applyAlignment="1">
      <alignment horizontal="center" vertical="center"/>
    </xf>
    <xf numFmtId="0" fontId="10" fillId="17" borderId="0" xfId="0" applyFont="1" applyFill="1" applyAlignment="1">
      <alignment wrapText="1"/>
    </xf>
    <xf numFmtId="0" fontId="11" fillId="0" borderId="0" xfId="0" applyFont="1" applyAlignment="1">
      <alignment wrapText="1"/>
    </xf>
    <xf numFmtId="0" fontId="10" fillId="12" borderId="0" xfId="0" applyFont="1" applyFill="1" applyAlignment="1">
      <alignment wrapText="1"/>
    </xf>
    <xf numFmtId="0" fontId="11" fillId="40" borderId="0" xfId="0" applyFont="1" applyFill="1" applyAlignment="1">
      <alignment wrapText="1"/>
    </xf>
    <xf numFmtId="0" fontId="56" fillId="41" borderId="8" xfId="0" applyFont="1" applyFill="1" applyBorder="1" applyAlignment="1">
      <alignment horizontal="center" vertical="center"/>
    </xf>
    <xf numFmtId="0" fontId="10" fillId="39" borderId="36" xfId="0" applyFont="1" applyFill="1" applyBorder="1" applyAlignment="1">
      <alignment horizontal="center" vertical="center"/>
    </xf>
    <xf numFmtId="0" fontId="10" fillId="39" borderId="36" xfId="0" applyFont="1" applyFill="1" applyBorder="1" applyAlignment="1">
      <alignment horizontal="center" vertical="center" wrapText="1"/>
    </xf>
    <xf numFmtId="0" fontId="15" fillId="7" borderId="6" xfId="0" applyFont="1" applyFill="1" applyBorder="1" applyAlignment="1">
      <alignment vertical="center"/>
    </xf>
    <xf numFmtId="0" fontId="15" fillId="7" borderId="6" xfId="0" applyFont="1" applyFill="1" applyBorder="1" applyAlignment="1">
      <alignment horizontal="center" vertical="center"/>
    </xf>
    <xf numFmtId="0" fontId="15" fillId="0" borderId="4" xfId="0" applyFont="1" applyBorder="1" applyAlignment="1">
      <alignment vertical="center"/>
    </xf>
    <xf numFmtId="0" fontId="15" fillId="7" borderId="4" xfId="0" applyFont="1" applyFill="1" applyBorder="1" applyAlignment="1">
      <alignment vertical="center"/>
    </xf>
    <xf numFmtId="0" fontId="15" fillId="7" borderId="4" xfId="0" applyFont="1" applyFill="1" applyBorder="1" applyAlignment="1">
      <alignment horizontal="center" vertical="center"/>
    </xf>
    <xf numFmtId="10" fontId="15" fillId="7" borderId="4" xfId="0" applyNumberFormat="1" applyFont="1" applyFill="1" applyBorder="1" applyAlignment="1">
      <alignment horizontal="center" vertical="center"/>
    </xf>
    <xf numFmtId="0" fontId="56" fillId="39" borderId="9" xfId="0" applyFont="1" applyFill="1" applyBorder="1" applyAlignment="1">
      <alignment horizontal="center" vertical="center"/>
    </xf>
    <xf numFmtId="0" fontId="56" fillId="39" borderId="9" xfId="0" applyFont="1" applyFill="1" applyBorder="1" applyAlignment="1">
      <alignment horizontal="center" vertical="center" wrapText="1"/>
    </xf>
    <xf numFmtId="0" fontId="57" fillId="42" borderId="4" xfId="0" applyFont="1" applyFill="1" applyBorder="1" applyAlignment="1">
      <alignment vertical="center"/>
    </xf>
    <xf numFmtId="10" fontId="57" fillId="42" borderId="4" xfId="0" applyNumberFormat="1" applyFont="1" applyFill="1" applyBorder="1" applyAlignment="1">
      <alignment horizontal="center" vertical="center"/>
    </xf>
    <xf numFmtId="0" fontId="57" fillId="0" borderId="4" xfId="0" applyFont="1" applyBorder="1" applyAlignment="1">
      <alignment vertical="center"/>
    </xf>
    <xf numFmtId="10" fontId="57" fillId="0" borderId="4" xfId="0" applyNumberFormat="1" applyFont="1" applyBorder="1" applyAlignment="1">
      <alignment horizontal="center" vertical="center"/>
    </xf>
    <xf numFmtId="0" fontId="57" fillId="0" borderId="4" xfId="0" applyFont="1" applyBorder="1" applyAlignment="1">
      <alignment horizontal="center" vertical="center"/>
    </xf>
    <xf numFmtId="0" fontId="15" fillId="0" borderId="0" xfId="0" applyFont="1" applyAlignment="1">
      <alignment wrapText="1"/>
    </xf>
    <xf numFmtId="0" fontId="11" fillId="9" borderId="6" xfId="0" applyFont="1" applyFill="1" applyBorder="1" applyAlignment="1">
      <alignment vertical="center" wrapText="1"/>
    </xf>
    <xf numFmtId="0" fontId="11" fillId="9" borderId="4" xfId="0" applyFont="1" applyFill="1" applyBorder="1" applyAlignment="1">
      <alignment vertical="center" wrapText="1"/>
    </xf>
    <xf numFmtId="181" fontId="15" fillId="0" borderId="4" xfId="0" applyNumberFormat="1" applyFont="1" applyBorder="1" applyAlignment="1">
      <alignment horizontal="center" vertical="center"/>
    </xf>
    <xf numFmtId="178" fontId="6" fillId="0" borderId="0" xfId="0" applyNumberFormat="1" applyFont="1"/>
    <xf numFmtId="0" fontId="54" fillId="0" borderId="0" xfId="0" applyFont="1" applyAlignment="1"/>
    <xf numFmtId="0" fontId="54" fillId="0" borderId="0" xfId="0" applyFont="1" applyAlignment="1">
      <alignment horizontal="center" wrapText="1"/>
    </xf>
    <xf numFmtId="0" fontId="57" fillId="42" borderId="4" xfId="0" applyFont="1" applyFill="1" applyBorder="1" applyAlignment="1">
      <alignment horizontal="center" vertical="center"/>
    </xf>
    <xf numFmtId="0" fontId="13" fillId="6" borderId="8" xfId="0" applyFont="1" applyFill="1" applyBorder="1" applyAlignment="1">
      <alignment horizontal="center" vertical="center"/>
    </xf>
    <xf numFmtId="0" fontId="15" fillId="0" borderId="6" xfId="0" applyFont="1" applyBorder="1" applyAlignment="1">
      <alignment vertical="center"/>
    </xf>
    <xf numFmtId="0" fontId="15" fillId="9" borderId="4" xfId="0" applyFont="1" applyFill="1" applyBorder="1" applyAlignment="1">
      <alignment vertical="center"/>
    </xf>
    <xf numFmtId="0" fontId="15" fillId="0" borderId="6" xfId="0" applyFont="1" applyBorder="1" applyAlignment="1">
      <alignment vertical="center" wrapText="1"/>
    </xf>
    <xf numFmtId="0" fontId="15" fillId="9" borderId="4" xfId="0" applyFont="1" applyFill="1" applyBorder="1" applyAlignment="1">
      <alignment horizontal="center" vertical="center"/>
    </xf>
    <xf numFmtId="0" fontId="15" fillId="9" borderId="4" xfId="0" applyFont="1" applyFill="1" applyBorder="1" applyAlignment="1">
      <alignment vertical="center" wrapText="1"/>
    </xf>
    <xf numFmtId="0" fontId="15" fillId="0" borderId="4" xfId="0" applyFont="1" applyBorder="1" applyAlignment="1">
      <alignment vertical="center" wrapText="1"/>
    </xf>
    <xf numFmtId="0" fontId="11" fillId="0" borderId="0" xfId="0" applyFont="1" applyAlignment="1">
      <alignment horizontal="center"/>
    </xf>
    <xf numFmtId="0" fontId="56" fillId="6" borderId="8" xfId="0" applyFont="1" applyFill="1" applyBorder="1" applyAlignment="1">
      <alignment horizontal="center" vertical="center"/>
    </xf>
    <xf numFmtId="0" fontId="10" fillId="2" borderId="8" xfId="0" applyFont="1" applyFill="1" applyBorder="1" applyAlignment="1">
      <alignment horizontal="center" vertical="center"/>
    </xf>
    <xf numFmtId="0" fontId="45" fillId="43" borderId="60" xfId="0" applyFont="1" applyFill="1" applyBorder="1" applyAlignment="1">
      <alignment horizontal="center" vertical="center"/>
    </xf>
    <xf numFmtId="0" fontId="44" fillId="7" borderId="6" xfId="0" applyFont="1" applyFill="1" applyBorder="1" applyAlignment="1">
      <alignment vertical="center"/>
    </xf>
    <xf numFmtId="0" fontId="44" fillId="0" borderId="4" xfId="0" applyFont="1" applyBorder="1" applyAlignment="1">
      <alignment vertical="center"/>
    </xf>
    <xf numFmtId="0" fontId="44" fillId="7" borderId="4" xfId="0" applyFont="1" applyFill="1" applyBorder="1" applyAlignment="1">
      <alignment vertical="center"/>
    </xf>
    <xf numFmtId="0" fontId="10" fillId="2" borderId="36" xfId="0" applyFont="1" applyFill="1" applyBorder="1" applyAlignment="1">
      <alignment horizontal="center" vertical="center" wrapText="1"/>
    </xf>
    <xf numFmtId="0" fontId="57" fillId="0" borderId="0" xfId="0" applyFont="1" applyAlignment="1">
      <alignment vertical="center"/>
    </xf>
    <xf numFmtId="0" fontId="45" fillId="6" borderId="8" xfId="0" applyFont="1" applyFill="1" applyBorder="1" applyAlignment="1">
      <alignment horizontal="center" vertical="center"/>
    </xf>
    <xf numFmtId="0" fontId="45" fillId="2" borderId="8" xfId="0" applyFont="1" applyFill="1" applyBorder="1" applyAlignment="1">
      <alignment horizontal="center" vertical="center"/>
    </xf>
    <xf numFmtId="0" fontId="45" fillId="43" borderId="9" xfId="0" applyFont="1" applyFill="1" applyBorder="1" applyAlignment="1">
      <alignment horizontal="center" vertical="center"/>
    </xf>
    <xf numFmtId="0" fontId="44" fillId="0" borderId="3" xfId="0" applyFont="1" applyBorder="1" applyAlignment="1">
      <alignment vertical="center"/>
    </xf>
    <xf numFmtId="0" fontId="45" fillId="2" borderId="36" xfId="0" applyFont="1" applyFill="1" applyBorder="1" applyAlignment="1">
      <alignment horizontal="center" vertical="center"/>
    </xf>
    <xf numFmtId="0" fontId="56" fillId="36" borderId="0" xfId="0" applyFont="1" applyFill="1" applyAlignment="1">
      <alignment horizontal="center" vertical="center"/>
    </xf>
    <xf numFmtId="0" fontId="10" fillId="17" borderId="0" xfId="0" applyFont="1" applyFill="1" applyAlignment="1">
      <alignment horizontal="center" vertical="center"/>
    </xf>
    <xf numFmtId="0" fontId="11" fillId="11" borderId="0" xfId="0" applyFont="1" applyFill="1" applyAlignment="1">
      <alignment vertical="center"/>
    </xf>
    <xf numFmtId="0" fontId="11" fillId="13" borderId="0" xfId="0" applyFont="1" applyFill="1" applyAlignment="1">
      <alignment vertical="center"/>
    </xf>
    <xf numFmtId="0" fontId="11" fillId="15" borderId="0" xfId="0" applyFont="1" applyFill="1" applyAlignment="1">
      <alignment vertical="center"/>
    </xf>
    <xf numFmtId="0" fontId="55" fillId="6" borderId="8" xfId="0" applyFont="1" applyFill="1" applyBorder="1" applyAlignment="1">
      <alignment horizontal="center" vertical="center"/>
    </xf>
    <xf numFmtId="0" fontId="10" fillId="2" borderId="22" xfId="0" applyFont="1" applyFill="1" applyBorder="1" applyAlignment="1">
      <alignment horizontal="center" vertical="center"/>
    </xf>
    <xf numFmtId="3" fontId="44" fillId="7" borderId="6" xfId="0" applyNumberFormat="1" applyFont="1" applyFill="1" applyBorder="1" applyAlignment="1">
      <alignment horizontal="center" vertical="center"/>
    </xf>
    <xf numFmtId="10" fontId="44" fillId="7" borderId="6" xfId="0" applyNumberFormat="1" applyFont="1" applyFill="1" applyBorder="1" applyAlignment="1">
      <alignment horizontal="center" vertical="center"/>
    </xf>
    <xf numFmtId="3" fontId="44" fillId="0" borderId="4" xfId="0" applyNumberFormat="1" applyFont="1" applyBorder="1" applyAlignment="1">
      <alignment horizontal="center" vertical="center"/>
    </xf>
    <xf numFmtId="0" fontId="10" fillId="2" borderId="8" xfId="0" applyFont="1" applyFill="1" applyBorder="1" applyAlignment="1">
      <alignment horizontal="center" vertical="center" wrapText="1"/>
    </xf>
    <xf numFmtId="0" fontId="11" fillId="7" borderId="31" xfId="0" applyFont="1" applyFill="1" applyBorder="1" applyAlignment="1">
      <alignment vertical="center" wrapText="1"/>
    </xf>
    <xf numFmtId="0" fontId="44" fillId="0" borderId="3" xfId="0" applyFont="1" applyBorder="1" applyAlignment="1">
      <alignment horizontal="center" vertical="center"/>
    </xf>
    <xf numFmtId="10" fontId="44" fillId="0" borderId="3" xfId="0" applyNumberFormat="1" applyFont="1" applyBorder="1" applyAlignment="1">
      <alignment horizontal="center" vertical="center"/>
    </xf>
    <xf numFmtId="0" fontId="58" fillId="2" borderId="36" xfId="0" applyFont="1" applyFill="1" applyBorder="1" applyAlignment="1">
      <alignment vertical="center"/>
    </xf>
    <xf numFmtId="0" fontId="44" fillId="7" borderId="6" xfId="0" applyFont="1" applyFill="1" applyBorder="1" applyAlignment="1">
      <alignment horizontal="center" vertical="center"/>
    </xf>
    <xf numFmtId="10" fontId="44" fillId="7" borderId="31" xfId="0" applyNumberFormat="1" applyFont="1" applyFill="1" applyBorder="1" applyAlignment="1">
      <alignment horizontal="center" vertical="center"/>
    </xf>
    <xf numFmtId="10" fontId="44" fillId="0" borderId="17" xfId="0" applyNumberFormat="1" applyFont="1" applyBorder="1" applyAlignment="1">
      <alignment horizontal="center" vertical="center"/>
    </xf>
    <xf numFmtId="10" fontId="44" fillId="7" borderId="17" xfId="0" applyNumberFormat="1" applyFont="1" applyFill="1" applyBorder="1" applyAlignment="1">
      <alignment horizontal="center" vertical="center"/>
    </xf>
    <xf numFmtId="0" fontId="5" fillId="0" borderId="61" xfId="0" applyFont="1" applyBorder="1"/>
    <xf numFmtId="0" fontId="11" fillId="7" borderId="17" xfId="0" applyFont="1" applyFill="1" applyBorder="1" applyAlignment="1">
      <alignment vertical="center"/>
    </xf>
    <xf numFmtId="0" fontId="11" fillId="0" borderId="17" xfId="0" applyFont="1" applyBorder="1" applyAlignment="1">
      <alignment vertical="center"/>
    </xf>
    <xf numFmtId="0" fontId="56" fillId="3" borderId="0" xfId="0" applyFont="1" applyFill="1" applyAlignment="1">
      <alignment horizontal="center" vertical="center"/>
    </xf>
    <xf numFmtId="0" fontId="10" fillId="3" borderId="0" xfId="0" applyFont="1" applyFill="1" applyAlignment="1">
      <alignment horizontal="center" vertical="center"/>
    </xf>
    <xf numFmtId="0" fontId="57" fillId="0" borderId="0" xfId="0" applyFont="1" applyAlignment="1">
      <alignment horizontal="center" vertical="center"/>
    </xf>
    <xf numFmtId="0" fontId="59" fillId="44" borderId="8" xfId="0" applyFont="1" applyFill="1" applyBorder="1" applyAlignment="1">
      <alignment horizontal="center" vertical="center"/>
    </xf>
    <xf numFmtId="0" fontId="56" fillId="45" borderId="36" xfId="0" applyFont="1" applyFill="1" applyBorder="1" applyAlignment="1">
      <alignment horizontal="center" vertical="center"/>
    </xf>
    <xf numFmtId="0" fontId="56" fillId="45" borderId="36" xfId="0" applyFont="1" applyFill="1" applyBorder="1" applyAlignment="1">
      <alignment horizontal="center" vertical="center" wrapText="1"/>
    </xf>
    <xf numFmtId="0" fontId="57" fillId="46" borderId="62" xfId="0" applyFont="1" applyFill="1" applyBorder="1" applyAlignment="1">
      <alignment vertical="center"/>
    </xf>
    <xf numFmtId="0" fontId="57" fillId="46" borderId="5" xfId="0" applyFont="1" applyFill="1" applyBorder="1" applyAlignment="1">
      <alignment horizontal="center" vertical="center"/>
    </xf>
    <xf numFmtId="3" fontId="57" fillId="0" borderId="4" xfId="0" applyNumberFormat="1" applyFont="1" applyBorder="1" applyAlignment="1">
      <alignment horizontal="center" vertical="center"/>
    </xf>
    <xf numFmtId="0" fontId="57" fillId="46" borderId="4" xfId="0" applyFont="1" applyFill="1" applyBorder="1" applyAlignment="1">
      <alignment vertical="center"/>
    </xf>
    <xf numFmtId="0" fontId="57" fillId="46" borderId="4" xfId="0" applyFont="1" applyFill="1" applyBorder="1" applyAlignment="1">
      <alignment horizontal="center" vertical="center"/>
    </xf>
    <xf numFmtId="0" fontId="60" fillId="0" borderId="4" xfId="0" applyFont="1" applyBorder="1" applyAlignment="1">
      <alignment vertical="center"/>
    </xf>
    <xf numFmtId="0" fontId="56" fillId="44" borderId="8" xfId="0" applyFont="1" applyFill="1" applyBorder="1" applyAlignment="1">
      <alignment horizontal="center" vertical="center"/>
    </xf>
    <xf numFmtId="0" fontId="56" fillId="45" borderId="9" xfId="0" applyFont="1" applyFill="1" applyBorder="1" applyAlignment="1">
      <alignment horizontal="center" vertical="center"/>
    </xf>
    <xf numFmtId="0" fontId="56" fillId="45" borderId="9" xfId="0" applyFont="1" applyFill="1" applyBorder="1" applyAlignment="1">
      <alignment horizontal="center" vertical="center" wrapText="1"/>
    </xf>
    <xf numFmtId="0" fontId="57" fillId="7" borderId="4" xfId="0" applyFont="1" applyFill="1" applyBorder="1" applyAlignment="1">
      <alignment vertical="center"/>
    </xf>
    <xf numFmtId="3" fontId="57" fillId="7" borderId="4" xfId="0" applyNumberFormat="1" applyFont="1" applyFill="1" applyBorder="1" applyAlignment="1">
      <alignment horizontal="center" vertical="center"/>
    </xf>
    <xf numFmtId="0" fontId="57" fillId="7" borderId="4" xfId="0" applyFont="1" applyFill="1" applyBorder="1" applyAlignment="1">
      <alignment horizontal="center" vertical="center"/>
    </xf>
    <xf numFmtId="10" fontId="57" fillId="7" borderId="4" xfId="0" applyNumberFormat="1" applyFont="1" applyFill="1" applyBorder="1" applyAlignment="1">
      <alignment horizontal="center" vertical="center"/>
    </xf>
    <xf numFmtId="0" fontId="40" fillId="0" borderId="4" xfId="0" applyFont="1" applyBorder="1" applyAlignment="1">
      <alignment vertical="center"/>
    </xf>
    <xf numFmtId="0" fontId="56" fillId="44" borderId="17" xfId="0" applyFont="1" applyFill="1" applyBorder="1" applyAlignment="1">
      <alignment horizontal="center" vertical="center"/>
    </xf>
    <xf numFmtId="0" fontId="56" fillId="45" borderId="4" xfId="0" applyFont="1" applyFill="1" applyBorder="1" applyAlignment="1">
      <alignment horizontal="center" vertical="center"/>
    </xf>
    <xf numFmtId="0" fontId="56" fillId="45" borderId="17" xfId="0" applyFont="1" applyFill="1" applyBorder="1" applyAlignment="1">
      <alignment horizontal="center" vertical="center"/>
    </xf>
    <xf numFmtId="0" fontId="61" fillId="0" borderId="17" xfId="0" applyFont="1" applyBorder="1" applyAlignment="1">
      <alignment vertical="center"/>
    </xf>
    <xf numFmtId="9" fontId="61" fillId="7" borderId="17" xfId="0" applyNumberFormat="1" applyFont="1" applyFill="1" applyBorder="1" applyAlignment="1">
      <alignment horizontal="left" vertical="center"/>
    </xf>
    <xf numFmtId="0" fontId="61" fillId="7" borderId="17" xfId="0" applyFont="1" applyFill="1" applyBorder="1" applyAlignment="1">
      <alignment vertical="center"/>
    </xf>
    <xf numFmtId="0" fontId="61" fillId="0" borderId="17" xfId="0" applyFont="1" applyBorder="1" applyAlignment="1">
      <alignment vertical="center" wrapText="1"/>
    </xf>
    <xf numFmtId="0" fontId="56" fillId="44" borderId="4" xfId="0" applyFont="1" applyFill="1" applyBorder="1" applyAlignment="1">
      <alignment horizontal="center" vertical="center"/>
    </xf>
    <xf numFmtId="0" fontId="57" fillId="7" borderId="4" xfId="0" applyFont="1" applyFill="1" applyBorder="1" applyAlignment="1">
      <alignment vertical="center" wrapText="1"/>
    </xf>
    <xf numFmtId="0" fontId="57" fillId="0" borderId="4" xfId="0" applyFont="1" applyBorder="1" applyAlignment="1">
      <alignment vertical="center" wrapText="1"/>
    </xf>
    <xf numFmtId="0" fontId="55" fillId="44" borderId="8" xfId="0" applyFont="1" applyFill="1" applyBorder="1" applyAlignment="1">
      <alignment horizontal="center" vertical="center"/>
    </xf>
    <xf numFmtId="0" fontId="56" fillId="45" borderId="60" xfId="0" applyFont="1" applyFill="1" applyBorder="1" applyAlignment="1">
      <alignment horizontal="center" vertical="center"/>
    </xf>
    <xf numFmtId="0" fontId="56" fillId="45" borderId="63" xfId="0" applyFont="1" applyFill="1" applyBorder="1" applyAlignment="1">
      <alignment horizontal="center" vertical="center"/>
    </xf>
    <xf numFmtId="0" fontId="5" fillId="0" borderId="64" xfId="0" applyFont="1" applyBorder="1"/>
    <xf numFmtId="0" fontId="57" fillId="7" borderId="6" xfId="0" applyFont="1" applyFill="1" applyBorder="1" applyAlignment="1">
      <alignment vertical="center"/>
    </xf>
    <xf numFmtId="0" fontId="61" fillId="7" borderId="31" xfId="0" applyFont="1" applyFill="1" applyBorder="1" applyAlignment="1">
      <alignment vertical="center"/>
    </xf>
    <xf numFmtId="0" fontId="57" fillId="46" borderId="65" xfId="0" applyFont="1" applyFill="1" applyBorder="1" applyAlignment="1">
      <alignment horizontal="center" vertical="center"/>
    </xf>
    <xf numFmtId="3" fontId="57" fillId="46" borderId="4" xfId="0" applyNumberFormat="1" applyFont="1" applyFill="1" applyBorder="1" applyAlignment="1">
      <alignment horizontal="center" vertical="center"/>
    </xf>
    <xf numFmtId="0" fontId="5" fillId="0" borderId="66" xfId="0" applyFont="1" applyBorder="1"/>
    <xf numFmtId="0" fontId="56" fillId="45" borderId="22" xfId="0" applyFont="1" applyFill="1" applyBorder="1" applyAlignment="1">
      <alignment horizontal="center" vertical="center"/>
    </xf>
    <xf numFmtId="0" fontId="62" fillId="11" borderId="3" xfId="0" applyFont="1" applyFill="1" applyBorder="1" applyAlignment="1">
      <alignment horizontal="center" vertical="center"/>
    </xf>
    <xf numFmtId="0" fontId="61" fillId="11" borderId="17" xfId="0" applyFont="1" applyFill="1" applyBorder="1" applyAlignment="1">
      <alignment vertical="center"/>
    </xf>
    <xf numFmtId="0" fontId="63" fillId="13" borderId="3" xfId="0" applyFont="1" applyFill="1" applyBorder="1" applyAlignment="1">
      <alignment horizontal="center" vertical="center"/>
    </xf>
    <xf numFmtId="0" fontId="61" fillId="13" borderId="17" xfId="0" applyFont="1" applyFill="1" applyBorder="1" applyAlignment="1">
      <alignment vertical="center"/>
    </xf>
    <xf numFmtId="0" fontId="64" fillId="15" borderId="3" xfId="0" applyFont="1" applyFill="1" applyBorder="1" applyAlignment="1">
      <alignment horizontal="center" vertical="center"/>
    </xf>
    <xf numFmtId="0" fontId="61" fillId="15" borderId="17" xfId="0" applyFont="1" applyFill="1" applyBorder="1" applyAlignment="1">
      <alignment vertical="center"/>
    </xf>
    <xf numFmtId="0" fontId="61" fillId="15" borderId="0" xfId="0" applyFont="1" applyFill="1" applyAlignment="1">
      <alignment vertical="center" wrapText="1"/>
    </xf>
    <xf numFmtId="0" fontId="56" fillId="45" borderId="8" xfId="0" applyFont="1" applyFill="1" applyBorder="1" applyAlignment="1">
      <alignment horizontal="center" vertical="center"/>
    </xf>
    <xf numFmtId="0" fontId="65" fillId="0" borderId="6" xfId="0" applyFont="1" applyBorder="1" applyAlignment="1">
      <alignment vertical="center"/>
    </xf>
    <xf numFmtId="0" fontId="66" fillId="0" borderId="31" xfId="0" applyFont="1" applyBorder="1" applyAlignment="1">
      <alignment vertical="center"/>
    </xf>
    <xf numFmtId="0" fontId="65" fillId="7" borderId="4" xfId="0" applyFont="1" applyFill="1" applyBorder="1" applyAlignment="1">
      <alignment vertical="center"/>
    </xf>
    <xf numFmtId="0" fontId="66" fillId="7" borderId="17" xfId="0" applyFont="1" applyFill="1" applyBorder="1" applyAlignment="1">
      <alignment vertical="center"/>
    </xf>
    <xf numFmtId="0" fontId="65" fillId="0" borderId="4" xfId="0" applyFont="1" applyBorder="1" applyAlignment="1">
      <alignment vertical="center"/>
    </xf>
    <xf numFmtId="0" fontId="66" fillId="0" borderId="17" xfId="0" applyFont="1" applyBorder="1" applyAlignment="1">
      <alignment vertical="center"/>
    </xf>
    <xf numFmtId="0" fontId="59" fillId="36" borderId="67" xfId="0" applyFont="1" applyFill="1" applyBorder="1" applyAlignment="1">
      <alignment horizontal="center" vertical="center"/>
    </xf>
    <xf numFmtId="0" fontId="5" fillId="0" borderId="67" xfId="0" applyFont="1" applyBorder="1"/>
    <xf numFmtId="0" fontId="59" fillId="17" borderId="68" xfId="0" applyFont="1" applyFill="1" applyBorder="1" applyAlignment="1">
      <alignment horizontal="center" vertical="center"/>
    </xf>
    <xf numFmtId="0" fontId="5" fillId="0" borderId="68" xfId="0" applyFont="1" applyBorder="1"/>
    <xf numFmtId="0" fontId="55" fillId="10" borderId="69" xfId="0" applyFont="1" applyFill="1" applyBorder="1" applyAlignment="1">
      <alignment horizontal="center" vertical="center"/>
    </xf>
    <xf numFmtId="0" fontId="55" fillId="10" borderId="70" xfId="0" applyFont="1" applyFill="1" applyBorder="1" applyAlignment="1">
      <alignment horizontal="center" vertical="center"/>
    </xf>
    <xf numFmtId="0" fontId="67" fillId="11" borderId="51" xfId="0" applyFont="1" applyFill="1" applyBorder="1" applyAlignment="1">
      <alignment vertical="center"/>
    </xf>
    <xf numFmtId="4" fontId="68" fillId="11" borderId="48" xfId="0" applyNumberFormat="1" applyFont="1" applyFill="1" applyBorder="1" applyAlignment="1">
      <alignment horizontal="center" vertical="center"/>
    </xf>
    <xf numFmtId="0" fontId="67" fillId="0" borderId="51" xfId="0" applyFont="1" applyBorder="1" applyAlignment="1">
      <alignment vertical="center"/>
    </xf>
    <xf numFmtId="0" fontId="68" fillId="0" borderId="48" xfId="0" applyFont="1" applyBorder="1" applyAlignment="1">
      <alignment horizontal="center" vertical="center"/>
    </xf>
    <xf numFmtId="10" fontId="68" fillId="11" borderId="48" xfId="0" applyNumberFormat="1" applyFont="1" applyFill="1" applyBorder="1" applyAlignment="1">
      <alignment horizontal="center" vertical="center"/>
    </xf>
    <xf numFmtId="0" fontId="67" fillId="11" borderId="71" xfId="0" applyFont="1" applyFill="1" applyBorder="1" applyAlignment="1">
      <alignment vertical="center"/>
    </xf>
    <xf numFmtId="10" fontId="68" fillId="11" borderId="72" xfId="0" applyNumberFormat="1" applyFont="1" applyFill="1" applyBorder="1" applyAlignment="1">
      <alignment horizontal="center" vertical="center"/>
    </xf>
    <xf numFmtId="0" fontId="55" fillId="17" borderId="69" xfId="0" applyFont="1" applyFill="1" applyBorder="1" applyAlignment="1">
      <alignment horizontal="center" vertical="center"/>
    </xf>
    <xf numFmtId="0" fontId="55" fillId="17" borderId="73" xfId="0" applyFont="1" applyFill="1" applyBorder="1" applyAlignment="1">
      <alignment horizontal="center" vertical="center"/>
    </xf>
    <xf numFmtId="0" fontId="69" fillId="11" borderId="47" xfId="0" applyFont="1" applyFill="1" applyBorder="1" applyAlignment="1">
      <alignment vertical="center"/>
    </xf>
    <xf numFmtId="0" fontId="70" fillId="11" borderId="47" xfId="0" applyFont="1" applyFill="1" applyBorder="1" applyAlignment="1">
      <alignment horizontal="center" vertical="center"/>
    </xf>
    <xf numFmtId="0" fontId="69" fillId="0" borderId="47" xfId="0" applyFont="1" applyBorder="1" applyAlignment="1">
      <alignment vertical="center"/>
    </xf>
    <xf numFmtId="3" fontId="70" fillId="0" borderId="47" xfId="0" applyNumberFormat="1" applyFont="1" applyBorder="1" applyAlignment="1">
      <alignment horizontal="center" vertical="center"/>
    </xf>
    <xf numFmtId="9" fontId="70" fillId="11" borderId="47" xfId="0" applyNumberFormat="1" applyFont="1" applyFill="1" applyBorder="1" applyAlignment="1">
      <alignment horizontal="center" vertical="center"/>
    </xf>
    <xf numFmtId="0" fontId="70" fillId="0" borderId="47" xfId="0" applyFont="1" applyBorder="1" applyAlignment="1">
      <alignment horizontal="center" vertical="center"/>
    </xf>
    <xf numFmtId="0" fontId="69" fillId="11" borderId="49" xfId="0" applyFont="1" applyFill="1" applyBorder="1" applyAlignment="1">
      <alignment vertical="center"/>
    </xf>
    <xf numFmtId="3" fontId="70" fillId="11" borderId="49" xfId="0" applyNumberFormat="1" applyFont="1" applyFill="1" applyBorder="1" applyAlignment="1">
      <alignment horizontal="center" vertical="center"/>
    </xf>
    <xf numFmtId="0" fontId="71" fillId="6" borderId="0" xfId="0" applyFont="1" applyFill="1" applyAlignment="1">
      <alignment vertical="center"/>
    </xf>
    <xf numFmtId="0" fontId="67" fillId="7" borderId="0" xfId="0" applyFont="1" applyFill="1" applyAlignment="1">
      <alignment vertical="center"/>
    </xf>
    <xf numFmtId="0" fontId="67" fillId="0" borderId="0" xfId="0" applyFont="1" applyAlignment="1">
      <alignment vertical="center"/>
    </xf>
    <xf numFmtId="0" fontId="69" fillId="0" borderId="0" xfId="0" applyFont="1" applyAlignment="1">
      <alignment vertical="center"/>
    </xf>
    <xf numFmtId="0" fontId="55" fillId="6" borderId="55" xfId="0" applyFont="1" applyFill="1" applyBorder="1" applyAlignment="1">
      <alignment horizontal="center" vertical="center"/>
    </xf>
    <xf numFmtId="0" fontId="55" fillId="2" borderId="66" xfId="0" applyFont="1" applyFill="1" applyBorder="1" applyAlignment="1">
      <alignment horizontal="center" vertical="center"/>
    </xf>
    <xf numFmtId="0" fontId="55" fillId="2" borderId="60" xfId="0" applyFont="1" applyFill="1" applyBorder="1" applyAlignment="1">
      <alignment horizontal="center" vertical="center"/>
    </xf>
    <xf numFmtId="0" fontId="67" fillId="9" borderId="11" xfId="0" applyFont="1" applyFill="1" applyBorder="1" applyAlignment="1">
      <alignment vertical="center"/>
    </xf>
    <xf numFmtId="4" fontId="67" fillId="9" borderId="4" xfId="0" applyNumberFormat="1" applyFont="1" applyFill="1" applyBorder="1" applyAlignment="1">
      <alignment horizontal="center" vertical="center"/>
    </xf>
    <xf numFmtId="0" fontId="67" fillId="0" borderId="11" xfId="0" applyFont="1" applyBorder="1" applyAlignment="1">
      <alignment vertical="center"/>
    </xf>
    <xf numFmtId="0" fontId="67" fillId="0" borderId="4" xfId="0" applyFont="1" applyBorder="1" applyAlignment="1">
      <alignment horizontal="center" vertical="center"/>
    </xf>
    <xf numFmtId="10" fontId="67" fillId="9" borderId="4" xfId="0" applyNumberFormat="1" applyFont="1" applyFill="1" applyBorder="1" applyAlignment="1">
      <alignment horizontal="center" vertical="center"/>
    </xf>
    <xf numFmtId="0" fontId="67" fillId="9" borderId="12" xfId="0" applyFont="1" applyFill="1" applyBorder="1" applyAlignment="1">
      <alignment vertical="center"/>
    </xf>
    <xf numFmtId="10" fontId="67" fillId="9" borderId="3" xfId="0" applyNumberFormat="1" applyFont="1" applyFill="1" applyBorder="1" applyAlignment="1">
      <alignment horizontal="center" vertical="center"/>
    </xf>
    <xf numFmtId="0" fontId="55" fillId="10" borderId="73" xfId="0" applyFont="1" applyFill="1" applyBorder="1" applyAlignment="1">
      <alignment horizontal="center" vertical="center"/>
    </xf>
    <xf numFmtId="0" fontId="68" fillId="11" borderId="48" xfId="0" applyFont="1" applyFill="1" applyBorder="1" applyAlignment="1">
      <alignment horizontal="center" vertical="center"/>
    </xf>
    <xf numFmtId="4" fontId="68" fillId="11" borderId="46" xfId="0" applyNumberFormat="1" applyFont="1" applyFill="1" applyBorder="1" applyAlignment="1">
      <alignment horizontal="center" vertical="center"/>
    </xf>
    <xf numFmtId="0" fontId="68" fillId="0" borderId="46" xfId="0" applyFont="1" applyBorder="1" applyAlignment="1">
      <alignment horizontal="center" vertical="center"/>
    </xf>
    <xf numFmtId="10" fontId="68" fillId="11" borderId="46" xfId="0" applyNumberFormat="1" applyFont="1" applyFill="1" applyBorder="1" applyAlignment="1">
      <alignment horizontal="center" vertical="center"/>
    </xf>
    <xf numFmtId="10" fontId="68" fillId="11" borderId="74" xfId="0" applyNumberFormat="1" applyFont="1" applyFill="1" applyBorder="1" applyAlignment="1">
      <alignment horizontal="center" vertical="center"/>
    </xf>
    <xf numFmtId="0" fontId="72" fillId="0" borderId="0" xfId="0" applyFont="1" applyAlignment="1">
      <alignment vertical="center"/>
    </xf>
    <xf numFmtId="0" fontId="55" fillId="2" borderId="63" xfId="0" applyFont="1" applyFill="1" applyBorder="1" applyAlignment="1">
      <alignment horizontal="center" vertical="center"/>
    </xf>
    <xf numFmtId="0" fontId="67" fillId="9" borderId="17" xfId="0" applyFont="1" applyFill="1" applyBorder="1" applyAlignment="1">
      <alignment horizontal="center" vertical="center"/>
    </xf>
    <xf numFmtId="0" fontId="67" fillId="0" borderId="17" xfId="0" applyFont="1" applyBorder="1" applyAlignment="1">
      <alignment horizontal="center" vertical="center"/>
    </xf>
    <xf numFmtId="0" fontId="67" fillId="9" borderId="59" xfId="0" applyFont="1" applyFill="1" applyBorder="1" applyAlignment="1">
      <alignment horizontal="center" vertical="center"/>
    </xf>
    <xf numFmtId="0" fontId="73" fillId="18" borderId="0" xfId="0" applyFont="1" applyFill="1" applyAlignment="1">
      <alignment horizontal="center" vertical="center"/>
    </xf>
    <xf numFmtId="0" fontId="11" fillId="0" borderId="0" xfId="0" applyFont="1" applyAlignment="1">
      <alignment horizontal="center" vertical="center" wrapText="1"/>
    </xf>
    <xf numFmtId="0" fontId="74" fillId="0" borderId="0" xfId="0" applyFont="1" applyAlignment="1">
      <alignment horizontal="center" vertical="center"/>
    </xf>
    <xf numFmtId="0" fontId="75" fillId="4" borderId="0" xfId="0" applyFont="1" applyFill="1" applyAlignment="1">
      <alignment horizontal="center" vertical="center"/>
    </xf>
    <xf numFmtId="0" fontId="41" fillId="0" borderId="0" xfId="0" applyFont="1" applyAlignment="1">
      <alignment horizontal="center" vertical="center"/>
    </xf>
    <xf numFmtId="0" fontId="40" fillId="0" borderId="0" xfId="0" applyFont="1" applyAlignment="1">
      <alignment vertical="center" wrapText="1"/>
    </xf>
    <xf numFmtId="0" fontId="15" fillId="0" borderId="0" xfId="0" applyFont="1" applyAlignment="1">
      <alignment vertical="center" wrapText="1"/>
    </xf>
    <xf numFmtId="0" fontId="76" fillId="2" borderId="0" xfId="0" applyFont="1" applyFill="1" applyAlignment="1">
      <alignment horizontal="center" vertical="center"/>
    </xf>
    <xf numFmtId="0" fontId="56" fillId="2" borderId="0" xfId="0" applyFont="1" applyFill="1" applyAlignment="1">
      <alignment horizontal="center" vertical="center"/>
    </xf>
    <xf numFmtId="2" fontId="11" fillId="0" borderId="0" xfId="0" applyNumberFormat="1" applyFont="1" applyAlignment="1">
      <alignment horizontal="center" vertical="center"/>
    </xf>
    <xf numFmtId="0" fontId="40" fillId="0" borderId="0" xfId="0" applyFont="1" applyAlignment="1">
      <alignment horizontal="center" vertical="center"/>
    </xf>
    <xf numFmtId="0" fontId="77" fillId="6" borderId="0" xfId="0" applyFont="1" applyFill="1" applyAlignment="1">
      <alignment horizontal="center" vertical="center"/>
    </xf>
    <xf numFmtId="0" fontId="10" fillId="2" borderId="48" xfId="0" applyFont="1" applyFill="1" applyBorder="1" applyAlignment="1">
      <alignment horizontal="center" vertical="center"/>
    </xf>
    <xf numFmtId="0" fontId="11" fillId="9" borderId="48" xfId="0" applyFont="1" applyFill="1" applyBorder="1" applyAlignment="1">
      <alignment vertical="center"/>
    </xf>
    <xf numFmtId="0" fontId="11" fillId="9" borderId="48" xfId="0" applyFont="1" applyFill="1" applyBorder="1" applyAlignment="1">
      <alignment horizontal="center" vertical="center"/>
    </xf>
    <xf numFmtId="0" fontId="11" fillId="0" borderId="48" xfId="0" applyFont="1" applyBorder="1" applyAlignment="1">
      <alignment vertical="center"/>
    </xf>
    <xf numFmtId="0" fontId="11" fillId="0" borderId="48" xfId="0" applyFont="1" applyBorder="1" applyAlignment="1">
      <alignment horizontal="center" vertical="center"/>
    </xf>
    <xf numFmtId="10" fontId="11" fillId="9" borderId="48" xfId="0" applyNumberFormat="1" applyFont="1" applyFill="1" applyBorder="1" applyAlignment="1">
      <alignment horizontal="center" vertical="center"/>
    </xf>
    <xf numFmtId="10" fontId="11" fillId="0" borderId="48" xfId="0" applyNumberFormat="1" applyFont="1" applyBorder="1" applyAlignment="1">
      <alignment horizontal="center" vertical="center"/>
    </xf>
    <xf numFmtId="2" fontId="11" fillId="0" borderId="48" xfId="0" applyNumberFormat="1" applyFont="1" applyBorder="1" applyAlignment="1">
      <alignment horizontal="center" vertical="center"/>
    </xf>
    <xf numFmtId="0" fontId="11" fillId="0" borderId="48" xfId="0" applyFont="1" applyBorder="1" applyAlignment="1">
      <alignment horizontal="center" vertical="center" wrapText="1"/>
    </xf>
    <xf numFmtId="0" fontId="56" fillId="17" borderId="46" xfId="0" applyFont="1" applyFill="1" applyBorder="1" applyAlignment="1">
      <alignment vertical="center"/>
    </xf>
    <xf numFmtId="0" fontId="57" fillId="0" borderId="46" xfId="0" applyFont="1" applyBorder="1" applyAlignment="1">
      <alignment vertical="center"/>
    </xf>
    <xf numFmtId="0" fontId="78" fillId="0" borderId="46" xfId="0" applyFont="1" applyBorder="1" applyAlignment="1">
      <alignment vertical="center"/>
    </xf>
    <xf numFmtId="0" fontId="78" fillId="0" borderId="46" xfId="0" applyFont="1" applyBorder="1" applyAlignment="1">
      <alignment vertical="center" wrapText="1"/>
    </xf>
    <xf numFmtId="0" fontId="56" fillId="4" borderId="46" xfId="0" applyFont="1" applyFill="1" applyBorder="1" applyAlignment="1">
      <alignment vertical="center"/>
    </xf>
    <xf numFmtId="0" fontId="56" fillId="18" borderId="7" xfId="0" applyFont="1" applyFill="1" applyBorder="1" applyAlignment="1">
      <alignment vertical="center"/>
    </xf>
    <xf numFmtId="0" fontId="13" fillId="6" borderId="0" xfId="0" applyFont="1" applyFill="1" applyAlignment="1">
      <alignment horizontal="center" vertical="center"/>
    </xf>
    <xf numFmtId="0" fontId="13" fillId="6" borderId="0" xfId="0" applyFont="1" applyFill="1" applyAlignment="1">
      <alignment horizontal="center" vertical="center" wrapText="1"/>
    </xf>
    <xf numFmtId="0" fontId="10" fillId="2" borderId="48" xfId="0" applyFont="1" applyFill="1" applyBorder="1" applyAlignment="1">
      <alignment horizontal="center" vertical="center" wrapText="1"/>
    </xf>
    <xf numFmtId="0" fontId="11" fillId="9" borderId="48" xfId="0" applyFont="1" applyFill="1" applyBorder="1" applyAlignment="1">
      <alignment vertical="center" wrapText="1"/>
    </xf>
    <xf numFmtId="0" fontId="11" fillId="0" borderId="48" xfId="0" applyFont="1" applyBorder="1" applyAlignment="1">
      <alignment vertical="center" wrapText="1"/>
    </xf>
    <xf numFmtId="0" fontId="40" fillId="12" borderId="0" xfId="0" applyFont="1" applyFill="1" applyAlignment="1">
      <alignment vertical="center"/>
    </xf>
    <xf numFmtId="0" fontId="20" fillId="12" borderId="0" xfId="0" applyFont="1" applyFill="1" applyAlignment="1">
      <alignment horizontal="center" vertical="center"/>
    </xf>
    <xf numFmtId="0" fontId="40" fillId="2" borderId="0" xfId="0" applyFont="1" applyFill="1" applyAlignment="1">
      <alignment vertical="center"/>
    </xf>
    <xf numFmtId="0" fontId="56" fillId="2" borderId="0" xfId="0" applyFont="1" applyFill="1" applyAlignment="1">
      <alignment horizontal="center" vertical="center" wrapText="1"/>
    </xf>
    <xf numFmtId="0" fontId="44" fillId="0" borderId="0" xfId="0" applyFont="1" applyAlignment="1">
      <alignment horizontal="center" vertical="center"/>
    </xf>
    <xf numFmtId="0" fontId="57" fillId="7" borderId="0" xfId="0" applyFont="1" applyFill="1" applyAlignment="1">
      <alignment vertical="center"/>
    </xf>
    <xf numFmtId="0" fontId="57" fillId="7" borderId="0" xfId="0" applyFont="1" applyFill="1" applyAlignment="1">
      <alignment horizontal="center" vertical="center"/>
    </xf>
    <xf numFmtId="3" fontId="57" fillId="0" borderId="0" xfId="0" applyNumberFormat="1" applyFont="1" applyAlignment="1">
      <alignment horizontal="center" vertical="center"/>
    </xf>
    <xf numFmtId="0" fontId="57" fillId="7" borderId="0" xfId="0" applyFont="1" applyFill="1" applyAlignment="1">
      <alignment vertical="center" wrapText="1"/>
    </xf>
    <xf numFmtId="3" fontId="57" fillId="7" borderId="0" xfId="0" applyNumberFormat="1" applyFont="1" applyFill="1" applyAlignment="1">
      <alignment horizontal="center" vertical="center"/>
    </xf>
    <xf numFmtId="0" fontId="57" fillId="0" borderId="0" xfId="0" applyFont="1" applyAlignment="1">
      <alignment vertical="center" wrapText="1"/>
    </xf>
    <xf numFmtId="2" fontId="11" fillId="7" borderId="0" xfId="0" applyNumberFormat="1" applyFont="1" applyFill="1" applyAlignment="1">
      <alignment horizontal="center" vertical="center"/>
    </xf>
    <xf numFmtId="0" fontId="79" fillId="17" borderId="17" xfId="0" applyFont="1" applyFill="1" applyBorder="1" applyAlignment="1">
      <alignment horizontal="center" vertical="center"/>
    </xf>
    <xf numFmtId="0" fontId="13" fillId="10" borderId="4" xfId="0" applyFont="1" applyFill="1" applyBorder="1" applyAlignment="1">
      <alignment horizontal="center" vertical="center"/>
    </xf>
    <xf numFmtId="0" fontId="13" fillId="10" borderId="4" xfId="0" applyFont="1" applyFill="1" applyBorder="1" applyAlignment="1">
      <alignment horizontal="center" vertical="center" wrapText="1"/>
    </xf>
    <xf numFmtId="0" fontId="80" fillId="0" borderId="4" xfId="0" applyFont="1" applyBorder="1" applyAlignment="1">
      <alignment vertical="center"/>
    </xf>
    <xf numFmtId="0" fontId="80" fillId="11" borderId="4" xfId="0" applyFont="1" applyFill="1" applyBorder="1" applyAlignment="1">
      <alignment vertical="center"/>
    </xf>
    <xf numFmtId="4" fontId="11" fillId="11" borderId="4" xfId="0" applyNumberFormat="1" applyFont="1" applyFill="1" applyBorder="1" applyAlignment="1">
      <alignment horizontal="center" vertical="center"/>
    </xf>
    <xf numFmtId="0" fontId="11" fillId="11" borderId="4" xfId="0" applyFont="1" applyFill="1" applyBorder="1" applyAlignment="1">
      <alignment horizontal="center" vertical="center"/>
    </xf>
    <xf numFmtId="3" fontId="11" fillId="11" borderId="4" xfId="0" applyNumberFormat="1" applyFont="1" applyFill="1" applyBorder="1" applyAlignment="1">
      <alignment horizontal="center" vertical="center"/>
    </xf>
    <xf numFmtId="3" fontId="81" fillId="11" borderId="4" xfId="0" applyNumberFormat="1" applyFont="1" applyFill="1" applyBorder="1" applyAlignment="1">
      <alignment horizontal="center" vertical="center"/>
    </xf>
    <xf numFmtId="0" fontId="81" fillId="0" borderId="4" xfId="0" applyFont="1" applyBorder="1" applyAlignment="1">
      <alignment horizontal="center" vertical="center"/>
    </xf>
    <xf numFmtId="0" fontId="82" fillId="11" borderId="4" xfId="0" applyFont="1" applyFill="1" applyBorder="1" applyAlignment="1">
      <alignment horizontal="center" vertical="center"/>
    </xf>
    <xf numFmtId="2" fontId="11" fillId="0" borderId="4" xfId="0" applyNumberFormat="1" applyFont="1" applyBorder="1" applyAlignment="1">
      <alignment horizontal="center" vertical="center"/>
    </xf>
    <xf numFmtId="0" fontId="11" fillId="0" borderId="4" xfId="0" applyFont="1" applyBorder="1" applyAlignment="1">
      <alignment horizontal="left" vertical="center"/>
    </xf>
    <xf numFmtId="0" fontId="11" fillId="11" borderId="4" xfId="0" applyFont="1" applyFill="1" applyBorder="1" applyAlignment="1">
      <alignment horizontal="left" vertical="center"/>
    </xf>
    <xf numFmtId="3" fontId="82" fillId="0" borderId="4" xfId="0" applyNumberFormat="1" applyFont="1" applyBorder="1" applyAlignment="1">
      <alignment horizontal="center" vertical="center"/>
    </xf>
    <xf numFmtId="0" fontId="57" fillId="0" borderId="0" xfId="0" applyFont="1" applyAlignment="1">
      <alignment horizontal="left" vertical="center"/>
    </xf>
    <xf numFmtId="0" fontId="83" fillId="3" borderId="0" xfId="0" applyFont="1" applyFill="1" applyAlignment="1">
      <alignment vertical="center"/>
    </xf>
    <xf numFmtId="0" fontId="56" fillId="12" borderId="0" xfId="0" applyFont="1" applyFill="1" applyAlignment="1">
      <alignment vertical="center"/>
    </xf>
    <xf numFmtId="0" fontId="56" fillId="3" borderId="0" xfId="0" applyFont="1" applyFill="1" applyAlignment="1">
      <alignment vertical="center"/>
    </xf>
    <xf numFmtId="0" fontId="56" fillId="17" borderId="0" xfId="0" applyFont="1" applyFill="1" applyAlignment="1">
      <alignment vertical="center"/>
    </xf>
    <xf numFmtId="0" fontId="56" fillId="47" borderId="0" xfId="0" applyFont="1" applyFill="1" applyAlignment="1">
      <alignment vertical="center"/>
    </xf>
    <xf numFmtId="0" fontId="79" fillId="3" borderId="11" xfId="0" applyFont="1" applyFill="1" applyBorder="1" applyAlignment="1">
      <alignment horizontal="center" vertical="center"/>
    </xf>
    <xf numFmtId="0" fontId="79" fillId="6" borderId="8" xfId="0" applyFont="1" applyFill="1" applyBorder="1" applyAlignment="1">
      <alignment horizontal="center" vertical="center"/>
    </xf>
    <xf numFmtId="0" fontId="84" fillId="2" borderId="36" xfId="0" applyFont="1" applyFill="1" applyBorder="1" applyAlignment="1">
      <alignment vertical="center"/>
    </xf>
    <xf numFmtId="0" fontId="13" fillId="2" borderId="36" xfId="0" applyFont="1" applyFill="1" applyBorder="1" applyAlignment="1">
      <alignment horizontal="center" vertical="center"/>
    </xf>
    <xf numFmtId="0" fontId="57" fillId="9" borderId="5" xfId="0" applyFont="1" applyFill="1" applyBorder="1" applyAlignment="1">
      <alignment horizontal="center" vertical="center"/>
    </xf>
    <xf numFmtId="0" fontId="11" fillId="9" borderId="5" xfId="0" applyFont="1" applyFill="1" applyBorder="1" applyAlignment="1">
      <alignment vertical="center"/>
    </xf>
    <xf numFmtId="0" fontId="57" fillId="9" borderId="3" xfId="0" applyFont="1" applyFill="1" applyBorder="1" applyAlignment="1">
      <alignment horizontal="center" vertical="center"/>
    </xf>
    <xf numFmtId="0" fontId="11" fillId="9" borderId="3" xfId="0" applyFont="1" applyFill="1" applyBorder="1" applyAlignment="1">
      <alignment vertical="center"/>
    </xf>
    <xf numFmtId="0" fontId="13" fillId="2" borderId="36" xfId="0"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5" xfId="0" applyFont="1" applyFill="1" applyBorder="1" applyAlignment="1">
      <alignment vertical="center" wrapText="1"/>
    </xf>
    <xf numFmtId="0" fontId="11" fillId="9" borderId="3"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1" fillId="9" borderId="31" xfId="0" applyFont="1" applyFill="1" applyBorder="1" applyAlignment="1">
      <alignment vertical="center" wrapText="1"/>
    </xf>
    <xf numFmtId="0" fontId="11" fillId="9" borderId="17" xfId="0" applyFont="1" applyFill="1" applyBorder="1" applyAlignment="1">
      <alignment vertical="center" wrapText="1"/>
    </xf>
    <xf numFmtId="0" fontId="10" fillId="6" borderId="75" xfId="0" applyFont="1" applyFill="1" applyBorder="1" applyAlignment="1">
      <alignment horizontal="center" vertical="center"/>
    </xf>
    <xf numFmtId="0" fontId="10" fillId="6" borderId="76" xfId="0" applyFont="1" applyFill="1" applyBorder="1" applyAlignment="1">
      <alignment horizontal="center" vertical="center" wrapText="1"/>
    </xf>
    <xf numFmtId="3" fontId="11" fillId="9" borderId="4" xfId="0" applyNumberFormat="1" applyFont="1" applyFill="1" applyBorder="1" applyAlignment="1">
      <alignment horizontal="center" vertical="center"/>
    </xf>
    <xf numFmtId="0" fontId="56" fillId="36" borderId="17" xfId="0" applyFont="1" applyFill="1" applyBorder="1" applyAlignment="1">
      <alignment horizontal="center" vertical="center"/>
    </xf>
    <xf numFmtId="0" fontId="10" fillId="17" borderId="17" xfId="0" applyFont="1" applyFill="1" applyBorder="1" applyAlignment="1">
      <alignment vertical="center" wrapText="1"/>
    </xf>
    <xf numFmtId="0" fontId="10" fillId="47" borderId="17" xfId="0" applyFont="1" applyFill="1" applyBorder="1" applyAlignment="1">
      <alignment vertical="center" wrapText="1"/>
    </xf>
    <xf numFmtId="0" fontId="13" fillId="6" borderId="9" xfId="0" applyFont="1" applyFill="1" applyBorder="1" applyAlignment="1">
      <alignment horizontal="center" vertical="center"/>
    </xf>
    <xf numFmtId="0" fontId="13" fillId="6" borderId="9" xfId="0" applyFont="1" applyFill="1" applyBorder="1" applyAlignment="1">
      <alignment horizontal="center" vertical="center" wrapText="1"/>
    </xf>
    <xf numFmtId="0" fontId="10" fillId="6" borderId="76" xfId="0" applyFont="1" applyFill="1" applyBorder="1" applyAlignment="1">
      <alignment horizontal="center" vertical="center"/>
    </xf>
    <xf numFmtId="0" fontId="10" fillId="6" borderId="77" xfId="0" applyFont="1" applyFill="1" applyBorder="1" applyAlignment="1">
      <alignment horizontal="center" vertical="center" wrapText="1"/>
    </xf>
    <xf numFmtId="0" fontId="10" fillId="36" borderId="8" xfId="0" applyFont="1" applyFill="1" applyBorder="1" applyAlignment="1">
      <alignment vertical="center"/>
    </xf>
    <xf numFmtId="0" fontId="11" fillId="7" borderId="31" xfId="0" applyFont="1" applyFill="1" applyBorder="1" applyAlignment="1">
      <alignment vertical="center"/>
    </xf>
    <xf numFmtId="0" fontId="10" fillId="18" borderId="17" xfId="0" applyFont="1" applyFill="1" applyBorder="1" applyAlignment="1">
      <alignment vertical="center"/>
    </xf>
    <xf numFmtId="3" fontId="10" fillId="2" borderId="36" xfId="0" applyNumberFormat="1" applyFont="1" applyFill="1" applyBorder="1" applyAlignment="1">
      <alignment horizontal="center" vertical="center" wrapText="1"/>
    </xf>
    <xf numFmtId="3" fontId="11" fillId="9" borderId="6" xfId="0" applyNumberFormat="1" applyFont="1" applyFill="1" applyBorder="1" applyAlignment="1">
      <alignment horizontal="center" vertical="center"/>
    </xf>
    <xf numFmtId="0" fontId="11" fillId="9" borderId="31" xfId="0" applyFont="1" applyFill="1" applyBorder="1" applyAlignment="1">
      <alignment vertical="center"/>
    </xf>
    <xf numFmtId="0" fontId="11" fillId="9" borderId="17" xfId="0" applyFont="1" applyFill="1" applyBorder="1" applyAlignment="1">
      <alignment vertical="center"/>
    </xf>
    <xf numFmtId="0" fontId="13" fillId="36" borderId="17" xfId="0" applyFont="1" applyFill="1" applyBorder="1" applyAlignment="1">
      <alignment vertical="center" wrapText="1"/>
    </xf>
    <xf numFmtId="0" fontId="44" fillId="0" borderId="17" xfId="0" applyFont="1" applyBorder="1" applyAlignment="1">
      <alignment vertical="center" wrapText="1"/>
    </xf>
    <xf numFmtId="0" fontId="13" fillId="4" borderId="17" xfId="0" applyFont="1" applyFill="1" applyBorder="1" applyAlignment="1">
      <alignment vertical="center" wrapText="1"/>
    </xf>
    <xf numFmtId="0" fontId="13" fillId="18" borderId="17" xfId="0" applyFont="1" applyFill="1" applyBorder="1" applyAlignment="1">
      <alignment vertical="center" wrapText="1"/>
    </xf>
    <xf numFmtId="0" fontId="74" fillId="0" borderId="0" xfId="0" applyFont="1" applyAlignment="1">
      <alignment vertical="center"/>
    </xf>
    <xf numFmtId="0" fontId="44" fillId="0" borderId="0" xfId="0" applyFont="1" applyAlignment="1">
      <alignment vertical="center"/>
    </xf>
    <xf numFmtId="0" fontId="6" fillId="12" borderId="4" xfId="0" applyFont="1" applyFill="1" applyBorder="1" applyAlignment="1">
      <alignment vertical="center"/>
    </xf>
    <xf numFmtId="0" fontId="56" fillId="12" borderId="20" xfId="0" applyFont="1" applyFill="1" applyBorder="1" applyAlignment="1">
      <alignment horizontal="center" vertical="center"/>
    </xf>
    <xf numFmtId="0" fontId="6" fillId="2" borderId="4" xfId="0" applyFont="1" applyFill="1" applyBorder="1" applyAlignment="1">
      <alignment vertical="center"/>
    </xf>
    <xf numFmtId="0" fontId="56" fillId="2" borderId="11" xfId="0" applyFont="1" applyFill="1" applyBorder="1" applyAlignment="1">
      <alignment horizontal="center" vertical="center"/>
    </xf>
    <xf numFmtId="0" fontId="4" fillId="9" borderId="4" xfId="0" applyFont="1" applyFill="1" applyBorder="1" applyAlignment="1">
      <alignment horizontal="center" vertical="center"/>
    </xf>
    <xf numFmtId="0" fontId="11" fillId="9" borderId="11" xfId="0" applyFont="1" applyFill="1" applyBorder="1" applyAlignment="1">
      <alignment vertical="center"/>
    </xf>
    <xf numFmtId="0" fontId="4" fillId="0" borderId="4" xfId="0" applyFont="1" applyBorder="1" applyAlignment="1">
      <alignment horizontal="center" vertical="center"/>
    </xf>
    <xf numFmtId="0" fontId="11" fillId="0" borderId="11" xfId="0" applyFont="1" applyBorder="1" applyAlignment="1">
      <alignment vertical="center"/>
    </xf>
    <xf numFmtId="0" fontId="11" fillId="9" borderId="11" xfId="0" applyFont="1" applyFill="1" applyBorder="1" applyAlignment="1">
      <alignment vertical="center" wrapText="1"/>
    </xf>
    <xf numFmtId="0" fontId="56" fillId="2" borderId="17" xfId="0" applyFont="1" applyFill="1" applyBorder="1" applyAlignment="1">
      <alignment horizontal="center" vertical="center"/>
    </xf>
    <xf numFmtId="0" fontId="9" fillId="12" borderId="4" xfId="0" applyFont="1" applyFill="1" applyBorder="1" applyAlignment="1">
      <alignment vertical="center"/>
    </xf>
    <xf numFmtId="0" fontId="10" fillId="12" borderId="17" xfId="0" applyFont="1" applyFill="1" applyBorder="1" applyAlignment="1">
      <alignment horizontal="center" vertical="center"/>
    </xf>
    <xf numFmtId="0" fontId="56" fillId="2" borderId="4" xfId="0" applyFont="1" applyFill="1" applyBorder="1" applyAlignment="1">
      <alignment horizontal="center" vertical="center"/>
    </xf>
    <xf numFmtId="9" fontId="11" fillId="0" borderId="4" xfId="0" applyNumberFormat="1" applyFont="1" applyBorder="1" applyAlignment="1">
      <alignment horizontal="center" vertical="center"/>
    </xf>
    <xf numFmtId="0" fontId="10" fillId="12" borderId="4" xfId="0" applyFont="1" applyFill="1" applyBorder="1" applyAlignment="1">
      <alignment horizontal="center" vertical="center"/>
    </xf>
    <xf numFmtId="0" fontId="10" fillId="6" borderId="17" xfId="0" applyFont="1" applyFill="1" applyBorder="1" applyAlignment="1">
      <alignment horizontal="center" vertical="center"/>
    </xf>
    <xf numFmtId="0" fontId="10" fillId="6" borderId="4" xfId="0" applyFont="1" applyFill="1" applyBorder="1" applyAlignment="1">
      <alignment horizontal="center" vertical="center"/>
    </xf>
    <xf numFmtId="0" fontId="45" fillId="6" borderId="0" xfId="0" applyFont="1" applyFill="1" applyAlignment="1">
      <alignment horizontal="center" vertical="center"/>
    </xf>
    <xf numFmtId="0" fontId="45" fillId="17" borderId="0" xfId="0" applyFont="1" applyFill="1" applyAlignment="1">
      <alignment vertical="center"/>
    </xf>
    <xf numFmtId="0" fontId="45" fillId="12" borderId="0" xfId="0" applyFont="1" applyFill="1" applyAlignment="1">
      <alignment vertical="center"/>
    </xf>
    <xf numFmtId="0" fontId="45" fillId="47" borderId="0" xfId="0" applyFont="1" applyFill="1" applyAlignment="1">
      <alignment vertical="center"/>
    </xf>
    <xf numFmtId="0" fontId="44" fillId="0" borderId="0" xfId="0" applyFont="1" applyAlignment="1">
      <alignment vertical="center" wrapText="1"/>
    </xf>
    <xf numFmtId="0" fontId="46" fillId="0" borderId="0" xfId="0" applyFont="1" applyAlignment="1">
      <alignment vertical="center"/>
    </xf>
    <xf numFmtId="9" fontId="11" fillId="7" borderId="4" xfId="0" applyNumberFormat="1" applyFont="1" applyFill="1" applyBorder="1" applyAlignment="1">
      <alignment horizontal="center" vertical="center"/>
    </xf>
    <xf numFmtId="0" fontId="9" fillId="0" borderId="0" xfId="0" applyFont="1" applyAlignment="1">
      <alignment vertical="center"/>
    </xf>
    <xf numFmtId="0" fontId="85" fillId="3" borderId="6" xfId="0" applyFont="1" applyFill="1" applyBorder="1" applyAlignment="1">
      <alignment horizontal="center" vertical="center"/>
    </xf>
    <xf numFmtId="0" fontId="86" fillId="0" borderId="6" xfId="0" applyFont="1" applyBorder="1" applyAlignment="1">
      <alignment horizontal="center" vertical="center"/>
    </xf>
    <xf numFmtId="9" fontId="85" fillId="7" borderId="4" xfId="0" applyNumberFormat="1" applyFont="1" applyFill="1" applyBorder="1" applyAlignment="1">
      <alignment horizontal="center" vertical="center"/>
    </xf>
    <xf numFmtId="10" fontId="85" fillId="7" borderId="4" xfId="0" applyNumberFormat="1" applyFont="1" applyFill="1" applyBorder="1" applyAlignment="1">
      <alignment horizontal="center" vertical="center"/>
    </xf>
    <xf numFmtId="9" fontId="86" fillId="7" borderId="4" xfId="0" applyNumberFormat="1" applyFont="1" applyFill="1" applyBorder="1" applyAlignment="1">
      <alignment horizontal="center" vertical="center"/>
    </xf>
    <xf numFmtId="0" fontId="85" fillId="3" borderId="4" xfId="0" applyFont="1" applyFill="1" applyBorder="1" applyAlignment="1">
      <alignment horizontal="center" vertical="center"/>
    </xf>
    <xf numFmtId="0" fontId="86" fillId="0" borderId="4" xfId="0" applyFont="1" applyBorder="1" applyAlignment="1">
      <alignment horizontal="center" vertical="center"/>
    </xf>
    <xf numFmtId="0" fontId="85" fillId="7" borderId="4" xfId="0" applyFont="1" applyFill="1" applyBorder="1" applyAlignment="1">
      <alignment horizontal="center" vertical="center"/>
    </xf>
    <xf numFmtId="0" fontId="86" fillId="7" borderId="4" xfId="0" applyFont="1" applyFill="1" applyBorder="1" applyAlignment="1">
      <alignment horizontal="center" vertical="center"/>
    </xf>
    <xf numFmtId="9" fontId="85" fillId="3" borderId="4" xfId="0" applyNumberFormat="1" applyFont="1" applyFill="1" applyBorder="1" applyAlignment="1">
      <alignment horizontal="center" vertical="center"/>
    </xf>
    <xf numFmtId="10" fontId="85" fillId="3" borderId="4" xfId="0" applyNumberFormat="1" applyFont="1" applyFill="1" applyBorder="1" applyAlignment="1">
      <alignment horizontal="center" vertical="center"/>
    </xf>
    <xf numFmtId="10" fontId="86" fillId="0" borderId="4" xfId="0" applyNumberFormat="1" applyFont="1" applyBorder="1" applyAlignment="1">
      <alignment horizontal="center" vertical="center"/>
    </xf>
    <xf numFmtId="0" fontId="85" fillId="3" borderId="4" xfId="0" applyFont="1" applyFill="1" applyBorder="1" applyAlignment="1">
      <alignment vertical="center"/>
    </xf>
    <xf numFmtId="0" fontId="85" fillId="3" borderId="4" xfId="0" applyFont="1" applyFill="1" applyBorder="1" applyAlignment="1">
      <alignment vertical="center" wrapText="1"/>
    </xf>
    <xf numFmtId="0" fontId="85" fillId="3" borderId="4" xfId="0" applyFont="1" applyFill="1" applyBorder="1" applyAlignment="1">
      <alignment horizontal="center" vertical="center" wrapText="1"/>
    </xf>
    <xf numFmtId="0" fontId="86" fillId="7" borderId="4" xfId="0" applyFont="1" applyFill="1" applyBorder="1" applyAlignment="1">
      <alignment vertical="center"/>
    </xf>
    <xf numFmtId="0" fontId="86" fillId="0" borderId="4" xfId="0" applyFont="1" applyBorder="1" applyAlignment="1">
      <alignment vertical="center"/>
    </xf>
    <xf numFmtId="0" fontId="87" fillId="6" borderId="78" xfId="0" applyFont="1" applyFill="1" applyBorder="1" applyAlignment="1">
      <alignment horizontal="center" vertical="center"/>
    </xf>
    <xf numFmtId="0" fontId="5" fillId="0" borderId="79" xfId="0" applyFont="1" applyBorder="1"/>
    <xf numFmtId="0" fontId="10" fillId="2" borderId="39" xfId="0" applyFont="1" applyFill="1" applyBorder="1" applyAlignment="1">
      <alignment horizontal="center" vertical="center"/>
    </xf>
    <xf numFmtId="0" fontId="10" fillId="2" borderId="60" xfId="0" applyFont="1" applyFill="1" applyBorder="1" applyAlignment="1">
      <alignment horizontal="center" vertical="center"/>
    </xf>
    <xf numFmtId="0" fontId="10" fillId="17" borderId="22" xfId="0" applyFont="1" applyFill="1" applyBorder="1" applyAlignment="1">
      <alignment vertical="center"/>
    </xf>
    <xf numFmtId="0" fontId="21" fillId="0" borderId="54" xfId="0" applyFont="1" applyBorder="1" applyAlignment="1">
      <alignment vertical="center"/>
    </xf>
    <xf numFmtId="0" fontId="10" fillId="4" borderId="22" xfId="0" applyFont="1" applyFill="1" applyBorder="1" applyAlignment="1">
      <alignment vertical="center"/>
    </xf>
    <xf numFmtId="0" fontId="10" fillId="18" borderId="22" xfId="0" applyFont="1" applyFill="1" applyBorder="1" applyAlignment="1">
      <alignment vertical="center"/>
    </xf>
    <xf numFmtId="0" fontId="55" fillId="4" borderId="8" xfId="0" applyFont="1" applyFill="1" applyBorder="1" applyAlignment="1">
      <alignment horizontal="center" vertical="center"/>
    </xf>
    <xf numFmtId="0" fontId="10" fillId="12" borderId="36" xfId="0" applyFont="1" applyFill="1" applyBorder="1" applyAlignment="1">
      <alignment horizontal="center" vertical="center"/>
    </xf>
    <xf numFmtId="0" fontId="11" fillId="13" borderId="6" xfId="0" applyFont="1" applyFill="1" applyBorder="1" applyAlignment="1">
      <alignment vertical="center"/>
    </xf>
    <xf numFmtId="0" fontId="11" fillId="13" borderId="6" xfId="0" applyFont="1" applyFill="1" applyBorder="1" applyAlignment="1">
      <alignment horizontal="center" vertical="center"/>
    </xf>
    <xf numFmtId="0" fontId="11" fillId="13" borderId="4" xfId="0" applyFont="1" applyFill="1" applyBorder="1" applyAlignment="1">
      <alignment vertical="center"/>
    </xf>
    <xf numFmtId="0" fontId="11" fillId="13" borderId="4" xfId="0" applyFont="1" applyFill="1" applyBorder="1" applyAlignment="1">
      <alignment horizontal="center" vertical="center"/>
    </xf>
    <xf numFmtId="0" fontId="5" fillId="0" borderId="80" xfId="0" applyFont="1" applyBorder="1"/>
    <xf numFmtId="0" fontId="10" fillId="2" borderId="60" xfId="0" applyFont="1" applyFill="1" applyBorder="1" applyAlignment="1">
      <alignment horizontal="center" vertical="center" wrapText="1"/>
    </xf>
    <xf numFmtId="0" fontId="10" fillId="2" borderId="37" xfId="0" applyFont="1" applyFill="1" applyBorder="1" applyAlignment="1">
      <alignment horizontal="center" vertical="center" wrapText="1"/>
    </xf>
    <xf numFmtId="3" fontId="11" fillId="13" borderId="6" xfId="0" applyNumberFormat="1" applyFont="1" applyFill="1" applyBorder="1" applyAlignment="1">
      <alignment horizontal="center" vertical="center"/>
    </xf>
    <xf numFmtId="0" fontId="11" fillId="13" borderId="6" xfId="0" applyFont="1" applyFill="1" applyBorder="1" applyAlignment="1">
      <alignment vertical="center" wrapText="1"/>
    </xf>
    <xf numFmtId="0" fontId="11" fillId="13" borderId="4" xfId="0" applyFont="1" applyFill="1" applyBorder="1" applyAlignment="1">
      <alignment vertical="center" wrapText="1"/>
    </xf>
    <xf numFmtId="0" fontId="11" fillId="13" borderId="4" xfId="0" applyFont="1" applyFill="1" applyBorder="1" applyAlignment="1">
      <alignment horizontal="center" vertical="center" wrapText="1"/>
    </xf>
    <xf numFmtId="0" fontId="11" fillId="0" borderId="0" xfId="0" applyFont="1" applyAlignment="1">
      <alignment horizontal="right" vertical="center"/>
    </xf>
    <xf numFmtId="3" fontId="11" fillId="0" borderId="0" xfId="0" applyNumberFormat="1" applyFont="1" applyAlignment="1">
      <alignment horizontal="right" vertical="center"/>
    </xf>
    <xf numFmtId="2" fontId="11" fillId="0" borderId="0" xfId="0" applyNumberFormat="1" applyFont="1" applyAlignment="1">
      <alignment horizontal="right" vertical="center"/>
    </xf>
    <xf numFmtId="0" fontId="11" fillId="0" borderId="0" xfId="0" applyFont="1" applyAlignment="1">
      <alignment horizontal="right" vertical="center" wrapText="1"/>
    </xf>
    <xf numFmtId="0" fontId="88" fillId="0" borderId="48" xfId="0" applyFont="1" applyBorder="1" applyAlignment="1">
      <alignment horizontal="center" vertical="center"/>
    </xf>
    <xf numFmtId="0" fontId="21" fillId="0" borderId="48" xfId="0" applyFont="1" applyBorder="1" applyAlignment="1">
      <alignment vertical="center"/>
    </xf>
    <xf numFmtId="0" fontId="21" fillId="9" borderId="48" xfId="0" applyFont="1" applyFill="1" applyBorder="1" applyAlignment="1">
      <alignment vertical="center"/>
    </xf>
    <xf numFmtId="0" fontId="10" fillId="17" borderId="46" xfId="0" applyFont="1" applyFill="1" applyBorder="1" applyAlignment="1">
      <alignment vertical="center"/>
    </xf>
    <xf numFmtId="0" fontId="89" fillId="0" borderId="48" xfId="0" applyFont="1" applyBorder="1" applyAlignment="1">
      <alignment vertical="center"/>
    </xf>
    <xf numFmtId="0" fontId="90" fillId="0" borderId="46" xfId="0" applyFont="1" applyBorder="1" applyAlignment="1">
      <alignment vertical="center"/>
    </xf>
    <xf numFmtId="0" fontId="90" fillId="0" borderId="46" xfId="0" applyFont="1" applyBorder="1" applyAlignment="1">
      <alignment vertical="center" wrapText="1"/>
    </xf>
    <xf numFmtId="0" fontId="21" fillId="0" borderId="7" xfId="0" applyFont="1" applyBorder="1" applyAlignment="1">
      <alignment vertical="center"/>
    </xf>
    <xf numFmtId="0" fontId="55" fillId="4" borderId="46" xfId="0" applyFont="1" applyFill="1" applyBorder="1" applyAlignment="1">
      <alignment vertical="center"/>
    </xf>
    <xf numFmtId="0" fontId="55" fillId="18" borderId="7" xfId="0" applyFont="1" applyFill="1" applyBorder="1" applyAlignment="1">
      <alignment vertical="center"/>
    </xf>
    <xf numFmtId="0" fontId="91" fillId="0" borderId="48" xfId="0" applyFont="1" applyBorder="1" applyAlignment="1">
      <alignment vertical="center" wrapText="1"/>
    </xf>
    <xf numFmtId="0" fontId="88" fillId="0" borderId="48" xfId="0" applyFont="1" applyBorder="1" applyAlignment="1">
      <alignment vertical="center" wrapText="1"/>
    </xf>
    <xf numFmtId="0" fontId="13" fillId="2" borderId="23" xfId="0" applyFont="1" applyFill="1" applyBorder="1" applyAlignment="1">
      <alignment horizontal="center" vertical="center"/>
    </xf>
    <xf numFmtId="0" fontId="13" fillId="2" borderId="9" xfId="0" applyFont="1" applyFill="1" applyBorder="1" applyAlignment="1">
      <alignment horizontal="center" vertical="center" wrapText="1"/>
    </xf>
    <xf numFmtId="0" fontId="87" fillId="6" borderId="81" xfId="0" applyFont="1" applyFill="1" applyBorder="1" applyAlignment="1">
      <alignment horizontal="center" vertical="center"/>
    </xf>
    <xf numFmtId="0" fontId="5" fillId="0" borderId="82" xfId="0" applyFont="1" applyBorder="1"/>
    <xf numFmtId="0" fontId="13" fillId="36" borderId="8" xfId="0" applyFont="1" applyFill="1" applyBorder="1" applyAlignment="1">
      <alignment vertical="center"/>
    </xf>
    <xf numFmtId="0" fontId="10" fillId="17" borderId="17" xfId="0" applyFont="1" applyFill="1" applyBorder="1" applyAlignment="1">
      <alignment vertical="center"/>
    </xf>
    <xf numFmtId="0" fontId="10" fillId="4" borderId="17" xfId="0" applyFont="1" applyFill="1" applyBorder="1" applyAlignment="1">
      <alignment vertical="center" wrapText="1"/>
    </xf>
    <xf numFmtId="0" fontId="13" fillId="2" borderId="9" xfId="0" applyFont="1" applyFill="1" applyBorder="1" applyAlignment="1">
      <alignment horizontal="center" vertical="center"/>
    </xf>
    <xf numFmtId="0" fontId="13" fillId="2" borderId="22" xfId="0" applyFont="1" applyFill="1" applyBorder="1" applyAlignment="1">
      <alignment horizontal="center" vertical="center"/>
    </xf>
    <xf numFmtId="0" fontId="5" fillId="0" borderId="83" xfId="0" applyFont="1" applyBorder="1"/>
    <xf numFmtId="0" fontId="40" fillId="6" borderId="36" xfId="0" applyFont="1" applyFill="1" applyBorder="1" applyAlignment="1">
      <alignment vertical="center"/>
    </xf>
    <xf numFmtId="0" fontId="92" fillId="6" borderId="8" xfId="0" applyFont="1" applyFill="1" applyBorder="1" applyAlignment="1">
      <alignment horizontal="center" vertical="center"/>
    </xf>
    <xf numFmtId="0" fontId="40" fillId="2" borderId="36" xfId="0" applyFont="1" applyFill="1" applyBorder="1" applyAlignment="1">
      <alignment vertical="center"/>
    </xf>
    <xf numFmtId="0" fontId="24" fillId="2" borderId="36" xfId="0" applyFont="1" applyFill="1" applyBorder="1" applyAlignment="1">
      <alignment horizontal="center" vertical="center"/>
    </xf>
    <xf numFmtId="0" fontId="40" fillId="9" borderId="0" xfId="0" applyFont="1" applyFill="1" applyAlignment="1">
      <alignment horizontal="center" vertical="center"/>
    </xf>
    <xf numFmtId="0" fontId="41" fillId="9" borderId="6" xfId="0" applyFont="1" applyFill="1" applyBorder="1" applyAlignment="1">
      <alignment vertical="center"/>
    </xf>
    <xf numFmtId="0" fontId="41" fillId="0" borderId="4" xfId="0" applyFont="1" applyBorder="1" applyAlignment="1">
      <alignment vertical="center"/>
    </xf>
    <xf numFmtId="0" fontId="41" fillId="9" borderId="4" xfId="0" applyFont="1" applyFill="1" applyBorder="1" applyAlignment="1">
      <alignment vertical="center"/>
    </xf>
    <xf numFmtId="0" fontId="56" fillId="12" borderId="78" xfId="0" applyFont="1" applyFill="1" applyBorder="1" applyAlignment="1">
      <alignment horizontal="center" vertical="center"/>
    </xf>
    <xf numFmtId="0" fontId="84" fillId="2" borderId="39" xfId="0" applyFont="1" applyFill="1" applyBorder="1" applyAlignment="1">
      <alignment horizontal="center" vertical="center"/>
    </xf>
    <xf numFmtId="0" fontId="13" fillId="2" borderId="60" xfId="0" applyFont="1" applyFill="1" applyBorder="1" applyAlignment="1">
      <alignment horizontal="center" vertical="center"/>
    </xf>
    <xf numFmtId="0" fontId="41" fillId="0" borderId="4" xfId="0" applyFont="1" applyBorder="1" applyAlignment="1">
      <alignment horizontal="center" vertical="center"/>
    </xf>
    <xf numFmtId="0" fontId="41" fillId="9" borderId="4" xfId="0" applyFont="1" applyFill="1" applyBorder="1" applyAlignment="1">
      <alignment horizontal="center" vertical="center"/>
    </xf>
    <xf numFmtId="0" fontId="84" fillId="48" borderId="36" xfId="0" applyFont="1" applyFill="1" applyBorder="1" applyAlignment="1">
      <alignment horizontal="center" vertical="center"/>
    </xf>
    <xf numFmtId="0" fontId="13" fillId="48" borderId="8" xfId="0" applyFont="1" applyFill="1" applyBorder="1" applyAlignment="1">
      <alignment vertical="center"/>
    </xf>
    <xf numFmtId="0" fontId="10" fillId="2" borderId="8" xfId="0" applyFont="1" applyFill="1" applyBorder="1" applyAlignment="1">
      <alignment vertical="center"/>
    </xf>
    <xf numFmtId="0" fontId="41" fillId="0" borderId="6" xfId="0" applyFont="1" applyBorder="1" applyAlignment="1">
      <alignment horizontal="center" vertical="center"/>
    </xf>
    <xf numFmtId="0" fontId="41" fillId="7" borderId="4" xfId="0" applyFont="1" applyFill="1" applyBorder="1" applyAlignment="1">
      <alignment horizontal="center" vertical="center"/>
    </xf>
    <xf numFmtId="0" fontId="41" fillId="9" borderId="6" xfId="0" applyFont="1" applyFill="1" applyBorder="1" applyAlignment="1">
      <alignment horizontal="center" vertical="center"/>
    </xf>
    <xf numFmtId="0" fontId="40" fillId="3" borderId="0" xfId="0" applyFont="1" applyFill="1" applyAlignment="1">
      <alignment vertical="center"/>
    </xf>
    <xf numFmtId="0" fontId="93" fillId="2" borderId="60" xfId="0" applyFont="1" applyFill="1" applyBorder="1" applyAlignment="1">
      <alignment horizontal="center" vertical="center"/>
    </xf>
    <xf numFmtId="0" fontId="56" fillId="49" borderId="8" xfId="0" applyFont="1" applyFill="1" applyBorder="1" applyAlignment="1">
      <alignment horizontal="center" vertical="center"/>
    </xf>
    <xf numFmtId="0" fontId="56" fillId="4" borderId="36" xfId="0" applyFont="1" applyFill="1" applyBorder="1" applyAlignment="1">
      <alignment horizontal="center" vertical="center"/>
    </xf>
    <xf numFmtId="0" fontId="93" fillId="2" borderId="37" xfId="0" applyFont="1" applyFill="1" applyBorder="1" applyAlignment="1">
      <alignment horizontal="center" vertical="center"/>
    </xf>
    <xf numFmtId="0" fontId="41" fillId="0" borderId="3" xfId="0" applyFont="1" applyBorder="1" applyAlignment="1">
      <alignment horizontal="center" vertical="center"/>
    </xf>
    <xf numFmtId="0" fontId="41" fillId="2" borderId="36" xfId="0" applyFont="1" applyFill="1" applyBorder="1" applyAlignment="1">
      <alignment horizontal="center" vertical="center"/>
    </xf>
    <xf numFmtId="0" fontId="41" fillId="7" borderId="3" xfId="0" applyFont="1" applyFill="1" applyBorder="1" applyAlignment="1">
      <alignment horizontal="center" vertical="center"/>
    </xf>
    <xf numFmtId="0" fontId="11" fillId="7" borderId="59" xfId="0" applyFont="1" applyFill="1" applyBorder="1" applyAlignment="1">
      <alignment vertical="center" wrapText="1"/>
    </xf>
    <xf numFmtId="0" fontId="10" fillId="2" borderId="8" xfId="0" applyFont="1" applyFill="1" applyBorder="1" applyAlignment="1">
      <alignment vertical="center" wrapText="1"/>
    </xf>
    <xf numFmtId="0" fontId="55" fillId="6" borderId="46" xfId="0" applyFont="1" applyFill="1" applyBorder="1" applyAlignment="1">
      <alignment horizontal="center"/>
    </xf>
    <xf numFmtId="0" fontId="56" fillId="50" borderId="48" xfId="0" applyFont="1" applyFill="1" applyBorder="1" applyAlignment="1">
      <alignment horizontal="center"/>
    </xf>
    <xf numFmtId="0" fontId="74" fillId="9" borderId="48" xfId="0" applyFont="1" applyFill="1" applyBorder="1" applyAlignment="1">
      <alignment vertical="center"/>
    </xf>
    <xf numFmtId="0" fontId="74" fillId="9" borderId="48" xfId="0" applyFont="1" applyFill="1" applyBorder="1" applyAlignment="1">
      <alignment horizontal="center" vertical="center"/>
    </xf>
    <xf numFmtId="9" fontId="74" fillId="9" borderId="48" xfId="0" applyNumberFormat="1" applyFont="1" applyFill="1" applyBorder="1" applyAlignment="1">
      <alignment horizontal="center" vertical="center"/>
    </xf>
    <xf numFmtId="0" fontId="74" fillId="0" borderId="48" xfId="0" applyFont="1" applyBorder="1" applyAlignment="1">
      <alignment vertical="center"/>
    </xf>
    <xf numFmtId="0" fontId="74" fillId="0" borderId="48" xfId="0" applyFont="1" applyBorder="1" applyAlignment="1">
      <alignment horizontal="center" vertical="center"/>
    </xf>
    <xf numFmtId="9" fontId="74" fillId="0" borderId="48" xfId="0" applyNumberFormat="1" applyFont="1" applyBorder="1" applyAlignment="1">
      <alignment horizontal="center" vertical="center"/>
    </xf>
    <xf numFmtId="3" fontId="74" fillId="9" borderId="48" xfId="0" applyNumberFormat="1" applyFont="1" applyFill="1" applyBorder="1" applyAlignment="1">
      <alignment horizontal="center" vertical="center"/>
    </xf>
    <xf numFmtId="10" fontId="74" fillId="0" borderId="48" xfId="0" applyNumberFormat="1" applyFont="1" applyBorder="1" applyAlignment="1">
      <alignment horizontal="center" vertical="center"/>
    </xf>
    <xf numFmtId="10" fontId="74" fillId="9" borderId="48" xfId="0" applyNumberFormat="1" applyFont="1" applyFill="1" applyBorder="1" applyAlignment="1">
      <alignment horizontal="center" vertical="center"/>
    </xf>
    <xf numFmtId="0" fontId="74" fillId="0" borderId="48" xfId="0" applyFont="1" applyBorder="1" applyAlignment="1">
      <alignment vertical="center" wrapText="1"/>
    </xf>
    <xf numFmtId="0" fontId="55" fillId="6" borderId="46" xfId="0" applyFont="1" applyFill="1" applyBorder="1"/>
    <xf numFmtId="0" fontId="74" fillId="9" borderId="46" xfId="0" applyFont="1" applyFill="1" applyBorder="1" applyAlignment="1">
      <alignment wrapText="1"/>
    </xf>
    <xf numFmtId="0" fontId="74" fillId="0" borderId="46" xfId="0" applyFont="1" applyBorder="1"/>
    <xf numFmtId="0" fontId="74" fillId="9" borderId="46" xfId="0" applyFont="1" applyFill="1" applyBorder="1"/>
    <xf numFmtId="0" fontId="13" fillId="48" borderId="0" xfId="0" applyFont="1" applyFill="1"/>
    <xf numFmtId="0" fontId="11" fillId="0" borderId="0" xfId="0" applyFont="1"/>
    <xf numFmtId="0" fontId="21" fillId="0" borderId="0" xfId="0" applyFont="1"/>
    <xf numFmtId="0" fontId="94" fillId="0" borderId="0" xfId="0" applyFont="1"/>
    <xf numFmtId="0" fontId="74" fillId="9" borderId="48" xfId="0" applyFont="1" applyFill="1" applyBorder="1" applyAlignment="1">
      <alignment vertical="center" wrapText="1"/>
    </xf>
    <xf numFmtId="0" fontId="6" fillId="6" borderId="36" xfId="0" applyFont="1" applyFill="1" applyBorder="1" applyAlignment="1">
      <alignment vertical="center"/>
    </xf>
    <xf numFmtId="0" fontId="6" fillId="2" borderId="36" xfId="0" applyFont="1" applyFill="1" applyBorder="1" applyAlignment="1">
      <alignment vertical="center"/>
    </xf>
    <xf numFmtId="0" fontId="55" fillId="2" borderId="9" xfId="0" applyFont="1" applyFill="1" applyBorder="1" applyAlignment="1">
      <alignment horizontal="center" vertical="center"/>
    </xf>
    <xf numFmtId="0" fontId="68" fillId="9" borderId="6" xfId="0" applyFont="1" applyFill="1" applyBorder="1" applyAlignment="1">
      <alignment horizontal="center" vertical="center"/>
    </xf>
    <xf numFmtId="0" fontId="74" fillId="9" borderId="4" xfId="0" applyFont="1" applyFill="1" applyBorder="1" applyAlignment="1">
      <alignment vertical="center"/>
    </xf>
    <xf numFmtId="0" fontId="74" fillId="9" borderId="4" xfId="0" applyFont="1" applyFill="1" applyBorder="1" applyAlignment="1">
      <alignment horizontal="center" vertical="center"/>
    </xf>
    <xf numFmtId="0" fontId="68" fillId="0" borderId="4" xfId="0" applyFont="1" applyBorder="1" applyAlignment="1">
      <alignment horizontal="center" vertical="center"/>
    </xf>
    <xf numFmtId="0" fontId="74" fillId="0" borderId="4" xfId="0" applyFont="1" applyBorder="1" applyAlignment="1">
      <alignment vertical="center"/>
    </xf>
    <xf numFmtId="0" fontId="74" fillId="0" borderId="4" xfId="0" applyFont="1" applyBorder="1" applyAlignment="1">
      <alignment horizontal="center" vertical="center"/>
    </xf>
    <xf numFmtId="0" fontId="68" fillId="9" borderId="4" xfId="0" applyFont="1" applyFill="1" applyBorder="1" applyAlignment="1">
      <alignment horizontal="center" vertical="center"/>
    </xf>
    <xf numFmtId="10" fontId="74" fillId="9" borderId="4" xfId="0" applyNumberFormat="1" applyFont="1" applyFill="1" applyBorder="1" applyAlignment="1">
      <alignment horizontal="center" vertical="center"/>
    </xf>
    <xf numFmtId="10" fontId="74" fillId="0" borderId="4" xfId="0" applyNumberFormat="1" applyFont="1" applyBorder="1" applyAlignment="1">
      <alignment horizontal="center" vertical="center"/>
    </xf>
    <xf numFmtId="0" fontId="74" fillId="9" borderId="4" xfId="0" applyFont="1" applyFill="1" applyBorder="1" applyAlignment="1">
      <alignment vertical="center" wrapText="1"/>
    </xf>
    <xf numFmtId="0" fontId="55" fillId="6" borderId="8" xfId="0" applyFont="1" applyFill="1" applyBorder="1" applyAlignment="1">
      <alignment vertical="center"/>
    </xf>
    <xf numFmtId="0" fontId="74" fillId="9" borderId="6" xfId="0" applyFont="1" applyFill="1" applyBorder="1" applyAlignment="1">
      <alignment horizontal="center" vertical="center"/>
    </xf>
    <xf numFmtId="0" fontId="74" fillId="9" borderId="31" xfId="0" applyFont="1" applyFill="1" applyBorder="1" applyAlignment="1">
      <alignment vertical="center" wrapText="1"/>
    </xf>
    <xf numFmtId="0" fontId="74" fillId="0" borderId="17" xfId="0" applyFont="1" applyBorder="1" applyAlignment="1">
      <alignment vertical="center" wrapText="1"/>
    </xf>
    <xf numFmtId="0" fontId="74" fillId="9" borderId="17" xfId="0" applyFont="1" applyFill="1" applyBorder="1" applyAlignment="1">
      <alignment vertical="center" wrapText="1"/>
    </xf>
    <xf numFmtId="0" fontId="74" fillId="9" borderId="3" xfId="0" applyFont="1" applyFill="1" applyBorder="1" applyAlignment="1">
      <alignment horizontal="center" vertical="center"/>
    </xf>
    <xf numFmtId="0" fontId="74" fillId="9" borderId="59" xfId="0" applyFont="1" applyFill="1" applyBorder="1" applyAlignment="1">
      <alignment vertical="center" wrapText="1"/>
    </xf>
    <xf numFmtId="0" fontId="67" fillId="0" borderId="6" xfId="0" applyFont="1" applyBorder="1" applyAlignment="1">
      <alignment horizontal="center" vertical="center"/>
    </xf>
    <xf numFmtId="0" fontId="74" fillId="0" borderId="31" xfId="0" applyFont="1" applyBorder="1" applyAlignment="1">
      <alignment vertical="center" wrapText="1"/>
    </xf>
    <xf numFmtId="0" fontId="67" fillId="9" borderId="3" xfId="0" applyFont="1" applyFill="1" applyBorder="1" applyAlignment="1">
      <alignment horizontal="center" vertical="center"/>
    </xf>
    <xf numFmtId="0" fontId="67" fillId="9" borderId="4" xfId="0" applyFont="1" applyFill="1" applyBorder="1" applyAlignment="1">
      <alignment horizontal="center" vertical="center"/>
    </xf>
    <xf numFmtId="0" fontId="95" fillId="6" borderId="17" xfId="0" applyFont="1" applyFill="1" applyBorder="1" applyAlignment="1">
      <alignment vertical="center"/>
    </xf>
    <xf numFmtId="0" fontId="55" fillId="2" borderId="9" xfId="0" applyFont="1" applyFill="1" applyBorder="1" applyAlignment="1">
      <alignment horizontal="center" vertical="center" wrapText="1"/>
    </xf>
    <xf numFmtId="9" fontId="74" fillId="9" borderId="4" xfId="0" applyNumberFormat="1" applyFont="1" applyFill="1" applyBorder="1" applyAlignment="1">
      <alignment horizontal="center" vertical="center"/>
    </xf>
    <xf numFmtId="9" fontId="74" fillId="0" borderId="4" xfId="0" applyNumberFormat="1" applyFont="1" applyBorder="1" applyAlignment="1">
      <alignment horizontal="center" vertical="center"/>
    </xf>
    <xf numFmtId="0" fontId="74" fillId="0" borderId="4" xfId="0" applyFont="1" applyBorder="1" applyAlignment="1">
      <alignment vertical="center" wrapText="1"/>
    </xf>
    <xf numFmtId="0" fontId="96" fillId="0" borderId="0" xfId="0" applyFont="1" applyAlignment="1">
      <alignment vertical="center"/>
    </xf>
    <xf numFmtId="0" fontId="84" fillId="6" borderId="56" xfId="0" applyFont="1" applyFill="1" applyBorder="1" applyAlignment="1">
      <alignment vertical="center"/>
    </xf>
    <xf numFmtId="0" fontId="97" fillId="6" borderId="55" xfId="0" applyFont="1" applyFill="1" applyBorder="1" applyAlignment="1">
      <alignment horizontal="center" vertical="center"/>
    </xf>
    <xf numFmtId="0" fontId="84" fillId="6" borderId="21" xfId="0" applyFont="1" applyFill="1" applyBorder="1" applyAlignment="1">
      <alignment vertical="center"/>
    </xf>
    <xf numFmtId="0" fontId="98" fillId="2" borderId="21" xfId="0" applyFont="1" applyFill="1" applyBorder="1" applyAlignment="1">
      <alignment horizontal="center" vertical="center"/>
    </xf>
    <xf numFmtId="0" fontId="98" fillId="2" borderId="36" xfId="0" applyFont="1" applyFill="1" applyBorder="1" applyAlignment="1">
      <alignment horizontal="center" vertical="center"/>
    </xf>
    <xf numFmtId="0" fontId="10" fillId="6" borderId="21" xfId="0" applyFont="1" applyFill="1" applyBorder="1" applyAlignment="1">
      <alignment horizontal="center" vertical="center"/>
    </xf>
    <xf numFmtId="0" fontId="57" fillId="9" borderId="10" xfId="0" applyFont="1" applyFill="1" applyBorder="1" applyAlignment="1">
      <alignment vertical="center"/>
    </xf>
    <xf numFmtId="0" fontId="99" fillId="9" borderId="6" xfId="0" applyFont="1" applyFill="1" applyBorder="1" applyAlignment="1">
      <alignment vertical="center" wrapText="1"/>
    </xf>
    <xf numFmtId="0" fontId="57" fillId="0" borderId="11" xfId="0" applyFont="1" applyBorder="1" applyAlignment="1">
      <alignment vertical="center"/>
    </xf>
    <xf numFmtId="0" fontId="99" fillId="0" borderId="4" xfId="0" applyFont="1" applyBorder="1" applyAlignment="1">
      <alignment vertical="center" wrapText="1"/>
    </xf>
    <xf numFmtId="0" fontId="57" fillId="9" borderId="11" xfId="0" applyFont="1" applyFill="1" applyBorder="1" applyAlignment="1">
      <alignment vertical="center"/>
    </xf>
    <xf numFmtId="0" fontId="99" fillId="9" borderId="4" xfId="0" applyFont="1" applyFill="1" applyBorder="1" applyAlignment="1">
      <alignment vertical="center" wrapText="1"/>
    </xf>
    <xf numFmtId="0" fontId="57" fillId="0" borderId="11" xfId="0" applyFont="1" applyBorder="1" applyAlignment="1">
      <alignment vertical="center" wrapText="1"/>
    </xf>
    <xf numFmtId="0" fontId="10" fillId="6" borderId="23" xfId="0" applyFont="1" applyFill="1" applyBorder="1" applyAlignment="1">
      <alignment horizontal="center" vertical="center"/>
    </xf>
    <xf numFmtId="0" fontId="57" fillId="9" borderId="12" xfId="0" applyFont="1" applyFill="1" applyBorder="1" applyAlignment="1">
      <alignment vertical="center"/>
    </xf>
    <xf numFmtId="0" fontId="99" fillId="9" borderId="3" xfId="0" applyFont="1" applyFill="1" applyBorder="1" applyAlignment="1">
      <alignment vertical="center" wrapText="1"/>
    </xf>
    <xf numFmtId="0" fontId="74" fillId="0" borderId="0" xfId="0" applyFont="1" applyAlignment="1">
      <alignment vertical="center" wrapText="1"/>
    </xf>
    <xf numFmtId="0" fontId="61" fillId="6" borderId="0" xfId="0" applyFont="1" applyFill="1" applyAlignment="1">
      <alignment horizontal="center" vertical="center"/>
    </xf>
    <xf numFmtId="0" fontId="97" fillId="6" borderId="84" xfId="0" applyFont="1" applyFill="1" applyBorder="1" applyAlignment="1">
      <alignment horizontal="center" vertical="center"/>
    </xf>
    <xf numFmtId="0" fontId="5" fillId="0" borderId="85" xfId="0" applyFont="1" applyBorder="1"/>
    <xf numFmtId="0" fontId="12" fillId="2" borderId="13" xfId="0" applyFont="1" applyFill="1" applyBorder="1" applyAlignment="1">
      <alignment horizontal="center" vertical="center"/>
    </xf>
    <xf numFmtId="0" fontId="13" fillId="2" borderId="86" xfId="0" applyFont="1" applyFill="1" applyBorder="1" applyAlignment="1">
      <alignment vertical="center"/>
    </xf>
    <xf numFmtId="0" fontId="100" fillId="9" borderId="87" xfId="0" applyFont="1" applyFill="1" applyBorder="1" applyAlignment="1">
      <alignment vertical="center" wrapText="1"/>
    </xf>
    <xf numFmtId="0" fontId="13" fillId="2" borderId="88" xfId="0" applyFont="1" applyFill="1" applyBorder="1" applyAlignment="1">
      <alignment vertical="center"/>
    </xf>
    <xf numFmtId="0" fontId="100" fillId="0" borderId="0" xfId="0" applyFont="1" applyAlignment="1">
      <alignment vertical="center" wrapText="1"/>
    </xf>
    <xf numFmtId="0" fontId="13" fillId="2" borderId="88" xfId="0" applyFont="1" applyFill="1" applyBorder="1" applyAlignment="1">
      <alignment vertical="center" wrapText="1"/>
    </xf>
    <xf numFmtId="0" fontId="12" fillId="2" borderId="61" xfId="0" applyFont="1" applyFill="1" applyBorder="1" applyAlignment="1">
      <alignment horizontal="center" vertical="center"/>
    </xf>
    <xf numFmtId="0" fontId="101" fillId="0" borderId="0" xfId="0" applyFont="1" applyAlignment="1">
      <alignment vertical="center"/>
    </xf>
    <xf numFmtId="0" fontId="102" fillId="6" borderId="55" xfId="0" applyFont="1" applyFill="1" applyBorder="1" applyAlignment="1">
      <alignment horizontal="center" vertical="center"/>
    </xf>
    <xf numFmtId="0" fontId="98" fillId="6" borderId="8" xfId="0" applyFont="1" applyFill="1" applyBorder="1" applyAlignment="1">
      <alignment horizontal="left" vertical="center"/>
    </xf>
    <xf numFmtId="0" fontId="98" fillId="6" borderId="13" xfId="0" applyFont="1" applyFill="1" applyBorder="1" applyAlignment="1">
      <alignment horizontal="left" vertical="center"/>
    </xf>
    <xf numFmtId="0" fontId="12" fillId="6" borderId="13" xfId="0" applyFont="1" applyFill="1" applyBorder="1" applyAlignment="1">
      <alignment horizontal="center" vertical="center"/>
    </xf>
    <xf numFmtId="0" fontId="103" fillId="9" borderId="7" xfId="0" applyFont="1" applyFill="1" applyBorder="1" applyAlignment="1">
      <alignment vertical="center" wrapText="1"/>
    </xf>
    <xf numFmtId="0" fontId="98" fillId="2" borderId="8" xfId="0" applyFont="1" applyFill="1" applyBorder="1" applyAlignment="1">
      <alignment horizontal="center" vertical="center"/>
    </xf>
    <xf numFmtId="0" fontId="61" fillId="9" borderId="31" xfId="0" applyFont="1" applyFill="1" applyBorder="1" applyAlignment="1">
      <alignment vertical="center" wrapText="1"/>
    </xf>
    <xf numFmtId="0" fontId="61" fillId="9" borderId="17" xfId="0" applyFont="1" applyFill="1" applyBorder="1" applyAlignment="1">
      <alignment vertical="center" wrapText="1"/>
    </xf>
    <xf numFmtId="0" fontId="61" fillId="9" borderId="59" xfId="0" applyFont="1" applyFill="1" applyBorder="1" applyAlignment="1">
      <alignment vertical="center" wrapText="1"/>
    </xf>
    <xf numFmtId="0" fontId="5" fillId="0" borderId="89" xfId="0" applyFont="1" applyBorder="1"/>
    <xf numFmtId="0" fontId="5" fillId="0" borderId="87" xfId="0" applyFont="1" applyBorder="1"/>
    <xf numFmtId="0" fontId="98" fillId="6" borderId="21" xfId="0" applyFont="1" applyFill="1" applyBorder="1" applyAlignment="1">
      <alignment horizontal="left" vertical="center"/>
    </xf>
    <xf numFmtId="0" fontId="102" fillId="6" borderId="13" xfId="0" applyFont="1" applyFill="1" applyBorder="1" applyAlignment="1">
      <alignment horizontal="center" vertical="center"/>
    </xf>
    <xf numFmtId="0" fontId="98" fillId="6" borderId="63" xfId="0" applyFont="1" applyFill="1" applyBorder="1" applyAlignment="1">
      <alignment vertical="center" wrapText="1"/>
    </xf>
    <xf numFmtId="0" fontId="103" fillId="9" borderId="90" xfId="0" applyFont="1" applyFill="1" applyBorder="1" applyAlignment="1">
      <alignment vertical="center" wrapText="1"/>
    </xf>
    <xf numFmtId="0" fontId="103" fillId="9" borderId="91" xfId="0" applyFont="1" applyFill="1" applyBorder="1" applyAlignment="1">
      <alignment vertical="center" wrapText="1"/>
    </xf>
    <xf numFmtId="0" fontId="102" fillId="6" borderId="61" xfId="0" applyFont="1" applyFill="1" applyBorder="1" applyAlignment="1">
      <alignment horizontal="center" vertical="center"/>
    </xf>
    <xf numFmtId="0" fontId="103" fillId="9" borderId="92" xfId="0" applyFont="1" applyFill="1" applyBorder="1" applyAlignment="1">
      <alignment vertical="center" wrapText="1"/>
    </xf>
    <xf numFmtId="0" fontId="55" fillId="2" borderId="78" xfId="0" applyFont="1" applyFill="1" applyBorder="1" applyAlignment="1">
      <alignment horizontal="center" vertical="center"/>
    </xf>
    <xf numFmtId="0" fontId="104" fillId="12" borderId="39" xfId="0" applyFont="1" applyFill="1" applyBorder="1" applyAlignment="1">
      <alignment vertical="center"/>
    </xf>
    <xf numFmtId="0" fontId="55" fillId="12" borderId="60" xfId="0" applyFont="1" applyFill="1" applyBorder="1" applyAlignment="1">
      <alignment horizontal="center" vertical="center"/>
    </xf>
    <xf numFmtId="0" fontId="5" fillId="0" borderId="93" xfId="0" applyFont="1" applyBorder="1"/>
    <xf numFmtId="0" fontId="5" fillId="0" borderId="94" xfId="0" applyFont="1" applyBorder="1"/>
    <xf numFmtId="0" fontId="5" fillId="0" borderId="95" xfId="0" applyFont="1" applyBorder="1"/>
    <xf numFmtId="0" fontId="55" fillId="12" borderId="63" xfId="0" applyFont="1" applyFill="1" applyBorder="1" applyAlignment="1">
      <alignment horizontal="center" vertical="center"/>
    </xf>
    <xf numFmtId="0" fontId="6" fillId="3" borderId="0" xfId="0" applyFont="1" applyFill="1"/>
    <xf numFmtId="0" fontId="11" fillId="3" borderId="0" xfId="0" applyFont="1" applyFill="1" applyAlignment="1">
      <alignment vertical="center" wrapText="1"/>
    </xf>
    <xf numFmtId="0" fontId="105" fillId="0" borderId="0" xfId="0" applyFont="1"/>
    <xf numFmtId="0" fontId="76" fillId="49" borderId="67" xfId="0" applyFont="1" applyFill="1" applyBorder="1" applyAlignment="1">
      <alignment horizontal="center" vertical="center"/>
    </xf>
    <xf numFmtId="0" fontId="20" fillId="51" borderId="68" xfId="0" applyFont="1" applyFill="1" applyBorder="1" applyAlignment="1">
      <alignment horizontal="center" vertical="center"/>
    </xf>
    <xf numFmtId="0" fontId="20" fillId="52" borderId="96" xfId="0" applyFont="1" applyFill="1" applyBorder="1" applyAlignment="1">
      <alignment horizontal="center" vertical="center"/>
    </xf>
    <xf numFmtId="0" fontId="20" fillId="52" borderId="97" xfId="0" applyFont="1" applyFill="1" applyBorder="1" applyAlignment="1">
      <alignment horizontal="center" vertical="center"/>
    </xf>
    <xf numFmtId="0" fontId="106" fillId="13" borderId="4" xfId="0" applyFont="1" applyFill="1" applyBorder="1" applyAlignment="1">
      <alignment vertical="center"/>
    </xf>
    <xf numFmtId="3" fontId="103" fillId="13" borderId="4" xfId="0" applyNumberFormat="1" applyFont="1" applyFill="1" applyBorder="1" applyAlignment="1">
      <alignment horizontal="center" vertical="center"/>
    </xf>
    <xf numFmtId="0" fontId="103" fillId="13" borderId="4" xfId="0" applyFont="1" applyFill="1" applyBorder="1" applyAlignment="1">
      <alignment horizontal="center" vertical="center"/>
    </xf>
    <xf numFmtId="0" fontId="67" fillId="0" borderId="4" xfId="0" applyFont="1" applyBorder="1" applyAlignment="1">
      <alignment vertical="center"/>
    </xf>
    <xf numFmtId="0" fontId="69" fillId="0" borderId="4" xfId="0" applyFont="1" applyBorder="1" applyAlignment="1">
      <alignment horizontal="center" vertical="center"/>
    </xf>
    <xf numFmtId="0" fontId="67" fillId="13" borderId="4" xfId="0" applyFont="1" applyFill="1" applyBorder="1" applyAlignment="1">
      <alignment vertical="center"/>
    </xf>
    <xf numFmtId="10" fontId="69" fillId="13" borderId="4" xfId="0" applyNumberFormat="1" applyFont="1" applyFill="1" applyBorder="1" applyAlignment="1">
      <alignment horizontal="center" vertical="center"/>
    </xf>
    <xf numFmtId="10" fontId="69" fillId="0" borderId="4" xfId="0" applyNumberFormat="1" applyFont="1" applyBorder="1" applyAlignment="1">
      <alignment horizontal="center" vertical="center"/>
    </xf>
    <xf numFmtId="3" fontId="69" fillId="13" borderId="4" xfId="0" applyNumberFormat="1" applyFont="1" applyFill="1" applyBorder="1" applyAlignment="1">
      <alignment horizontal="center" vertical="center"/>
    </xf>
    <xf numFmtId="3" fontId="69" fillId="0" borderId="4" xfId="0" applyNumberFormat="1" applyFont="1" applyBorder="1" applyAlignment="1">
      <alignment horizontal="center" vertical="center"/>
    </xf>
    <xf numFmtId="0" fontId="76" fillId="48" borderId="67" xfId="0" applyFont="1" applyFill="1" applyBorder="1" applyAlignment="1">
      <alignment horizontal="center" vertical="center"/>
    </xf>
    <xf numFmtId="0" fontId="98" fillId="48" borderId="96" xfId="0" applyFont="1" applyFill="1" applyBorder="1" applyAlignment="1">
      <alignment horizontal="center" vertical="center"/>
    </xf>
    <xf numFmtId="0" fontId="98" fillId="48" borderId="97" xfId="0" applyFont="1" applyFill="1" applyBorder="1" applyAlignment="1">
      <alignment horizontal="center" vertical="center"/>
    </xf>
    <xf numFmtId="0" fontId="67" fillId="9" borderId="4" xfId="0" applyFont="1" applyFill="1" applyBorder="1" applyAlignment="1">
      <alignment vertical="center"/>
    </xf>
    <xf numFmtId="3" fontId="69" fillId="9" borderId="4" xfId="0" applyNumberFormat="1" applyFont="1" applyFill="1" applyBorder="1" applyAlignment="1">
      <alignment horizontal="center" vertical="center"/>
    </xf>
    <xf numFmtId="10" fontId="69" fillId="9" borderId="4" xfId="0" applyNumberFormat="1" applyFont="1" applyFill="1" applyBorder="1" applyAlignment="1">
      <alignment horizontal="center" vertical="center"/>
    </xf>
    <xf numFmtId="0" fontId="55" fillId="53" borderId="67" xfId="0" applyFont="1" applyFill="1" applyBorder="1" applyAlignment="1">
      <alignment horizontal="center" vertical="center"/>
    </xf>
    <xf numFmtId="0" fontId="55" fillId="54" borderId="96" xfId="0" applyFont="1" applyFill="1" applyBorder="1" applyAlignment="1">
      <alignment horizontal="center" vertical="center"/>
    </xf>
    <xf numFmtId="0" fontId="55" fillId="54" borderId="97" xfId="0" applyFont="1" applyFill="1" applyBorder="1" applyAlignment="1">
      <alignment horizontal="center" vertical="center"/>
    </xf>
    <xf numFmtId="0" fontId="57" fillId="55" borderId="4" xfId="0" applyFont="1" applyFill="1" applyBorder="1" applyAlignment="1">
      <alignment vertical="center"/>
    </xf>
    <xf numFmtId="0" fontId="61" fillId="55" borderId="4" xfId="0" applyFont="1" applyFill="1" applyBorder="1" applyAlignment="1">
      <alignment horizontal="center" vertical="center"/>
    </xf>
    <xf numFmtId="0" fontId="61" fillId="0" borderId="4" xfId="0" applyFont="1" applyBorder="1" applyAlignment="1">
      <alignment horizontal="center" vertical="center"/>
    </xf>
    <xf numFmtId="10" fontId="61" fillId="55" borderId="4" xfId="0" applyNumberFormat="1" applyFont="1" applyFill="1" applyBorder="1" applyAlignment="1">
      <alignment horizontal="center" vertical="center"/>
    </xf>
    <xf numFmtId="10" fontId="61" fillId="0" borderId="4" xfId="0" applyNumberFormat="1" applyFont="1" applyBorder="1" applyAlignment="1">
      <alignment horizontal="center" vertical="center"/>
    </xf>
    <xf numFmtId="9" fontId="61" fillId="0" borderId="4" xfId="0" applyNumberFormat="1" applyFont="1" applyBorder="1" applyAlignment="1">
      <alignment horizontal="center" vertical="center"/>
    </xf>
    <xf numFmtId="3" fontId="61" fillId="55" borderId="4" xfId="0" applyNumberFormat="1" applyFont="1" applyFill="1" applyBorder="1" applyAlignment="1">
      <alignment horizontal="center" vertical="center"/>
    </xf>
    <xf numFmtId="3" fontId="61" fillId="0" borderId="4" xfId="0" applyNumberFormat="1" applyFont="1" applyBorder="1" applyAlignment="1">
      <alignment horizontal="center" vertical="center"/>
    </xf>
    <xf numFmtId="0" fontId="107" fillId="36" borderId="98" xfId="0" applyFont="1" applyFill="1" applyBorder="1" applyAlignment="1">
      <alignment horizontal="center" vertical="center"/>
    </xf>
    <xf numFmtId="0" fontId="5" fillId="0" borderId="99" xfId="0" applyFont="1" applyBorder="1"/>
    <xf numFmtId="0" fontId="107" fillId="17" borderId="100" xfId="0" applyFont="1" applyFill="1" applyBorder="1" applyAlignment="1">
      <alignment horizontal="center" vertical="center"/>
    </xf>
    <xf numFmtId="0" fontId="107" fillId="17" borderId="101" xfId="0" applyFont="1" applyFill="1" applyBorder="1" applyAlignment="1">
      <alignment horizontal="center" vertical="center"/>
    </xf>
    <xf numFmtId="0" fontId="5" fillId="0" borderId="102" xfId="0" applyFont="1" applyBorder="1"/>
    <xf numFmtId="0" fontId="67" fillId="11" borderId="4" xfId="0" applyFont="1" applyFill="1" applyBorder="1" applyAlignment="1">
      <alignment vertical="center"/>
    </xf>
    <xf numFmtId="0" fontId="69" fillId="11" borderId="17" xfId="0" applyFont="1" applyFill="1" applyBorder="1" applyAlignment="1">
      <alignment horizontal="center" vertical="center"/>
    </xf>
    <xf numFmtId="10" fontId="69" fillId="0" borderId="17" xfId="0" applyNumberFormat="1" applyFont="1" applyBorder="1" applyAlignment="1">
      <alignment horizontal="center" vertical="center"/>
    </xf>
    <xf numFmtId="0" fontId="69" fillId="0" borderId="17" xfId="0" applyFont="1" applyBorder="1" applyAlignment="1">
      <alignment horizontal="center" vertical="center"/>
    </xf>
    <xf numFmtId="0" fontId="67" fillId="11" borderId="4" xfId="0" applyFont="1" applyFill="1" applyBorder="1" applyAlignment="1">
      <alignment vertical="center" wrapText="1"/>
    </xf>
    <xf numFmtId="0" fontId="69" fillId="11" borderId="17" xfId="0" applyFont="1" applyFill="1" applyBorder="1" applyAlignment="1">
      <alignment horizontal="center" vertical="center" wrapText="1"/>
    </xf>
    <xf numFmtId="0" fontId="108" fillId="0" borderId="0" xfId="0" applyFont="1" applyAlignment="1"/>
    <xf numFmtId="0" fontId="20" fillId="52" borderId="101" xfId="0" applyFont="1" applyFill="1" applyBorder="1" applyAlignment="1">
      <alignment horizontal="center" vertical="center"/>
    </xf>
    <xf numFmtId="0" fontId="103" fillId="13" borderId="17" xfId="0" applyFont="1" applyFill="1" applyBorder="1" applyAlignment="1">
      <alignment vertical="center" wrapText="1"/>
    </xf>
    <xf numFmtId="0" fontId="21" fillId="0" borderId="0" xfId="0" applyFont="1" applyAlignment="1"/>
    <xf numFmtId="0" fontId="69" fillId="0" borderId="17" xfId="0" applyFont="1" applyBorder="1" applyAlignment="1">
      <alignment vertical="center" wrapText="1"/>
    </xf>
    <xf numFmtId="0" fontId="69" fillId="13" borderId="17" xfId="0" applyFont="1" applyFill="1" applyBorder="1" applyAlignment="1">
      <alignment vertical="center" wrapText="1"/>
    </xf>
    <xf numFmtId="0" fontId="98" fillId="48" borderId="101" xfId="0" applyFont="1" applyFill="1" applyBorder="1" applyAlignment="1">
      <alignment horizontal="center" vertical="center"/>
    </xf>
    <xf numFmtId="0" fontId="69" fillId="9" borderId="4" xfId="0" applyFont="1" applyFill="1" applyBorder="1" applyAlignment="1">
      <alignment vertical="center" wrapText="1"/>
    </xf>
    <xf numFmtId="0" fontId="69" fillId="0" borderId="4" xfId="0" applyFont="1" applyBorder="1" applyAlignment="1">
      <alignment vertical="center" wrapText="1"/>
    </xf>
    <xf numFmtId="0" fontId="55" fillId="54" borderId="101" xfId="0" applyFont="1" applyFill="1" applyBorder="1" applyAlignment="1">
      <alignment horizontal="center" vertical="center"/>
    </xf>
    <xf numFmtId="0" fontId="61" fillId="55" borderId="4" xfId="0" applyFont="1" applyFill="1" applyBorder="1" applyAlignment="1">
      <alignment vertical="center" wrapText="1"/>
    </xf>
    <xf numFmtId="0" fontId="61" fillId="0" borderId="4" xfId="0" applyFont="1" applyBorder="1" applyAlignment="1">
      <alignment vertical="center" wrapText="1"/>
    </xf>
    <xf numFmtId="0" fontId="5" fillId="0" borderId="103" xfId="0" applyFont="1" applyBorder="1"/>
    <xf numFmtId="0" fontId="5" fillId="0" borderId="104" xfId="0" applyFont="1" applyBorder="1"/>
    <xf numFmtId="0" fontId="49" fillId="9" borderId="4" xfId="0" applyFont="1" applyFill="1" applyBorder="1" applyAlignment="1">
      <alignment vertical="center"/>
    </xf>
    <xf numFmtId="0" fontId="50" fillId="9" borderId="4" xfId="0" applyFont="1" applyFill="1" applyBorder="1" applyAlignment="1">
      <alignment horizontal="center" vertical="center"/>
    </xf>
    <xf numFmtId="0" fontId="49" fillId="0" borderId="4" xfId="0" applyFont="1" applyBorder="1" applyAlignment="1">
      <alignment vertical="center"/>
    </xf>
    <xf numFmtId="9" fontId="50" fillId="0" borderId="4" xfId="0" applyNumberFormat="1" applyFont="1" applyBorder="1" applyAlignment="1">
      <alignment horizontal="center" vertical="center"/>
    </xf>
    <xf numFmtId="10" fontId="50" fillId="0" borderId="4" xfId="0" applyNumberFormat="1" applyFont="1" applyBorder="1" applyAlignment="1">
      <alignment horizontal="center" vertical="center"/>
    </xf>
    <xf numFmtId="0" fontId="50" fillId="0" borderId="4" xfId="0" applyFont="1" applyBorder="1" applyAlignment="1">
      <alignment horizontal="center" vertical="center"/>
    </xf>
    <xf numFmtId="10" fontId="50" fillId="9" borderId="4" xfId="0" applyNumberFormat="1" applyFont="1" applyFill="1" applyBorder="1" applyAlignment="1">
      <alignment horizontal="center" vertical="center"/>
    </xf>
    <xf numFmtId="0" fontId="109" fillId="0" borderId="0" xfId="0" applyFont="1"/>
    <xf numFmtId="0" fontId="56" fillId="6" borderId="67" xfId="0" applyFont="1" applyFill="1" applyBorder="1" applyAlignment="1">
      <alignment horizontal="center" vertical="center"/>
    </xf>
    <xf numFmtId="0" fontId="110" fillId="2" borderId="67" xfId="0" applyFont="1" applyFill="1" applyBorder="1" applyAlignment="1">
      <alignment horizontal="center" vertical="center"/>
    </xf>
    <xf numFmtId="0" fontId="56" fillId="43" borderId="45" xfId="0" applyFont="1" applyFill="1" applyBorder="1" applyAlignment="1">
      <alignment horizontal="center" vertical="center"/>
    </xf>
    <xf numFmtId="0" fontId="56" fillId="43" borderId="0" xfId="0" applyFont="1" applyFill="1" applyAlignment="1">
      <alignment horizontal="center" vertical="center"/>
    </xf>
    <xf numFmtId="0" fontId="57" fillId="9" borderId="4" xfId="0" applyFont="1" applyFill="1" applyBorder="1" applyAlignment="1">
      <alignment vertical="center"/>
    </xf>
    <xf numFmtId="0" fontId="61" fillId="9" borderId="4" xfId="0" applyFont="1" applyFill="1" applyBorder="1" applyAlignment="1">
      <alignment horizontal="center" vertical="center"/>
    </xf>
    <xf numFmtId="10" fontId="61" fillId="9" borderId="4" xfId="0" applyNumberFormat="1" applyFont="1" applyFill="1" applyBorder="1" applyAlignment="1">
      <alignment horizontal="center" vertical="center"/>
    </xf>
    <xf numFmtId="0" fontId="111" fillId="9" borderId="4" xfId="0" applyFont="1" applyFill="1" applyBorder="1" applyAlignment="1">
      <alignment horizontal="center" vertical="center"/>
    </xf>
    <xf numFmtId="0" fontId="112" fillId="0" borderId="0" xfId="0" applyFont="1"/>
    <xf numFmtId="0" fontId="113" fillId="6" borderId="67" xfId="0" applyFont="1" applyFill="1" applyBorder="1" applyAlignment="1">
      <alignment horizontal="center" vertical="center"/>
    </xf>
    <xf numFmtId="0" fontId="113" fillId="2" borderId="45" xfId="0" applyFont="1" applyFill="1" applyBorder="1" applyAlignment="1">
      <alignment horizontal="center" vertical="center"/>
    </xf>
    <xf numFmtId="0" fontId="69" fillId="9" borderId="4" xfId="0" applyFont="1" applyFill="1" applyBorder="1" applyAlignment="1">
      <alignment horizontal="center" vertical="center"/>
    </xf>
    <xf numFmtId="9" fontId="69" fillId="0" borderId="4" xfId="0" applyNumberFormat="1" applyFont="1" applyBorder="1" applyAlignment="1">
      <alignment horizontal="center" vertical="center"/>
    </xf>
    <xf numFmtId="0" fontId="40" fillId="0" borderId="0" xfId="0" applyFont="1"/>
    <xf numFmtId="0" fontId="114" fillId="6" borderId="0" xfId="0" applyFont="1" applyFill="1" applyAlignment="1">
      <alignment horizontal="center" vertical="center"/>
    </xf>
    <xf numFmtId="4" fontId="57" fillId="9" borderId="4" xfId="0" applyNumberFormat="1" applyFont="1" applyFill="1" applyBorder="1" applyAlignment="1">
      <alignment horizontal="center" vertical="center"/>
    </xf>
    <xf numFmtId="3" fontId="57" fillId="9" borderId="4" xfId="0" applyNumberFormat="1" applyFont="1" applyFill="1" applyBorder="1" applyAlignment="1">
      <alignment horizontal="center" vertical="center"/>
    </xf>
    <xf numFmtId="0" fontId="57" fillId="9" borderId="4" xfId="0" applyFont="1" applyFill="1" applyBorder="1" applyAlignment="1">
      <alignment horizontal="center" vertical="center"/>
    </xf>
    <xf numFmtId="4" fontId="57" fillId="0" borderId="4" xfId="0" applyNumberFormat="1" applyFont="1" applyBorder="1" applyAlignment="1">
      <alignment horizontal="center" vertical="center"/>
    </xf>
    <xf numFmtId="10" fontId="57" fillId="9" borderId="4" xfId="0" applyNumberFormat="1" applyFont="1" applyFill="1" applyBorder="1" applyAlignment="1">
      <alignment horizontal="center" vertical="center"/>
    </xf>
    <xf numFmtId="0" fontId="57" fillId="9" borderId="4" xfId="0" applyFont="1" applyFill="1" applyBorder="1" applyAlignment="1">
      <alignment vertical="center" wrapText="1"/>
    </xf>
    <xf numFmtId="9" fontId="57" fillId="0" borderId="4" xfId="0" applyNumberFormat="1" applyFont="1" applyBorder="1" applyAlignment="1">
      <alignment horizontal="center" vertical="center"/>
    </xf>
    <xf numFmtId="9" fontId="57" fillId="9" borderId="4" xfId="0" applyNumberFormat="1" applyFont="1" applyFill="1" applyBorder="1" applyAlignment="1">
      <alignment horizontal="center" vertical="center"/>
    </xf>
    <xf numFmtId="0" fontId="20" fillId="6" borderId="0" xfId="0" applyFont="1" applyFill="1" applyAlignment="1">
      <alignment horizontal="center" vertical="center"/>
    </xf>
    <xf numFmtId="0" fontId="20" fillId="6" borderId="105" xfId="0" applyFont="1" applyFill="1" applyBorder="1" applyAlignment="1">
      <alignment horizontal="center" vertical="center"/>
    </xf>
    <xf numFmtId="0" fontId="50" fillId="9" borderId="17" xfId="0" applyFont="1" applyFill="1" applyBorder="1" applyAlignment="1">
      <alignment vertical="center" wrapText="1"/>
    </xf>
    <xf numFmtId="0" fontId="50" fillId="0" borderId="17" xfId="0" applyFont="1" applyBorder="1" applyAlignment="1">
      <alignment vertical="center" wrapText="1"/>
    </xf>
    <xf numFmtId="0" fontId="115" fillId="0" borderId="0" xfId="0" applyFont="1"/>
    <xf numFmtId="0" fontId="5" fillId="0" borderId="106" xfId="0" applyFont="1" applyBorder="1"/>
    <xf numFmtId="0" fontId="113" fillId="2" borderId="0" xfId="0" applyFont="1" applyFill="1" applyAlignment="1">
      <alignment horizontal="center" vertical="center"/>
    </xf>
    <xf numFmtId="0" fontId="5" fillId="0" borderId="45" xfId="0" applyFont="1" applyBorder="1"/>
    <xf numFmtId="0" fontId="69" fillId="9" borderId="17" xfId="0" applyFont="1" applyFill="1" applyBorder="1" applyAlignment="1">
      <alignment vertical="center"/>
    </xf>
    <xf numFmtId="0" fontId="69" fillId="0" borderId="17" xfId="0" applyFont="1" applyBorder="1" applyAlignment="1">
      <alignment vertical="center"/>
    </xf>
    <xf numFmtId="0" fontId="69" fillId="9" borderId="17" xfId="0" applyFont="1" applyFill="1" applyBorder="1" applyAlignment="1">
      <alignment vertical="center" wrapText="1"/>
    </xf>
    <xf numFmtId="0" fontId="57" fillId="9" borderId="4" xfId="0" applyFont="1" applyFill="1" applyBorder="1" applyAlignment="1">
      <alignment horizontal="center" vertical="center" wrapText="1"/>
    </xf>
    <xf numFmtId="0" fontId="116" fillId="6" borderId="67" xfId="0" applyFont="1" applyFill="1" applyBorder="1" applyAlignment="1">
      <alignment horizontal="center" vertical="center"/>
    </xf>
    <xf numFmtId="0" fontId="44" fillId="2" borderId="96" xfId="0" applyFont="1" applyFill="1" applyBorder="1" applyAlignment="1"/>
    <xf numFmtId="0" fontId="117" fillId="9" borderId="4" xfId="0" applyFont="1" applyFill="1" applyBorder="1" applyAlignment="1">
      <alignment horizontal="center" vertical="center"/>
    </xf>
    <xf numFmtId="0" fontId="117" fillId="0" borderId="4" xfId="0" applyFont="1" applyBorder="1" applyAlignment="1">
      <alignment horizontal="center" vertical="center"/>
    </xf>
    <xf numFmtId="0" fontId="98" fillId="2" borderId="97" xfId="0" applyFont="1" applyFill="1" applyBorder="1" applyAlignment="1">
      <alignment horizontal="center" vertical="center"/>
    </xf>
    <xf numFmtId="0" fontId="98" fillId="2" borderId="101" xfId="0" applyFont="1" applyFill="1" applyBorder="1" applyAlignment="1">
      <alignment horizontal="center" vertical="center"/>
    </xf>
    <xf numFmtId="0" fontId="117" fillId="9" borderId="4" xfId="0" applyFont="1" applyFill="1" applyBorder="1" applyAlignment="1">
      <alignment vertical="center"/>
    </xf>
    <xf numFmtId="0" fontId="57" fillId="9" borderId="17" xfId="0" applyFont="1" applyFill="1" applyBorder="1" applyAlignment="1">
      <alignment vertical="center" wrapText="1"/>
    </xf>
    <xf numFmtId="0" fontId="117" fillId="0" borderId="4" xfId="0" applyFont="1" applyBorder="1" applyAlignment="1">
      <alignment vertical="center"/>
    </xf>
    <xf numFmtId="0" fontId="117" fillId="9" borderId="4" xfId="0" applyFont="1" applyFill="1" applyBorder="1" applyAlignment="1">
      <alignment vertical="center" wrapText="1"/>
    </xf>
    <xf numFmtId="0" fontId="117" fillId="0" borderId="4" xfId="0" applyFont="1" applyBorder="1" applyAlignment="1">
      <alignment vertical="center" wrapText="1"/>
    </xf>
    <xf numFmtId="0" fontId="95" fillId="6" borderId="8" xfId="0" applyFont="1" applyFill="1" applyBorder="1" applyAlignment="1">
      <alignment vertical="center"/>
    </xf>
    <xf numFmtId="0" fontId="55" fillId="6" borderId="75" xfId="0" applyFont="1" applyFill="1" applyBorder="1" applyAlignment="1">
      <alignment horizontal="center" vertical="center"/>
    </xf>
    <xf numFmtId="0" fontId="55" fillId="6" borderId="76" xfId="0" applyFont="1" applyFill="1" applyBorder="1" applyAlignment="1">
      <alignment horizontal="center" vertical="center"/>
    </xf>
    <xf numFmtId="9" fontId="69" fillId="9" borderId="4" xfId="0" applyNumberFormat="1" applyFont="1" applyFill="1" applyBorder="1" applyAlignment="1">
      <alignment horizontal="center" vertical="center"/>
    </xf>
    <xf numFmtId="0" fontId="118" fillId="6" borderId="58" xfId="0" applyFont="1" applyFill="1" applyBorder="1" applyAlignment="1">
      <alignment horizontal="center" vertical="center"/>
    </xf>
    <xf numFmtId="0" fontId="119" fillId="9" borderId="58" xfId="0" applyFont="1" applyFill="1" applyBorder="1" applyAlignment="1">
      <alignment vertical="center" wrapText="1"/>
    </xf>
    <xf numFmtId="0" fontId="120" fillId="0" borderId="30" xfId="0" applyFont="1" applyBorder="1" applyAlignment="1">
      <alignment vertical="center"/>
    </xf>
    <xf numFmtId="0" fontId="121" fillId="0" borderId="36" xfId="0" applyFont="1" applyBorder="1" applyAlignment="1">
      <alignment vertical="center"/>
    </xf>
    <xf numFmtId="0" fontId="120" fillId="0" borderId="58" xfId="0" applyFont="1" applyBorder="1" applyAlignment="1">
      <alignment vertical="center" wrapText="1"/>
    </xf>
    <xf numFmtId="0" fontId="122" fillId="6" borderId="107" xfId="0" applyFont="1" applyFill="1" applyBorder="1" applyAlignment="1">
      <alignment vertical="center"/>
    </xf>
    <xf numFmtId="0" fontId="5" fillId="0" borderId="108" xfId="0" applyFont="1" applyBorder="1"/>
    <xf numFmtId="0" fontId="79" fillId="6" borderId="107" xfId="0" applyFont="1" applyFill="1" applyBorder="1" applyAlignment="1">
      <alignment horizontal="center" vertical="center"/>
    </xf>
    <xf numFmtId="0" fontId="123" fillId="2" borderId="109" xfId="0" applyFont="1" applyFill="1" applyBorder="1" applyAlignment="1">
      <alignment horizontal="center" vertical="center"/>
    </xf>
    <xf numFmtId="0" fontId="123" fillId="2" borderId="109" xfId="0" applyFont="1" applyFill="1" applyBorder="1" applyAlignment="1">
      <alignment horizontal="center" vertical="center" wrapText="1"/>
    </xf>
    <xf numFmtId="0" fontId="49" fillId="9" borderId="6" xfId="0" applyFont="1" applyFill="1" applyBorder="1" applyAlignment="1">
      <alignment vertical="center"/>
    </xf>
    <xf numFmtId="0" fontId="67" fillId="9" borderId="6" xfId="0" applyFont="1" applyFill="1" applyBorder="1" applyAlignment="1">
      <alignment horizontal="center" vertical="center"/>
    </xf>
    <xf numFmtId="0" fontId="49" fillId="0" borderId="0" xfId="0" applyFont="1" applyAlignment="1">
      <alignment vertical="center"/>
    </xf>
    <xf numFmtId="0" fontId="67" fillId="0" borderId="0" xfId="0" applyFont="1" applyAlignment="1">
      <alignment horizontal="center" vertical="center"/>
    </xf>
    <xf numFmtId="0" fontId="79" fillId="6" borderId="0" xfId="0" applyFont="1" applyFill="1" applyAlignment="1">
      <alignment horizontal="center" vertical="center"/>
    </xf>
    <xf numFmtId="0" fontId="56" fillId="2" borderId="110" xfId="0" applyFont="1" applyFill="1" applyBorder="1" applyAlignment="1">
      <alignment horizontal="center" vertical="center" wrapText="1"/>
    </xf>
    <xf numFmtId="3" fontId="57" fillId="9" borderId="6" xfId="0" applyNumberFormat="1" applyFont="1" applyFill="1" applyBorder="1" applyAlignment="1">
      <alignment horizontal="center" vertical="center"/>
    </xf>
    <xf numFmtId="0" fontId="79" fillId="6" borderId="111" xfId="0" applyFont="1" applyFill="1" applyBorder="1" applyAlignment="1">
      <alignment horizontal="center" vertical="center"/>
    </xf>
    <xf numFmtId="0" fontId="5" fillId="0" borderId="112" xfId="0" applyFont="1" applyBorder="1"/>
    <xf numFmtId="0" fontId="56" fillId="2" borderId="113" xfId="0" applyFont="1" applyFill="1" applyBorder="1" applyAlignment="1">
      <alignment horizontal="center" vertical="center"/>
    </xf>
    <xf numFmtId="0" fontId="56" fillId="2" borderId="114" xfId="0" applyFont="1" applyFill="1" applyBorder="1" applyAlignment="1">
      <alignment horizontal="center" vertical="center"/>
    </xf>
    <xf numFmtId="0" fontId="57" fillId="9" borderId="115" xfId="0" applyFont="1" applyFill="1" applyBorder="1" applyAlignment="1">
      <alignment vertical="center"/>
    </xf>
    <xf numFmtId="0" fontId="61" fillId="9" borderId="115" xfId="0" applyFont="1" applyFill="1" applyBorder="1" applyAlignment="1">
      <alignment horizontal="center" vertical="center"/>
    </xf>
    <xf numFmtId="0" fontId="57" fillId="0" borderId="115" xfId="0" applyFont="1" applyBorder="1" applyAlignment="1">
      <alignment vertical="center"/>
    </xf>
    <xf numFmtId="0" fontId="61" fillId="0" borderId="115" xfId="0" applyFont="1" applyBorder="1" applyAlignment="1">
      <alignment horizontal="center" vertical="center"/>
    </xf>
    <xf numFmtId="0" fontId="55" fillId="6" borderId="77" xfId="0" applyFont="1" applyFill="1" applyBorder="1" applyAlignment="1">
      <alignment horizontal="center" vertical="center"/>
    </xf>
    <xf numFmtId="0" fontId="5" fillId="0" borderId="116" xfId="0" applyFont="1" applyBorder="1"/>
    <xf numFmtId="0" fontId="124" fillId="0" borderId="36" xfId="0" applyFont="1" applyBorder="1" applyAlignment="1">
      <alignment vertical="center"/>
    </xf>
    <xf numFmtId="0" fontId="124" fillId="0" borderId="29" xfId="0" applyFont="1" applyBorder="1" applyAlignment="1">
      <alignment vertical="center"/>
    </xf>
    <xf numFmtId="0" fontId="5" fillId="0" borderId="117" xfId="0" applyFont="1" applyBorder="1"/>
    <xf numFmtId="0" fontId="67" fillId="9" borderId="31" xfId="0" applyFont="1" applyFill="1" applyBorder="1" applyAlignment="1">
      <alignment horizontal="center" vertical="center"/>
    </xf>
    <xf numFmtId="0" fontId="49" fillId="9" borderId="118" xfId="0" applyFont="1" applyFill="1" applyBorder="1" applyAlignment="1">
      <alignment vertical="center"/>
    </xf>
    <xf numFmtId="0" fontId="49" fillId="0" borderId="119" xfId="0" applyFont="1" applyBorder="1" applyAlignment="1">
      <alignment vertical="center"/>
    </xf>
    <xf numFmtId="0" fontId="49" fillId="9" borderId="120" xfId="0" applyFont="1" applyFill="1" applyBorder="1" applyAlignment="1">
      <alignment vertical="center"/>
    </xf>
    <xf numFmtId="0" fontId="57" fillId="9" borderId="6" xfId="0" applyFont="1" applyFill="1" applyBorder="1" applyAlignment="1">
      <alignment horizontal="center" vertical="center"/>
    </xf>
    <xf numFmtId="0" fontId="5" fillId="0" borderId="121" xfId="0" applyFont="1" applyBorder="1"/>
    <xf numFmtId="0" fontId="56" fillId="2" borderId="122" xfId="0" applyFont="1" applyFill="1" applyBorder="1" applyAlignment="1">
      <alignment horizontal="center" vertical="center"/>
    </xf>
    <xf numFmtId="0" fontId="6" fillId="0" borderId="36" xfId="0" applyFont="1" applyBorder="1" applyAlignment="1">
      <alignment vertical="center"/>
    </xf>
    <xf numFmtId="0" fontId="125" fillId="0" borderId="0" xfId="0" applyFont="1" applyAlignment="1">
      <alignment vertical="center"/>
    </xf>
    <xf numFmtId="0" fontId="60" fillId="0" borderId="0" xfId="0" applyFont="1" applyAlignment="1">
      <alignment vertical="center"/>
    </xf>
    <xf numFmtId="0" fontId="60" fillId="0" borderId="0" xfId="0" applyFont="1" applyAlignment="1">
      <alignment horizontal="center" vertical="center"/>
    </xf>
    <xf numFmtId="0" fontId="60" fillId="0" borderId="0" xfId="0" applyFont="1" applyAlignment="1">
      <alignment vertical="center" wrapText="1"/>
    </xf>
    <xf numFmtId="0" fontId="21" fillId="0" borderId="0" xfId="0" applyFont="1" applyAlignment="1">
      <alignment horizontal="right"/>
    </xf>
    <xf numFmtId="0" fontId="60" fillId="0" borderId="0" xfId="0" applyFont="1" applyAlignment="1">
      <alignment vertical="top"/>
    </xf>
    <xf numFmtId="0" fontId="60" fillId="0" borderId="0" xfId="0" applyFont="1" applyAlignment="1">
      <alignment wrapText="1"/>
    </xf>
    <xf numFmtId="0" fontId="60" fillId="0" borderId="0" xfId="0" applyFont="1" applyAlignment="1">
      <alignment vertical="top" wrapText="1"/>
    </xf>
    <xf numFmtId="0" fontId="57" fillId="9" borderId="31" xfId="0" applyFont="1" applyFill="1" applyBorder="1" applyAlignment="1">
      <alignment horizontal="center" vertical="center"/>
    </xf>
    <xf numFmtId="0" fontId="57" fillId="0" borderId="17" xfId="0" applyFont="1" applyBorder="1" applyAlignment="1">
      <alignment horizontal="center" vertical="center"/>
    </xf>
    <xf numFmtId="0" fontId="57" fillId="9" borderId="17" xfId="0" applyFont="1" applyFill="1" applyBorder="1" applyAlignment="1">
      <alignment horizontal="center" vertical="center"/>
    </xf>
    <xf numFmtId="0" fontId="21" fillId="0" borderId="0" xfId="0" applyFont="1" applyAlignment="1">
      <alignment wrapText="1"/>
    </xf>
    <xf numFmtId="0" fontId="60" fillId="0" borderId="0" xfId="0" applyFont="1" applyAlignment="1"/>
    <xf numFmtId="0" fontId="60" fillId="0" borderId="0" xfId="0" applyFont="1" applyAlignment="1">
      <alignment horizontal="center"/>
    </xf>
    <xf numFmtId="0" fontId="50" fillId="0" borderId="0" xfId="0" applyFont="1" applyAlignment="1">
      <alignment vertical="center"/>
    </xf>
    <xf numFmtId="0" fontId="50" fillId="3" borderId="0" xfId="0" applyFont="1" applyFill="1" applyAlignment="1">
      <alignment vertical="center"/>
    </xf>
    <xf numFmtId="0" fontId="50" fillId="53" borderId="56" xfId="0" applyFont="1" applyFill="1" applyBorder="1" applyAlignment="1">
      <alignment vertical="center"/>
    </xf>
    <xf numFmtId="0" fontId="107" fillId="53" borderId="13" xfId="0" applyFont="1" applyFill="1" applyBorder="1" applyAlignment="1">
      <alignment horizontal="center" vertical="center"/>
    </xf>
    <xf numFmtId="0" fontId="50" fillId="53" borderId="21" xfId="0" applyFont="1" applyFill="1" applyBorder="1" applyAlignment="1">
      <alignment vertical="center"/>
    </xf>
    <xf numFmtId="0" fontId="98" fillId="54" borderId="21" xfId="0" applyFont="1" applyFill="1" applyBorder="1" applyAlignment="1">
      <alignment horizontal="center" vertical="center" wrapText="1"/>
    </xf>
    <xf numFmtId="0" fontId="98" fillId="54" borderId="36" xfId="0" applyFont="1" applyFill="1" applyBorder="1" applyAlignment="1">
      <alignment horizontal="center" vertical="center" wrapText="1"/>
    </xf>
    <xf numFmtId="0" fontId="126" fillId="3" borderId="0" xfId="0" applyFont="1" applyFill="1" applyAlignment="1">
      <alignment horizontal="center" vertical="center"/>
    </xf>
    <xf numFmtId="0" fontId="126" fillId="53" borderId="55" xfId="0" applyFont="1" applyFill="1" applyBorder="1" applyAlignment="1">
      <alignment horizontal="center" vertical="center"/>
    </xf>
    <xf numFmtId="0" fontId="74" fillId="9" borderId="10" xfId="0" applyFont="1" applyFill="1" applyBorder="1" applyAlignment="1">
      <alignment vertical="center" wrapText="1"/>
    </xf>
    <xf numFmtId="0" fontId="50" fillId="9" borderId="6" xfId="0" applyFont="1" applyFill="1" applyBorder="1" applyAlignment="1">
      <alignment horizontal="center" vertical="center" wrapText="1"/>
    </xf>
    <xf numFmtId="0" fontId="126" fillId="53" borderId="13" xfId="0" applyFont="1" applyFill="1" applyBorder="1" applyAlignment="1">
      <alignment horizontal="center" vertical="center"/>
    </xf>
    <xf numFmtId="0" fontId="74" fillId="0" borderId="11" xfId="0" applyFont="1" applyBorder="1" applyAlignment="1">
      <alignment vertical="center" wrapText="1"/>
    </xf>
    <xf numFmtId="0" fontId="50" fillId="0" borderId="4" xfId="0" applyFont="1" applyBorder="1" applyAlignment="1">
      <alignment horizontal="center" vertical="center" wrapText="1"/>
    </xf>
    <xf numFmtId="0" fontId="74" fillId="9" borderId="11" xfId="0" applyFont="1" applyFill="1" applyBorder="1" applyAlignment="1">
      <alignment vertical="center" wrapText="1"/>
    </xf>
    <xf numFmtId="0" fontId="50" fillId="9" borderId="4" xfId="0" applyFont="1" applyFill="1" applyBorder="1" applyAlignment="1">
      <alignment horizontal="center" vertical="center" wrapText="1"/>
    </xf>
    <xf numFmtId="0" fontId="126" fillId="53" borderId="61" xfId="0" applyFont="1" applyFill="1" applyBorder="1" applyAlignment="1">
      <alignment horizontal="center" vertical="center"/>
    </xf>
    <xf numFmtId="0" fontId="50" fillId="0" borderId="0" xfId="0" applyFont="1" applyAlignment="1">
      <alignment vertical="center" wrapText="1"/>
    </xf>
    <xf numFmtId="0" fontId="79" fillId="56" borderId="13" xfId="0" applyFont="1" applyFill="1" applyBorder="1" applyAlignment="1">
      <alignment horizontal="center" vertical="center" wrapText="1"/>
    </xf>
    <xf numFmtId="0" fontId="79" fillId="56" borderId="66" xfId="0" applyFont="1" applyFill="1" applyBorder="1" applyAlignment="1">
      <alignment horizontal="center" vertical="center" wrapText="1"/>
    </xf>
    <xf numFmtId="0" fontId="79" fillId="56" borderId="60" xfId="0" applyFont="1" applyFill="1" applyBorder="1" applyAlignment="1">
      <alignment horizontal="center" vertical="center" wrapText="1"/>
    </xf>
    <xf numFmtId="0" fontId="74" fillId="57" borderId="10" xfId="0" applyFont="1" applyFill="1" applyBorder="1" applyAlignment="1">
      <alignment vertical="center" wrapText="1"/>
    </xf>
    <xf numFmtId="0" fontId="50" fillId="57" borderId="6" xfId="0" applyFont="1" applyFill="1" applyBorder="1" applyAlignment="1">
      <alignment horizontal="center" vertical="center" wrapText="1"/>
    </xf>
    <xf numFmtId="0" fontId="74" fillId="57" borderId="11" xfId="0" applyFont="1" applyFill="1" applyBorder="1" applyAlignment="1">
      <alignment vertical="center" wrapText="1"/>
    </xf>
    <xf numFmtId="0" fontId="50" fillId="57" borderId="4" xfId="0" applyFont="1" applyFill="1" applyBorder="1" applyAlignment="1">
      <alignment horizontal="center" vertical="center" wrapText="1"/>
    </xf>
    <xf numFmtId="0" fontId="50" fillId="57" borderId="4" xfId="0" applyFont="1" applyFill="1" applyBorder="1" applyAlignment="1">
      <alignment vertical="center" wrapText="1"/>
    </xf>
    <xf numFmtId="0" fontId="50" fillId="0" borderId="4" xfId="0" applyFont="1" applyBorder="1" applyAlignment="1">
      <alignment vertical="center" wrapText="1"/>
    </xf>
    <xf numFmtId="0" fontId="79" fillId="48" borderId="55" xfId="0" applyFont="1" applyFill="1" applyBorder="1" applyAlignment="1">
      <alignment horizontal="center" vertical="center" wrapText="1"/>
    </xf>
    <xf numFmtId="0" fontId="59" fillId="48" borderId="21" xfId="0" applyFont="1" applyFill="1" applyBorder="1" applyAlignment="1">
      <alignment horizontal="center" vertical="center" wrapText="1"/>
    </xf>
    <xf numFmtId="0" fontId="59" fillId="48" borderId="36" xfId="0" applyFont="1" applyFill="1" applyBorder="1" applyAlignment="1">
      <alignment horizontal="center" vertical="center" wrapText="1"/>
    </xf>
    <xf numFmtId="0" fontId="74" fillId="55" borderId="123" xfId="0" applyFont="1" applyFill="1" applyBorder="1" applyAlignment="1">
      <alignment vertical="center" wrapText="1"/>
    </xf>
    <xf numFmtId="0" fontId="50" fillId="55" borderId="38" xfId="0" applyFont="1" applyFill="1" applyBorder="1" applyAlignment="1">
      <alignment horizontal="center" vertical="center" wrapText="1"/>
    </xf>
    <xf numFmtId="0" fontId="74" fillId="55" borderId="11" xfId="0" applyFont="1" applyFill="1" applyBorder="1" applyAlignment="1">
      <alignment vertical="center" wrapText="1"/>
    </xf>
    <xf numFmtId="0" fontId="50" fillId="55" borderId="4" xfId="0" applyFont="1" applyFill="1" applyBorder="1" applyAlignment="1">
      <alignment horizontal="center" vertical="center" wrapText="1"/>
    </xf>
    <xf numFmtId="0" fontId="50" fillId="55" borderId="4" xfId="0" applyFont="1" applyFill="1" applyBorder="1" applyAlignment="1">
      <alignment vertical="center" wrapText="1"/>
    </xf>
    <xf numFmtId="0" fontId="98" fillId="54" borderId="8" xfId="0" applyFont="1" applyFill="1" applyBorder="1" applyAlignment="1">
      <alignment horizontal="center" vertical="center" wrapText="1"/>
    </xf>
    <xf numFmtId="0" fontId="50" fillId="9" borderId="31" xfId="0" applyFont="1" applyFill="1" applyBorder="1" applyAlignment="1">
      <alignment vertical="center" wrapText="1"/>
    </xf>
    <xf numFmtId="0" fontId="50" fillId="57" borderId="31" xfId="0" applyFont="1" applyFill="1" applyBorder="1" applyAlignment="1">
      <alignment vertical="center" wrapText="1"/>
    </xf>
    <xf numFmtId="0" fontId="50" fillId="57" borderId="17" xfId="0" applyFont="1" applyFill="1" applyBorder="1" applyAlignment="1">
      <alignment vertical="center" wrapText="1"/>
    </xf>
    <xf numFmtId="0" fontId="59" fillId="48" borderId="8" xfId="0" applyFont="1" applyFill="1" applyBorder="1" applyAlignment="1">
      <alignment horizontal="center" vertical="center" wrapText="1"/>
    </xf>
    <xf numFmtId="0" fontId="50" fillId="55" borderId="124" xfId="0" applyFont="1" applyFill="1" applyBorder="1" applyAlignment="1">
      <alignment vertical="center" wrapText="1"/>
    </xf>
    <xf numFmtId="0" fontId="50" fillId="55" borderId="17" xfId="0" applyFont="1" applyFill="1" applyBorder="1" applyAlignment="1">
      <alignment vertical="center" wrapText="1"/>
    </xf>
    <xf numFmtId="0" fontId="79" fillId="6" borderId="13" xfId="0" applyFont="1" applyFill="1" applyBorder="1" applyAlignment="1">
      <alignment horizontal="center" vertical="center" wrapText="1"/>
    </xf>
    <xf numFmtId="0" fontId="95" fillId="6" borderId="21" xfId="0" applyFont="1" applyFill="1" applyBorder="1" applyAlignment="1">
      <alignment horizontal="center" vertical="center" wrapText="1"/>
    </xf>
    <xf numFmtId="0" fontId="95" fillId="6" borderId="36" xfId="0" applyFont="1" applyFill="1" applyBorder="1" applyAlignment="1">
      <alignment horizontal="center" vertical="center" wrapText="1"/>
    </xf>
    <xf numFmtId="10" fontId="50" fillId="0" borderId="4" xfId="0" applyNumberFormat="1" applyFont="1" applyBorder="1" applyAlignment="1">
      <alignment horizontal="center" vertical="center" wrapText="1"/>
    </xf>
    <xf numFmtId="10" fontId="50" fillId="9" borderId="4" xfId="0" applyNumberFormat="1" applyFont="1" applyFill="1" applyBorder="1" applyAlignment="1">
      <alignment horizontal="center" vertical="center" wrapText="1"/>
    </xf>
    <xf numFmtId="0" fontId="50" fillId="9" borderId="4" xfId="0" applyFont="1" applyFill="1" applyBorder="1" applyAlignment="1">
      <alignment vertical="center" wrapText="1"/>
    </xf>
    <xf numFmtId="0" fontId="59" fillId="53" borderId="55" xfId="0" applyFont="1" applyFill="1" applyBorder="1" applyAlignment="1">
      <alignment horizontal="center" vertical="center"/>
    </xf>
    <xf numFmtId="0" fontId="55" fillId="54" borderId="21" xfId="0" applyFont="1" applyFill="1" applyBorder="1" applyAlignment="1">
      <alignment horizontal="center" vertical="center"/>
    </xf>
    <xf numFmtId="0" fontId="55" fillId="54" borderId="36" xfId="0" applyFont="1" applyFill="1" applyBorder="1" applyAlignment="1">
      <alignment horizontal="center" vertical="center"/>
    </xf>
    <xf numFmtId="0" fontId="74" fillId="9" borderId="10" xfId="0" applyFont="1" applyFill="1" applyBorder="1" applyAlignment="1">
      <alignment vertical="center"/>
    </xf>
    <xf numFmtId="0" fontId="127" fillId="11" borderId="6" xfId="0" applyFont="1" applyFill="1" applyBorder="1" applyAlignment="1">
      <alignment horizontal="center" vertical="center"/>
    </xf>
    <xf numFmtId="0" fontId="74" fillId="0" borderId="11" xfId="0" applyFont="1" applyBorder="1" applyAlignment="1">
      <alignment vertical="center"/>
    </xf>
    <xf numFmtId="0" fontId="127" fillId="11" borderId="4" xfId="0" applyFont="1" applyFill="1" applyBorder="1" applyAlignment="1">
      <alignment horizontal="center" vertical="center"/>
    </xf>
    <xf numFmtId="0" fontId="74" fillId="9" borderId="11" xfId="0" applyFont="1" applyFill="1" applyBorder="1" applyAlignment="1">
      <alignment vertical="center"/>
    </xf>
    <xf numFmtId="0" fontId="56" fillId="53" borderId="4" xfId="0" applyFont="1" applyFill="1" applyBorder="1" applyAlignment="1">
      <alignment horizontal="center" vertical="center"/>
    </xf>
    <xf numFmtId="9" fontId="50" fillId="9" borderId="4" xfId="0" applyNumberFormat="1" applyFont="1" applyFill="1" applyBorder="1" applyAlignment="1">
      <alignment horizontal="center" vertical="center"/>
    </xf>
    <xf numFmtId="0" fontId="56" fillId="6" borderId="10" xfId="0" applyFont="1" applyFill="1" applyBorder="1" applyAlignment="1">
      <alignment horizontal="center" vertical="center"/>
    </xf>
    <xf numFmtId="0" fontId="56" fillId="6" borderId="6" xfId="0" applyFont="1" applyFill="1" applyBorder="1" applyAlignment="1">
      <alignment horizontal="center" vertical="center"/>
    </xf>
    <xf numFmtId="0" fontId="95" fillId="6" borderId="8" xfId="0" applyFont="1" applyFill="1" applyBorder="1" applyAlignment="1">
      <alignment horizontal="center" vertical="center" wrapText="1"/>
    </xf>
    <xf numFmtId="0" fontId="55" fillId="54" borderId="36" xfId="0" applyFont="1" applyFill="1" applyBorder="1" applyAlignment="1">
      <alignment horizontal="center" vertical="center" wrapText="1"/>
    </xf>
    <xf numFmtId="0" fontId="55" fillId="54" borderId="8" xfId="0" applyFont="1" applyFill="1" applyBorder="1" applyAlignment="1">
      <alignment horizontal="center" vertical="center"/>
    </xf>
    <xf numFmtId="0" fontId="74" fillId="9" borderId="31" xfId="0" applyFont="1" applyFill="1" applyBorder="1" applyAlignment="1">
      <alignment vertical="center"/>
    </xf>
    <xf numFmtId="0" fontId="74" fillId="0" borderId="17" xfId="0" applyFont="1" applyBorder="1" applyAlignment="1">
      <alignment vertical="center"/>
    </xf>
    <xf numFmtId="0" fontId="74" fillId="9" borderId="17" xfId="0" applyFont="1" applyFill="1" applyBorder="1" applyAlignment="1">
      <alignment vertical="center"/>
    </xf>
    <xf numFmtId="0" fontId="56" fillId="53" borderId="4" xfId="0" applyFont="1" applyFill="1" applyBorder="1" applyAlignment="1">
      <alignment horizontal="center" vertical="center" wrapText="1"/>
    </xf>
    <xf numFmtId="0" fontId="56" fillId="6" borderId="6" xfId="0" applyFont="1" applyFill="1" applyBorder="1" applyAlignment="1">
      <alignment horizontal="center" vertical="center" wrapText="1"/>
    </xf>
    <xf numFmtId="0" fontId="56" fillId="6" borderId="31" xfId="0" applyFont="1" applyFill="1" applyBorder="1" applyAlignment="1">
      <alignment horizontal="center" vertical="center"/>
    </xf>
    <xf numFmtId="0" fontId="55" fillId="6" borderId="0" xfId="0" applyFont="1" applyFill="1" applyAlignment="1">
      <alignment horizontal="center" vertical="center"/>
    </xf>
    <xf numFmtId="0" fontId="74" fillId="0" borderId="10" xfId="0" applyFont="1" applyBorder="1" applyAlignment="1">
      <alignment vertical="center"/>
    </xf>
    <xf numFmtId="0" fontId="50" fillId="0" borderId="6" xfId="0" applyFont="1" applyBorder="1" applyAlignment="1">
      <alignment horizontal="center" vertical="center"/>
    </xf>
    <xf numFmtId="0" fontId="95" fillId="6" borderId="0" xfId="0" applyFont="1" applyFill="1" applyAlignment="1">
      <alignment horizontal="center" vertical="center"/>
    </xf>
    <xf numFmtId="0" fontId="74" fillId="0" borderId="10" xfId="0" applyFont="1" applyBorder="1" applyAlignment="1">
      <alignment vertical="center" wrapText="1"/>
    </xf>
    <xf numFmtId="0" fontId="95" fillId="6" borderId="4" xfId="0" applyFont="1" applyFill="1" applyBorder="1" applyAlignment="1">
      <alignment horizontal="center" vertical="center"/>
    </xf>
    <xf numFmtId="0" fontId="95" fillId="6" borderId="17" xfId="0" applyFont="1" applyFill="1" applyBorder="1" applyAlignment="1">
      <alignment horizontal="center" vertical="center"/>
    </xf>
    <xf numFmtId="0" fontId="50" fillId="9" borderId="17" xfId="0" applyFont="1" applyFill="1" applyBorder="1" applyAlignment="1">
      <alignment vertical="center"/>
    </xf>
    <xf numFmtId="0" fontId="74" fillId="0" borderId="3" xfId="0" applyFont="1" applyBorder="1" applyAlignment="1">
      <alignment vertical="center"/>
    </xf>
    <xf numFmtId="0" fontId="50" fillId="0" borderId="59" xfId="0" applyFont="1" applyBorder="1" applyAlignment="1">
      <alignment vertical="center" wrapText="1"/>
    </xf>
    <xf numFmtId="0" fontId="50" fillId="0" borderId="17" xfId="0" applyFont="1" applyBorder="1" applyAlignment="1">
      <alignment vertical="center"/>
    </xf>
    <xf numFmtId="0" fontId="55" fillId="6" borderId="0" xfId="0" applyFont="1" applyFill="1" applyAlignment="1">
      <alignment horizontal="center" vertical="center" wrapText="1"/>
    </xf>
    <xf numFmtId="0" fontId="50" fillId="11" borderId="31" xfId="0" applyFont="1" applyFill="1" applyBorder="1" applyAlignment="1">
      <alignment horizontal="center" vertical="center"/>
    </xf>
    <xf numFmtId="0" fontId="50" fillId="11" borderId="4" xfId="0" applyFont="1" applyFill="1" applyBorder="1" applyAlignment="1">
      <alignment horizontal="center" vertical="center"/>
    </xf>
    <xf numFmtId="0" fontId="50" fillId="0" borderId="17" xfId="0" applyFont="1" applyBorder="1" applyAlignment="1">
      <alignment horizontal="center" vertical="center"/>
    </xf>
    <xf numFmtId="0" fontId="50" fillId="11" borderId="17" xfId="0" applyFont="1" applyFill="1" applyBorder="1" applyAlignment="1">
      <alignment horizontal="center" vertical="center"/>
    </xf>
    <xf numFmtId="0" fontId="50" fillId="0" borderId="31" xfId="0" applyFont="1" applyBorder="1" applyAlignment="1">
      <alignment vertical="center" wrapText="1"/>
    </xf>
    <xf numFmtId="0" fontId="74" fillId="0" borderId="6" xfId="0" applyFont="1" applyBorder="1" applyAlignment="1">
      <alignment horizontal="left" vertical="center"/>
    </xf>
    <xf numFmtId="0" fontId="74" fillId="9" borderId="4" xfId="0" applyFont="1" applyFill="1" applyBorder="1" applyAlignment="1">
      <alignment horizontal="left" vertical="center"/>
    </xf>
    <xf numFmtId="0" fontId="74" fillId="0" borderId="4" xfId="0" applyFont="1" applyBorder="1" applyAlignment="1">
      <alignment horizontal="left" vertical="center"/>
    </xf>
    <xf numFmtId="0" fontId="74" fillId="9" borderId="4" xfId="0" applyFont="1" applyFill="1" applyBorder="1" applyAlignment="1">
      <alignment horizontal="left" vertical="center" wrapText="1"/>
    </xf>
    <xf numFmtId="0" fontId="50" fillId="0" borderId="31" xfId="0" applyFont="1" applyBorder="1" applyAlignment="1">
      <alignment horizontal="left" vertical="center" wrapText="1"/>
    </xf>
    <xf numFmtId="0" fontId="50" fillId="9" borderId="17" xfId="0" applyFont="1" applyFill="1" applyBorder="1" applyAlignment="1">
      <alignment horizontal="left" vertical="center" wrapText="1"/>
    </xf>
    <xf numFmtId="0" fontId="50" fillId="0" borderId="17" xfId="0" applyFont="1" applyBorder="1" applyAlignment="1">
      <alignment horizontal="left" vertical="center" wrapText="1"/>
    </xf>
    <xf numFmtId="0" fontId="20" fillId="6" borderId="55" xfId="0" applyFont="1" applyFill="1" applyBorder="1" applyAlignment="1">
      <alignment horizontal="center" vertical="center"/>
    </xf>
    <xf numFmtId="0" fontId="55" fillId="4" borderId="13" xfId="0" applyFont="1" applyFill="1" applyBorder="1" applyAlignment="1">
      <alignment horizontal="center" vertical="center"/>
    </xf>
    <xf numFmtId="0" fontId="84" fillId="2" borderId="66" xfId="0" applyFont="1" applyFill="1" applyBorder="1" applyAlignment="1">
      <alignment vertical="center"/>
    </xf>
    <xf numFmtId="0" fontId="11" fillId="9" borderId="11" xfId="0" applyFont="1" applyFill="1" applyBorder="1" applyAlignment="1">
      <alignment horizontal="center" vertical="center"/>
    </xf>
    <xf numFmtId="0" fontId="11" fillId="9" borderId="12" xfId="0" applyFont="1" applyFill="1" applyBorder="1" applyAlignment="1">
      <alignment horizontal="center" vertical="center"/>
    </xf>
    <xf numFmtId="10" fontId="11" fillId="9" borderId="3" xfId="0" applyNumberFormat="1" applyFont="1" applyFill="1" applyBorder="1" applyAlignment="1">
      <alignment horizontal="center" vertical="center"/>
    </xf>
    <xf numFmtId="10" fontId="40" fillId="0" borderId="0" xfId="0" applyNumberFormat="1" applyFont="1" applyAlignment="1">
      <alignment vertical="center"/>
    </xf>
    <xf numFmtId="0" fontId="126" fillId="4" borderId="36" xfId="0" applyFont="1" applyFill="1" applyBorder="1" applyAlignment="1">
      <alignment vertical="center"/>
    </xf>
    <xf numFmtId="0" fontId="13" fillId="4" borderId="36" xfId="0" applyFont="1" applyFill="1" applyBorder="1" applyAlignment="1">
      <alignment horizontal="center" vertical="center"/>
    </xf>
    <xf numFmtId="15" fontId="13" fillId="4" borderId="36" xfId="0" applyNumberFormat="1" applyFont="1" applyFill="1" applyBorder="1" applyAlignment="1">
      <alignment horizontal="center" vertical="center"/>
    </xf>
    <xf numFmtId="10" fontId="41" fillId="0" borderId="4" xfId="0" applyNumberFormat="1" applyFont="1" applyBorder="1" applyAlignment="1">
      <alignment horizontal="center" vertical="center"/>
    </xf>
    <xf numFmtId="10" fontId="41" fillId="9" borderId="4" xfId="0" applyNumberFormat="1" applyFont="1" applyFill="1" applyBorder="1" applyAlignment="1">
      <alignment horizontal="center" vertical="center"/>
    </xf>
    <xf numFmtId="0" fontId="13" fillId="17" borderId="78" xfId="0" applyFont="1" applyFill="1" applyBorder="1" applyAlignment="1">
      <alignment vertical="center"/>
    </xf>
    <xf numFmtId="0" fontId="126" fillId="2" borderId="30" xfId="0" applyFont="1" applyFill="1" applyBorder="1" applyAlignment="1">
      <alignment horizontal="center" vertical="center"/>
    </xf>
    <xf numFmtId="0" fontId="13" fillId="2" borderId="8" xfId="0" applyFont="1" applyFill="1" applyBorder="1" applyAlignment="1">
      <alignment vertical="center"/>
    </xf>
    <xf numFmtId="0" fontId="50" fillId="9" borderId="38" xfId="0" applyFont="1" applyFill="1" applyBorder="1" applyAlignment="1">
      <alignment vertical="center"/>
    </xf>
    <xf numFmtId="0" fontId="74" fillId="9" borderId="124" xfId="0" applyFont="1" applyFill="1" applyBorder="1" applyAlignment="1">
      <alignment vertical="center" wrapText="1"/>
    </xf>
    <xf numFmtId="0" fontId="50" fillId="7" borderId="43" xfId="0" applyFont="1" applyFill="1" applyBorder="1" applyAlignment="1">
      <alignment vertical="center"/>
    </xf>
    <xf numFmtId="0" fontId="74" fillId="7" borderId="78" xfId="0" applyFont="1" applyFill="1" applyBorder="1" applyAlignment="1">
      <alignment vertical="center"/>
    </xf>
    <xf numFmtId="0" fontId="126" fillId="48" borderId="30" xfId="0" applyFont="1" applyFill="1" applyBorder="1" applyAlignment="1">
      <alignment horizontal="center" vertical="center"/>
    </xf>
    <xf numFmtId="0" fontId="74" fillId="7" borderId="78" xfId="0" applyFont="1" applyFill="1" applyBorder="1" applyAlignment="1">
      <alignment vertical="center" wrapText="1"/>
    </xf>
    <xf numFmtId="0" fontId="50" fillId="7" borderId="38" xfId="0" applyFont="1" applyFill="1" applyBorder="1" applyAlignment="1">
      <alignment vertical="center"/>
    </xf>
    <xf numFmtId="0" fontId="74" fillId="7" borderId="124" xfId="0" applyFont="1" applyFill="1" applyBorder="1" applyAlignment="1">
      <alignment vertical="center" wrapText="1"/>
    </xf>
    <xf numFmtId="0" fontId="13" fillId="4" borderId="58" xfId="0" applyFont="1" applyFill="1" applyBorder="1" applyAlignment="1">
      <alignment vertical="center"/>
    </xf>
    <xf numFmtId="0" fontId="126" fillId="2" borderId="125" xfId="0" applyFont="1" applyFill="1" applyBorder="1" applyAlignment="1">
      <alignment horizontal="center" vertical="center"/>
    </xf>
    <xf numFmtId="0" fontId="13" fillId="2" borderId="13" xfId="0" applyFont="1" applyFill="1" applyBorder="1" applyAlignment="1">
      <alignment vertical="center"/>
    </xf>
    <xf numFmtId="0" fontId="50" fillId="0" borderId="125" xfId="0" applyFont="1" applyBorder="1" applyAlignment="1">
      <alignment vertical="center"/>
    </xf>
    <xf numFmtId="0" fontId="74" fillId="0" borderId="13" xfId="0" applyFont="1" applyBorder="1" applyAlignment="1">
      <alignment vertical="center" wrapText="1"/>
    </xf>
    <xf numFmtId="0" fontId="126" fillId="48" borderId="125" xfId="0" applyFont="1" applyFill="1" applyBorder="1" applyAlignment="1">
      <alignment horizontal="center" vertical="center"/>
    </xf>
    <xf numFmtId="0" fontId="13" fillId="48" borderId="13" xfId="0" applyFont="1" applyFill="1" applyBorder="1" applyAlignment="1">
      <alignment vertical="center"/>
    </xf>
    <xf numFmtId="0" fontId="50" fillId="0" borderId="38" xfId="0" applyFont="1" applyBorder="1" applyAlignment="1">
      <alignment vertical="center"/>
    </xf>
    <xf numFmtId="0" fontId="74" fillId="0" borderId="64" xfId="0" applyFont="1" applyBorder="1" applyAlignment="1">
      <alignment vertical="center" wrapText="1"/>
    </xf>
    <xf numFmtId="0" fontId="13" fillId="58" borderId="58" xfId="0" applyFont="1" applyFill="1" applyBorder="1" applyAlignment="1">
      <alignment vertical="center"/>
    </xf>
    <xf numFmtId="0" fontId="50" fillId="9" borderId="125" xfId="0" applyFont="1" applyFill="1" applyBorder="1" applyAlignment="1">
      <alignment vertical="center"/>
    </xf>
    <xf numFmtId="0" fontId="74" fillId="9" borderId="13" xfId="0" applyFont="1" applyFill="1" applyBorder="1" applyAlignment="1">
      <alignment vertical="center" wrapText="1"/>
    </xf>
    <xf numFmtId="0" fontId="126" fillId="48" borderId="126" xfId="0" applyFont="1" applyFill="1" applyBorder="1" applyAlignment="1">
      <alignment horizontal="center" vertical="center"/>
    </xf>
    <xf numFmtId="0" fontId="13" fillId="48" borderId="61" xfId="0" applyFont="1" applyFill="1" applyBorder="1" applyAlignment="1">
      <alignment vertical="center"/>
    </xf>
    <xf numFmtId="0" fontId="50" fillId="9" borderId="4" xfId="0" applyFont="1" applyFill="1" applyBorder="1" applyAlignment="1">
      <alignment vertical="center"/>
    </xf>
    <xf numFmtId="0" fontId="50" fillId="7" borderId="4" xfId="0" applyFont="1" applyFill="1" applyBorder="1" applyAlignment="1">
      <alignment vertical="center"/>
    </xf>
    <xf numFmtId="0" fontId="74" fillId="7" borderId="17" xfId="0" applyFont="1" applyFill="1" applyBorder="1" applyAlignment="1">
      <alignment vertical="center" wrapText="1"/>
    </xf>
    <xf numFmtId="10" fontId="15" fillId="9" borderId="4" xfId="0" applyNumberFormat="1" applyFont="1" applyFill="1" applyBorder="1" applyAlignment="1">
      <alignment horizontal="center" vertical="center"/>
    </xf>
    <xf numFmtId="0" fontId="15" fillId="9" borderId="3" xfId="0" applyFont="1" applyFill="1" applyBorder="1" applyAlignment="1">
      <alignment horizontal="center" vertical="center"/>
    </xf>
    <xf numFmtId="10" fontId="41" fillId="0" borderId="6" xfId="0" applyNumberFormat="1" applyFont="1" applyBorder="1" applyAlignment="1">
      <alignment horizontal="center" vertical="center"/>
    </xf>
    <xf numFmtId="0" fontId="40" fillId="0" borderId="4" xfId="0" applyFont="1" applyBorder="1" applyAlignment="1">
      <alignment horizontal="center" vertical="center"/>
    </xf>
    <xf numFmtId="0" fontId="40" fillId="9" borderId="4" xfId="0" applyFont="1" applyFill="1" applyBorder="1" applyAlignment="1">
      <alignment horizontal="center" vertical="center"/>
    </xf>
    <xf numFmtId="0" fontId="5" fillId="0" borderId="123" xfId="0" applyFont="1" applyBorder="1"/>
    <xf numFmtId="0" fontId="5" fillId="0" borderId="127" xfId="0" applyFont="1" applyBorder="1"/>
    <xf numFmtId="0" fontId="24" fillId="2" borderId="63" xfId="0" applyFont="1" applyFill="1" applyBorder="1" applyAlignment="1">
      <alignment horizontal="center" vertical="center"/>
    </xf>
    <xf numFmtId="0" fontId="41" fillId="9" borderId="17" xfId="0" applyFont="1" applyFill="1" applyBorder="1" applyAlignment="1">
      <alignment vertical="center" wrapText="1"/>
    </xf>
    <xf numFmtId="0" fontId="41" fillId="0" borderId="17" xfId="0" applyFont="1" applyBorder="1" applyAlignment="1">
      <alignment vertical="center" wrapText="1"/>
    </xf>
    <xf numFmtId="0" fontId="41" fillId="9" borderId="59" xfId="0" applyFont="1" applyFill="1" applyBorder="1" applyAlignment="1">
      <alignment vertical="center" wrapText="1"/>
    </xf>
    <xf numFmtId="0" fontId="13" fillId="4" borderId="8" xfId="0" applyFont="1" applyFill="1" applyBorder="1" applyAlignment="1">
      <alignment horizontal="center" vertical="center" wrapText="1"/>
    </xf>
    <xf numFmtId="0" fontId="18" fillId="0" borderId="0" xfId="0" applyFont="1" applyAlignment="1">
      <alignment horizontal="center"/>
    </xf>
    <xf numFmtId="0" fontId="18" fillId="6" borderId="44" xfId="0" applyFont="1" applyFill="1" applyBorder="1" applyAlignment="1">
      <alignment horizontal="center" vertical="center"/>
    </xf>
    <xf numFmtId="0" fontId="20" fillId="6" borderId="92" xfId="0" applyFont="1" applyFill="1" applyBorder="1" applyAlignment="1">
      <alignment horizontal="center" vertical="center"/>
    </xf>
    <xf numFmtId="0" fontId="128" fillId="2" borderId="39"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8" fillId="9" borderId="4" xfId="0" applyFont="1" applyFill="1" applyBorder="1" applyAlignment="1">
      <alignment horizontal="center" vertical="center"/>
    </xf>
    <xf numFmtId="177" fontId="74" fillId="9" borderId="4" xfId="0" applyNumberFormat="1" applyFont="1" applyFill="1" applyBorder="1" applyAlignment="1">
      <alignment horizontal="center" vertical="center"/>
    </xf>
    <xf numFmtId="0" fontId="18" fillId="0" borderId="4" xfId="0" applyFont="1" applyBorder="1" applyAlignment="1">
      <alignment horizontal="center" vertical="center"/>
    </xf>
    <xf numFmtId="177" fontId="74" fillId="0" borderId="4" xfId="0" applyNumberFormat="1" applyFont="1" applyBorder="1" applyAlignment="1">
      <alignment horizontal="center" vertical="center"/>
    </xf>
    <xf numFmtId="176" fontId="74" fillId="9" borderId="4" xfId="0" applyNumberFormat="1" applyFont="1" applyFill="1" applyBorder="1" applyAlignment="1">
      <alignment horizontal="center" vertical="center"/>
    </xf>
    <xf numFmtId="176" fontId="74" fillId="0" borderId="4" xfId="0" applyNumberFormat="1" applyFont="1" applyBorder="1" applyAlignment="1">
      <alignment horizontal="center" vertical="center"/>
    </xf>
    <xf numFmtId="0" fontId="74" fillId="0" borderId="3" xfId="0" applyFont="1" applyBorder="1" applyAlignment="1">
      <alignment vertical="center" wrapText="1"/>
    </xf>
    <xf numFmtId="177" fontId="74" fillId="0" borderId="3" xfId="0" applyNumberFormat="1" applyFont="1" applyBorder="1" applyAlignment="1">
      <alignment horizontal="center" vertical="center"/>
    </xf>
    <xf numFmtId="0" fontId="18" fillId="9" borderId="17" xfId="0" applyFont="1" applyFill="1" applyBorder="1" applyAlignment="1">
      <alignment horizontal="center" vertical="center"/>
    </xf>
    <xf numFmtId="0" fontId="74" fillId="9" borderId="128" xfId="0" applyFont="1" applyFill="1" applyBorder="1" applyAlignment="1">
      <alignment vertical="center"/>
    </xf>
    <xf numFmtId="177" fontId="74" fillId="9" borderId="128" xfId="0" applyNumberFormat="1" applyFont="1" applyFill="1" applyBorder="1" applyAlignment="1">
      <alignment horizontal="center" vertical="center"/>
    </xf>
    <xf numFmtId="0" fontId="18" fillId="0" borderId="17" xfId="0" applyFont="1" applyBorder="1" applyAlignment="1">
      <alignment horizontal="center" vertical="center"/>
    </xf>
    <xf numFmtId="0" fontId="74" fillId="0" borderId="128" xfId="0" applyFont="1" applyBorder="1" applyAlignment="1">
      <alignment vertical="center"/>
    </xf>
    <xf numFmtId="177" fontId="74" fillId="0" borderId="128" xfId="0" applyNumberFormat="1" applyFont="1" applyBorder="1" applyAlignment="1">
      <alignment horizontal="center" vertical="center"/>
    </xf>
    <xf numFmtId="176" fontId="74" fillId="0" borderId="128" xfId="0" applyNumberFormat="1" applyFont="1" applyBorder="1" applyAlignment="1">
      <alignment horizontal="center" vertical="center"/>
    </xf>
    <xf numFmtId="0" fontId="129" fillId="3" borderId="0" xfId="0" applyFont="1" applyFill="1" applyAlignment="1"/>
    <xf numFmtId="177" fontId="129" fillId="3" borderId="0" xfId="0" applyNumberFormat="1" applyFont="1" applyFill="1" applyAlignment="1">
      <alignment horizontal="right"/>
    </xf>
    <xf numFmtId="0" fontId="50" fillId="6" borderId="36" xfId="0" applyFont="1" applyFill="1" applyBorder="1" applyAlignment="1">
      <alignment vertical="center"/>
    </xf>
    <xf numFmtId="0" fontId="13" fillId="6" borderId="36" xfId="0" applyFont="1" applyFill="1" applyBorder="1" applyAlignment="1">
      <alignment horizontal="center" vertical="center" wrapText="1"/>
    </xf>
    <xf numFmtId="0" fontId="74" fillId="9" borderId="6" xfId="0" applyFont="1" applyFill="1" applyBorder="1" applyAlignment="1">
      <alignment vertical="center"/>
    </xf>
    <xf numFmtId="0" fontId="50" fillId="9" borderId="6" xfId="0" applyFont="1" applyFill="1" applyBorder="1" applyAlignment="1">
      <alignment vertical="center" wrapText="1"/>
    </xf>
    <xf numFmtId="0" fontId="50" fillId="0" borderId="4" xfId="0" applyFont="1" applyBorder="1" applyAlignment="1">
      <alignment vertical="center"/>
    </xf>
    <xf numFmtId="0" fontId="95" fillId="6" borderId="78" xfId="0" applyFont="1" applyFill="1" applyBorder="1" applyAlignment="1">
      <alignment horizontal="center" vertical="center"/>
    </xf>
    <xf numFmtId="0" fontId="56" fillId="2" borderId="39" xfId="0" applyFont="1" applyFill="1" applyBorder="1" applyAlignment="1">
      <alignment horizontal="center" vertical="center" wrapText="1"/>
    </xf>
    <xf numFmtId="0" fontId="56" fillId="2" borderId="63" xfId="0" applyFont="1" applyFill="1" applyBorder="1" applyAlignment="1">
      <alignment horizontal="center" vertical="center" wrapText="1"/>
    </xf>
    <xf numFmtId="0" fontId="57" fillId="9" borderId="17" xfId="0" applyFont="1" applyFill="1" applyBorder="1" applyAlignment="1">
      <alignment vertical="center"/>
    </xf>
    <xf numFmtId="0" fontId="57" fillId="0" borderId="17" xfId="0" applyFont="1" applyBorder="1" applyAlignment="1">
      <alignment vertical="center"/>
    </xf>
    <xf numFmtId="0" fontId="74" fillId="0" borderId="3" xfId="0" applyFont="1" applyBorder="1" applyAlignment="1">
      <alignment horizontal="center" vertical="center"/>
    </xf>
    <xf numFmtId="0" fontId="74" fillId="9" borderId="128" xfId="0" applyFont="1" applyFill="1" applyBorder="1" applyAlignment="1">
      <alignment horizontal="center" vertical="center"/>
    </xf>
    <xf numFmtId="0" fontId="74" fillId="9" borderId="129" xfId="0" applyFont="1" applyFill="1" applyBorder="1" applyAlignment="1">
      <alignment horizontal="center" vertical="center"/>
    </xf>
    <xf numFmtId="0" fontId="74" fillId="0" borderId="128" xfId="0" applyFont="1" applyBorder="1" applyAlignment="1">
      <alignment horizontal="center" vertical="center"/>
    </xf>
    <xf numFmtId="0" fontId="74" fillId="0" borderId="129" xfId="0" applyFont="1" applyBorder="1" applyAlignment="1">
      <alignment horizontal="center" vertical="center"/>
    </xf>
    <xf numFmtId="0" fontId="129" fillId="3" borderId="0" xfId="0" applyFont="1" applyFill="1" applyAlignment="1">
      <alignment horizontal="right"/>
    </xf>
    <xf numFmtId="10" fontId="130" fillId="3" borderId="0" xfId="0" applyNumberFormat="1" applyFont="1" applyFill="1" applyAlignment="1">
      <alignment horizontal="right"/>
    </xf>
    <xf numFmtId="177" fontId="50" fillId="9" borderId="6" xfId="0" applyNumberFormat="1" applyFont="1" applyFill="1" applyBorder="1" applyAlignment="1">
      <alignment horizontal="center" vertical="center"/>
    </xf>
    <xf numFmtId="0" fontId="50" fillId="9" borderId="6" xfId="0" applyFont="1" applyFill="1" applyBorder="1" applyAlignment="1">
      <alignment horizontal="center" vertical="center"/>
    </xf>
    <xf numFmtId="177" fontId="50" fillId="0" borderId="4" xfId="0" applyNumberFormat="1" applyFont="1" applyBorder="1" applyAlignment="1">
      <alignment horizontal="center" vertical="center"/>
    </xf>
    <xf numFmtId="176" fontId="50" fillId="9" borderId="4" xfId="0" applyNumberFormat="1" applyFont="1" applyFill="1" applyBorder="1" applyAlignment="1">
      <alignment horizontal="center" vertical="center"/>
    </xf>
    <xf numFmtId="177" fontId="50" fillId="9" borderId="4" xfId="0" applyNumberFormat="1" applyFont="1" applyFill="1" applyBorder="1" applyAlignment="1">
      <alignment horizontal="center" vertical="center"/>
    </xf>
    <xf numFmtId="0" fontId="56" fillId="2" borderId="60" xfId="0" applyFont="1" applyFill="1" applyBorder="1" applyAlignment="1">
      <alignment horizontal="center" vertical="center" wrapText="1"/>
    </xf>
    <xf numFmtId="0" fontId="13" fillId="2" borderId="37" xfId="0" applyFont="1" applyFill="1" applyBorder="1" applyAlignment="1">
      <alignment horizontal="center" vertical="center" wrapText="1"/>
    </xf>
    <xf numFmtId="0" fontId="74" fillId="9" borderId="130" xfId="0" applyFont="1" applyFill="1" applyBorder="1" applyAlignment="1">
      <alignment horizontal="center" vertical="center"/>
    </xf>
    <xf numFmtId="0" fontId="74" fillId="0" borderId="131" xfId="0" applyFont="1" applyBorder="1" applyAlignment="1">
      <alignment horizontal="center" vertical="center"/>
    </xf>
    <xf numFmtId="0" fontId="74" fillId="9" borderId="131" xfId="0" applyFont="1" applyFill="1" applyBorder="1" applyAlignment="1">
      <alignment horizontal="center" vertical="center"/>
    </xf>
    <xf numFmtId="0" fontId="74" fillId="9" borderId="132" xfId="0" applyFont="1" applyFill="1" applyBorder="1" applyAlignment="1">
      <alignment horizontal="center" vertical="center"/>
    </xf>
    <xf numFmtId="0" fontId="94" fillId="3" borderId="0" xfId="0" applyFont="1" applyFill="1" applyAlignment="1">
      <alignment horizontal="right"/>
    </xf>
    <xf numFmtId="0" fontId="6" fillId="0" borderId="21" xfId="0" applyFont="1" applyBorder="1"/>
    <xf numFmtId="0" fontId="55" fillId="48" borderId="48" xfId="0" applyFont="1" applyFill="1" applyBorder="1" applyAlignment="1">
      <alignment horizontal="center" vertical="center" wrapText="1"/>
    </xf>
    <xf numFmtId="0" fontId="61" fillId="9" borderId="48" xfId="0" applyFont="1" applyFill="1" applyBorder="1" applyAlignment="1">
      <alignment vertical="center" wrapText="1"/>
    </xf>
    <xf numFmtId="3" fontId="61" fillId="9" borderId="48" xfId="0" applyNumberFormat="1" applyFont="1" applyFill="1" applyBorder="1" applyAlignment="1">
      <alignment horizontal="center" vertical="center" wrapText="1"/>
    </xf>
    <xf numFmtId="10" fontId="61" fillId="9" borderId="48" xfId="0" applyNumberFormat="1" applyFont="1" applyFill="1" applyBorder="1" applyAlignment="1">
      <alignment horizontal="center" vertical="center" wrapText="1"/>
    </xf>
    <xf numFmtId="0" fontId="61" fillId="5" borderId="48" xfId="0" applyFont="1" applyFill="1" applyBorder="1" applyAlignment="1">
      <alignment vertical="center" wrapText="1"/>
    </xf>
    <xf numFmtId="3" fontId="61" fillId="5" borderId="48" xfId="0" applyNumberFormat="1" applyFont="1" applyFill="1" applyBorder="1" applyAlignment="1">
      <alignment horizontal="center" vertical="center" wrapText="1"/>
    </xf>
    <xf numFmtId="10" fontId="61" fillId="5" borderId="48" xfId="0" applyNumberFormat="1" applyFont="1" applyFill="1" applyBorder="1" applyAlignment="1">
      <alignment horizontal="center" vertical="center" wrapText="1"/>
    </xf>
    <xf numFmtId="0" fontId="61" fillId="9" borderId="48" xfId="0" applyFont="1" applyFill="1" applyBorder="1" applyAlignment="1">
      <alignment horizontal="center" vertical="center" wrapText="1"/>
    </xf>
    <xf numFmtId="9" fontId="61" fillId="9" borderId="48" xfId="0" applyNumberFormat="1" applyFont="1" applyFill="1" applyBorder="1" applyAlignment="1">
      <alignment horizontal="center" vertical="center" wrapText="1"/>
    </xf>
    <xf numFmtId="4" fontId="61" fillId="5" borderId="48" xfId="0" applyNumberFormat="1" applyFont="1" applyFill="1" applyBorder="1" applyAlignment="1">
      <alignment horizontal="center" vertical="center" wrapText="1"/>
    </xf>
    <xf numFmtId="0" fontId="131" fillId="9" borderId="48" xfId="0" applyFont="1" applyFill="1" applyBorder="1" applyAlignment="1">
      <alignment horizontal="center" vertical="center" wrapText="1"/>
    </xf>
    <xf numFmtId="0" fontId="61" fillId="5" borderId="48" xfId="0" applyFont="1" applyFill="1" applyBorder="1" applyAlignment="1">
      <alignment horizontal="center" vertical="center" wrapText="1"/>
    </xf>
    <xf numFmtId="0" fontId="132" fillId="48" borderId="46" xfId="0" applyFont="1" applyFill="1" applyBorder="1" applyAlignment="1">
      <alignment horizontal="center" vertical="center"/>
    </xf>
    <xf numFmtId="0" fontId="133" fillId="50" borderId="48" xfId="0" applyFont="1" applyFill="1" applyBorder="1" applyAlignment="1">
      <alignment vertical="center"/>
    </xf>
    <xf numFmtId="0" fontId="38" fillId="9" borderId="48" xfId="0" applyFont="1" applyFill="1" applyBorder="1" applyAlignment="1">
      <alignment horizontal="center" vertical="center"/>
    </xf>
    <xf numFmtId="0" fontId="38" fillId="0" borderId="48" xfId="0" applyFont="1" applyBorder="1" applyAlignment="1">
      <alignment horizontal="center" vertical="center"/>
    </xf>
    <xf numFmtId="0" fontId="134" fillId="50" borderId="48" xfId="0" applyFont="1" applyFill="1" applyBorder="1" applyAlignment="1">
      <alignment horizontal="center" vertical="center"/>
    </xf>
    <xf numFmtId="0" fontId="21" fillId="9" borderId="48" xfId="0" applyFont="1" applyFill="1" applyBorder="1" applyAlignment="1">
      <alignment vertical="center" wrapText="1"/>
    </xf>
    <xf numFmtId="0" fontId="21" fillId="0" borderId="48" xfId="0" applyFont="1" applyBorder="1" applyAlignment="1">
      <alignment vertical="center" wrapText="1"/>
    </xf>
    <xf numFmtId="0" fontId="135" fillId="48" borderId="46" xfId="0" applyFont="1" applyFill="1" applyBorder="1" applyAlignment="1">
      <alignment horizontal="center" vertical="center"/>
    </xf>
    <xf numFmtId="0" fontId="98" fillId="50" borderId="48" xfId="0" applyFont="1" applyFill="1" applyBorder="1" applyAlignment="1">
      <alignment horizontal="center" vertical="center" wrapText="1"/>
    </xf>
    <xf numFmtId="0" fontId="136" fillId="9" borderId="48" xfId="0" applyFont="1" applyFill="1" applyBorder="1" applyAlignment="1">
      <alignment vertical="center" wrapText="1"/>
    </xf>
    <xf numFmtId="0" fontId="136" fillId="9" borderId="48" xfId="0" applyFont="1" applyFill="1" applyBorder="1" applyAlignment="1">
      <alignment horizontal="center" vertical="center" wrapText="1"/>
    </xf>
    <xf numFmtId="0" fontId="136" fillId="0" borderId="48" xfId="0" applyFont="1" applyBorder="1" applyAlignment="1">
      <alignment vertical="center" wrapText="1"/>
    </xf>
    <xf numFmtId="0" fontId="136" fillId="0" borderId="48" xfId="0" applyFont="1" applyBorder="1" applyAlignment="1">
      <alignment horizontal="center" vertical="center" wrapText="1"/>
    </xf>
    <xf numFmtId="0" fontId="75" fillId="48" borderId="17" xfId="0" applyFont="1" applyFill="1" applyBorder="1" applyAlignment="1">
      <alignment horizontal="center"/>
    </xf>
    <xf numFmtId="0" fontId="137" fillId="50" borderId="4" xfId="0" applyFont="1" applyFill="1" applyBorder="1" applyAlignment="1"/>
    <xf numFmtId="0" fontId="76" fillId="50" borderId="4" xfId="0" applyFont="1" applyFill="1" applyBorder="1" applyAlignment="1">
      <alignment horizontal="center" wrapText="1"/>
    </xf>
    <xf numFmtId="0" fontId="57" fillId="9" borderId="4" xfId="0" applyFont="1" applyFill="1" applyBorder="1" applyAlignment="1">
      <alignment horizontal="center"/>
    </xf>
    <xf numFmtId="0" fontId="61" fillId="9" borderId="4" xfId="0" applyFont="1" applyFill="1" applyBorder="1" applyAlignment="1">
      <alignment wrapText="1"/>
    </xf>
    <xf numFmtId="0" fontId="61" fillId="9" borderId="4" xfId="0" applyFont="1" applyFill="1" applyBorder="1" applyAlignment="1">
      <alignment horizontal="center" wrapText="1"/>
    </xf>
    <xf numFmtId="0" fontId="57" fillId="5" borderId="4" xfId="0" applyFont="1" applyFill="1" applyBorder="1" applyAlignment="1">
      <alignment horizontal="center"/>
    </xf>
    <xf numFmtId="0" fontId="61" fillId="5" borderId="4" xfId="0" applyFont="1" applyFill="1" applyBorder="1" applyAlignment="1">
      <alignment wrapText="1"/>
    </xf>
    <xf numFmtId="0" fontId="61" fillId="5" borderId="4" xfId="0" applyFont="1" applyFill="1" applyBorder="1" applyAlignment="1">
      <alignment horizontal="center" wrapText="1"/>
    </xf>
    <xf numFmtId="0" fontId="57" fillId="0" borderId="4" xfId="0" applyFont="1" applyBorder="1" applyAlignment="1">
      <alignment horizontal="center"/>
    </xf>
    <xf numFmtId="0" fontId="61" fillId="0" borderId="4" xfId="0" applyFont="1" applyBorder="1" applyAlignment="1">
      <alignment wrapText="1"/>
    </xf>
    <xf numFmtId="0" fontId="61" fillId="0" borderId="4" xfId="0" applyFont="1" applyBorder="1" applyAlignment="1">
      <alignment horizontal="center" wrapText="1"/>
    </xf>
    <xf numFmtId="0" fontId="138" fillId="48" borderId="4" xfId="0" applyFont="1" applyFill="1" applyBorder="1" applyAlignment="1">
      <alignment vertical="center"/>
    </xf>
    <xf numFmtId="0" fontId="75" fillId="48" borderId="4" xfId="0" applyFont="1" applyFill="1" applyBorder="1" applyAlignment="1">
      <alignment horizontal="center" vertical="center" wrapText="1"/>
    </xf>
    <xf numFmtId="0" fontId="15" fillId="5" borderId="4" xfId="0" applyFont="1" applyFill="1" applyBorder="1" applyAlignment="1">
      <alignment vertical="center" wrapText="1"/>
    </xf>
    <xf numFmtId="0" fontId="134" fillId="48" borderId="4" xfId="0" applyFont="1" applyFill="1" applyBorder="1" applyAlignment="1">
      <alignment horizontal="center" vertical="center" wrapText="1"/>
    </xf>
    <xf numFmtId="0" fontId="139" fillId="9" borderId="4" xfId="0" applyFont="1" applyFill="1" applyBorder="1" applyAlignment="1">
      <alignment horizontal="center" vertical="center" wrapText="1"/>
    </xf>
    <xf numFmtId="0" fontId="140" fillId="9" borderId="4" xfId="0" applyFont="1" applyFill="1" applyBorder="1" applyAlignment="1">
      <alignment vertical="center" wrapText="1"/>
    </xf>
    <xf numFmtId="0" fontId="139" fillId="5" borderId="4" xfId="0" applyFont="1" applyFill="1" applyBorder="1" applyAlignment="1">
      <alignment horizontal="center" vertical="center" wrapText="1"/>
    </xf>
    <xf numFmtId="0" fontId="140" fillId="5" borderId="4" xfId="0" applyFont="1" applyFill="1" applyBorder="1" applyAlignment="1">
      <alignment vertical="center" wrapText="1"/>
    </xf>
    <xf numFmtId="0" fontId="140" fillId="9" borderId="4" xfId="0" applyFont="1" applyFill="1" applyBorder="1" applyAlignment="1">
      <alignment horizontal="center" vertical="center" wrapText="1"/>
    </xf>
    <xf numFmtId="0" fontId="140" fillId="5" borderId="4" xfId="0" applyFont="1" applyFill="1" applyBorder="1" applyAlignment="1">
      <alignment horizontal="center" vertical="center" wrapText="1"/>
    </xf>
    <xf numFmtId="3" fontId="140" fillId="5" borderId="4" xfId="0" applyNumberFormat="1" applyFont="1" applyFill="1" applyBorder="1" applyAlignment="1">
      <alignment horizontal="center" vertical="center" wrapText="1"/>
    </xf>
    <xf numFmtId="10" fontId="140" fillId="9" borderId="4" xfId="0" applyNumberFormat="1" applyFont="1" applyFill="1" applyBorder="1" applyAlignment="1">
      <alignment horizontal="center" vertical="center" wrapText="1"/>
    </xf>
    <xf numFmtId="10" fontId="140" fillId="5" borderId="4" xfId="0" applyNumberFormat="1" applyFont="1" applyFill="1" applyBorder="1" applyAlignment="1">
      <alignment horizontal="center" vertical="center" wrapText="1"/>
    </xf>
    <xf numFmtId="3" fontId="140" fillId="9" borderId="4" xfId="0" applyNumberFormat="1" applyFont="1" applyFill="1" applyBorder="1" applyAlignment="1">
      <alignment horizontal="center" vertical="center" wrapText="1"/>
    </xf>
    <xf numFmtId="9" fontId="140" fillId="5" borderId="4" xfId="0" applyNumberFormat="1" applyFont="1" applyFill="1" applyBorder="1" applyAlignment="1">
      <alignment horizontal="center" vertical="center" wrapText="1"/>
    </xf>
    <xf numFmtId="0" fontId="141" fillId="50" borderId="48" xfId="0" applyFont="1" applyFill="1" applyBorder="1" applyAlignment="1">
      <alignment horizontal="center" vertical="center"/>
    </xf>
    <xf numFmtId="0" fontId="55" fillId="17" borderId="48" xfId="0" applyFont="1" applyFill="1" applyBorder="1" applyAlignment="1">
      <alignment vertical="center"/>
    </xf>
    <xf numFmtId="0" fontId="91" fillId="3" borderId="48" xfId="0" applyFont="1" applyFill="1" applyBorder="1" applyAlignment="1">
      <alignment vertical="center"/>
    </xf>
    <xf numFmtId="0" fontId="91" fillId="11" borderId="48" xfId="0" applyFont="1" applyFill="1" applyBorder="1" applyAlignment="1">
      <alignment vertical="center"/>
    </xf>
    <xf numFmtId="0" fontId="134" fillId="23" borderId="48" xfId="0" applyFont="1" applyFill="1" applyBorder="1" applyAlignment="1">
      <alignment vertical="center"/>
    </xf>
    <xf numFmtId="0" fontId="91" fillId="13" borderId="48" xfId="0" applyFont="1" applyFill="1" applyBorder="1" applyAlignment="1">
      <alignment vertical="center"/>
    </xf>
    <xf numFmtId="0" fontId="134" fillId="18" borderId="48" xfId="0" applyFont="1" applyFill="1" applyBorder="1" applyAlignment="1">
      <alignment vertical="center"/>
    </xf>
    <xf numFmtId="0" fontId="91" fillId="15" borderId="48" xfId="0" applyFont="1" applyFill="1" applyBorder="1" applyAlignment="1">
      <alignment vertical="center"/>
    </xf>
    <xf numFmtId="0" fontId="142" fillId="55" borderId="3" xfId="0" applyFont="1" applyFill="1" applyBorder="1" applyAlignment="1">
      <alignment horizontal="center" vertical="center"/>
    </xf>
    <xf numFmtId="0" fontId="142" fillId="7" borderId="3" xfId="0" applyFont="1" applyFill="1" applyBorder="1" applyAlignment="1">
      <alignment horizontal="center" vertical="center"/>
    </xf>
    <xf numFmtId="0" fontId="142" fillId="55" borderId="3" xfId="0" applyFont="1" applyFill="1" applyBorder="1" applyAlignment="1">
      <alignment horizontal="center" vertical="center" wrapText="1"/>
    </xf>
    <xf numFmtId="0" fontId="142" fillId="9" borderId="3" xfId="0" applyFont="1" applyFill="1" applyBorder="1" applyAlignment="1">
      <alignment horizontal="center" vertical="center"/>
    </xf>
    <xf numFmtId="0" fontId="74" fillId="7" borderId="3" xfId="0" applyFont="1" applyFill="1" applyBorder="1" applyAlignment="1">
      <alignment horizontal="center" vertical="center"/>
    </xf>
    <xf numFmtId="0" fontId="143" fillId="3" borderId="0" xfId="0" applyFont="1" applyFill="1" applyAlignment="1">
      <alignment horizontal="center"/>
    </xf>
    <xf numFmtId="0" fontId="6" fillId="3" borderId="0" xfId="0" applyFont="1" applyFill="1" applyAlignment="1">
      <alignment horizontal="center"/>
    </xf>
    <xf numFmtId="0" fontId="144" fillId="7" borderId="3" xfId="0" applyFont="1" applyFill="1" applyBorder="1" applyAlignment="1">
      <alignment horizontal="center" vertical="center" wrapText="1"/>
    </xf>
    <xf numFmtId="0" fontId="142" fillId="7" borderId="3" xfId="0" applyFont="1" applyFill="1" applyBorder="1" applyAlignment="1">
      <alignment horizontal="center" vertical="center" wrapText="1"/>
    </xf>
    <xf numFmtId="0" fontId="145" fillId="9" borderId="0" xfId="0" applyFont="1" applyFill="1" applyAlignment="1">
      <alignment horizontal="center" vertical="center"/>
    </xf>
    <xf numFmtId="0" fontId="143" fillId="3" borderId="0" xfId="0" applyFont="1" applyFill="1"/>
    <xf numFmtId="0" fontId="21" fillId="3" borderId="0" xfId="0" applyFont="1" applyFill="1"/>
    <xf numFmtId="0" fontId="142" fillId="9" borderId="3" xfId="0" applyFont="1" applyFill="1" applyBorder="1" applyAlignment="1">
      <alignment horizontal="center"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3" Type="http://schemas.openxmlformats.org/officeDocument/2006/relationships/sharedStrings" Target="sharedStrings.xml"/><Relationship Id="rId52" Type="http://schemas.openxmlformats.org/officeDocument/2006/relationships/styles" Target="styles.xml"/><Relationship Id="rId51" Type="http://schemas.openxmlformats.org/officeDocument/2006/relationships/theme" Target="theme/theme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434343"/>
                </a:solidFill>
                <a:latin typeface="Tahoma"/>
                <a:ea typeface="+mn-ea"/>
                <a:cs typeface="+mn-cs"/>
              </a:defRPr>
            </a:pPr>
            <a:r>
              <a:rPr b="1">
                <a:solidFill>
                  <a:srgbClr val="434343"/>
                </a:solidFill>
                <a:latin typeface="Tahoma"/>
              </a:rPr>
              <a:t>Brand Name and It's Market Share</a:t>
            </a:r>
            <a:endParaRPr b="1">
              <a:solidFill>
                <a:srgbClr val="434343"/>
              </a:solidFill>
              <a:latin typeface="Tahoma"/>
            </a:endParaRPr>
          </a:p>
        </c:rich>
      </c:tx>
      <c:layout/>
      <c:overlay val="0"/>
    </c:title>
    <c:autoTitleDeleted val="0"/>
    <c:plotArea>
      <c:layout/>
      <c:barChart>
        <c:barDir val="bar"/>
        <c:grouping val="none"/>
        <c:varyColors val="0"/>
        <c:ser>
          <c:idx val="0"/>
          <c:order val="0"/>
          <c:tx>
            <c:strRef>
              <c:f>' ZYDUS'!$U$17</c:f>
              <c:strCache>
                <c:ptCount val="1"/>
                <c:pt idx="0">
                  <c:v>Market Share (%)</c:v>
                </c:pt>
              </c:strCache>
            </c:strRef>
          </c:tx>
          <c:spPr>
            <a:solidFill>
              <a:schemeClr val="accent1"/>
            </a:solidFill>
            <a:ln cmpd="sng">
              <a:solidFill>
                <a:srgbClr val="000000"/>
              </a:solidFill>
            </a:ln>
          </c:spPr>
          <c:invertIfNegative val="0"/>
          <c:dLbls>
            <c:delete val="1"/>
          </c:dLbls>
          <c:cat>
            <c:strRef>
              <c:f>' ZYDUS'!$T$18:$T$24</c:f>
              <c:strCache>
                <c:ptCount val="7"/>
                <c:pt idx="0">
                  <c:v>Glucon-D</c:v>
                </c:pt>
                <c:pt idx="1">
                  <c:v>Nycil</c:v>
                </c:pt>
                <c:pt idx="2">
                  <c:v>Sugar Free</c:v>
                </c:pt>
                <c:pt idx="3">
                  <c:v>(Every uth) Facial Cleansing*</c:v>
                </c:pt>
                <c:pt idx="4">
                  <c:v>(Every uth) Scrub*</c:v>
                </c:pt>
                <c:pt idx="5">
                  <c:v>(Every uth) Peel Off*</c:v>
                </c:pt>
                <c:pt idx="6">
                  <c:v>Complan</c:v>
                </c:pt>
              </c:strCache>
            </c:strRef>
          </c:cat>
          <c:val>
            <c:numRef>
              <c:f>' ZYDUS'!$U$18:$U$24</c:f>
              <c:numCache>
                <c:formatCode>#,##0.0</c:formatCode>
                <c:ptCount val="7"/>
                <c:pt idx="0">
                  <c:v>59.7</c:v>
                </c:pt>
                <c:pt idx="1">
                  <c:v>34.9</c:v>
                </c:pt>
                <c:pt idx="2">
                  <c:v>95.9</c:v>
                </c:pt>
                <c:pt idx="3">
                  <c:v>6.6</c:v>
                </c:pt>
                <c:pt idx="4">
                  <c:v>46.2</c:v>
                </c:pt>
                <c:pt idx="5">
                  <c:v>78.2</c:v>
                </c:pt>
                <c:pt idx="6">
                  <c:v>4.3</c:v>
                </c:pt>
              </c:numCache>
            </c:numRef>
          </c:val>
        </c:ser>
        <c:dLbls>
          <c:showLegendKey val="0"/>
          <c:showVal val="0"/>
          <c:showCatName val="0"/>
          <c:showSerName val="0"/>
          <c:showPercent val="0"/>
          <c:showBubbleSize val="0"/>
        </c:dLbls>
        <c:gapWidth val="150"/>
        <c:axId val="570913616"/>
        <c:axId val="1247126225"/>
      </c:barChart>
      <c:catAx>
        <c:axId val="570913616"/>
        <c:scaling>
          <c:orientation val="maxMin"/>
        </c:scaling>
        <c:delete val="0"/>
        <c:axPos val="l"/>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47126225"/>
        <c:crosses val="autoZero"/>
        <c:auto val="1"/>
        <c:lblAlgn val="ctr"/>
        <c:lblOffset val="100"/>
        <c:noMultiLvlLbl val="0"/>
      </c:catAx>
      <c:valAx>
        <c:axId val="1247126225"/>
        <c:scaling>
          <c:orientation val="minMax"/>
        </c:scaling>
        <c:delete val="0"/>
        <c:axPos val="b"/>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709136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Installed Capacity (MTPA)</a:t>
            </a:r>
            <a:endParaRPr b="0">
              <a:solidFill>
                <a:srgbClr val="757575"/>
              </a:solidFill>
              <a:latin typeface="+mn-lt"/>
            </a:endParaRPr>
          </a:p>
        </c:rich>
      </c:tx>
      <c:layout/>
      <c:overlay val="0"/>
    </c:title>
    <c:autoTitleDeleted val="0"/>
    <c:view3D>
      <c:rotX val="50"/>
      <c:rotY val="0"/>
      <c:depthPercent val="100"/>
      <c:rAngAx val="0"/>
      <c:perspective val="0"/>
    </c:view3D>
    <c:floor>
      <c:thickness val="0"/>
    </c:floor>
    <c:sideWall>
      <c:thickness val="0"/>
    </c:sideWall>
    <c:backWall>
      <c:thickness val="0"/>
    </c:backWall>
    <c:plotArea>
      <c:layout/>
      <c:pie3DChart>
        <c:varyColors val="1"/>
        <c:ser>
          <c:idx val="0"/>
          <c:order val="0"/>
          <c:tx>
            <c:strRef>
              <c:f>'Prince Pipes'!$I$1</c:f>
              <c:strCache>
                <c:ptCount val="1"/>
                <c:pt idx="0">
                  <c:v>Installed Capacity (MTPA)</c:v>
                </c:pt>
              </c:strCache>
            </c:strRef>
          </c:tx>
          <c:explosion val="0"/>
          <c:dPt>
            <c:idx val="0"/>
            <c:bubble3D val="0"/>
            <c:spPr>
              <a:solidFill>
                <a:srgbClr val="4285F4"/>
              </a:solidFill>
            </c:spPr>
          </c:dPt>
          <c:dPt>
            <c:idx val="1"/>
            <c:bubble3D val="0"/>
            <c:spPr>
              <a:solidFill>
                <a:srgbClr val="EA4335"/>
              </a:solidFill>
            </c:spPr>
          </c:dPt>
          <c:dPt>
            <c:idx val="2"/>
            <c:bubble3D val="0"/>
            <c:spPr>
              <a:solidFill>
                <a:srgbClr val="FBBC04"/>
              </a:solidFill>
            </c:spPr>
          </c:dPt>
          <c:dPt>
            <c:idx val="3"/>
            <c:bubble3D val="0"/>
            <c:spPr>
              <a:solidFill>
                <a:srgbClr val="34A853"/>
              </a:solidFill>
            </c:spPr>
          </c:dPt>
          <c:dPt>
            <c:idx val="4"/>
            <c:bubble3D val="0"/>
            <c:spPr>
              <a:solidFill>
                <a:srgbClr val="FF6D01"/>
              </a:solidFill>
            </c:spPr>
          </c:dPt>
          <c:dPt>
            <c:idx val="5"/>
            <c:bubble3D val="0"/>
            <c:spPr>
              <a:solidFill>
                <a:srgbClr val="46BDC6"/>
              </a:solidFill>
            </c:spPr>
          </c:dPt>
          <c:dPt>
            <c:idx val="6"/>
            <c:bubble3D val="0"/>
            <c:spPr>
              <a:solidFill>
                <a:srgbClr val="7BAAF7"/>
              </a:solidFill>
            </c:spPr>
          </c:dPt>
          <c:dPt>
            <c:idx val="7"/>
            <c:bubble3D val="0"/>
          </c:dPt>
          <c:dLbls>
            <c:delete val="1"/>
          </c:dLbls>
          <c:cat>
            <c:numRef>
              <c:f>'Prince Pipes'!$I$2:$I$9</c:f>
              <c:numCache>
                <c:formatCode>#,##0.0</c:formatCode>
                <c:ptCount val="8"/>
                <c:pt idx="0" c:formatCode="#,##0.0">
                  <c:v>11868</c:v>
                </c:pt>
                <c:pt idx="1" c:formatCode="#,##0.0">
                  <c:v>72468</c:v>
                </c:pt>
                <c:pt idx="2" c:formatCode="#,##0.0">
                  <c:v>100069</c:v>
                </c:pt>
                <c:pt idx="3" c:formatCode="#,##0.0">
                  <c:v>47003</c:v>
                </c:pt>
                <c:pt idx="4" c:formatCode="#,##0.0">
                  <c:v>17016</c:v>
                </c:pt>
                <c:pt idx="5" c:formatCode="#,##0.0">
                  <c:v>44799</c:v>
                </c:pt>
                <c:pt idx="6" c:formatCode="#,##0.0">
                  <c:v>56304</c:v>
                </c:pt>
              </c:numCache>
            </c:numRef>
          </c:cat>
          <c:val>
            <c:numRef>
              <c:f>'Prince Pipes'!$I$2:$I$9</c:f>
              <c:numCache>
                <c:formatCode>#,##0.0</c:formatCode>
                <c:ptCount val="8"/>
                <c:pt idx="0">
                  <c:v>11868</c:v>
                </c:pt>
                <c:pt idx="1">
                  <c:v>72468</c:v>
                </c:pt>
                <c:pt idx="2">
                  <c:v>100069</c:v>
                </c:pt>
                <c:pt idx="3">
                  <c:v>47003</c:v>
                </c:pt>
                <c:pt idx="4">
                  <c:v>17016</c:v>
                </c:pt>
                <c:pt idx="5">
                  <c:v>44799</c:v>
                </c:pt>
                <c:pt idx="6">
                  <c:v>56304</c:v>
                </c:pt>
              </c:numCache>
            </c:numRef>
          </c:val>
        </c:ser>
        <c:dLbls>
          <c:showLegendKey val="0"/>
          <c:showVal val="0"/>
          <c:showCatName val="0"/>
          <c:showSerName val="0"/>
          <c:showPercent val="0"/>
          <c:showBubbleSize val="0"/>
        </c:dLbls>
      </c:pie3DChart>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1371600" cy="647700"/>
    <xdr:pic>
      <xdr:nvPicPr>
        <xdr:cNvPr id="2" name="image1.png"/>
        <xdr:cNvPicPr preferRelativeResize="0"/>
      </xdr:nvPicPr>
      <xdr:blipFill>
        <a:blip r:embed="rId1" cstate="print"/>
        <a:stretch>
          <a:fillRect/>
        </a:stretch>
      </xdr:blipFill>
      <xdr:spPr>
        <a:xfrm>
          <a:off x="2526030" y="0"/>
          <a:ext cx="1371600" cy="64770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2</xdr:row>
      <xdr:rowOff>0</xdr:rowOff>
    </xdr:from>
    <xdr:ext cx="1743075" cy="657225"/>
    <xdr:pic>
      <xdr:nvPicPr>
        <xdr:cNvPr id="2" name="image2.jpg"/>
        <xdr:cNvPicPr preferRelativeResize="0"/>
      </xdr:nvPicPr>
      <xdr:blipFill>
        <a:blip r:embed="rId1" cstate="print"/>
        <a:stretch>
          <a:fillRect/>
        </a:stretch>
      </xdr:blipFill>
      <xdr:spPr>
        <a:xfrm>
          <a:off x="842010" y="523875"/>
          <a:ext cx="1743075" cy="65722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4</xdr:col>
      <xdr:colOff>0</xdr:colOff>
      <xdr:row>0</xdr:row>
      <xdr:rowOff>0</xdr:rowOff>
    </xdr:from>
    <xdr:ext cx="628650" cy="638175"/>
    <xdr:pic>
      <xdr:nvPicPr>
        <xdr:cNvPr id="2" name="image3.png"/>
        <xdr:cNvPicPr preferRelativeResize="0"/>
      </xdr:nvPicPr>
      <xdr:blipFill>
        <a:blip r:embed="rId1" cstate="print"/>
        <a:stretch>
          <a:fillRect/>
        </a:stretch>
      </xdr:blipFill>
      <xdr:spPr>
        <a:xfrm>
          <a:off x="3368040" y="0"/>
          <a:ext cx="628650" cy="638175"/>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7</xdr:col>
      <xdr:colOff>95250</xdr:colOff>
      <xdr:row>0</xdr:row>
      <xdr:rowOff>104775</xdr:rowOff>
    </xdr:from>
    <xdr:ext cx="5915025" cy="4057650"/>
    <xdr:pic>
      <xdr:nvPicPr>
        <xdr:cNvPr id="1748859540" name="Chart1" title="Chart"/>
        <xdr:cNvPicPr preferRelativeResize="0"/>
      </xdr:nvPicPr>
      <xdr:blipFill>
        <a:blip r:embed="rId2" cstate="print"/>
        <a:stretch>
          <a:fillRect/>
        </a:stretch>
      </xdr:blipFill>
      <xdr:spPr>
        <a:xfrm>
          <a:off x="8006080" y="104775"/>
          <a:ext cx="5915025" cy="4057650"/>
        </a:xfrm>
        <a:prstGeom prst="rect">
          <a:avLst/>
        </a:prstGeom>
        <a:noFill/>
      </xdr:spPr>
    </xdr:pic>
    <xdr:clientData fLocksWithSheet="0"/>
  </xdr:oneCellAnchor>
  <xdr:oneCellAnchor>
    <xdr:from>
      <xdr:col>18</xdr:col>
      <xdr:colOff>495300</xdr:colOff>
      <xdr:row>24</xdr:row>
      <xdr:rowOff>66675</xdr:rowOff>
    </xdr:from>
    <xdr:ext cx="6629400" cy="3533775"/>
    <xdr:graphicFrame>
      <xdr:nvGraphicFramePr>
        <xdr:cNvPr id="2" name="Chart 2" title="Chart"/>
        <xdr:cNvGraphicFramePr/>
      </xdr:nvGraphicFramePr>
      <xdr:xfrm>
        <a:off x="21390610" y="6381750"/>
        <a:ext cx="6629400"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13</xdr:col>
      <xdr:colOff>504825</xdr:colOff>
      <xdr:row>8</xdr:row>
      <xdr:rowOff>114300</xdr:rowOff>
    </xdr:from>
    <xdr:ext cx="10915650" cy="3409950"/>
    <xdr:pic>
      <xdr:nvPicPr>
        <xdr:cNvPr id="370172785" name="Chart3" title="Chart"/>
        <xdr:cNvPicPr preferRelativeResize="0"/>
      </xdr:nvPicPr>
      <xdr:blipFill>
        <a:blip r:embed="rId1" cstate="print"/>
        <a:stretch>
          <a:fillRect/>
        </a:stretch>
      </xdr:blipFill>
      <xdr:spPr>
        <a:xfrm>
          <a:off x="15034260" y="2133600"/>
          <a:ext cx="10915650" cy="3409950"/>
        </a:xfrm>
        <a:prstGeom prst="rect">
          <a:avLst/>
        </a:prstGeom>
        <a:noFill/>
      </xdr:spPr>
    </xdr:pic>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6</xdr:col>
      <xdr:colOff>790575</xdr:colOff>
      <xdr:row>10</xdr:row>
      <xdr:rowOff>95250</xdr:rowOff>
    </xdr:from>
    <xdr:ext cx="5715000" cy="3533775"/>
    <xdr:graphicFrame>
      <xdr:nvGraphicFramePr>
        <xdr:cNvPr id="4" name="Chart 4" title="Chart"/>
        <xdr:cNvGraphicFramePr/>
      </xdr:nvGraphicFramePr>
      <xdr:xfrm>
        <a:off x="10276205" y="2476500"/>
        <a:ext cx="5715000"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hyperlink" Target="https://www.tcs.com/who-we-are/newsroom/press-release/tcs-financial-results-q3-fy-2025?utm_source=chatgpt.com"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H4" sqref="H4:H6"/>
    </sheetView>
  </sheetViews>
  <sheetFormatPr defaultColWidth="12.6285714285714" defaultRowHeight="15.75" customHeight="1"/>
  <cols>
    <col min="3" max="3" width="22" customWidth="1"/>
    <col min="4" max="4" width="18.752380952381" customWidth="1"/>
    <col min="5" max="5" width="21.5047619047619" customWidth="1"/>
    <col min="6" max="6" width="25.752380952381" customWidth="1"/>
    <col min="7" max="7" width="22" customWidth="1"/>
    <col min="8" max="8" width="24.3809523809524" customWidth="1"/>
    <col min="9" max="9" width="27.5047619047619" customWidth="1"/>
  </cols>
  <sheetData>
    <row r="1" customHeight="1" spans="1:26">
      <c r="A1" s="475" t="s">
        <v>0</v>
      </c>
      <c r="B1" s="475"/>
      <c r="C1" s="475"/>
      <c r="D1" s="475"/>
      <c r="E1" s="475"/>
      <c r="F1" s="475"/>
      <c r="G1" s="475"/>
      <c r="H1" s="475"/>
      <c r="I1" s="475"/>
      <c r="J1" s="475"/>
      <c r="K1" s="475"/>
      <c r="L1" s="475"/>
      <c r="M1" s="475"/>
      <c r="N1" s="475"/>
      <c r="O1" s="475"/>
      <c r="P1" s="475"/>
      <c r="Q1" s="475"/>
      <c r="R1" s="475"/>
      <c r="S1" s="475"/>
      <c r="T1" s="475"/>
      <c r="U1" s="475"/>
      <c r="V1" s="475"/>
      <c r="W1" s="475"/>
      <c r="X1" s="475"/>
      <c r="Y1" s="475"/>
      <c r="Z1" s="475"/>
    </row>
    <row r="2" customHeight="1" spans="1:26">
      <c r="A2" s="475"/>
      <c r="B2" s="475"/>
      <c r="C2" s="475"/>
      <c r="D2" s="475"/>
      <c r="E2" s="475"/>
      <c r="F2" s="475"/>
      <c r="G2" s="475"/>
      <c r="H2" s="475"/>
      <c r="I2" s="475"/>
      <c r="J2" s="475"/>
      <c r="K2" s="475"/>
      <c r="L2" s="475"/>
      <c r="M2" s="475"/>
      <c r="N2" s="475"/>
      <c r="O2" s="475"/>
      <c r="P2" s="475"/>
      <c r="Q2" s="475"/>
      <c r="R2" s="475"/>
      <c r="S2" s="475"/>
      <c r="T2" s="475"/>
      <c r="U2" s="475"/>
      <c r="V2" s="475"/>
      <c r="W2" s="475"/>
      <c r="X2" s="475"/>
      <c r="Y2" s="475"/>
      <c r="Z2" s="475"/>
    </row>
    <row r="3" customHeight="1" spans="1:26">
      <c r="A3" s="475"/>
      <c r="B3" s="475"/>
      <c r="C3" s="475"/>
      <c r="D3" s="475"/>
      <c r="E3" s="475"/>
      <c r="F3" s="475"/>
      <c r="G3" s="475"/>
      <c r="H3" s="475"/>
      <c r="I3" s="475"/>
      <c r="J3" s="475"/>
      <c r="K3" s="475"/>
      <c r="L3" s="475"/>
      <c r="M3" s="475"/>
      <c r="N3" s="475"/>
      <c r="O3" s="475"/>
      <c r="P3" s="475"/>
      <c r="Q3" s="475"/>
      <c r="R3" s="475"/>
      <c r="S3" s="475"/>
      <c r="T3" s="475"/>
      <c r="U3" s="475"/>
      <c r="V3" s="475"/>
      <c r="W3" s="475"/>
      <c r="X3" s="475"/>
      <c r="Y3" s="475"/>
      <c r="Z3" s="475"/>
    </row>
    <row r="4" customHeight="1" spans="1:26">
      <c r="A4" s="475"/>
      <c r="B4" s="475"/>
      <c r="C4" s="1407" t="s">
        <v>1</v>
      </c>
      <c r="D4" s="1408" t="s">
        <v>2</v>
      </c>
      <c r="E4" s="1407" t="s">
        <v>3</v>
      </c>
      <c r="F4" s="1408" t="s">
        <v>4</v>
      </c>
      <c r="G4" s="1409" t="s">
        <v>5</v>
      </c>
      <c r="H4" s="1414" t="s">
        <v>6</v>
      </c>
      <c r="I4" s="1407" t="s">
        <v>7</v>
      </c>
      <c r="J4" s="475"/>
      <c r="K4" s="475"/>
      <c r="L4" s="475"/>
      <c r="M4" s="475"/>
      <c r="N4" s="475"/>
      <c r="O4" s="475"/>
      <c r="P4" s="475"/>
      <c r="Q4" s="475"/>
      <c r="R4" s="475"/>
      <c r="S4" s="475"/>
      <c r="T4" s="475"/>
      <c r="U4" s="475"/>
      <c r="V4" s="475"/>
      <c r="W4" s="475"/>
      <c r="X4" s="475"/>
      <c r="Y4" s="475"/>
      <c r="Z4" s="475"/>
    </row>
    <row r="5" customHeight="1" spans="1:26">
      <c r="A5" s="475"/>
      <c r="B5" s="475"/>
      <c r="C5" s="9"/>
      <c r="D5" s="9"/>
      <c r="E5" s="9"/>
      <c r="F5" s="9"/>
      <c r="G5" s="9"/>
      <c r="H5" s="9"/>
      <c r="I5" s="9"/>
      <c r="J5" s="475"/>
      <c r="K5" s="475"/>
      <c r="L5" s="475"/>
      <c r="M5" s="475"/>
      <c r="N5" s="475"/>
      <c r="O5" s="475"/>
      <c r="P5" s="475"/>
      <c r="Q5" s="475"/>
      <c r="R5" s="475"/>
      <c r="S5" s="475"/>
      <c r="T5" s="475"/>
      <c r="U5" s="475"/>
      <c r="V5" s="475"/>
      <c r="W5" s="475"/>
      <c r="X5" s="475"/>
      <c r="Y5" s="475"/>
      <c r="Z5" s="475"/>
    </row>
    <row r="6" customHeight="1" spans="1:26">
      <c r="A6" s="475"/>
      <c r="B6" s="475"/>
      <c r="C6" s="10"/>
      <c r="D6" s="10"/>
      <c r="E6" s="10"/>
      <c r="F6" s="10"/>
      <c r="G6" s="10"/>
      <c r="H6" s="10"/>
      <c r="I6" s="10"/>
      <c r="J6" s="475"/>
      <c r="K6" s="475"/>
      <c r="L6" s="475"/>
      <c r="M6" s="475"/>
      <c r="N6" s="475"/>
      <c r="O6" s="475"/>
      <c r="P6" s="475"/>
      <c r="Q6" s="475"/>
      <c r="R6" s="475"/>
      <c r="S6" s="475"/>
      <c r="T6" s="475"/>
      <c r="U6" s="475"/>
      <c r="V6" s="475"/>
      <c r="W6" s="475"/>
      <c r="X6" s="475"/>
      <c r="Y6" s="475"/>
      <c r="Z6" s="475"/>
    </row>
    <row r="7" customHeight="1" spans="1:26">
      <c r="A7" s="475"/>
      <c r="B7" s="475"/>
      <c r="C7" s="1408" t="s">
        <v>8</v>
      </c>
      <c r="D7" s="1409" t="s">
        <v>9</v>
      </c>
      <c r="E7" s="1408" t="s">
        <v>10</v>
      </c>
      <c r="F7" s="1407" t="s">
        <v>11</v>
      </c>
      <c r="G7" s="1408" t="s">
        <v>12</v>
      </c>
      <c r="H7" s="1407" t="s">
        <v>13</v>
      </c>
      <c r="I7" s="1415" t="s">
        <v>14</v>
      </c>
      <c r="J7" s="475"/>
      <c r="K7" s="475"/>
      <c r="L7" s="475"/>
      <c r="M7" s="475"/>
      <c r="N7" s="475"/>
      <c r="O7" s="475"/>
      <c r="P7" s="475"/>
      <c r="Q7" s="475"/>
      <c r="R7" s="475"/>
      <c r="S7" s="475"/>
      <c r="T7" s="475"/>
      <c r="U7" s="475"/>
      <c r="V7" s="475"/>
      <c r="W7" s="475"/>
      <c r="X7" s="475"/>
      <c r="Y7" s="475"/>
      <c r="Z7" s="475"/>
    </row>
    <row r="8" customHeight="1" spans="1:26">
      <c r="A8" s="475"/>
      <c r="B8" s="475"/>
      <c r="C8" s="9"/>
      <c r="D8" s="9"/>
      <c r="E8" s="9"/>
      <c r="F8" s="9"/>
      <c r="G8" s="9"/>
      <c r="H8" s="9"/>
      <c r="I8" s="9"/>
      <c r="J8" s="475"/>
      <c r="K8" s="475"/>
      <c r="L8" s="475"/>
      <c r="M8" s="475"/>
      <c r="N8" s="475"/>
      <c r="O8" s="475"/>
      <c r="P8" s="475"/>
      <c r="Q8" s="475"/>
      <c r="R8" s="475"/>
      <c r="S8" s="475"/>
      <c r="T8" s="475"/>
      <c r="U8" s="475"/>
      <c r="V8" s="475"/>
      <c r="W8" s="475"/>
      <c r="X8" s="475"/>
      <c r="Y8" s="475"/>
      <c r="Z8" s="475"/>
    </row>
    <row r="9" customHeight="1" spans="1:26">
      <c r="A9" s="475"/>
      <c r="B9" s="475"/>
      <c r="C9" s="10"/>
      <c r="D9" s="10"/>
      <c r="E9" s="10"/>
      <c r="F9" s="10"/>
      <c r="G9" s="10"/>
      <c r="H9" s="10"/>
      <c r="I9" s="10"/>
      <c r="J9" s="475"/>
      <c r="K9" s="475"/>
      <c r="L9" s="475"/>
      <c r="M9" s="475"/>
      <c r="N9" s="475"/>
      <c r="O9" s="475"/>
      <c r="P9" s="475"/>
      <c r="Q9" s="475"/>
      <c r="R9" s="475"/>
      <c r="S9" s="475"/>
      <c r="T9" s="475"/>
      <c r="U9" s="475"/>
      <c r="V9" s="475"/>
      <c r="W9" s="475"/>
      <c r="X9" s="475"/>
      <c r="Y9" s="475"/>
      <c r="Z9" s="475"/>
    </row>
    <row r="10" customHeight="1" spans="1:26">
      <c r="A10" s="475"/>
      <c r="B10" s="475"/>
      <c r="C10" s="1407" t="s">
        <v>15</v>
      </c>
      <c r="D10" s="1408" t="s">
        <v>16</v>
      </c>
      <c r="E10" s="1409" t="s">
        <v>17</v>
      </c>
      <c r="F10" s="1408" t="s">
        <v>18</v>
      </c>
      <c r="G10" s="1407" t="s">
        <v>19</v>
      </c>
      <c r="H10" s="1415" t="s">
        <v>20</v>
      </c>
      <c r="I10" s="1407" t="s">
        <v>21</v>
      </c>
      <c r="J10" s="475"/>
      <c r="K10" s="475"/>
      <c r="L10" s="475"/>
      <c r="M10" s="475"/>
      <c r="N10" s="475"/>
      <c r="O10" s="475"/>
      <c r="P10" s="475"/>
      <c r="Q10" s="475"/>
      <c r="R10" s="475"/>
      <c r="S10" s="475"/>
      <c r="T10" s="475"/>
      <c r="U10" s="475"/>
      <c r="V10" s="475"/>
      <c r="W10" s="475"/>
      <c r="X10" s="475"/>
      <c r="Y10" s="475"/>
      <c r="Z10" s="475"/>
    </row>
    <row r="11" customHeight="1" spans="1:26">
      <c r="A11" s="475"/>
      <c r="B11" s="475"/>
      <c r="C11" s="9"/>
      <c r="D11" s="9"/>
      <c r="E11" s="9"/>
      <c r="F11" s="9"/>
      <c r="G11" s="9"/>
      <c r="H11" s="9"/>
      <c r="I11" s="9"/>
      <c r="J11" s="475"/>
      <c r="K11" s="475"/>
      <c r="L11" s="475"/>
      <c r="M11" s="475"/>
      <c r="N11" s="475"/>
      <c r="O11" s="475"/>
      <c r="P11" s="475"/>
      <c r="Q11" s="475"/>
      <c r="R11" s="475"/>
      <c r="S11" s="475"/>
      <c r="T11" s="475"/>
      <c r="U11" s="475"/>
      <c r="V11" s="475"/>
      <c r="W11" s="475"/>
      <c r="X11" s="475"/>
      <c r="Y11" s="475"/>
      <c r="Z11" s="475"/>
    </row>
    <row r="12" customHeight="1" spans="1:26">
      <c r="A12" s="475"/>
      <c r="B12" s="475"/>
      <c r="C12" s="10"/>
      <c r="D12" s="10"/>
      <c r="E12" s="10"/>
      <c r="F12" s="10"/>
      <c r="G12" s="10"/>
      <c r="H12" s="10"/>
      <c r="I12" s="10"/>
      <c r="J12" s="475"/>
      <c r="K12" s="475"/>
      <c r="L12" s="475"/>
      <c r="M12" s="475"/>
      <c r="N12" s="475"/>
      <c r="O12" s="475"/>
      <c r="P12" s="475"/>
      <c r="Q12" s="475"/>
      <c r="R12" s="475"/>
      <c r="S12" s="475"/>
      <c r="T12" s="475"/>
      <c r="U12" s="475"/>
      <c r="V12" s="475"/>
      <c r="W12" s="475"/>
      <c r="X12" s="475"/>
      <c r="Y12" s="475"/>
      <c r="Z12" s="475"/>
    </row>
    <row r="13" customHeight="1" spans="1:26">
      <c r="A13" s="475"/>
      <c r="B13" s="475"/>
      <c r="C13" s="1408" t="s">
        <v>22</v>
      </c>
      <c r="D13" s="1407" t="s">
        <v>23</v>
      </c>
      <c r="E13" s="1408" t="s">
        <v>24</v>
      </c>
      <c r="F13" s="1407" t="s">
        <v>25</v>
      </c>
      <c r="G13" s="1408" t="s">
        <v>26</v>
      </c>
      <c r="H13" s="1407" t="s">
        <v>27</v>
      </c>
      <c r="I13" s="1408" t="s">
        <v>28</v>
      </c>
      <c r="J13" s="475"/>
      <c r="K13" s="475"/>
      <c r="L13" s="475"/>
      <c r="M13" s="475"/>
      <c r="N13" s="475"/>
      <c r="O13" s="475"/>
      <c r="P13" s="475"/>
      <c r="Q13" s="475"/>
      <c r="R13" s="475"/>
      <c r="S13" s="475"/>
      <c r="T13" s="475"/>
      <c r="U13" s="475"/>
      <c r="V13" s="475"/>
      <c r="W13" s="475"/>
      <c r="X13" s="475"/>
      <c r="Y13" s="475"/>
      <c r="Z13" s="475"/>
    </row>
    <row r="14" customHeight="1" spans="1:26">
      <c r="A14" s="475"/>
      <c r="B14" s="475"/>
      <c r="C14" s="9"/>
      <c r="D14" s="9"/>
      <c r="E14" s="9"/>
      <c r="F14" s="9"/>
      <c r="G14" s="9"/>
      <c r="H14" s="9"/>
      <c r="I14" s="9"/>
      <c r="J14" s="475"/>
      <c r="K14" s="475"/>
      <c r="L14" s="475"/>
      <c r="M14" s="475"/>
      <c r="N14" s="475"/>
      <c r="O14" s="475"/>
      <c r="P14" s="475"/>
      <c r="Q14" s="475"/>
      <c r="R14" s="475"/>
      <c r="S14" s="475"/>
      <c r="T14" s="475"/>
      <c r="U14" s="475"/>
      <c r="V14" s="475"/>
      <c r="W14" s="475"/>
      <c r="X14" s="475"/>
      <c r="Y14" s="475"/>
      <c r="Z14" s="475"/>
    </row>
    <row r="15" customHeight="1" spans="1:26">
      <c r="A15" s="475"/>
      <c r="B15" s="475"/>
      <c r="C15" s="10"/>
      <c r="D15" s="10"/>
      <c r="E15" s="10"/>
      <c r="F15" s="10"/>
      <c r="G15" s="10"/>
      <c r="H15" s="10"/>
      <c r="I15" s="10"/>
      <c r="J15" s="475"/>
      <c r="K15" s="475"/>
      <c r="L15" s="475"/>
      <c r="M15" s="475"/>
      <c r="N15" s="475"/>
      <c r="O15" s="475"/>
      <c r="P15" s="475"/>
      <c r="Q15" s="475"/>
      <c r="R15" s="475"/>
      <c r="S15" s="475"/>
      <c r="T15" s="475"/>
      <c r="U15" s="475"/>
      <c r="V15" s="475"/>
      <c r="W15" s="475"/>
      <c r="X15" s="475"/>
      <c r="Y15" s="475"/>
      <c r="Z15" s="475"/>
    </row>
    <row r="16" customHeight="1" spans="1:26">
      <c r="A16" s="475"/>
      <c r="B16" s="475"/>
      <c r="C16" s="1409" t="s">
        <v>29</v>
      </c>
      <c r="D16" s="1408" t="s">
        <v>30</v>
      </c>
      <c r="E16" s="1407" t="s">
        <v>31</v>
      </c>
      <c r="F16" s="1408" t="s">
        <v>32</v>
      </c>
      <c r="G16" s="1407" t="s">
        <v>33</v>
      </c>
      <c r="H16" s="1408" t="s">
        <v>34</v>
      </c>
      <c r="I16" s="1407" t="s">
        <v>35</v>
      </c>
      <c r="J16" s="475"/>
      <c r="K16" s="475"/>
      <c r="L16" s="475"/>
      <c r="M16" s="475"/>
      <c r="N16" s="475"/>
      <c r="O16" s="475"/>
      <c r="P16" s="475"/>
      <c r="Q16" s="475"/>
      <c r="R16" s="475"/>
      <c r="S16" s="475"/>
      <c r="T16" s="475"/>
      <c r="U16" s="475"/>
      <c r="V16" s="475"/>
      <c r="W16" s="475"/>
      <c r="X16" s="475"/>
      <c r="Y16" s="475"/>
      <c r="Z16" s="475"/>
    </row>
    <row r="17" customHeight="1" spans="1:26">
      <c r="A17" s="475"/>
      <c r="B17" s="475"/>
      <c r="C17" s="9"/>
      <c r="D17" s="9"/>
      <c r="E17" s="9"/>
      <c r="F17" s="9"/>
      <c r="G17" s="9"/>
      <c r="H17" s="9"/>
      <c r="I17" s="9"/>
      <c r="J17" s="475"/>
      <c r="K17" s="475"/>
      <c r="L17" s="475"/>
      <c r="M17" s="475"/>
      <c r="N17" s="475"/>
      <c r="O17" s="475"/>
      <c r="P17" s="475"/>
      <c r="Q17" s="475"/>
      <c r="R17" s="475"/>
      <c r="S17" s="475"/>
      <c r="T17" s="475"/>
      <c r="U17" s="475"/>
      <c r="V17" s="475"/>
      <c r="W17" s="475"/>
      <c r="X17" s="475"/>
      <c r="Y17" s="475"/>
      <c r="Z17" s="475"/>
    </row>
    <row r="18" customHeight="1" spans="1:26">
      <c r="A18" s="475"/>
      <c r="B18" s="475"/>
      <c r="C18" s="10"/>
      <c r="D18" s="10"/>
      <c r="E18" s="10"/>
      <c r="F18" s="10"/>
      <c r="G18" s="10"/>
      <c r="H18" s="10"/>
      <c r="I18" s="10"/>
      <c r="J18" s="475"/>
      <c r="K18" s="475"/>
      <c r="L18" s="475"/>
      <c r="M18" s="475"/>
      <c r="N18" s="475"/>
      <c r="O18" s="475"/>
      <c r="P18" s="475"/>
      <c r="Q18" s="475"/>
      <c r="R18" s="475"/>
      <c r="S18" s="475"/>
      <c r="T18" s="475"/>
      <c r="U18" s="475"/>
      <c r="V18" s="475"/>
      <c r="W18" s="475"/>
      <c r="X18" s="475"/>
      <c r="Y18" s="475"/>
      <c r="Z18" s="475"/>
    </row>
    <row r="19" customHeight="1" spans="1:26">
      <c r="A19" s="475"/>
      <c r="B19" s="475"/>
      <c r="C19" s="1408" t="s">
        <v>36</v>
      </c>
      <c r="D19" s="1407" t="s">
        <v>37</v>
      </c>
      <c r="E19" s="1408" t="s">
        <v>38</v>
      </c>
      <c r="F19" s="1407" t="s">
        <v>39</v>
      </c>
      <c r="G19" s="1408" t="s">
        <v>40</v>
      </c>
      <c r="H19" s="1416" t="s">
        <v>41</v>
      </c>
      <c r="I19" s="1408" t="s">
        <v>42</v>
      </c>
      <c r="J19" s="475"/>
      <c r="K19" s="475"/>
      <c r="L19" s="475"/>
      <c r="M19" s="475"/>
      <c r="N19" s="475"/>
      <c r="O19" s="475"/>
      <c r="P19" s="475"/>
      <c r="Q19" s="475"/>
      <c r="R19" s="475"/>
      <c r="S19" s="475"/>
      <c r="T19" s="475"/>
      <c r="U19" s="475"/>
      <c r="V19" s="475"/>
      <c r="W19" s="475"/>
      <c r="X19" s="475"/>
      <c r="Y19" s="475"/>
      <c r="Z19" s="475"/>
    </row>
    <row r="20" customHeight="1" spans="1:26">
      <c r="A20" s="475"/>
      <c r="B20" s="475"/>
      <c r="C20" s="9"/>
      <c r="D20" s="9"/>
      <c r="E20" s="9"/>
      <c r="F20" s="9"/>
      <c r="G20" s="9"/>
      <c r="I20" s="9"/>
      <c r="J20" s="475"/>
      <c r="K20" s="475"/>
      <c r="L20" s="475"/>
      <c r="M20" s="475"/>
      <c r="N20" s="475"/>
      <c r="O20" s="475"/>
      <c r="P20" s="475"/>
      <c r="Q20" s="475"/>
      <c r="R20" s="475"/>
      <c r="S20" s="475"/>
      <c r="T20" s="475"/>
      <c r="U20" s="475"/>
      <c r="V20" s="475"/>
      <c r="W20" s="475"/>
      <c r="X20" s="475"/>
      <c r="Y20" s="475"/>
      <c r="Z20" s="475"/>
    </row>
    <row r="21" customHeight="1" spans="1:26">
      <c r="A21" s="475"/>
      <c r="B21" s="475"/>
      <c r="C21" s="10"/>
      <c r="D21" s="10"/>
      <c r="E21" s="10"/>
      <c r="F21" s="10"/>
      <c r="G21" s="10"/>
      <c r="I21" s="10"/>
      <c r="J21" s="475"/>
      <c r="K21" s="475"/>
      <c r="L21" s="475"/>
      <c r="M21" s="475"/>
      <c r="N21" s="475"/>
      <c r="O21" s="475"/>
      <c r="P21" s="475"/>
      <c r="Q21" s="475"/>
      <c r="R21" s="475"/>
      <c r="S21" s="475"/>
      <c r="T21" s="475"/>
      <c r="U21" s="475"/>
      <c r="V21" s="475"/>
      <c r="W21" s="475"/>
      <c r="X21" s="475"/>
      <c r="Y21" s="475"/>
      <c r="Z21" s="475"/>
    </row>
    <row r="22" customHeight="1" spans="1:26">
      <c r="A22" s="475"/>
      <c r="B22" s="475"/>
      <c r="C22" s="1410" t="s">
        <v>43</v>
      </c>
      <c r="D22" s="1411"/>
      <c r="E22" s="916"/>
      <c r="F22" s="1411"/>
      <c r="G22" s="916"/>
      <c r="H22" s="412"/>
      <c r="I22" s="1419" t="s">
        <v>44</v>
      </c>
      <c r="J22" s="475"/>
      <c r="K22" s="475"/>
      <c r="L22" s="475"/>
      <c r="M22" s="475"/>
      <c r="N22" s="475"/>
      <c r="O22" s="475"/>
      <c r="P22" s="475"/>
      <c r="Q22" s="475"/>
      <c r="R22" s="475"/>
      <c r="S22" s="475"/>
      <c r="T22" s="475"/>
      <c r="U22" s="475"/>
      <c r="V22" s="475"/>
      <c r="W22" s="475"/>
      <c r="X22" s="475"/>
      <c r="Y22" s="475"/>
      <c r="Z22" s="475"/>
    </row>
    <row r="23" customHeight="1" spans="1:26">
      <c r="A23" s="475"/>
      <c r="B23" s="475"/>
      <c r="C23" s="9"/>
      <c r="D23" s="9"/>
      <c r="E23" s="9"/>
      <c r="F23" s="9"/>
      <c r="G23" s="9"/>
      <c r="I23" s="9"/>
      <c r="J23" s="475"/>
      <c r="K23" s="475"/>
      <c r="L23" s="475"/>
      <c r="M23" s="475"/>
      <c r="N23" s="475"/>
      <c r="O23" s="475"/>
      <c r="P23" s="475"/>
      <c r="Q23" s="475"/>
      <c r="R23" s="475"/>
      <c r="S23" s="475"/>
      <c r="T23" s="475"/>
      <c r="U23" s="475"/>
      <c r="V23" s="475"/>
      <c r="W23" s="475"/>
      <c r="X23" s="475"/>
      <c r="Y23" s="475"/>
      <c r="Z23" s="475"/>
    </row>
    <row r="24" customHeight="1" spans="1:26">
      <c r="A24" s="475"/>
      <c r="B24" s="475"/>
      <c r="C24" s="10"/>
      <c r="D24" s="10"/>
      <c r="E24" s="10"/>
      <c r="F24" s="10"/>
      <c r="G24" s="10"/>
      <c r="I24" s="10"/>
      <c r="J24" s="475"/>
      <c r="K24" s="475"/>
      <c r="L24" s="475"/>
      <c r="M24" s="475"/>
      <c r="N24" s="475"/>
      <c r="O24" s="475"/>
      <c r="P24" s="475"/>
      <c r="Q24" s="475"/>
      <c r="R24" s="475"/>
      <c r="S24" s="475"/>
      <c r="T24" s="475"/>
      <c r="U24" s="475"/>
      <c r="V24" s="475"/>
      <c r="W24" s="475"/>
      <c r="X24" s="475"/>
      <c r="Y24" s="475"/>
      <c r="Z24" s="475"/>
    </row>
    <row r="25" customHeight="1" spans="1:26">
      <c r="A25" s="475"/>
      <c r="B25" s="475"/>
      <c r="C25" s="475"/>
      <c r="D25" s="475"/>
      <c r="E25" s="475"/>
      <c r="F25" s="475"/>
      <c r="G25" s="475"/>
      <c r="H25" s="475"/>
      <c r="I25" s="475"/>
      <c r="J25" s="475"/>
      <c r="K25" s="475"/>
      <c r="L25" s="475"/>
      <c r="M25" s="475"/>
      <c r="N25" s="475"/>
      <c r="O25" s="475"/>
      <c r="P25" s="475"/>
      <c r="Q25" s="475"/>
      <c r="R25" s="475"/>
      <c r="S25" s="475"/>
      <c r="T25" s="475"/>
      <c r="U25" s="475"/>
      <c r="V25" s="475"/>
      <c r="W25" s="475"/>
      <c r="X25" s="475"/>
      <c r="Y25" s="475"/>
      <c r="Z25" s="475"/>
    </row>
    <row r="26" customHeight="1" spans="1:26">
      <c r="A26" s="475"/>
      <c r="B26" s="475"/>
      <c r="C26" s="1412"/>
      <c r="D26" s="1412"/>
      <c r="E26" s="1412"/>
      <c r="F26" s="1417"/>
      <c r="G26" s="475"/>
      <c r="H26" s="475"/>
      <c r="I26" s="475"/>
      <c r="J26" s="475"/>
      <c r="K26" s="475"/>
      <c r="L26" s="475"/>
      <c r="M26" s="475"/>
      <c r="N26" s="475"/>
      <c r="O26" s="475"/>
      <c r="P26" s="475"/>
      <c r="Q26" s="475"/>
      <c r="R26" s="475"/>
      <c r="S26" s="475"/>
      <c r="T26" s="475"/>
      <c r="U26" s="475"/>
      <c r="V26" s="475"/>
      <c r="W26" s="475"/>
      <c r="X26" s="475"/>
      <c r="Y26" s="475"/>
      <c r="Z26" s="475"/>
    </row>
    <row r="27" customHeight="1" spans="1:26">
      <c r="A27" s="475"/>
      <c r="B27" s="475"/>
      <c r="C27" s="1412"/>
      <c r="D27" s="1412"/>
      <c r="E27" s="1412"/>
      <c r="F27" s="1417"/>
      <c r="G27" s="475"/>
      <c r="H27" s="475"/>
      <c r="I27" s="475"/>
      <c r="J27" s="475"/>
      <c r="K27" s="475"/>
      <c r="L27" s="475"/>
      <c r="M27" s="475"/>
      <c r="N27" s="475"/>
      <c r="O27" s="475"/>
      <c r="P27" s="475"/>
      <c r="Q27" s="475"/>
      <c r="R27" s="475"/>
      <c r="S27" s="475"/>
      <c r="T27" s="475"/>
      <c r="U27" s="475"/>
      <c r="V27" s="475"/>
      <c r="W27" s="475"/>
      <c r="X27" s="475"/>
      <c r="Y27" s="475"/>
      <c r="Z27" s="475"/>
    </row>
    <row r="28" customHeight="1" spans="1:26">
      <c r="A28" s="475"/>
      <c r="B28" s="475"/>
      <c r="C28" s="1412"/>
      <c r="D28" s="1412"/>
      <c r="E28" s="1412"/>
      <c r="F28" s="1417"/>
      <c r="G28" s="475"/>
      <c r="H28" s="475"/>
      <c r="I28" s="475"/>
      <c r="J28" s="475"/>
      <c r="K28" s="475"/>
      <c r="L28" s="475"/>
      <c r="M28" s="475"/>
      <c r="N28" s="475"/>
      <c r="O28" s="475"/>
      <c r="P28" s="475"/>
      <c r="Q28" s="475"/>
      <c r="R28" s="475"/>
      <c r="S28" s="475"/>
      <c r="T28" s="475"/>
      <c r="U28" s="475"/>
      <c r="V28" s="475"/>
      <c r="W28" s="475"/>
      <c r="X28" s="475"/>
      <c r="Y28" s="475"/>
      <c r="Z28" s="475"/>
    </row>
    <row r="29" customHeight="1" spans="1:26">
      <c r="A29" s="475"/>
      <c r="B29" s="475"/>
      <c r="C29" s="1412"/>
      <c r="D29" s="1412"/>
      <c r="E29" s="1412"/>
      <c r="F29" s="1417"/>
      <c r="G29" s="475"/>
      <c r="H29" s="475"/>
      <c r="I29" s="475"/>
      <c r="J29" s="475"/>
      <c r="K29" s="475"/>
      <c r="L29" s="475"/>
      <c r="M29" s="475"/>
      <c r="N29" s="475"/>
      <c r="O29" s="475"/>
      <c r="P29" s="475"/>
      <c r="Q29" s="475"/>
      <c r="R29" s="475"/>
      <c r="S29" s="475"/>
      <c r="T29" s="475"/>
      <c r="U29" s="475"/>
      <c r="V29" s="475"/>
      <c r="W29" s="475"/>
      <c r="X29" s="475"/>
      <c r="Y29" s="475"/>
      <c r="Z29" s="475"/>
    </row>
    <row r="30" customHeight="1" spans="1:26">
      <c r="A30" s="475"/>
      <c r="B30" s="475"/>
      <c r="C30" s="1412"/>
      <c r="D30" s="1412"/>
      <c r="E30" s="1412"/>
      <c r="F30" s="1418"/>
      <c r="G30" s="475"/>
      <c r="H30" s="475"/>
      <c r="I30" s="475"/>
      <c r="J30" s="475"/>
      <c r="K30" s="475"/>
      <c r="L30" s="475"/>
      <c r="M30" s="475"/>
      <c r="N30" s="475"/>
      <c r="O30" s="475"/>
      <c r="P30" s="475"/>
      <c r="Q30" s="475"/>
      <c r="R30" s="475"/>
      <c r="S30" s="475"/>
      <c r="T30" s="475"/>
      <c r="U30" s="475"/>
      <c r="V30" s="475"/>
      <c r="W30" s="475"/>
      <c r="X30" s="475"/>
      <c r="Y30" s="475"/>
      <c r="Z30" s="475"/>
    </row>
    <row r="31" customHeight="1" spans="1:26">
      <c r="A31" s="475"/>
      <c r="B31" s="475"/>
      <c r="C31" s="1412"/>
      <c r="D31" s="1412"/>
      <c r="E31" s="1412"/>
      <c r="F31" s="1418"/>
      <c r="G31" s="475"/>
      <c r="H31" s="475"/>
      <c r="I31" s="475"/>
      <c r="J31" s="475"/>
      <c r="K31" s="475"/>
      <c r="L31" s="475"/>
      <c r="M31" s="475"/>
      <c r="N31" s="475"/>
      <c r="O31" s="475"/>
      <c r="P31" s="475"/>
      <c r="Q31" s="475"/>
      <c r="R31" s="475"/>
      <c r="S31" s="475"/>
      <c r="T31" s="475"/>
      <c r="U31" s="475"/>
      <c r="V31" s="475"/>
      <c r="W31" s="475"/>
      <c r="X31" s="475"/>
      <c r="Y31" s="475"/>
      <c r="Z31" s="475"/>
    </row>
    <row r="32" customHeight="1" spans="1:26">
      <c r="A32" s="475"/>
      <c r="B32" s="475"/>
      <c r="C32" s="1412"/>
      <c r="D32" s="1412"/>
      <c r="E32" s="1412"/>
      <c r="F32" s="1418"/>
      <c r="G32" s="475"/>
      <c r="H32" s="475"/>
      <c r="I32" s="475"/>
      <c r="J32" s="475"/>
      <c r="K32" s="475"/>
      <c r="L32" s="475"/>
      <c r="M32" s="475"/>
      <c r="N32" s="475"/>
      <c r="O32" s="475"/>
      <c r="P32" s="475"/>
      <c r="Q32" s="475"/>
      <c r="R32" s="475"/>
      <c r="S32" s="475"/>
      <c r="T32" s="475"/>
      <c r="U32" s="475"/>
      <c r="V32" s="475"/>
      <c r="W32" s="475"/>
      <c r="X32" s="475"/>
      <c r="Y32" s="475"/>
      <c r="Z32" s="475"/>
    </row>
    <row r="33" customHeight="1" spans="1:26">
      <c r="A33" s="475"/>
      <c r="B33" s="475"/>
      <c r="C33" s="1412"/>
      <c r="D33" s="1412"/>
      <c r="E33" s="1412"/>
      <c r="F33" s="1418"/>
      <c r="G33" s="475"/>
      <c r="H33" s="475"/>
      <c r="I33" s="475"/>
      <c r="J33" s="475"/>
      <c r="K33" s="475"/>
      <c r="L33" s="475"/>
      <c r="M33" s="475"/>
      <c r="N33" s="475"/>
      <c r="O33" s="475"/>
      <c r="P33" s="475"/>
      <c r="Q33" s="475"/>
      <c r="R33" s="475"/>
      <c r="S33" s="475"/>
      <c r="T33" s="475"/>
      <c r="U33" s="475"/>
      <c r="V33" s="475"/>
      <c r="W33" s="475"/>
      <c r="X33" s="475"/>
      <c r="Y33" s="475"/>
      <c r="Z33" s="475"/>
    </row>
    <row r="34" customHeight="1" spans="1:26">
      <c r="A34" s="475"/>
      <c r="B34" s="475"/>
      <c r="C34" s="1413"/>
      <c r="D34" s="1413"/>
      <c r="E34" s="1413"/>
      <c r="F34" s="1413"/>
      <c r="G34" s="475"/>
      <c r="H34" s="475"/>
      <c r="I34" s="475"/>
      <c r="J34" s="475"/>
      <c r="K34" s="475"/>
      <c r="L34" s="475"/>
      <c r="M34" s="475"/>
      <c r="N34" s="475"/>
      <c r="O34" s="475"/>
      <c r="P34" s="475"/>
      <c r="Q34" s="475"/>
      <c r="R34" s="475"/>
      <c r="S34" s="475"/>
      <c r="T34" s="475"/>
      <c r="U34" s="475"/>
      <c r="V34" s="475"/>
      <c r="W34" s="475"/>
      <c r="X34" s="475"/>
      <c r="Y34" s="475"/>
      <c r="Z34" s="475"/>
    </row>
    <row r="35" customHeight="1" spans="1:26">
      <c r="A35" s="475"/>
      <c r="B35" s="475"/>
      <c r="C35" s="475"/>
      <c r="D35" s="475"/>
      <c r="E35" s="475"/>
      <c r="F35" s="475"/>
      <c r="G35" s="475"/>
      <c r="H35" s="475"/>
      <c r="I35" s="475"/>
      <c r="J35" s="475"/>
      <c r="K35" s="475"/>
      <c r="L35" s="475"/>
      <c r="M35" s="475"/>
      <c r="N35" s="475"/>
      <c r="O35" s="475"/>
      <c r="P35" s="475"/>
      <c r="Q35" s="475"/>
      <c r="R35" s="475"/>
      <c r="S35" s="475"/>
      <c r="T35" s="475"/>
      <c r="U35" s="475"/>
      <c r="V35" s="475"/>
      <c r="W35" s="475"/>
      <c r="X35" s="475"/>
      <c r="Y35" s="475"/>
      <c r="Z35" s="475"/>
    </row>
    <row r="36" customHeight="1" spans="1:26">
      <c r="A36" s="475"/>
      <c r="B36" s="475"/>
      <c r="C36" s="475"/>
      <c r="D36" s="475"/>
      <c r="E36" s="475"/>
      <c r="F36" s="475"/>
      <c r="G36" s="475"/>
      <c r="H36" s="475"/>
      <c r="I36" s="475"/>
      <c r="J36" s="475"/>
      <c r="K36" s="475"/>
      <c r="L36" s="475"/>
      <c r="M36" s="475"/>
      <c r="N36" s="475"/>
      <c r="O36" s="475"/>
      <c r="P36" s="475"/>
      <c r="Q36" s="475"/>
      <c r="R36" s="475"/>
      <c r="S36" s="475"/>
      <c r="T36" s="475"/>
      <c r="U36" s="475"/>
      <c r="V36" s="475"/>
      <c r="W36" s="475"/>
      <c r="X36" s="475"/>
      <c r="Y36" s="475"/>
      <c r="Z36" s="475"/>
    </row>
    <row r="37" customHeight="1" spans="1:26">
      <c r="A37" s="475"/>
      <c r="B37" s="475"/>
      <c r="C37" s="475"/>
      <c r="D37" s="475"/>
      <c r="E37" s="475"/>
      <c r="F37" s="475"/>
      <c r="G37" s="475"/>
      <c r="H37" s="475"/>
      <c r="I37" s="475"/>
      <c r="J37" s="475"/>
      <c r="K37" s="475"/>
      <c r="L37" s="475"/>
      <c r="M37" s="475"/>
      <c r="N37" s="475"/>
      <c r="O37" s="475"/>
      <c r="P37" s="475"/>
      <c r="Q37" s="475"/>
      <c r="R37" s="475"/>
      <c r="S37" s="475"/>
      <c r="T37" s="475"/>
      <c r="U37" s="475"/>
      <c r="V37" s="475"/>
      <c r="W37" s="475"/>
      <c r="X37" s="475"/>
      <c r="Y37" s="475"/>
      <c r="Z37" s="475"/>
    </row>
    <row r="38" customHeight="1" spans="1:26">
      <c r="A38" s="475"/>
      <c r="B38" s="475"/>
      <c r="C38" s="475"/>
      <c r="D38" s="475"/>
      <c r="E38" s="475"/>
      <c r="F38" s="475"/>
      <c r="G38" s="475"/>
      <c r="H38" s="475"/>
      <c r="I38" s="475"/>
      <c r="J38" s="475"/>
      <c r="K38" s="475"/>
      <c r="L38" s="475"/>
      <c r="M38" s="475"/>
      <c r="N38" s="475"/>
      <c r="O38" s="475"/>
      <c r="P38" s="475"/>
      <c r="Q38" s="475"/>
      <c r="R38" s="475"/>
      <c r="S38" s="475"/>
      <c r="T38" s="475"/>
      <c r="U38" s="475"/>
      <c r="V38" s="475"/>
      <c r="W38" s="475"/>
      <c r="X38" s="475"/>
      <c r="Y38" s="475"/>
      <c r="Z38" s="475"/>
    </row>
    <row r="39" customHeight="1" spans="1:26">
      <c r="A39" s="475"/>
      <c r="B39" s="475"/>
      <c r="C39" s="475"/>
      <c r="D39" s="475"/>
      <c r="E39" s="475"/>
      <c r="F39" s="475"/>
      <c r="G39" s="475"/>
      <c r="H39" s="475"/>
      <c r="I39" s="475"/>
      <c r="J39" s="475"/>
      <c r="K39" s="475"/>
      <c r="L39" s="475"/>
      <c r="M39" s="475"/>
      <c r="N39" s="475"/>
      <c r="O39" s="475"/>
      <c r="P39" s="475"/>
      <c r="Q39" s="475"/>
      <c r="R39" s="475"/>
      <c r="S39" s="475"/>
      <c r="T39" s="475"/>
      <c r="U39" s="475"/>
      <c r="V39" s="475"/>
      <c r="W39" s="475"/>
      <c r="X39" s="475"/>
      <c r="Y39" s="475"/>
      <c r="Z39" s="475"/>
    </row>
    <row r="40" customHeight="1" spans="1:26">
      <c r="A40" s="475"/>
      <c r="B40" s="475"/>
      <c r="C40" s="475"/>
      <c r="D40" s="475"/>
      <c r="E40" s="475"/>
      <c r="F40" s="475"/>
      <c r="G40" s="475"/>
      <c r="H40" s="475"/>
      <c r="I40" s="475"/>
      <c r="J40" s="475"/>
      <c r="K40" s="475"/>
      <c r="L40" s="475"/>
      <c r="M40" s="475"/>
      <c r="N40" s="475"/>
      <c r="O40" s="475"/>
      <c r="P40" s="475"/>
      <c r="Q40" s="475"/>
      <c r="R40" s="475"/>
      <c r="S40" s="475"/>
      <c r="T40" s="475"/>
      <c r="U40" s="475"/>
      <c r="V40" s="475"/>
      <c r="W40" s="475"/>
      <c r="X40" s="475"/>
      <c r="Y40" s="475"/>
      <c r="Z40" s="475"/>
    </row>
    <row r="41" customHeight="1" spans="1:26">
      <c r="A41" s="475"/>
      <c r="B41" s="475"/>
      <c r="C41" s="475"/>
      <c r="D41" s="475"/>
      <c r="E41" s="475"/>
      <c r="F41" s="475"/>
      <c r="G41" s="475"/>
      <c r="H41" s="475"/>
      <c r="I41" s="475"/>
      <c r="J41" s="475"/>
      <c r="K41" s="475"/>
      <c r="L41" s="475"/>
      <c r="M41" s="475"/>
      <c r="N41" s="475"/>
      <c r="O41" s="475"/>
      <c r="P41" s="475"/>
      <c r="Q41" s="475"/>
      <c r="R41" s="475"/>
      <c r="S41" s="475"/>
      <c r="T41" s="475"/>
      <c r="U41" s="475"/>
      <c r="V41" s="475"/>
      <c r="W41" s="475"/>
      <c r="X41" s="475"/>
      <c r="Y41" s="475"/>
      <c r="Z41" s="475"/>
    </row>
    <row r="42" customHeight="1" spans="1:26">
      <c r="A42" s="475"/>
      <c r="B42" s="475"/>
      <c r="C42" s="475"/>
      <c r="D42" s="475"/>
      <c r="E42" s="475"/>
      <c r="F42" s="475"/>
      <c r="G42" s="475"/>
      <c r="H42" s="475"/>
      <c r="I42" s="475"/>
      <c r="J42" s="475"/>
      <c r="K42" s="475"/>
      <c r="L42" s="475"/>
      <c r="M42" s="475"/>
      <c r="N42" s="475"/>
      <c r="O42" s="475"/>
      <c r="P42" s="475"/>
      <c r="Q42" s="475"/>
      <c r="R42" s="475"/>
      <c r="S42" s="475"/>
      <c r="T42" s="475"/>
      <c r="U42" s="475"/>
      <c r="V42" s="475"/>
      <c r="W42" s="475"/>
      <c r="X42" s="475"/>
      <c r="Y42" s="475"/>
      <c r="Z42" s="475"/>
    </row>
    <row r="43" customHeight="1" spans="1:26">
      <c r="A43" s="475"/>
      <c r="B43" s="475"/>
      <c r="C43" s="475"/>
      <c r="D43" s="475"/>
      <c r="E43" s="475"/>
      <c r="F43" s="475"/>
      <c r="G43" s="475"/>
      <c r="H43" s="475"/>
      <c r="I43" s="475"/>
      <c r="J43" s="475"/>
      <c r="K43" s="475"/>
      <c r="L43" s="475"/>
      <c r="M43" s="475"/>
      <c r="N43" s="475"/>
      <c r="O43" s="475"/>
      <c r="P43" s="475"/>
      <c r="Q43" s="475"/>
      <c r="R43" s="475"/>
      <c r="S43" s="475"/>
      <c r="T43" s="475"/>
      <c r="U43" s="475"/>
      <c r="V43" s="475"/>
      <c r="W43" s="475"/>
      <c r="X43" s="475"/>
      <c r="Y43" s="475"/>
      <c r="Z43" s="475"/>
    </row>
    <row r="44" customHeight="1" spans="1:26">
      <c r="A44" s="475"/>
      <c r="B44" s="475"/>
      <c r="C44" s="475"/>
      <c r="D44" s="475"/>
      <c r="E44" s="475"/>
      <c r="F44" s="475"/>
      <c r="G44" s="475"/>
      <c r="H44" s="475"/>
      <c r="I44" s="475"/>
      <c r="J44" s="475"/>
      <c r="K44" s="475"/>
      <c r="L44" s="475"/>
      <c r="M44" s="475"/>
      <c r="N44" s="475"/>
      <c r="O44" s="475"/>
      <c r="P44" s="475"/>
      <c r="Q44" s="475"/>
      <c r="R44" s="475"/>
      <c r="S44" s="475"/>
      <c r="T44" s="475"/>
      <c r="U44" s="475"/>
      <c r="V44" s="475"/>
      <c r="W44" s="475"/>
      <c r="X44" s="475"/>
      <c r="Y44" s="475"/>
      <c r="Z44" s="475"/>
    </row>
    <row r="45" customHeight="1" spans="1:26">
      <c r="A45" s="475"/>
      <c r="B45" s="475"/>
      <c r="C45" s="475"/>
      <c r="D45" s="475"/>
      <c r="E45" s="475"/>
      <c r="F45" s="475"/>
      <c r="G45" s="475"/>
      <c r="H45" s="475"/>
      <c r="I45" s="475"/>
      <c r="J45" s="475"/>
      <c r="K45" s="475"/>
      <c r="L45" s="475"/>
      <c r="M45" s="475"/>
      <c r="N45" s="475"/>
      <c r="O45" s="475"/>
      <c r="P45" s="475"/>
      <c r="Q45" s="475"/>
      <c r="R45" s="475"/>
      <c r="S45" s="475"/>
      <c r="T45" s="475"/>
      <c r="U45" s="475"/>
      <c r="V45" s="475"/>
      <c r="W45" s="475"/>
      <c r="X45" s="475"/>
      <c r="Y45" s="475"/>
      <c r="Z45" s="475"/>
    </row>
    <row r="46" customHeight="1" spans="1:26">
      <c r="A46" s="475"/>
      <c r="B46" s="475"/>
      <c r="C46" s="475"/>
      <c r="D46" s="475"/>
      <c r="E46" s="475"/>
      <c r="F46" s="475"/>
      <c r="G46" s="475"/>
      <c r="H46" s="475"/>
      <c r="I46" s="475"/>
      <c r="J46" s="475"/>
      <c r="K46" s="475"/>
      <c r="L46" s="475"/>
      <c r="M46" s="475"/>
      <c r="N46" s="475"/>
      <c r="O46" s="475"/>
      <c r="P46" s="475"/>
      <c r="Q46" s="475"/>
      <c r="R46" s="475"/>
      <c r="S46" s="475"/>
      <c r="T46" s="475"/>
      <c r="U46" s="475"/>
      <c r="V46" s="475"/>
      <c r="W46" s="475"/>
      <c r="X46" s="475"/>
      <c r="Y46" s="475"/>
      <c r="Z46" s="475"/>
    </row>
    <row r="47" customHeight="1" spans="1:26">
      <c r="A47" s="475"/>
      <c r="B47" s="475"/>
      <c r="C47" s="475"/>
      <c r="D47" s="475"/>
      <c r="E47" s="475"/>
      <c r="F47" s="475"/>
      <c r="G47" s="475"/>
      <c r="H47" s="475"/>
      <c r="I47" s="475"/>
      <c r="J47" s="475"/>
      <c r="K47" s="475"/>
      <c r="L47" s="475"/>
      <c r="M47" s="475"/>
      <c r="N47" s="475"/>
      <c r="O47" s="475"/>
      <c r="P47" s="475"/>
      <c r="Q47" s="475"/>
      <c r="R47" s="475"/>
      <c r="S47" s="475"/>
      <c r="T47" s="475"/>
      <c r="U47" s="475"/>
      <c r="V47" s="475"/>
      <c r="W47" s="475"/>
      <c r="X47" s="475"/>
      <c r="Y47" s="475"/>
      <c r="Z47" s="475"/>
    </row>
    <row r="48" customHeight="1" spans="1:26">
      <c r="A48" s="475"/>
      <c r="B48" s="475"/>
      <c r="C48" s="475"/>
      <c r="D48" s="475"/>
      <c r="E48" s="475"/>
      <c r="F48" s="475"/>
      <c r="G48" s="475"/>
      <c r="H48" s="475"/>
      <c r="I48" s="475"/>
      <c r="J48" s="475"/>
      <c r="K48" s="475"/>
      <c r="L48" s="475"/>
      <c r="M48" s="475"/>
      <c r="N48" s="475"/>
      <c r="O48" s="475"/>
      <c r="P48" s="475"/>
      <c r="Q48" s="475"/>
      <c r="R48" s="475"/>
      <c r="S48" s="475"/>
      <c r="T48" s="475"/>
      <c r="U48" s="475"/>
      <c r="V48" s="475"/>
      <c r="W48" s="475"/>
      <c r="X48" s="475"/>
      <c r="Y48" s="475"/>
      <c r="Z48" s="475"/>
    </row>
    <row r="49" customHeight="1" spans="1:26">
      <c r="A49" s="475"/>
      <c r="B49" s="475"/>
      <c r="C49" s="475"/>
      <c r="D49" s="475"/>
      <c r="E49" s="475"/>
      <c r="F49" s="475"/>
      <c r="G49" s="475"/>
      <c r="H49" s="475"/>
      <c r="I49" s="475"/>
      <c r="J49" s="475"/>
      <c r="K49" s="475"/>
      <c r="L49" s="475"/>
      <c r="M49" s="475"/>
      <c r="N49" s="475"/>
      <c r="O49" s="475"/>
      <c r="P49" s="475"/>
      <c r="Q49" s="475"/>
      <c r="R49" s="475"/>
      <c r="S49" s="475"/>
      <c r="T49" s="475"/>
      <c r="U49" s="475"/>
      <c r="V49" s="475"/>
      <c r="W49" s="475"/>
      <c r="X49" s="475"/>
      <c r="Y49" s="475"/>
      <c r="Z49" s="475"/>
    </row>
    <row r="50" customHeight="1" spans="1:26">
      <c r="A50" s="475"/>
      <c r="B50" s="475"/>
      <c r="C50" s="475"/>
      <c r="D50" s="475"/>
      <c r="E50" s="475"/>
      <c r="F50" s="475"/>
      <c r="G50" s="475"/>
      <c r="H50" s="475"/>
      <c r="I50" s="475"/>
      <c r="J50" s="475"/>
      <c r="K50" s="475"/>
      <c r="L50" s="475"/>
      <c r="M50" s="475"/>
      <c r="N50" s="475"/>
      <c r="O50" s="475"/>
      <c r="P50" s="475"/>
      <c r="Q50" s="475"/>
      <c r="R50" s="475"/>
      <c r="S50" s="475"/>
      <c r="T50" s="475"/>
      <c r="U50" s="475"/>
      <c r="V50" s="475"/>
      <c r="W50" s="475"/>
      <c r="X50" s="475"/>
      <c r="Y50" s="475"/>
      <c r="Z50" s="475"/>
    </row>
    <row r="51" customHeight="1" spans="1:26">
      <c r="A51" s="475"/>
      <c r="B51" s="475"/>
      <c r="C51" s="475"/>
      <c r="D51" s="475"/>
      <c r="E51" s="475"/>
      <c r="F51" s="475"/>
      <c r="G51" s="475"/>
      <c r="H51" s="475"/>
      <c r="I51" s="475"/>
      <c r="J51" s="475"/>
      <c r="K51" s="475"/>
      <c r="L51" s="475"/>
      <c r="M51" s="475"/>
      <c r="N51" s="475"/>
      <c r="O51" s="475"/>
      <c r="P51" s="475"/>
      <c r="Q51" s="475"/>
      <c r="R51" s="475"/>
      <c r="S51" s="475"/>
      <c r="T51" s="475"/>
      <c r="U51" s="475"/>
      <c r="V51" s="475"/>
      <c r="W51" s="475"/>
      <c r="X51" s="475"/>
      <c r="Y51" s="475"/>
      <c r="Z51" s="475"/>
    </row>
    <row r="52" customHeight="1" spans="1:26">
      <c r="A52" s="475"/>
      <c r="B52" s="475"/>
      <c r="C52" s="475"/>
      <c r="D52" s="475"/>
      <c r="E52" s="475"/>
      <c r="F52" s="475"/>
      <c r="G52" s="475"/>
      <c r="H52" s="475"/>
      <c r="I52" s="475"/>
      <c r="J52" s="475"/>
      <c r="K52" s="475"/>
      <c r="L52" s="475"/>
      <c r="M52" s="475"/>
      <c r="N52" s="475"/>
      <c r="O52" s="475"/>
      <c r="P52" s="475"/>
      <c r="Q52" s="475"/>
      <c r="R52" s="475"/>
      <c r="S52" s="475"/>
      <c r="T52" s="475"/>
      <c r="U52" s="475"/>
      <c r="V52" s="475"/>
      <c r="W52" s="475"/>
      <c r="X52" s="475"/>
      <c r="Y52" s="475"/>
      <c r="Z52" s="475"/>
    </row>
    <row r="53" customHeight="1" spans="1:26">
      <c r="A53" s="475"/>
      <c r="B53" s="475"/>
      <c r="C53" s="475"/>
      <c r="D53" s="475"/>
      <c r="E53" s="475"/>
      <c r="F53" s="475"/>
      <c r="G53" s="475"/>
      <c r="H53" s="475"/>
      <c r="I53" s="475"/>
      <c r="J53" s="475"/>
      <c r="K53" s="475"/>
      <c r="L53" s="475"/>
      <c r="M53" s="475"/>
      <c r="N53" s="475"/>
      <c r="O53" s="475"/>
      <c r="P53" s="475"/>
      <c r="Q53" s="475"/>
      <c r="R53" s="475"/>
      <c r="S53" s="475"/>
      <c r="T53" s="475"/>
      <c r="U53" s="475"/>
      <c r="V53" s="475"/>
      <c r="W53" s="475"/>
      <c r="X53" s="475"/>
      <c r="Y53" s="475"/>
      <c r="Z53" s="475"/>
    </row>
    <row r="54" customHeight="1" spans="1:26">
      <c r="A54" s="475"/>
      <c r="B54" s="475"/>
      <c r="C54" s="475"/>
      <c r="D54" s="475"/>
      <c r="E54" s="475"/>
      <c r="F54" s="475"/>
      <c r="G54" s="475"/>
      <c r="H54" s="475"/>
      <c r="I54" s="475"/>
      <c r="J54" s="475"/>
      <c r="K54" s="475"/>
      <c r="L54" s="475"/>
      <c r="M54" s="475"/>
      <c r="N54" s="475"/>
      <c r="O54" s="475"/>
      <c r="P54" s="475"/>
      <c r="Q54" s="475"/>
      <c r="R54" s="475"/>
      <c r="S54" s="475"/>
      <c r="T54" s="475"/>
      <c r="U54" s="475"/>
      <c r="V54" s="475"/>
      <c r="W54" s="475"/>
      <c r="X54" s="475"/>
      <c r="Y54" s="475"/>
      <c r="Z54" s="475"/>
    </row>
    <row r="55" customHeight="1" spans="1:26">
      <c r="A55" s="475"/>
      <c r="B55" s="475"/>
      <c r="C55" s="475"/>
      <c r="D55" s="475"/>
      <c r="E55" s="475"/>
      <c r="F55" s="475"/>
      <c r="G55" s="475"/>
      <c r="H55" s="475"/>
      <c r="I55" s="475"/>
      <c r="J55" s="475"/>
      <c r="K55" s="475"/>
      <c r="L55" s="475"/>
      <c r="M55" s="475"/>
      <c r="N55" s="475"/>
      <c r="O55" s="475"/>
      <c r="P55" s="475"/>
      <c r="Q55" s="475"/>
      <c r="R55" s="475"/>
      <c r="S55" s="475"/>
      <c r="T55" s="475"/>
      <c r="U55" s="475"/>
      <c r="V55" s="475"/>
      <c r="W55" s="475"/>
      <c r="X55" s="475"/>
      <c r="Y55" s="475"/>
      <c r="Z55" s="475"/>
    </row>
    <row r="56" customHeight="1" spans="1:26">
      <c r="A56" s="475"/>
      <c r="B56" s="475"/>
      <c r="C56" s="475"/>
      <c r="D56" s="475"/>
      <c r="E56" s="475"/>
      <c r="F56" s="475"/>
      <c r="G56" s="475"/>
      <c r="H56" s="475"/>
      <c r="I56" s="475"/>
      <c r="J56" s="475"/>
      <c r="K56" s="475"/>
      <c r="L56" s="475"/>
      <c r="M56" s="475"/>
      <c r="N56" s="475"/>
      <c r="O56" s="475"/>
      <c r="P56" s="475"/>
      <c r="Q56" s="475"/>
      <c r="R56" s="475"/>
      <c r="S56" s="475"/>
      <c r="T56" s="475"/>
      <c r="U56" s="475"/>
      <c r="V56" s="475"/>
      <c r="W56" s="475"/>
      <c r="X56" s="475"/>
      <c r="Y56" s="475"/>
      <c r="Z56" s="475"/>
    </row>
    <row r="57" customHeight="1" spans="1:26">
      <c r="A57" s="475"/>
      <c r="B57" s="475"/>
      <c r="C57" s="475"/>
      <c r="D57" s="475"/>
      <c r="E57" s="475"/>
      <c r="F57" s="475"/>
      <c r="G57" s="475"/>
      <c r="H57" s="475"/>
      <c r="I57" s="475"/>
      <c r="J57" s="475"/>
      <c r="K57" s="475"/>
      <c r="L57" s="475"/>
      <c r="M57" s="475"/>
      <c r="N57" s="475"/>
      <c r="O57" s="475"/>
      <c r="P57" s="475"/>
      <c r="Q57" s="475"/>
      <c r="R57" s="475"/>
      <c r="S57" s="475"/>
      <c r="T57" s="475"/>
      <c r="U57" s="475"/>
      <c r="V57" s="475"/>
      <c r="W57" s="475"/>
      <c r="X57" s="475"/>
      <c r="Y57" s="475"/>
      <c r="Z57" s="475"/>
    </row>
    <row r="58" customHeight="1" spans="1:26">
      <c r="A58" s="475"/>
      <c r="B58" s="475"/>
      <c r="C58" s="475"/>
      <c r="D58" s="475"/>
      <c r="E58" s="475"/>
      <c r="F58" s="475"/>
      <c r="G58" s="475"/>
      <c r="H58" s="475"/>
      <c r="I58" s="475"/>
      <c r="J58" s="475"/>
      <c r="K58" s="475"/>
      <c r="L58" s="475"/>
      <c r="M58" s="475"/>
      <c r="N58" s="475"/>
      <c r="O58" s="475"/>
      <c r="P58" s="475"/>
      <c r="Q58" s="475"/>
      <c r="R58" s="475"/>
      <c r="S58" s="475"/>
      <c r="T58" s="475"/>
      <c r="U58" s="475"/>
      <c r="V58" s="475"/>
      <c r="W58" s="475"/>
      <c r="X58" s="475"/>
      <c r="Y58" s="475"/>
      <c r="Z58" s="475"/>
    </row>
    <row r="59" customHeight="1" spans="1:26">
      <c r="A59" s="475"/>
      <c r="B59" s="475"/>
      <c r="C59" s="475"/>
      <c r="D59" s="475"/>
      <c r="E59" s="475"/>
      <c r="F59" s="475"/>
      <c r="G59" s="475"/>
      <c r="H59" s="475"/>
      <c r="I59" s="475"/>
      <c r="J59" s="475"/>
      <c r="K59" s="475"/>
      <c r="L59" s="475"/>
      <c r="M59" s="475"/>
      <c r="N59" s="475"/>
      <c r="O59" s="475"/>
      <c r="P59" s="475"/>
      <c r="Q59" s="475"/>
      <c r="R59" s="475"/>
      <c r="S59" s="475"/>
      <c r="T59" s="475"/>
      <c r="U59" s="475"/>
      <c r="V59" s="475"/>
      <c r="W59" s="475"/>
      <c r="X59" s="475"/>
      <c r="Y59" s="475"/>
      <c r="Z59" s="475"/>
    </row>
    <row r="60" customHeight="1" spans="1:26">
      <c r="A60" s="475"/>
      <c r="B60" s="475"/>
      <c r="C60" s="475"/>
      <c r="D60" s="475"/>
      <c r="E60" s="475"/>
      <c r="F60" s="475"/>
      <c r="G60" s="475"/>
      <c r="H60" s="475"/>
      <c r="I60" s="475"/>
      <c r="J60" s="475"/>
      <c r="K60" s="475"/>
      <c r="L60" s="475"/>
      <c r="M60" s="475"/>
      <c r="N60" s="475"/>
      <c r="O60" s="475"/>
      <c r="P60" s="475"/>
      <c r="Q60" s="475"/>
      <c r="R60" s="475"/>
      <c r="S60" s="475"/>
      <c r="T60" s="475"/>
      <c r="U60" s="475"/>
      <c r="V60" s="475"/>
      <c r="W60" s="475"/>
      <c r="X60" s="475"/>
      <c r="Y60" s="475"/>
      <c r="Z60" s="475"/>
    </row>
    <row r="61" customHeight="1" spans="1:26">
      <c r="A61" s="475"/>
      <c r="B61" s="475"/>
      <c r="C61" s="475"/>
      <c r="D61" s="475"/>
      <c r="E61" s="475"/>
      <c r="F61" s="475"/>
      <c r="G61" s="475"/>
      <c r="H61" s="475"/>
      <c r="I61" s="475"/>
      <c r="J61" s="475"/>
      <c r="K61" s="475"/>
      <c r="L61" s="475"/>
      <c r="M61" s="475"/>
      <c r="N61" s="475"/>
      <c r="O61" s="475"/>
      <c r="P61" s="475"/>
      <c r="Q61" s="475"/>
      <c r="R61" s="475"/>
      <c r="S61" s="475"/>
      <c r="T61" s="475"/>
      <c r="U61" s="475"/>
      <c r="V61" s="475"/>
      <c r="W61" s="475"/>
      <c r="X61" s="475"/>
      <c r="Y61" s="475"/>
      <c r="Z61" s="475"/>
    </row>
    <row r="62" customHeight="1" spans="1:26">
      <c r="A62" s="475"/>
      <c r="B62" s="475"/>
      <c r="C62" s="475"/>
      <c r="D62" s="475"/>
      <c r="E62" s="475"/>
      <c r="F62" s="475"/>
      <c r="G62" s="475"/>
      <c r="H62" s="475"/>
      <c r="I62" s="475"/>
      <c r="J62" s="475"/>
      <c r="K62" s="475"/>
      <c r="L62" s="475"/>
      <c r="M62" s="475"/>
      <c r="N62" s="475"/>
      <c r="O62" s="475"/>
      <c r="P62" s="475"/>
      <c r="Q62" s="475"/>
      <c r="R62" s="475"/>
      <c r="S62" s="475"/>
      <c r="T62" s="475"/>
      <c r="U62" s="475"/>
      <c r="V62" s="475"/>
      <c r="W62" s="475"/>
      <c r="X62" s="475"/>
      <c r="Y62" s="475"/>
      <c r="Z62" s="475"/>
    </row>
    <row r="63" customHeight="1" spans="1:26">
      <c r="A63" s="475"/>
      <c r="B63" s="475"/>
      <c r="C63" s="475"/>
      <c r="D63" s="475"/>
      <c r="E63" s="475"/>
      <c r="F63" s="475"/>
      <c r="G63" s="475"/>
      <c r="H63" s="475"/>
      <c r="I63" s="475"/>
      <c r="J63" s="475"/>
      <c r="K63" s="475"/>
      <c r="L63" s="475"/>
      <c r="M63" s="475"/>
      <c r="N63" s="475"/>
      <c r="O63" s="475"/>
      <c r="P63" s="475"/>
      <c r="Q63" s="475"/>
      <c r="R63" s="475"/>
      <c r="S63" s="475"/>
      <c r="T63" s="475"/>
      <c r="U63" s="475"/>
      <c r="V63" s="475"/>
      <c r="W63" s="475"/>
      <c r="X63" s="475"/>
      <c r="Y63" s="475"/>
      <c r="Z63" s="475"/>
    </row>
    <row r="64" customHeight="1" spans="1:26">
      <c r="A64" s="475"/>
      <c r="B64" s="475"/>
      <c r="C64" s="475"/>
      <c r="D64" s="475"/>
      <c r="E64" s="475"/>
      <c r="F64" s="475"/>
      <c r="G64" s="475"/>
      <c r="H64" s="475"/>
      <c r="I64" s="475"/>
      <c r="J64" s="475"/>
      <c r="K64" s="475"/>
      <c r="L64" s="475"/>
      <c r="M64" s="475"/>
      <c r="N64" s="475"/>
      <c r="O64" s="475"/>
      <c r="P64" s="475"/>
      <c r="Q64" s="475"/>
      <c r="R64" s="475"/>
      <c r="S64" s="475"/>
      <c r="T64" s="475"/>
      <c r="U64" s="475"/>
      <c r="V64" s="475"/>
      <c r="W64" s="475"/>
      <c r="X64" s="475"/>
      <c r="Y64" s="475"/>
      <c r="Z64" s="475"/>
    </row>
    <row r="65" customHeight="1" spans="1:26">
      <c r="A65" s="475"/>
      <c r="B65" s="475"/>
      <c r="C65" s="475"/>
      <c r="D65" s="475"/>
      <c r="E65" s="475"/>
      <c r="F65" s="475"/>
      <c r="G65" s="475"/>
      <c r="H65" s="475"/>
      <c r="I65" s="475"/>
      <c r="J65" s="475"/>
      <c r="K65" s="475"/>
      <c r="L65" s="475"/>
      <c r="M65" s="475"/>
      <c r="N65" s="475"/>
      <c r="O65" s="475"/>
      <c r="P65" s="475"/>
      <c r="Q65" s="475"/>
      <c r="R65" s="475"/>
      <c r="S65" s="475"/>
      <c r="T65" s="475"/>
      <c r="U65" s="475"/>
      <c r="V65" s="475"/>
      <c r="W65" s="475"/>
      <c r="X65" s="475"/>
      <c r="Y65" s="475"/>
      <c r="Z65" s="475"/>
    </row>
    <row r="66" customHeight="1" spans="1:26">
      <c r="A66" s="475"/>
      <c r="B66" s="475"/>
      <c r="C66" s="475"/>
      <c r="D66" s="475"/>
      <c r="E66" s="475"/>
      <c r="F66" s="475"/>
      <c r="G66" s="475"/>
      <c r="H66" s="475"/>
      <c r="I66" s="475"/>
      <c r="J66" s="475"/>
      <c r="K66" s="475"/>
      <c r="L66" s="475"/>
      <c r="M66" s="475"/>
      <c r="N66" s="475"/>
      <c r="O66" s="475"/>
      <c r="P66" s="475"/>
      <c r="Q66" s="475"/>
      <c r="R66" s="475"/>
      <c r="S66" s="475"/>
      <c r="T66" s="475"/>
      <c r="U66" s="475"/>
      <c r="V66" s="475"/>
      <c r="W66" s="475"/>
      <c r="X66" s="475"/>
      <c r="Y66" s="475"/>
      <c r="Z66" s="475"/>
    </row>
    <row r="67" customHeight="1" spans="1:26">
      <c r="A67" s="475"/>
      <c r="B67" s="475"/>
      <c r="C67" s="475"/>
      <c r="D67" s="475"/>
      <c r="E67" s="475"/>
      <c r="F67" s="475"/>
      <c r="G67" s="475"/>
      <c r="H67" s="475"/>
      <c r="I67" s="475"/>
      <c r="J67" s="475"/>
      <c r="K67" s="475"/>
      <c r="L67" s="475"/>
      <c r="M67" s="475"/>
      <c r="N67" s="475"/>
      <c r="O67" s="475"/>
      <c r="P67" s="475"/>
      <c r="Q67" s="475"/>
      <c r="R67" s="475"/>
      <c r="S67" s="475"/>
      <c r="T67" s="475"/>
      <c r="U67" s="475"/>
      <c r="V67" s="475"/>
      <c r="W67" s="475"/>
      <c r="X67" s="475"/>
      <c r="Y67" s="475"/>
      <c r="Z67" s="475"/>
    </row>
    <row r="68" customHeight="1" spans="1:26">
      <c r="A68" s="475"/>
      <c r="B68" s="475"/>
      <c r="C68" s="475"/>
      <c r="D68" s="475"/>
      <c r="E68" s="475"/>
      <c r="F68" s="475"/>
      <c r="G68" s="475"/>
      <c r="H68" s="475"/>
      <c r="I68" s="475"/>
      <c r="J68" s="475"/>
      <c r="K68" s="475"/>
      <c r="L68" s="475"/>
      <c r="M68" s="475"/>
      <c r="N68" s="475"/>
      <c r="O68" s="475"/>
      <c r="P68" s="475"/>
      <c r="Q68" s="475"/>
      <c r="R68" s="475"/>
      <c r="S68" s="475"/>
      <c r="T68" s="475"/>
      <c r="U68" s="475"/>
      <c r="V68" s="475"/>
      <c r="W68" s="475"/>
      <c r="X68" s="475"/>
      <c r="Y68" s="475"/>
      <c r="Z68" s="475"/>
    </row>
    <row r="69" customHeight="1" spans="1:26">
      <c r="A69" s="475"/>
      <c r="B69" s="475"/>
      <c r="C69" s="475"/>
      <c r="D69" s="475"/>
      <c r="E69" s="475"/>
      <c r="F69" s="475"/>
      <c r="G69" s="475"/>
      <c r="H69" s="475"/>
      <c r="I69" s="475"/>
      <c r="J69" s="475"/>
      <c r="K69" s="475"/>
      <c r="L69" s="475"/>
      <c r="M69" s="475"/>
      <c r="N69" s="475"/>
      <c r="O69" s="475"/>
      <c r="P69" s="475"/>
      <c r="Q69" s="475"/>
      <c r="R69" s="475"/>
      <c r="S69" s="475"/>
      <c r="T69" s="475"/>
      <c r="U69" s="475"/>
      <c r="V69" s="475"/>
      <c r="W69" s="475"/>
      <c r="X69" s="475"/>
      <c r="Y69" s="475"/>
      <c r="Z69" s="475"/>
    </row>
    <row r="70" customHeight="1" spans="1:26">
      <c r="A70" s="475"/>
      <c r="B70" s="475"/>
      <c r="C70" s="475"/>
      <c r="D70" s="475"/>
      <c r="E70" s="475"/>
      <c r="F70" s="475"/>
      <c r="G70" s="475"/>
      <c r="H70" s="475"/>
      <c r="I70" s="475"/>
      <c r="J70" s="475"/>
      <c r="K70" s="475"/>
      <c r="L70" s="475"/>
      <c r="M70" s="475"/>
      <c r="N70" s="475"/>
      <c r="O70" s="475"/>
      <c r="P70" s="475"/>
      <c r="Q70" s="475"/>
      <c r="R70" s="475"/>
      <c r="S70" s="475"/>
      <c r="T70" s="475"/>
      <c r="U70" s="475"/>
      <c r="V70" s="475"/>
      <c r="W70" s="475"/>
      <c r="X70" s="475"/>
      <c r="Y70" s="475"/>
      <c r="Z70" s="475"/>
    </row>
    <row r="71" customHeight="1" spans="1:26">
      <c r="A71" s="475"/>
      <c r="B71" s="475"/>
      <c r="C71" s="475"/>
      <c r="D71" s="475"/>
      <c r="E71" s="475"/>
      <c r="F71" s="475"/>
      <c r="G71" s="475"/>
      <c r="H71" s="475"/>
      <c r="I71" s="475"/>
      <c r="J71" s="475"/>
      <c r="K71" s="475"/>
      <c r="L71" s="475"/>
      <c r="M71" s="475"/>
      <c r="N71" s="475"/>
      <c r="O71" s="475"/>
      <c r="P71" s="475"/>
      <c r="Q71" s="475"/>
      <c r="R71" s="475"/>
      <c r="S71" s="475"/>
      <c r="T71" s="475"/>
      <c r="U71" s="475"/>
      <c r="V71" s="475"/>
      <c r="W71" s="475"/>
      <c r="X71" s="475"/>
      <c r="Y71" s="475"/>
      <c r="Z71" s="475"/>
    </row>
    <row r="72" customHeight="1" spans="1:26">
      <c r="A72" s="475"/>
      <c r="B72" s="475"/>
      <c r="C72" s="475"/>
      <c r="D72" s="475"/>
      <c r="E72" s="475"/>
      <c r="F72" s="475"/>
      <c r="G72" s="475"/>
      <c r="H72" s="475"/>
      <c r="I72" s="475"/>
      <c r="J72" s="475"/>
      <c r="K72" s="475"/>
      <c r="L72" s="475"/>
      <c r="M72" s="475"/>
      <c r="N72" s="475"/>
      <c r="O72" s="475"/>
      <c r="P72" s="475"/>
      <c r="Q72" s="475"/>
      <c r="R72" s="475"/>
      <c r="S72" s="475"/>
      <c r="T72" s="475"/>
      <c r="U72" s="475"/>
      <c r="V72" s="475"/>
      <c r="W72" s="475"/>
      <c r="X72" s="475"/>
      <c r="Y72" s="475"/>
      <c r="Z72" s="475"/>
    </row>
    <row r="73" customHeight="1" spans="1:26">
      <c r="A73" s="475"/>
      <c r="B73" s="475"/>
      <c r="C73" s="475"/>
      <c r="D73" s="475"/>
      <c r="E73" s="475"/>
      <c r="F73" s="475"/>
      <c r="G73" s="475"/>
      <c r="H73" s="475"/>
      <c r="I73" s="475"/>
      <c r="J73" s="475"/>
      <c r="K73" s="475"/>
      <c r="L73" s="475"/>
      <c r="M73" s="475"/>
      <c r="N73" s="475"/>
      <c r="O73" s="475"/>
      <c r="P73" s="475"/>
      <c r="Q73" s="475"/>
      <c r="R73" s="475"/>
      <c r="S73" s="475"/>
      <c r="T73" s="475"/>
      <c r="U73" s="475"/>
      <c r="V73" s="475"/>
      <c r="W73" s="475"/>
      <c r="X73" s="475"/>
      <c r="Y73" s="475"/>
      <c r="Z73" s="475"/>
    </row>
    <row r="74" customHeight="1" spans="1:26">
      <c r="A74" s="475"/>
      <c r="B74" s="475"/>
      <c r="C74" s="475"/>
      <c r="D74" s="475"/>
      <c r="E74" s="475"/>
      <c r="F74" s="475"/>
      <c r="G74" s="475"/>
      <c r="H74" s="475"/>
      <c r="I74" s="475"/>
      <c r="J74" s="475"/>
      <c r="K74" s="475"/>
      <c r="L74" s="475"/>
      <c r="M74" s="475"/>
      <c r="N74" s="475"/>
      <c r="O74" s="475"/>
      <c r="P74" s="475"/>
      <c r="Q74" s="475"/>
      <c r="R74" s="475"/>
      <c r="S74" s="475"/>
      <c r="T74" s="475"/>
      <c r="U74" s="475"/>
      <c r="V74" s="475"/>
      <c r="W74" s="475"/>
      <c r="X74" s="475"/>
      <c r="Y74" s="475"/>
      <c r="Z74" s="475"/>
    </row>
    <row r="75" customHeight="1" spans="1:26">
      <c r="A75" s="475"/>
      <c r="B75" s="475"/>
      <c r="C75" s="475"/>
      <c r="D75" s="475"/>
      <c r="E75" s="475"/>
      <c r="F75" s="475"/>
      <c r="G75" s="475"/>
      <c r="H75" s="475"/>
      <c r="I75" s="475"/>
      <c r="J75" s="475"/>
      <c r="K75" s="475"/>
      <c r="L75" s="475"/>
      <c r="M75" s="475"/>
      <c r="N75" s="475"/>
      <c r="O75" s="475"/>
      <c r="P75" s="475"/>
      <c r="Q75" s="475"/>
      <c r="R75" s="475"/>
      <c r="S75" s="475"/>
      <c r="T75" s="475"/>
      <c r="U75" s="475"/>
      <c r="V75" s="475"/>
      <c r="W75" s="475"/>
      <c r="X75" s="475"/>
      <c r="Y75" s="475"/>
      <c r="Z75" s="475"/>
    </row>
    <row r="76" customHeight="1" spans="1:26">
      <c r="A76" s="475"/>
      <c r="B76" s="475"/>
      <c r="C76" s="475"/>
      <c r="D76" s="475"/>
      <c r="E76" s="475"/>
      <c r="F76" s="475"/>
      <c r="G76" s="475"/>
      <c r="H76" s="475"/>
      <c r="I76" s="475"/>
      <c r="J76" s="475"/>
      <c r="K76" s="475"/>
      <c r="L76" s="475"/>
      <c r="M76" s="475"/>
      <c r="N76" s="475"/>
      <c r="O76" s="475"/>
      <c r="P76" s="475"/>
      <c r="Q76" s="475"/>
      <c r="R76" s="475"/>
      <c r="S76" s="475"/>
      <c r="T76" s="475"/>
      <c r="U76" s="475"/>
      <c r="V76" s="475"/>
      <c r="W76" s="475"/>
      <c r="X76" s="475"/>
      <c r="Y76" s="475"/>
      <c r="Z76" s="475"/>
    </row>
    <row r="77" customHeight="1" spans="1:26">
      <c r="A77" s="475"/>
      <c r="B77" s="475"/>
      <c r="C77" s="475"/>
      <c r="D77" s="475"/>
      <c r="E77" s="475"/>
      <c r="F77" s="475"/>
      <c r="G77" s="475"/>
      <c r="H77" s="475"/>
      <c r="I77" s="475"/>
      <c r="J77" s="475"/>
      <c r="K77" s="475"/>
      <c r="L77" s="475"/>
      <c r="M77" s="475"/>
      <c r="N77" s="475"/>
      <c r="O77" s="475"/>
      <c r="P77" s="475"/>
      <c r="Q77" s="475"/>
      <c r="R77" s="475"/>
      <c r="S77" s="475"/>
      <c r="T77" s="475"/>
      <c r="U77" s="475"/>
      <c r="V77" s="475"/>
      <c r="W77" s="475"/>
      <c r="X77" s="475"/>
      <c r="Y77" s="475"/>
      <c r="Z77" s="475"/>
    </row>
    <row r="78" customHeight="1" spans="1:26">
      <c r="A78" s="475"/>
      <c r="B78" s="475"/>
      <c r="C78" s="475"/>
      <c r="D78" s="475"/>
      <c r="E78" s="475"/>
      <c r="F78" s="475"/>
      <c r="G78" s="475"/>
      <c r="H78" s="475"/>
      <c r="I78" s="475"/>
      <c r="J78" s="475"/>
      <c r="K78" s="475"/>
      <c r="L78" s="475"/>
      <c r="M78" s="475"/>
      <c r="N78" s="475"/>
      <c r="O78" s="475"/>
      <c r="P78" s="475"/>
      <c r="Q78" s="475"/>
      <c r="R78" s="475"/>
      <c r="S78" s="475"/>
      <c r="T78" s="475"/>
      <c r="U78" s="475"/>
      <c r="V78" s="475"/>
      <c r="W78" s="475"/>
      <c r="X78" s="475"/>
      <c r="Y78" s="475"/>
      <c r="Z78" s="475"/>
    </row>
    <row r="79" customHeight="1" spans="1:26">
      <c r="A79" s="475"/>
      <c r="B79" s="475"/>
      <c r="C79" s="475"/>
      <c r="D79" s="475"/>
      <c r="E79" s="475"/>
      <c r="F79" s="475"/>
      <c r="G79" s="475"/>
      <c r="H79" s="475"/>
      <c r="I79" s="475"/>
      <c r="J79" s="475"/>
      <c r="K79" s="475"/>
      <c r="L79" s="475"/>
      <c r="M79" s="475"/>
      <c r="N79" s="475"/>
      <c r="O79" s="475"/>
      <c r="P79" s="475"/>
      <c r="Q79" s="475"/>
      <c r="R79" s="475"/>
      <c r="S79" s="475"/>
      <c r="T79" s="475"/>
      <c r="U79" s="475"/>
      <c r="V79" s="475"/>
      <c r="W79" s="475"/>
      <c r="X79" s="475"/>
      <c r="Y79" s="475"/>
      <c r="Z79" s="475"/>
    </row>
    <row r="80" customHeight="1" spans="1:26">
      <c r="A80" s="475"/>
      <c r="B80" s="475"/>
      <c r="C80" s="475"/>
      <c r="D80" s="475"/>
      <c r="E80" s="475"/>
      <c r="F80" s="475"/>
      <c r="G80" s="475"/>
      <c r="H80" s="475"/>
      <c r="I80" s="475"/>
      <c r="J80" s="475"/>
      <c r="K80" s="475"/>
      <c r="L80" s="475"/>
      <c r="M80" s="475"/>
      <c r="N80" s="475"/>
      <c r="O80" s="475"/>
      <c r="P80" s="475"/>
      <c r="Q80" s="475"/>
      <c r="R80" s="475"/>
      <c r="S80" s="475"/>
      <c r="T80" s="475"/>
      <c r="U80" s="475"/>
      <c r="V80" s="475"/>
      <c r="W80" s="475"/>
      <c r="X80" s="475"/>
      <c r="Y80" s="475"/>
      <c r="Z80" s="475"/>
    </row>
    <row r="81" customHeight="1" spans="1:26">
      <c r="A81" s="475"/>
      <c r="B81" s="475"/>
      <c r="C81" s="475"/>
      <c r="D81" s="475"/>
      <c r="E81" s="475"/>
      <c r="F81" s="475"/>
      <c r="G81" s="475"/>
      <c r="H81" s="475"/>
      <c r="I81" s="475"/>
      <c r="J81" s="475"/>
      <c r="K81" s="475"/>
      <c r="L81" s="475"/>
      <c r="M81" s="475"/>
      <c r="N81" s="475"/>
      <c r="O81" s="475"/>
      <c r="P81" s="475"/>
      <c r="Q81" s="475"/>
      <c r="R81" s="475"/>
      <c r="S81" s="475"/>
      <c r="T81" s="475"/>
      <c r="U81" s="475"/>
      <c r="V81" s="475"/>
      <c r="W81" s="475"/>
      <c r="X81" s="475"/>
      <c r="Y81" s="475"/>
      <c r="Z81" s="475"/>
    </row>
    <row r="82" customHeight="1" spans="1:26">
      <c r="A82" s="475"/>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c r="Z82" s="475"/>
    </row>
    <row r="83" customHeight="1" spans="1:26">
      <c r="A83" s="475"/>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c r="Z83" s="475"/>
    </row>
    <row r="84" customHeight="1" spans="1:26">
      <c r="A84" s="475"/>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c r="Z84" s="475"/>
    </row>
    <row r="85" customHeight="1" spans="1:26">
      <c r="A85" s="475"/>
      <c r="B85" s="475"/>
      <c r="C85" s="475"/>
      <c r="D85" s="475"/>
      <c r="E85" s="475"/>
      <c r="F85" s="475"/>
      <c r="G85" s="475"/>
      <c r="H85" s="475"/>
      <c r="I85" s="475"/>
      <c r="J85" s="475"/>
      <c r="K85" s="475"/>
      <c r="L85" s="475"/>
      <c r="M85" s="475"/>
      <c r="N85" s="475"/>
      <c r="O85" s="475"/>
      <c r="P85" s="475"/>
      <c r="Q85" s="475"/>
      <c r="R85" s="475"/>
      <c r="S85" s="475"/>
      <c r="T85" s="475"/>
      <c r="U85" s="475"/>
      <c r="V85" s="475"/>
      <c r="W85" s="475"/>
      <c r="X85" s="475"/>
      <c r="Y85" s="475"/>
      <c r="Z85" s="475"/>
    </row>
    <row r="86" customHeight="1" spans="1:26">
      <c r="A86" s="475"/>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c r="Z86" s="475"/>
    </row>
    <row r="87" customHeight="1" spans="1:26">
      <c r="A87" s="475"/>
      <c r="B87" s="475"/>
      <c r="C87" s="475"/>
      <c r="D87" s="475"/>
      <c r="E87" s="475"/>
      <c r="F87" s="475"/>
      <c r="G87" s="475"/>
      <c r="H87" s="475"/>
      <c r="I87" s="475"/>
      <c r="J87" s="475"/>
      <c r="K87" s="475"/>
      <c r="L87" s="475"/>
      <c r="M87" s="475"/>
      <c r="N87" s="475"/>
      <c r="O87" s="475"/>
      <c r="P87" s="475"/>
      <c r="Q87" s="475"/>
      <c r="R87" s="475"/>
      <c r="S87" s="475"/>
      <c r="T87" s="475"/>
      <c r="U87" s="475"/>
      <c r="V87" s="475"/>
      <c r="W87" s="475"/>
      <c r="X87" s="475"/>
      <c r="Y87" s="475"/>
      <c r="Z87" s="475"/>
    </row>
    <row r="88" customHeight="1" spans="1:26">
      <c r="A88" s="475"/>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c r="Z88" s="475"/>
    </row>
    <row r="89" customHeight="1" spans="1:26">
      <c r="A89" s="475"/>
      <c r="B89" s="475"/>
      <c r="C89" s="475"/>
      <c r="D89" s="475"/>
      <c r="E89" s="475"/>
      <c r="F89" s="475"/>
      <c r="G89" s="475"/>
      <c r="H89" s="475"/>
      <c r="I89" s="475"/>
      <c r="J89" s="475"/>
      <c r="K89" s="475"/>
      <c r="L89" s="475"/>
      <c r="M89" s="475"/>
      <c r="N89" s="475"/>
      <c r="O89" s="475"/>
      <c r="P89" s="475"/>
      <c r="Q89" s="475"/>
      <c r="R89" s="475"/>
      <c r="S89" s="475"/>
      <c r="T89" s="475"/>
      <c r="U89" s="475"/>
      <c r="V89" s="475"/>
      <c r="W89" s="475"/>
      <c r="X89" s="475"/>
      <c r="Y89" s="475"/>
      <c r="Z89" s="475"/>
    </row>
    <row r="90" customHeight="1" spans="1:26">
      <c r="A90" s="475"/>
      <c r="B90" s="475"/>
      <c r="C90" s="475"/>
      <c r="D90" s="475"/>
      <c r="E90" s="475"/>
      <c r="F90" s="475"/>
      <c r="G90" s="475"/>
      <c r="H90" s="475"/>
      <c r="I90" s="475"/>
      <c r="J90" s="475"/>
      <c r="K90" s="475"/>
      <c r="L90" s="475"/>
      <c r="M90" s="475"/>
      <c r="N90" s="475"/>
      <c r="O90" s="475"/>
      <c r="P90" s="475"/>
      <c r="Q90" s="475"/>
      <c r="R90" s="475"/>
      <c r="S90" s="475"/>
      <c r="T90" s="475"/>
      <c r="U90" s="475"/>
      <c r="V90" s="475"/>
      <c r="W90" s="475"/>
      <c r="X90" s="475"/>
      <c r="Y90" s="475"/>
      <c r="Z90" s="475"/>
    </row>
    <row r="91" customHeight="1" spans="1:26">
      <c r="A91" s="475"/>
      <c r="B91" s="475"/>
      <c r="C91" s="475"/>
      <c r="D91" s="475"/>
      <c r="E91" s="475"/>
      <c r="F91" s="475"/>
      <c r="G91" s="475"/>
      <c r="H91" s="475"/>
      <c r="I91" s="475"/>
      <c r="J91" s="475"/>
      <c r="K91" s="475"/>
      <c r="L91" s="475"/>
      <c r="M91" s="475"/>
      <c r="N91" s="475"/>
      <c r="O91" s="475"/>
      <c r="P91" s="475"/>
      <c r="Q91" s="475"/>
      <c r="R91" s="475"/>
      <c r="S91" s="475"/>
      <c r="T91" s="475"/>
      <c r="U91" s="475"/>
      <c r="V91" s="475"/>
      <c r="W91" s="475"/>
      <c r="X91" s="475"/>
      <c r="Y91" s="475"/>
      <c r="Z91" s="475"/>
    </row>
    <row r="92" customHeight="1" spans="1:26">
      <c r="A92" s="475"/>
      <c r="B92" s="475"/>
      <c r="C92" s="475"/>
      <c r="D92" s="475"/>
      <c r="E92" s="475"/>
      <c r="F92" s="475"/>
      <c r="G92" s="475"/>
      <c r="H92" s="475"/>
      <c r="I92" s="475"/>
      <c r="J92" s="475"/>
      <c r="K92" s="475"/>
      <c r="L92" s="475"/>
      <c r="M92" s="475"/>
      <c r="N92" s="475"/>
      <c r="O92" s="475"/>
      <c r="P92" s="475"/>
      <c r="Q92" s="475"/>
      <c r="R92" s="475"/>
      <c r="S92" s="475"/>
      <c r="T92" s="475"/>
      <c r="U92" s="475"/>
      <c r="V92" s="475"/>
      <c r="W92" s="475"/>
      <c r="X92" s="475"/>
      <c r="Y92" s="475"/>
      <c r="Z92" s="475"/>
    </row>
    <row r="93" customHeight="1" spans="1:26">
      <c r="A93" s="475"/>
      <c r="B93" s="475"/>
      <c r="C93" s="475"/>
      <c r="D93" s="475"/>
      <c r="E93" s="475"/>
      <c r="F93" s="475"/>
      <c r="G93" s="475"/>
      <c r="H93" s="475"/>
      <c r="I93" s="475"/>
      <c r="J93" s="475"/>
      <c r="K93" s="475"/>
      <c r="L93" s="475"/>
      <c r="M93" s="475"/>
      <c r="N93" s="475"/>
      <c r="O93" s="475"/>
      <c r="P93" s="475"/>
      <c r="Q93" s="475"/>
      <c r="R93" s="475"/>
      <c r="S93" s="475"/>
      <c r="T93" s="475"/>
      <c r="U93" s="475"/>
      <c r="V93" s="475"/>
      <c r="W93" s="475"/>
      <c r="X93" s="475"/>
      <c r="Y93" s="475"/>
      <c r="Z93" s="475"/>
    </row>
    <row r="94" customHeight="1" spans="1:26">
      <c r="A94" s="475"/>
      <c r="B94" s="475"/>
      <c r="C94" s="475"/>
      <c r="D94" s="475"/>
      <c r="E94" s="475"/>
      <c r="F94" s="475"/>
      <c r="G94" s="475"/>
      <c r="H94" s="475"/>
      <c r="I94" s="475"/>
      <c r="J94" s="475"/>
      <c r="K94" s="475"/>
      <c r="L94" s="475"/>
      <c r="M94" s="475"/>
      <c r="N94" s="475"/>
      <c r="O94" s="475"/>
      <c r="P94" s="475"/>
      <c r="Q94" s="475"/>
      <c r="R94" s="475"/>
      <c r="S94" s="475"/>
      <c r="T94" s="475"/>
      <c r="U94" s="475"/>
      <c r="V94" s="475"/>
      <c r="W94" s="475"/>
      <c r="X94" s="475"/>
      <c r="Y94" s="475"/>
      <c r="Z94" s="475"/>
    </row>
    <row r="95" customHeight="1" spans="1:26">
      <c r="A95" s="475"/>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c r="Z95" s="475"/>
    </row>
    <row r="96" customHeight="1" spans="1:26">
      <c r="A96" s="475"/>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c r="Z96" s="475"/>
    </row>
    <row r="97" customHeight="1" spans="1:26">
      <c r="A97" s="475"/>
      <c r="B97" s="475"/>
      <c r="C97" s="475"/>
      <c r="D97" s="475"/>
      <c r="E97" s="475"/>
      <c r="F97" s="475"/>
      <c r="G97" s="475"/>
      <c r="H97" s="475"/>
      <c r="I97" s="475"/>
      <c r="J97" s="475"/>
      <c r="K97" s="475"/>
      <c r="L97" s="475"/>
      <c r="M97" s="475"/>
      <c r="N97" s="475"/>
      <c r="O97" s="475"/>
      <c r="P97" s="475"/>
      <c r="Q97" s="475"/>
      <c r="R97" s="475"/>
      <c r="S97" s="475"/>
      <c r="T97" s="475"/>
      <c r="U97" s="475"/>
      <c r="V97" s="475"/>
      <c r="W97" s="475"/>
      <c r="X97" s="475"/>
      <c r="Y97" s="475"/>
      <c r="Z97" s="475"/>
    </row>
    <row r="98" customHeight="1" spans="1:26">
      <c r="A98" s="475"/>
      <c r="B98" s="475"/>
      <c r="C98" s="475"/>
      <c r="D98" s="475"/>
      <c r="E98" s="475"/>
      <c r="F98" s="475"/>
      <c r="G98" s="475"/>
      <c r="H98" s="475"/>
      <c r="I98" s="475"/>
      <c r="J98" s="475"/>
      <c r="K98" s="475"/>
      <c r="L98" s="475"/>
      <c r="M98" s="475"/>
      <c r="N98" s="475"/>
      <c r="O98" s="475"/>
      <c r="P98" s="475"/>
      <c r="Q98" s="475"/>
      <c r="R98" s="475"/>
      <c r="S98" s="475"/>
      <c r="T98" s="475"/>
      <c r="U98" s="475"/>
      <c r="V98" s="475"/>
      <c r="W98" s="475"/>
      <c r="X98" s="475"/>
      <c r="Y98" s="475"/>
      <c r="Z98" s="475"/>
    </row>
    <row r="99" customHeight="1" spans="1:26">
      <c r="A99" s="475"/>
      <c r="B99" s="475"/>
      <c r="C99" s="475"/>
      <c r="D99" s="475"/>
      <c r="E99" s="475"/>
      <c r="F99" s="475"/>
      <c r="G99" s="475"/>
      <c r="H99" s="475"/>
      <c r="I99" s="475"/>
      <c r="J99" s="475"/>
      <c r="K99" s="475"/>
      <c r="L99" s="475"/>
      <c r="M99" s="475"/>
      <c r="N99" s="475"/>
      <c r="O99" s="475"/>
      <c r="P99" s="475"/>
      <c r="Q99" s="475"/>
      <c r="R99" s="475"/>
      <c r="S99" s="475"/>
      <c r="T99" s="475"/>
      <c r="U99" s="475"/>
      <c r="V99" s="475"/>
      <c r="W99" s="475"/>
      <c r="X99" s="475"/>
      <c r="Y99" s="475"/>
      <c r="Z99" s="475"/>
    </row>
    <row r="100" customHeight="1" spans="1:26">
      <c r="A100" s="475"/>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c r="Z100" s="475"/>
    </row>
    <row r="101" customHeight="1" spans="1:26">
      <c r="A101" s="475"/>
      <c r="B101" s="475"/>
      <c r="C101" s="475"/>
      <c r="D101" s="475"/>
      <c r="E101" s="475"/>
      <c r="F101" s="475"/>
      <c r="G101" s="475"/>
      <c r="H101" s="475"/>
      <c r="I101" s="475"/>
      <c r="J101" s="475"/>
      <c r="K101" s="475"/>
      <c r="L101" s="475"/>
      <c r="M101" s="475"/>
      <c r="N101" s="475"/>
      <c r="O101" s="475"/>
      <c r="P101" s="475"/>
      <c r="Q101" s="475"/>
      <c r="R101" s="475"/>
      <c r="S101" s="475"/>
      <c r="T101" s="475"/>
      <c r="U101" s="475"/>
      <c r="V101" s="475"/>
      <c r="W101" s="475"/>
      <c r="X101" s="475"/>
      <c r="Y101" s="475"/>
      <c r="Z101" s="475"/>
    </row>
    <row r="102" customHeight="1" spans="1:26">
      <c r="A102" s="475"/>
      <c r="B102" s="475"/>
      <c r="C102" s="475"/>
      <c r="D102" s="475"/>
      <c r="E102" s="475"/>
      <c r="F102" s="475"/>
      <c r="G102" s="475"/>
      <c r="H102" s="475"/>
      <c r="I102" s="475"/>
      <c r="J102" s="475"/>
      <c r="K102" s="475"/>
      <c r="L102" s="475"/>
      <c r="M102" s="475"/>
      <c r="N102" s="475"/>
      <c r="O102" s="475"/>
      <c r="P102" s="475"/>
      <c r="Q102" s="475"/>
      <c r="R102" s="475"/>
      <c r="S102" s="475"/>
      <c r="T102" s="475"/>
      <c r="U102" s="475"/>
      <c r="V102" s="475"/>
      <c r="W102" s="475"/>
      <c r="X102" s="475"/>
      <c r="Y102" s="475"/>
      <c r="Z102" s="475"/>
    </row>
    <row r="103" customHeight="1" spans="1:26">
      <c r="A103" s="475"/>
      <c r="B103" s="475"/>
      <c r="C103" s="475"/>
      <c r="D103" s="475"/>
      <c r="E103" s="475"/>
      <c r="F103" s="475"/>
      <c r="G103" s="475"/>
      <c r="H103" s="475"/>
      <c r="I103" s="475"/>
      <c r="J103" s="475"/>
      <c r="K103" s="475"/>
      <c r="L103" s="475"/>
      <c r="M103" s="475"/>
      <c r="N103" s="475"/>
      <c r="O103" s="475"/>
      <c r="P103" s="475"/>
      <c r="Q103" s="475"/>
      <c r="R103" s="475"/>
      <c r="S103" s="475"/>
      <c r="T103" s="475"/>
      <c r="U103" s="475"/>
      <c r="V103" s="475"/>
      <c r="W103" s="475"/>
      <c r="X103" s="475"/>
      <c r="Y103" s="475"/>
      <c r="Z103" s="475"/>
    </row>
    <row r="104" customHeight="1" spans="1:26">
      <c r="A104" s="475"/>
      <c r="B104" s="475"/>
      <c r="C104" s="475"/>
      <c r="D104" s="475"/>
      <c r="E104" s="475"/>
      <c r="F104" s="475"/>
      <c r="G104" s="475"/>
      <c r="H104" s="475"/>
      <c r="I104" s="475"/>
      <c r="J104" s="475"/>
      <c r="K104" s="475"/>
      <c r="L104" s="475"/>
      <c r="M104" s="475"/>
      <c r="N104" s="475"/>
      <c r="O104" s="475"/>
      <c r="P104" s="475"/>
      <c r="Q104" s="475"/>
      <c r="R104" s="475"/>
      <c r="S104" s="475"/>
      <c r="T104" s="475"/>
      <c r="U104" s="475"/>
      <c r="V104" s="475"/>
      <c r="W104" s="475"/>
      <c r="X104" s="475"/>
      <c r="Y104" s="475"/>
      <c r="Z104" s="475"/>
    </row>
    <row r="105" customHeight="1" spans="1:26">
      <c r="A105" s="475"/>
      <c r="B105" s="475"/>
      <c r="C105" s="475"/>
      <c r="D105" s="475"/>
      <c r="E105" s="475"/>
      <c r="F105" s="475"/>
      <c r="G105" s="475"/>
      <c r="H105" s="475"/>
      <c r="I105" s="475"/>
      <c r="J105" s="475"/>
      <c r="K105" s="475"/>
      <c r="L105" s="475"/>
      <c r="M105" s="475"/>
      <c r="N105" s="475"/>
      <c r="O105" s="475"/>
      <c r="P105" s="475"/>
      <c r="Q105" s="475"/>
      <c r="R105" s="475"/>
      <c r="S105" s="475"/>
      <c r="T105" s="475"/>
      <c r="U105" s="475"/>
      <c r="V105" s="475"/>
      <c r="W105" s="475"/>
      <c r="X105" s="475"/>
      <c r="Y105" s="475"/>
      <c r="Z105" s="475"/>
    </row>
    <row r="106" customHeight="1" spans="1:26">
      <c r="A106" s="475"/>
      <c r="B106" s="475"/>
      <c r="C106" s="475"/>
      <c r="D106" s="475"/>
      <c r="E106" s="475"/>
      <c r="F106" s="475"/>
      <c r="G106" s="475"/>
      <c r="H106" s="475"/>
      <c r="I106" s="475"/>
      <c r="J106" s="475"/>
      <c r="K106" s="475"/>
      <c r="L106" s="475"/>
      <c r="M106" s="475"/>
      <c r="N106" s="475"/>
      <c r="O106" s="475"/>
      <c r="P106" s="475"/>
      <c r="Q106" s="475"/>
      <c r="R106" s="475"/>
      <c r="S106" s="475"/>
      <c r="T106" s="475"/>
      <c r="U106" s="475"/>
      <c r="V106" s="475"/>
      <c r="W106" s="475"/>
      <c r="X106" s="475"/>
      <c r="Y106" s="475"/>
      <c r="Z106" s="475"/>
    </row>
    <row r="107" customHeight="1" spans="1:26">
      <c r="A107" s="475"/>
      <c r="B107" s="475"/>
      <c r="C107" s="475"/>
      <c r="D107" s="475"/>
      <c r="E107" s="475"/>
      <c r="F107" s="475"/>
      <c r="G107" s="475"/>
      <c r="H107" s="475"/>
      <c r="I107" s="475"/>
      <c r="J107" s="475"/>
      <c r="K107" s="475"/>
      <c r="L107" s="475"/>
      <c r="M107" s="475"/>
      <c r="N107" s="475"/>
      <c r="O107" s="475"/>
      <c r="P107" s="475"/>
      <c r="Q107" s="475"/>
      <c r="R107" s="475"/>
      <c r="S107" s="475"/>
      <c r="T107" s="475"/>
      <c r="U107" s="475"/>
      <c r="V107" s="475"/>
      <c r="W107" s="475"/>
      <c r="X107" s="475"/>
      <c r="Y107" s="475"/>
      <c r="Z107" s="475"/>
    </row>
    <row r="108" customHeight="1" spans="1:26">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c r="Z108" s="475"/>
    </row>
    <row r="109" customHeight="1" spans="1:26">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c r="Z109" s="475"/>
    </row>
    <row r="110" customHeight="1" spans="1:26">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c r="Z110" s="475"/>
    </row>
    <row r="111" customHeight="1" spans="1:26">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c r="Z111" s="475"/>
    </row>
    <row r="112" customHeight="1" spans="1:26">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row>
    <row r="113" customHeight="1" spans="1:26">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c r="Z113" s="475"/>
    </row>
    <row r="114" customHeight="1" spans="1:26">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c r="Z114" s="475"/>
    </row>
    <row r="115" customHeight="1" spans="1:26">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c r="Z115" s="475"/>
    </row>
    <row r="116" customHeight="1" spans="1:26">
      <c r="A116" s="475"/>
      <c r="B116" s="475"/>
      <c r="C116" s="475"/>
      <c r="D116" s="475"/>
      <c r="E116" s="475"/>
      <c r="F116" s="475"/>
      <c r="G116" s="475"/>
      <c r="H116" s="475"/>
      <c r="I116" s="475"/>
      <c r="J116" s="475"/>
      <c r="K116" s="475"/>
      <c r="L116" s="475"/>
      <c r="M116" s="475"/>
      <c r="N116" s="475"/>
      <c r="O116" s="475"/>
      <c r="P116" s="475"/>
      <c r="Q116" s="475"/>
      <c r="R116" s="475"/>
      <c r="S116" s="475"/>
      <c r="T116" s="475"/>
      <c r="U116" s="475"/>
      <c r="V116" s="475"/>
      <c r="W116" s="475"/>
      <c r="X116" s="475"/>
      <c r="Y116" s="475"/>
      <c r="Z116" s="475"/>
    </row>
    <row r="117" customHeight="1" spans="1:26">
      <c r="A117" s="475"/>
      <c r="B117" s="475"/>
      <c r="C117" s="475"/>
      <c r="D117" s="475"/>
      <c r="E117" s="475"/>
      <c r="F117" s="475"/>
      <c r="G117" s="475"/>
      <c r="H117" s="475"/>
      <c r="I117" s="475"/>
      <c r="J117" s="475"/>
      <c r="K117" s="475"/>
      <c r="L117" s="475"/>
      <c r="M117" s="475"/>
      <c r="N117" s="475"/>
      <c r="O117" s="475"/>
      <c r="P117" s="475"/>
      <c r="Q117" s="475"/>
      <c r="R117" s="475"/>
      <c r="S117" s="475"/>
      <c r="T117" s="475"/>
      <c r="U117" s="475"/>
      <c r="V117" s="475"/>
      <c r="W117" s="475"/>
      <c r="X117" s="475"/>
      <c r="Y117" s="475"/>
      <c r="Z117" s="475"/>
    </row>
    <row r="118" customHeight="1" spans="1:26">
      <c r="A118" s="475"/>
      <c r="B118" s="475"/>
      <c r="C118" s="475"/>
      <c r="D118" s="475"/>
      <c r="E118" s="475"/>
      <c r="F118" s="475"/>
      <c r="G118" s="475"/>
      <c r="H118" s="475"/>
      <c r="I118" s="475"/>
      <c r="J118" s="475"/>
      <c r="K118" s="475"/>
      <c r="L118" s="475"/>
      <c r="M118" s="475"/>
      <c r="N118" s="475"/>
      <c r="O118" s="475"/>
      <c r="P118" s="475"/>
      <c r="Q118" s="475"/>
      <c r="R118" s="475"/>
      <c r="S118" s="475"/>
      <c r="T118" s="475"/>
      <c r="U118" s="475"/>
      <c r="V118" s="475"/>
      <c r="W118" s="475"/>
      <c r="X118" s="475"/>
      <c r="Y118" s="475"/>
      <c r="Z118" s="475"/>
    </row>
    <row r="119" customHeight="1" spans="1:26">
      <c r="A119" s="475"/>
      <c r="B119" s="475"/>
      <c r="C119" s="475"/>
      <c r="D119" s="475"/>
      <c r="E119" s="475"/>
      <c r="F119" s="475"/>
      <c r="G119" s="475"/>
      <c r="H119" s="475"/>
      <c r="I119" s="475"/>
      <c r="J119" s="475"/>
      <c r="K119" s="475"/>
      <c r="L119" s="475"/>
      <c r="M119" s="475"/>
      <c r="N119" s="475"/>
      <c r="O119" s="475"/>
      <c r="P119" s="475"/>
      <c r="Q119" s="475"/>
      <c r="R119" s="475"/>
      <c r="S119" s="475"/>
      <c r="T119" s="475"/>
      <c r="U119" s="475"/>
      <c r="V119" s="475"/>
      <c r="W119" s="475"/>
      <c r="X119" s="475"/>
      <c r="Y119" s="475"/>
      <c r="Z119" s="475"/>
    </row>
    <row r="120" customHeight="1" spans="1:26">
      <c r="A120" s="475"/>
      <c r="B120" s="475"/>
      <c r="C120" s="475"/>
      <c r="D120" s="475"/>
      <c r="E120" s="475"/>
      <c r="F120" s="475"/>
      <c r="G120" s="475"/>
      <c r="H120" s="475"/>
      <c r="I120" s="475"/>
      <c r="J120" s="475"/>
      <c r="K120" s="475"/>
      <c r="L120" s="475"/>
      <c r="M120" s="475"/>
      <c r="N120" s="475"/>
      <c r="O120" s="475"/>
      <c r="P120" s="475"/>
      <c r="Q120" s="475"/>
      <c r="R120" s="475"/>
      <c r="S120" s="475"/>
      <c r="T120" s="475"/>
      <c r="U120" s="475"/>
      <c r="V120" s="475"/>
      <c r="W120" s="475"/>
      <c r="X120" s="475"/>
      <c r="Y120" s="475"/>
      <c r="Z120" s="475"/>
    </row>
    <row r="121" customHeight="1" spans="1:26">
      <c r="A121" s="475"/>
      <c r="B121" s="475"/>
      <c r="C121" s="475"/>
      <c r="D121" s="475"/>
      <c r="E121" s="475"/>
      <c r="F121" s="475"/>
      <c r="G121" s="475"/>
      <c r="H121" s="475"/>
      <c r="I121" s="475"/>
      <c r="J121" s="475"/>
      <c r="K121" s="475"/>
      <c r="L121" s="475"/>
      <c r="M121" s="475"/>
      <c r="N121" s="475"/>
      <c r="O121" s="475"/>
      <c r="P121" s="475"/>
      <c r="Q121" s="475"/>
      <c r="R121" s="475"/>
      <c r="S121" s="475"/>
      <c r="T121" s="475"/>
      <c r="U121" s="475"/>
      <c r="V121" s="475"/>
      <c r="W121" s="475"/>
      <c r="X121" s="475"/>
      <c r="Y121" s="475"/>
      <c r="Z121" s="475"/>
    </row>
    <row r="122" customHeight="1" spans="1:26">
      <c r="A122" s="475"/>
      <c r="B122" s="475"/>
      <c r="C122" s="475"/>
      <c r="D122" s="475"/>
      <c r="E122" s="475"/>
      <c r="F122" s="475"/>
      <c r="G122" s="475"/>
      <c r="H122" s="475"/>
      <c r="I122" s="475"/>
      <c r="J122" s="475"/>
      <c r="K122" s="475"/>
      <c r="L122" s="475"/>
      <c r="M122" s="475"/>
      <c r="N122" s="475"/>
      <c r="O122" s="475"/>
      <c r="P122" s="475"/>
      <c r="Q122" s="475"/>
      <c r="R122" s="475"/>
      <c r="S122" s="475"/>
      <c r="T122" s="475"/>
      <c r="U122" s="475"/>
      <c r="V122" s="475"/>
      <c r="W122" s="475"/>
      <c r="X122" s="475"/>
      <c r="Y122" s="475"/>
      <c r="Z122" s="475"/>
    </row>
    <row r="123" customHeight="1" spans="1:26">
      <c r="A123" s="475"/>
      <c r="B123" s="475"/>
      <c r="C123" s="475"/>
      <c r="D123" s="475"/>
      <c r="E123" s="475"/>
      <c r="F123" s="475"/>
      <c r="G123" s="475"/>
      <c r="H123" s="475"/>
      <c r="I123" s="475"/>
      <c r="J123" s="475"/>
      <c r="K123" s="475"/>
      <c r="L123" s="475"/>
      <c r="M123" s="475"/>
      <c r="N123" s="475"/>
      <c r="O123" s="475"/>
      <c r="P123" s="475"/>
      <c r="Q123" s="475"/>
      <c r="R123" s="475"/>
      <c r="S123" s="475"/>
      <c r="T123" s="475"/>
      <c r="U123" s="475"/>
      <c r="V123" s="475"/>
      <c r="W123" s="475"/>
      <c r="X123" s="475"/>
      <c r="Y123" s="475"/>
      <c r="Z123" s="475"/>
    </row>
    <row r="124" customHeight="1" spans="1:26">
      <c r="A124" s="475"/>
      <c r="B124" s="475"/>
      <c r="C124" s="475"/>
      <c r="D124" s="475"/>
      <c r="E124" s="475"/>
      <c r="F124" s="475"/>
      <c r="G124" s="475"/>
      <c r="H124" s="475"/>
      <c r="I124" s="475"/>
      <c r="J124" s="475"/>
      <c r="K124" s="475"/>
      <c r="L124" s="475"/>
      <c r="M124" s="475"/>
      <c r="N124" s="475"/>
      <c r="O124" s="475"/>
      <c r="P124" s="475"/>
      <c r="Q124" s="475"/>
      <c r="R124" s="475"/>
      <c r="S124" s="475"/>
      <c r="T124" s="475"/>
      <c r="U124" s="475"/>
      <c r="V124" s="475"/>
      <c r="W124" s="475"/>
      <c r="X124" s="475"/>
      <c r="Y124" s="475"/>
      <c r="Z124" s="475"/>
    </row>
    <row r="125" customHeight="1" spans="1:26">
      <c r="A125" s="475"/>
      <c r="B125" s="475"/>
      <c r="C125" s="475"/>
      <c r="D125" s="475"/>
      <c r="E125" s="475"/>
      <c r="F125" s="475"/>
      <c r="G125" s="475"/>
      <c r="H125" s="475"/>
      <c r="I125" s="475"/>
      <c r="J125" s="475"/>
      <c r="K125" s="475"/>
      <c r="L125" s="475"/>
      <c r="M125" s="475"/>
      <c r="N125" s="475"/>
      <c r="O125" s="475"/>
      <c r="P125" s="475"/>
      <c r="Q125" s="475"/>
      <c r="R125" s="475"/>
      <c r="S125" s="475"/>
      <c r="T125" s="475"/>
      <c r="U125" s="475"/>
      <c r="V125" s="475"/>
      <c r="W125" s="475"/>
      <c r="X125" s="475"/>
      <c r="Y125" s="475"/>
      <c r="Z125" s="475"/>
    </row>
    <row r="126" customHeight="1" spans="1:26">
      <c r="A126" s="475"/>
      <c r="B126" s="475"/>
      <c r="C126" s="475"/>
      <c r="D126" s="475"/>
      <c r="E126" s="475"/>
      <c r="F126" s="475"/>
      <c r="G126" s="475"/>
      <c r="H126" s="475"/>
      <c r="I126" s="475"/>
      <c r="J126" s="475"/>
      <c r="K126" s="475"/>
      <c r="L126" s="475"/>
      <c r="M126" s="475"/>
      <c r="N126" s="475"/>
      <c r="O126" s="475"/>
      <c r="P126" s="475"/>
      <c r="Q126" s="475"/>
      <c r="R126" s="475"/>
      <c r="S126" s="475"/>
      <c r="T126" s="475"/>
      <c r="U126" s="475"/>
      <c r="V126" s="475"/>
      <c r="W126" s="475"/>
      <c r="X126" s="475"/>
      <c r="Y126" s="475"/>
      <c r="Z126" s="475"/>
    </row>
    <row r="127" customHeight="1" spans="1:26">
      <c r="A127" s="475"/>
      <c r="B127" s="475"/>
      <c r="C127" s="475"/>
      <c r="D127" s="475"/>
      <c r="E127" s="475"/>
      <c r="F127" s="475"/>
      <c r="G127" s="475"/>
      <c r="H127" s="475"/>
      <c r="I127" s="475"/>
      <c r="J127" s="475"/>
      <c r="K127" s="475"/>
      <c r="L127" s="475"/>
      <c r="M127" s="475"/>
      <c r="N127" s="475"/>
      <c r="O127" s="475"/>
      <c r="P127" s="475"/>
      <c r="Q127" s="475"/>
      <c r="R127" s="475"/>
      <c r="S127" s="475"/>
      <c r="T127" s="475"/>
      <c r="U127" s="475"/>
      <c r="V127" s="475"/>
      <c r="W127" s="475"/>
      <c r="X127" s="475"/>
      <c r="Y127" s="475"/>
      <c r="Z127" s="475"/>
    </row>
    <row r="128" customHeight="1" spans="1:26">
      <c r="A128" s="475"/>
      <c r="B128" s="475"/>
      <c r="C128" s="475"/>
      <c r="D128" s="475"/>
      <c r="E128" s="475"/>
      <c r="F128" s="475"/>
      <c r="G128" s="475"/>
      <c r="H128" s="475"/>
      <c r="I128" s="475"/>
      <c r="J128" s="475"/>
      <c r="K128" s="475"/>
      <c r="L128" s="475"/>
      <c r="M128" s="475"/>
      <c r="N128" s="475"/>
      <c r="O128" s="475"/>
      <c r="P128" s="475"/>
      <c r="Q128" s="475"/>
      <c r="R128" s="475"/>
      <c r="S128" s="475"/>
      <c r="T128" s="475"/>
      <c r="U128" s="475"/>
      <c r="V128" s="475"/>
      <c r="W128" s="475"/>
      <c r="X128" s="475"/>
      <c r="Y128" s="475"/>
      <c r="Z128" s="475"/>
    </row>
    <row r="129" customHeight="1" spans="1:26">
      <c r="A129" s="475"/>
      <c r="B129" s="475"/>
      <c r="C129" s="475"/>
      <c r="D129" s="475"/>
      <c r="E129" s="475"/>
      <c r="F129" s="475"/>
      <c r="G129" s="475"/>
      <c r="H129" s="475"/>
      <c r="I129" s="475"/>
      <c r="J129" s="475"/>
      <c r="K129" s="475"/>
      <c r="L129" s="475"/>
      <c r="M129" s="475"/>
      <c r="N129" s="475"/>
      <c r="O129" s="475"/>
      <c r="P129" s="475"/>
      <c r="Q129" s="475"/>
      <c r="R129" s="475"/>
      <c r="S129" s="475"/>
      <c r="T129" s="475"/>
      <c r="U129" s="475"/>
      <c r="V129" s="475"/>
      <c r="W129" s="475"/>
      <c r="X129" s="475"/>
      <c r="Y129" s="475"/>
      <c r="Z129" s="475"/>
    </row>
    <row r="130" customHeight="1" spans="1:26">
      <c r="A130" s="475"/>
      <c r="B130" s="475"/>
      <c r="C130" s="475"/>
      <c r="D130" s="475"/>
      <c r="E130" s="475"/>
      <c r="F130" s="475"/>
      <c r="G130" s="475"/>
      <c r="H130" s="475"/>
      <c r="I130" s="475"/>
      <c r="J130" s="475"/>
      <c r="K130" s="475"/>
      <c r="L130" s="475"/>
      <c r="M130" s="475"/>
      <c r="N130" s="475"/>
      <c r="O130" s="475"/>
      <c r="P130" s="475"/>
      <c r="Q130" s="475"/>
      <c r="R130" s="475"/>
      <c r="S130" s="475"/>
      <c r="T130" s="475"/>
      <c r="U130" s="475"/>
      <c r="V130" s="475"/>
      <c r="W130" s="475"/>
      <c r="X130" s="475"/>
      <c r="Y130" s="475"/>
      <c r="Z130" s="475"/>
    </row>
    <row r="131" customHeight="1" spans="1:26">
      <c r="A131" s="475"/>
      <c r="B131" s="475"/>
      <c r="C131" s="475"/>
      <c r="D131" s="475"/>
      <c r="E131" s="475"/>
      <c r="F131" s="475"/>
      <c r="G131" s="475"/>
      <c r="H131" s="475"/>
      <c r="I131" s="475"/>
      <c r="J131" s="475"/>
      <c r="K131" s="475"/>
      <c r="L131" s="475"/>
      <c r="M131" s="475"/>
      <c r="N131" s="475"/>
      <c r="O131" s="475"/>
      <c r="P131" s="475"/>
      <c r="Q131" s="475"/>
      <c r="R131" s="475"/>
      <c r="S131" s="475"/>
      <c r="T131" s="475"/>
      <c r="U131" s="475"/>
      <c r="V131" s="475"/>
      <c r="W131" s="475"/>
      <c r="X131" s="475"/>
      <c r="Y131" s="475"/>
      <c r="Z131" s="475"/>
    </row>
    <row r="132" customHeight="1" spans="1:26">
      <c r="A132" s="475"/>
      <c r="B132" s="475"/>
      <c r="C132" s="475"/>
      <c r="D132" s="475"/>
      <c r="E132" s="475"/>
      <c r="F132" s="475"/>
      <c r="G132" s="475"/>
      <c r="H132" s="475"/>
      <c r="I132" s="475"/>
      <c r="J132" s="475"/>
      <c r="K132" s="475"/>
      <c r="L132" s="475"/>
      <c r="M132" s="475"/>
      <c r="N132" s="475"/>
      <c r="O132" s="475"/>
      <c r="P132" s="475"/>
      <c r="Q132" s="475"/>
      <c r="R132" s="475"/>
      <c r="S132" s="475"/>
      <c r="T132" s="475"/>
      <c r="U132" s="475"/>
      <c r="V132" s="475"/>
      <c r="W132" s="475"/>
      <c r="X132" s="475"/>
      <c r="Y132" s="475"/>
      <c r="Z132" s="475"/>
    </row>
    <row r="133" customHeight="1" spans="1:26">
      <c r="A133" s="475"/>
      <c r="B133" s="475"/>
      <c r="C133" s="475"/>
      <c r="D133" s="475"/>
      <c r="E133" s="475"/>
      <c r="F133" s="475"/>
      <c r="G133" s="475"/>
      <c r="H133" s="475"/>
      <c r="I133" s="475"/>
      <c r="J133" s="475"/>
      <c r="K133" s="475"/>
      <c r="L133" s="475"/>
      <c r="M133" s="475"/>
      <c r="N133" s="475"/>
      <c r="O133" s="475"/>
      <c r="P133" s="475"/>
      <c r="Q133" s="475"/>
      <c r="R133" s="475"/>
      <c r="S133" s="475"/>
      <c r="T133" s="475"/>
      <c r="U133" s="475"/>
      <c r="V133" s="475"/>
      <c r="W133" s="475"/>
      <c r="X133" s="475"/>
      <c r="Y133" s="475"/>
      <c r="Z133" s="475"/>
    </row>
    <row r="134" customHeight="1" spans="1:26">
      <c r="A134" s="475"/>
      <c r="B134" s="475"/>
      <c r="C134" s="475"/>
      <c r="D134" s="475"/>
      <c r="E134" s="475"/>
      <c r="F134" s="475"/>
      <c r="G134" s="475"/>
      <c r="H134" s="475"/>
      <c r="I134" s="475"/>
      <c r="J134" s="475"/>
      <c r="K134" s="475"/>
      <c r="L134" s="475"/>
      <c r="M134" s="475"/>
      <c r="N134" s="475"/>
      <c r="O134" s="475"/>
      <c r="P134" s="475"/>
      <c r="Q134" s="475"/>
      <c r="R134" s="475"/>
      <c r="S134" s="475"/>
      <c r="T134" s="475"/>
      <c r="U134" s="475"/>
      <c r="V134" s="475"/>
      <c r="W134" s="475"/>
      <c r="X134" s="475"/>
      <c r="Y134" s="475"/>
      <c r="Z134" s="475"/>
    </row>
    <row r="135" customHeight="1" spans="1:26">
      <c r="A135" s="475"/>
      <c r="B135" s="475"/>
      <c r="C135" s="475"/>
      <c r="D135" s="475"/>
      <c r="E135" s="475"/>
      <c r="F135" s="475"/>
      <c r="G135" s="475"/>
      <c r="H135" s="475"/>
      <c r="I135" s="475"/>
      <c r="J135" s="475"/>
      <c r="K135" s="475"/>
      <c r="L135" s="475"/>
      <c r="M135" s="475"/>
      <c r="N135" s="475"/>
      <c r="O135" s="475"/>
      <c r="P135" s="475"/>
      <c r="Q135" s="475"/>
      <c r="R135" s="475"/>
      <c r="S135" s="475"/>
      <c r="T135" s="475"/>
      <c r="U135" s="475"/>
      <c r="V135" s="475"/>
      <c r="W135" s="475"/>
      <c r="X135" s="475"/>
      <c r="Y135" s="475"/>
      <c r="Z135" s="475"/>
    </row>
    <row r="136" customHeight="1" spans="1:26">
      <c r="A136" s="475"/>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c r="Z136" s="475"/>
    </row>
    <row r="137" customHeight="1" spans="1:26">
      <c r="A137" s="475"/>
      <c r="B137" s="475"/>
      <c r="C137" s="475"/>
      <c r="D137" s="475"/>
      <c r="E137" s="475"/>
      <c r="F137" s="475"/>
      <c r="G137" s="475"/>
      <c r="H137" s="475"/>
      <c r="I137" s="475"/>
      <c r="J137" s="475"/>
      <c r="K137" s="475"/>
      <c r="L137" s="475"/>
      <c r="M137" s="475"/>
      <c r="N137" s="475"/>
      <c r="O137" s="475"/>
      <c r="P137" s="475"/>
      <c r="Q137" s="475"/>
      <c r="R137" s="475"/>
      <c r="S137" s="475"/>
      <c r="T137" s="475"/>
      <c r="U137" s="475"/>
      <c r="V137" s="475"/>
      <c r="W137" s="475"/>
      <c r="X137" s="475"/>
      <c r="Y137" s="475"/>
      <c r="Z137" s="475"/>
    </row>
    <row r="138" customHeight="1" spans="1:26">
      <c r="A138" s="475"/>
      <c r="B138" s="475"/>
      <c r="C138" s="475"/>
      <c r="D138" s="475"/>
      <c r="E138" s="475"/>
      <c r="F138" s="475"/>
      <c r="G138" s="475"/>
      <c r="H138" s="475"/>
      <c r="I138" s="475"/>
      <c r="J138" s="475"/>
      <c r="K138" s="475"/>
      <c r="L138" s="475"/>
      <c r="M138" s="475"/>
      <c r="N138" s="475"/>
      <c r="O138" s="475"/>
      <c r="P138" s="475"/>
      <c r="Q138" s="475"/>
      <c r="R138" s="475"/>
      <c r="S138" s="475"/>
      <c r="T138" s="475"/>
      <c r="U138" s="475"/>
      <c r="V138" s="475"/>
      <c r="W138" s="475"/>
      <c r="X138" s="475"/>
      <c r="Y138" s="475"/>
      <c r="Z138" s="475"/>
    </row>
    <row r="139" customHeight="1" spans="1:26">
      <c r="A139" s="475"/>
      <c r="B139" s="475"/>
      <c r="C139" s="475"/>
      <c r="D139" s="475"/>
      <c r="E139" s="475"/>
      <c r="F139" s="475"/>
      <c r="G139" s="475"/>
      <c r="H139" s="475"/>
      <c r="I139" s="475"/>
      <c r="J139" s="475"/>
      <c r="K139" s="475"/>
      <c r="L139" s="475"/>
      <c r="M139" s="475"/>
      <c r="N139" s="475"/>
      <c r="O139" s="475"/>
      <c r="P139" s="475"/>
      <c r="Q139" s="475"/>
      <c r="R139" s="475"/>
      <c r="S139" s="475"/>
      <c r="T139" s="475"/>
      <c r="U139" s="475"/>
      <c r="V139" s="475"/>
      <c r="W139" s="475"/>
      <c r="X139" s="475"/>
      <c r="Y139" s="475"/>
      <c r="Z139" s="475"/>
    </row>
    <row r="140" customHeight="1" spans="1:26">
      <c r="A140" s="475"/>
      <c r="B140" s="475"/>
      <c r="C140" s="475"/>
      <c r="D140" s="475"/>
      <c r="E140" s="475"/>
      <c r="F140" s="475"/>
      <c r="G140" s="475"/>
      <c r="H140" s="475"/>
      <c r="I140" s="475"/>
      <c r="J140" s="475"/>
      <c r="K140" s="475"/>
      <c r="L140" s="475"/>
      <c r="M140" s="475"/>
      <c r="N140" s="475"/>
      <c r="O140" s="475"/>
      <c r="P140" s="475"/>
      <c r="Q140" s="475"/>
      <c r="R140" s="475"/>
      <c r="S140" s="475"/>
      <c r="T140" s="475"/>
      <c r="U140" s="475"/>
      <c r="V140" s="475"/>
      <c r="W140" s="475"/>
      <c r="X140" s="475"/>
      <c r="Y140" s="475"/>
      <c r="Z140" s="475"/>
    </row>
    <row r="141" customHeight="1" spans="1:26">
      <c r="A141" s="475"/>
      <c r="B141" s="475"/>
      <c r="C141" s="475"/>
      <c r="D141" s="475"/>
      <c r="E141" s="475"/>
      <c r="F141" s="475"/>
      <c r="G141" s="475"/>
      <c r="H141" s="475"/>
      <c r="I141" s="475"/>
      <c r="J141" s="475"/>
      <c r="K141" s="475"/>
      <c r="L141" s="475"/>
      <c r="M141" s="475"/>
      <c r="N141" s="475"/>
      <c r="O141" s="475"/>
      <c r="P141" s="475"/>
      <c r="Q141" s="475"/>
      <c r="R141" s="475"/>
      <c r="S141" s="475"/>
      <c r="T141" s="475"/>
      <c r="U141" s="475"/>
      <c r="V141" s="475"/>
      <c r="W141" s="475"/>
      <c r="X141" s="475"/>
      <c r="Y141" s="475"/>
      <c r="Z141" s="475"/>
    </row>
    <row r="142" customHeight="1" spans="1:26">
      <c r="A142" s="475"/>
      <c r="B142" s="475"/>
      <c r="C142" s="475"/>
      <c r="D142" s="475"/>
      <c r="E142" s="475"/>
      <c r="F142" s="475"/>
      <c r="G142" s="475"/>
      <c r="H142" s="475"/>
      <c r="I142" s="475"/>
      <c r="J142" s="475"/>
      <c r="K142" s="475"/>
      <c r="L142" s="475"/>
      <c r="M142" s="475"/>
      <c r="N142" s="475"/>
      <c r="O142" s="475"/>
      <c r="P142" s="475"/>
      <c r="Q142" s="475"/>
      <c r="R142" s="475"/>
      <c r="S142" s="475"/>
      <c r="T142" s="475"/>
      <c r="U142" s="475"/>
      <c r="V142" s="475"/>
      <c r="W142" s="475"/>
      <c r="X142" s="475"/>
      <c r="Y142" s="475"/>
      <c r="Z142" s="475"/>
    </row>
    <row r="143" customHeight="1" spans="1:26">
      <c r="A143" s="475"/>
      <c r="B143" s="475"/>
      <c r="C143" s="475"/>
      <c r="D143" s="475"/>
      <c r="E143" s="475"/>
      <c r="F143" s="475"/>
      <c r="G143" s="475"/>
      <c r="H143" s="475"/>
      <c r="I143" s="475"/>
      <c r="J143" s="475"/>
      <c r="K143" s="475"/>
      <c r="L143" s="475"/>
      <c r="M143" s="475"/>
      <c r="N143" s="475"/>
      <c r="O143" s="475"/>
      <c r="P143" s="475"/>
      <c r="Q143" s="475"/>
      <c r="R143" s="475"/>
      <c r="S143" s="475"/>
      <c r="T143" s="475"/>
      <c r="U143" s="475"/>
      <c r="V143" s="475"/>
      <c r="W143" s="475"/>
      <c r="X143" s="475"/>
      <c r="Y143" s="475"/>
      <c r="Z143" s="475"/>
    </row>
    <row r="144" customHeight="1" spans="1:26">
      <c r="A144" s="475"/>
      <c r="B144" s="475"/>
      <c r="C144" s="475"/>
      <c r="D144" s="475"/>
      <c r="E144" s="475"/>
      <c r="F144" s="475"/>
      <c r="G144" s="475"/>
      <c r="H144" s="475"/>
      <c r="I144" s="475"/>
      <c r="J144" s="475"/>
      <c r="K144" s="475"/>
      <c r="L144" s="475"/>
      <c r="M144" s="475"/>
      <c r="N144" s="475"/>
      <c r="O144" s="475"/>
      <c r="P144" s="475"/>
      <c r="Q144" s="475"/>
      <c r="R144" s="475"/>
      <c r="S144" s="475"/>
      <c r="T144" s="475"/>
      <c r="U144" s="475"/>
      <c r="V144" s="475"/>
      <c r="W144" s="475"/>
      <c r="X144" s="475"/>
      <c r="Y144" s="475"/>
      <c r="Z144" s="475"/>
    </row>
    <row r="145" customHeight="1" spans="1:26">
      <c r="A145" s="475"/>
      <c r="B145" s="475"/>
      <c r="C145" s="475"/>
      <c r="D145" s="475"/>
      <c r="E145" s="475"/>
      <c r="F145" s="475"/>
      <c r="G145" s="475"/>
      <c r="H145" s="475"/>
      <c r="I145" s="475"/>
      <c r="J145" s="475"/>
      <c r="K145" s="475"/>
      <c r="L145" s="475"/>
      <c r="M145" s="475"/>
      <c r="N145" s="475"/>
      <c r="O145" s="475"/>
      <c r="P145" s="475"/>
      <c r="Q145" s="475"/>
      <c r="R145" s="475"/>
      <c r="S145" s="475"/>
      <c r="T145" s="475"/>
      <c r="U145" s="475"/>
      <c r="V145" s="475"/>
      <c r="W145" s="475"/>
      <c r="X145" s="475"/>
      <c r="Y145" s="475"/>
      <c r="Z145" s="475"/>
    </row>
    <row r="146" customHeight="1" spans="1:26">
      <c r="A146" s="475"/>
      <c r="B146" s="475"/>
      <c r="C146" s="475"/>
      <c r="D146" s="475"/>
      <c r="E146" s="475"/>
      <c r="F146" s="475"/>
      <c r="G146" s="475"/>
      <c r="H146" s="475"/>
      <c r="I146" s="475"/>
      <c r="J146" s="475"/>
      <c r="K146" s="475"/>
      <c r="L146" s="475"/>
      <c r="M146" s="475"/>
      <c r="N146" s="475"/>
      <c r="O146" s="475"/>
      <c r="P146" s="475"/>
      <c r="Q146" s="475"/>
      <c r="R146" s="475"/>
      <c r="S146" s="475"/>
      <c r="T146" s="475"/>
      <c r="U146" s="475"/>
      <c r="V146" s="475"/>
      <c r="W146" s="475"/>
      <c r="X146" s="475"/>
      <c r="Y146" s="475"/>
      <c r="Z146" s="475"/>
    </row>
    <row r="147" customHeight="1" spans="1:26">
      <c r="A147" s="475"/>
      <c r="B147" s="475"/>
      <c r="C147" s="475"/>
      <c r="D147" s="475"/>
      <c r="E147" s="475"/>
      <c r="F147" s="475"/>
      <c r="G147" s="475"/>
      <c r="H147" s="475"/>
      <c r="I147" s="475"/>
      <c r="J147" s="475"/>
      <c r="K147" s="475"/>
      <c r="L147" s="475"/>
      <c r="M147" s="475"/>
      <c r="N147" s="475"/>
      <c r="O147" s="475"/>
      <c r="P147" s="475"/>
      <c r="Q147" s="475"/>
      <c r="R147" s="475"/>
      <c r="S147" s="475"/>
      <c r="T147" s="475"/>
      <c r="U147" s="475"/>
      <c r="V147" s="475"/>
      <c r="W147" s="475"/>
      <c r="X147" s="475"/>
      <c r="Y147" s="475"/>
      <c r="Z147" s="475"/>
    </row>
    <row r="148" customHeight="1" spans="1:26">
      <c r="A148" s="475"/>
      <c r="B148" s="475"/>
      <c r="C148" s="475"/>
      <c r="D148" s="475"/>
      <c r="E148" s="475"/>
      <c r="F148" s="475"/>
      <c r="G148" s="475"/>
      <c r="H148" s="475"/>
      <c r="I148" s="475"/>
      <c r="J148" s="475"/>
      <c r="K148" s="475"/>
      <c r="L148" s="475"/>
      <c r="M148" s="475"/>
      <c r="N148" s="475"/>
      <c r="O148" s="475"/>
      <c r="P148" s="475"/>
      <c r="Q148" s="475"/>
      <c r="R148" s="475"/>
      <c r="S148" s="475"/>
      <c r="T148" s="475"/>
      <c r="U148" s="475"/>
      <c r="V148" s="475"/>
      <c r="W148" s="475"/>
      <c r="X148" s="475"/>
      <c r="Y148" s="475"/>
      <c r="Z148" s="475"/>
    </row>
    <row r="149" customHeight="1" spans="1:26">
      <c r="A149" s="475"/>
      <c r="B149" s="475"/>
      <c r="C149" s="475"/>
      <c r="D149" s="475"/>
      <c r="E149" s="475"/>
      <c r="F149" s="475"/>
      <c r="G149" s="475"/>
      <c r="H149" s="475"/>
      <c r="I149" s="475"/>
      <c r="J149" s="475"/>
      <c r="K149" s="475"/>
      <c r="L149" s="475"/>
      <c r="M149" s="475"/>
      <c r="N149" s="475"/>
      <c r="O149" s="475"/>
      <c r="P149" s="475"/>
      <c r="Q149" s="475"/>
      <c r="R149" s="475"/>
      <c r="S149" s="475"/>
      <c r="T149" s="475"/>
      <c r="U149" s="475"/>
      <c r="V149" s="475"/>
      <c r="W149" s="475"/>
      <c r="X149" s="475"/>
      <c r="Y149" s="475"/>
      <c r="Z149" s="475"/>
    </row>
    <row r="150" customHeight="1" spans="1:26">
      <c r="A150" s="475"/>
      <c r="B150" s="475"/>
      <c r="C150" s="475"/>
      <c r="D150" s="475"/>
      <c r="E150" s="475"/>
      <c r="F150" s="475"/>
      <c r="G150" s="475"/>
      <c r="H150" s="475"/>
      <c r="I150" s="475"/>
      <c r="J150" s="475"/>
      <c r="K150" s="475"/>
      <c r="L150" s="475"/>
      <c r="M150" s="475"/>
      <c r="N150" s="475"/>
      <c r="O150" s="475"/>
      <c r="P150" s="475"/>
      <c r="Q150" s="475"/>
      <c r="R150" s="475"/>
      <c r="S150" s="475"/>
      <c r="T150" s="475"/>
      <c r="U150" s="475"/>
      <c r="V150" s="475"/>
      <c r="W150" s="475"/>
      <c r="X150" s="475"/>
      <c r="Y150" s="475"/>
      <c r="Z150" s="475"/>
    </row>
    <row r="151" customHeight="1" spans="1:26">
      <c r="A151" s="475"/>
      <c r="B151" s="475"/>
      <c r="C151" s="475"/>
      <c r="D151" s="475"/>
      <c r="E151" s="475"/>
      <c r="F151" s="475"/>
      <c r="G151" s="475"/>
      <c r="H151" s="475"/>
      <c r="I151" s="475"/>
      <c r="J151" s="475"/>
      <c r="K151" s="475"/>
      <c r="L151" s="475"/>
      <c r="M151" s="475"/>
      <c r="N151" s="475"/>
      <c r="O151" s="475"/>
      <c r="P151" s="475"/>
      <c r="Q151" s="475"/>
      <c r="R151" s="475"/>
      <c r="S151" s="475"/>
      <c r="T151" s="475"/>
      <c r="U151" s="475"/>
      <c r="V151" s="475"/>
      <c r="W151" s="475"/>
      <c r="X151" s="475"/>
      <c r="Y151" s="475"/>
      <c r="Z151" s="475"/>
    </row>
    <row r="152" customHeight="1" spans="1:26">
      <c r="A152" s="475"/>
      <c r="B152" s="475"/>
      <c r="C152" s="475"/>
      <c r="D152" s="475"/>
      <c r="E152" s="475"/>
      <c r="F152" s="475"/>
      <c r="G152" s="475"/>
      <c r="H152" s="475"/>
      <c r="I152" s="475"/>
      <c r="J152" s="475"/>
      <c r="K152" s="475"/>
      <c r="L152" s="475"/>
      <c r="M152" s="475"/>
      <c r="N152" s="475"/>
      <c r="O152" s="475"/>
      <c r="P152" s="475"/>
      <c r="Q152" s="475"/>
      <c r="R152" s="475"/>
      <c r="S152" s="475"/>
      <c r="T152" s="475"/>
      <c r="U152" s="475"/>
      <c r="V152" s="475"/>
      <c r="W152" s="475"/>
      <c r="X152" s="475"/>
      <c r="Y152" s="475"/>
      <c r="Z152" s="475"/>
    </row>
    <row r="153" customHeight="1" spans="1:26">
      <c r="A153" s="475"/>
      <c r="B153" s="475"/>
      <c r="C153" s="475"/>
      <c r="D153" s="475"/>
      <c r="E153" s="475"/>
      <c r="F153" s="475"/>
      <c r="G153" s="475"/>
      <c r="H153" s="475"/>
      <c r="I153" s="475"/>
      <c r="J153" s="475"/>
      <c r="K153" s="475"/>
      <c r="L153" s="475"/>
      <c r="M153" s="475"/>
      <c r="N153" s="475"/>
      <c r="O153" s="475"/>
      <c r="P153" s="475"/>
      <c r="Q153" s="475"/>
      <c r="R153" s="475"/>
      <c r="S153" s="475"/>
      <c r="T153" s="475"/>
      <c r="U153" s="475"/>
      <c r="V153" s="475"/>
      <c r="W153" s="475"/>
      <c r="X153" s="475"/>
      <c r="Y153" s="475"/>
      <c r="Z153" s="475"/>
    </row>
    <row r="154" customHeight="1" spans="1:26">
      <c r="A154" s="475"/>
      <c r="B154" s="475"/>
      <c r="C154" s="475"/>
      <c r="D154" s="475"/>
      <c r="E154" s="475"/>
      <c r="F154" s="475"/>
      <c r="G154" s="475"/>
      <c r="H154" s="475"/>
      <c r="I154" s="475"/>
      <c r="J154" s="475"/>
      <c r="K154" s="475"/>
      <c r="L154" s="475"/>
      <c r="M154" s="475"/>
      <c r="N154" s="475"/>
      <c r="O154" s="475"/>
      <c r="P154" s="475"/>
      <c r="Q154" s="475"/>
      <c r="R154" s="475"/>
      <c r="S154" s="475"/>
      <c r="T154" s="475"/>
      <c r="U154" s="475"/>
      <c r="V154" s="475"/>
      <c r="W154" s="475"/>
      <c r="X154" s="475"/>
      <c r="Y154" s="475"/>
      <c r="Z154" s="475"/>
    </row>
    <row r="155" customHeight="1" spans="1:26">
      <c r="A155" s="475"/>
      <c r="B155" s="475"/>
      <c r="C155" s="475"/>
      <c r="D155" s="475"/>
      <c r="E155" s="475"/>
      <c r="F155" s="475"/>
      <c r="G155" s="475"/>
      <c r="H155" s="475"/>
      <c r="I155" s="475"/>
      <c r="J155" s="475"/>
      <c r="K155" s="475"/>
      <c r="L155" s="475"/>
      <c r="M155" s="475"/>
      <c r="N155" s="475"/>
      <c r="O155" s="475"/>
      <c r="P155" s="475"/>
      <c r="Q155" s="475"/>
      <c r="R155" s="475"/>
      <c r="S155" s="475"/>
      <c r="T155" s="475"/>
      <c r="U155" s="475"/>
      <c r="V155" s="475"/>
      <c r="W155" s="475"/>
      <c r="X155" s="475"/>
      <c r="Y155" s="475"/>
      <c r="Z155" s="475"/>
    </row>
    <row r="156" customHeight="1" spans="1:26">
      <c r="A156" s="475"/>
      <c r="B156" s="475"/>
      <c r="C156" s="475"/>
      <c r="D156" s="475"/>
      <c r="E156" s="475"/>
      <c r="F156" s="475"/>
      <c r="G156" s="475"/>
      <c r="H156" s="475"/>
      <c r="I156" s="475"/>
      <c r="J156" s="475"/>
      <c r="K156" s="475"/>
      <c r="L156" s="475"/>
      <c r="M156" s="475"/>
      <c r="N156" s="475"/>
      <c r="O156" s="475"/>
      <c r="P156" s="475"/>
      <c r="Q156" s="475"/>
      <c r="R156" s="475"/>
      <c r="S156" s="475"/>
      <c r="T156" s="475"/>
      <c r="U156" s="475"/>
      <c r="V156" s="475"/>
      <c r="W156" s="475"/>
      <c r="X156" s="475"/>
      <c r="Y156" s="475"/>
      <c r="Z156" s="475"/>
    </row>
    <row r="157" customHeight="1" spans="1:26">
      <c r="A157" s="475"/>
      <c r="B157" s="475"/>
      <c r="C157" s="475"/>
      <c r="D157" s="475"/>
      <c r="E157" s="475"/>
      <c r="F157" s="475"/>
      <c r="G157" s="475"/>
      <c r="H157" s="475"/>
      <c r="I157" s="475"/>
      <c r="J157" s="475"/>
      <c r="K157" s="475"/>
      <c r="L157" s="475"/>
      <c r="M157" s="475"/>
      <c r="N157" s="475"/>
      <c r="O157" s="475"/>
      <c r="P157" s="475"/>
      <c r="Q157" s="475"/>
      <c r="R157" s="475"/>
      <c r="S157" s="475"/>
      <c r="T157" s="475"/>
      <c r="U157" s="475"/>
      <c r="V157" s="475"/>
      <c r="W157" s="475"/>
      <c r="X157" s="475"/>
      <c r="Y157" s="475"/>
      <c r="Z157" s="475"/>
    </row>
    <row r="158" customHeight="1" spans="1:26">
      <c r="A158" s="475"/>
      <c r="B158" s="475"/>
      <c r="C158" s="475"/>
      <c r="D158" s="475"/>
      <c r="E158" s="475"/>
      <c r="F158" s="475"/>
      <c r="G158" s="475"/>
      <c r="H158" s="475"/>
      <c r="I158" s="475"/>
      <c r="J158" s="475"/>
      <c r="K158" s="475"/>
      <c r="L158" s="475"/>
      <c r="M158" s="475"/>
      <c r="N158" s="475"/>
      <c r="O158" s="475"/>
      <c r="P158" s="475"/>
      <c r="Q158" s="475"/>
      <c r="R158" s="475"/>
      <c r="S158" s="475"/>
      <c r="T158" s="475"/>
      <c r="U158" s="475"/>
      <c r="V158" s="475"/>
      <c r="W158" s="475"/>
      <c r="X158" s="475"/>
      <c r="Y158" s="475"/>
      <c r="Z158" s="475"/>
    </row>
    <row r="159" customHeight="1" spans="1:26">
      <c r="A159" s="475"/>
      <c r="B159" s="475"/>
      <c r="C159" s="475"/>
      <c r="D159" s="475"/>
      <c r="E159" s="475"/>
      <c r="F159" s="475"/>
      <c r="G159" s="475"/>
      <c r="H159" s="475"/>
      <c r="I159" s="475"/>
      <c r="J159" s="475"/>
      <c r="K159" s="475"/>
      <c r="L159" s="475"/>
      <c r="M159" s="475"/>
      <c r="N159" s="475"/>
      <c r="O159" s="475"/>
      <c r="P159" s="475"/>
      <c r="Q159" s="475"/>
      <c r="R159" s="475"/>
      <c r="S159" s="475"/>
      <c r="T159" s="475"/>
      <c r="U159" s="475"/>
      <c r="V159" s="475"/>
      <c r="W159" s="475"/>
      <c r="X159" s="475"/>
      <c r="Y159" s="475"/>
      <c r="Z159" s="475"/>
    </row>
    <row r="160" customHeight="1" spans="1:26">
      <c r="A160" s="475"/>
      <c r="B160" s="475"/>
      <c r="C160" s="475"/>
      <c r="D160" s="475"/>
      <c r="E160" s="475"/>
      <c r="F160" s="475"/>
      <c r="G160" s="475"/>
      <c r="H160" s="475"/>
      <c r="I160" s="475"/>
      <c r="J160" s="475"/>
      <c r="K160" s="475"/>
      <c r="L160" s="475"/>
      <c r="M160" s="475"/>
      <c r="N160" s="475"/>
      <c r="O160" s="475"/>
      <c r="P160" s="475"/>
      <c r="Q160" s="475"/>
      <c r="R160" s="475"/>
      <c r="S160" s="475"/>
      <c r="T160" s="475"/>
      <c r="U160" s="475"/>
      <c r="V160" s="475"/>
      <c r="W160" s="475"/>
      <c r="X160" s="475"/>
      <c r="Y160" s="475"/>
      <c r="Z160" s="475"/>
    </row>
    <row r="161" customHeight="1" spans="1:26">
      <c r="A161" s="475"/>
      <c r="B161" s="475"/>
      <c r="C161" s="475"/>
      <c r="D161" s="475"/>
      <c r="E161" s="475"/>
      <c r="F161" s="475"/>
      <c r="G161" s="475"/>
      <c r="H161" s="475"/>
      <c r="I161" s="475"/>
      <c r="J161" s="475"/>
      <c r="K161" s="475"/>
      <c r="L161" s="475"/>
      <c r="M161" s="475"/>
      <c r="N161" s="475"/>
      <c r="O161" s="475"/>
      <c r="P161" s="475"/>
      <c r="Q161" s="475"/>
      <c r="R161" s="475"/>
      <c r="S161" s="475"/>
      <c r="T161" s="475"/>
      <c r="U161" s="475"/>
      <c r="V161" s="475"/>
      <c r="W161" s="475"/>
      <c r="X161" s="475"/>
      <c r="Y161" s="475"/>
      <c r="Z161" s="475"/>
    </row>
    <row r="162" customHeight="1" spans="1:26">
      <c r="A162" s="475"/>
      <c r="B162" s="475"/>
      <c r="C162" s="475"/>
      <c r="D162" s="475"/>
      <c r="E162" s="475"/>
      <c r="F162" s="475"/>
      <c r="G162" s="475"/>
      <c r="H162" s="475"/>
      <c r="I162" s="475"/>
      <c r="J162" s="475"/>
      <c r="K162" s="475"/>
      <c r="L162" s="475"/>
      <c r="M162" s="475"/>
      <c r="N162" s="475"/>
      <c r="O162" s="475"/>
      <c r="P162" s="475"/>
      <c r="Q162" s="475"/>
      <c r="R162" s="475"/>
      <c r="S162" s="475"/>
      <c r="T162" s="475"/>
      <c r="U162" s="475"/>
      <c r="V162" s="475"/>
      <c r="W162" s="475"/>
      <c r="X162" s="475"/>
      <c r="Y162" s="475"/>
      <c r="Z162" s="475"/>
    </row>
    <row r="163" customHeight="1" spans="1:26">
      <c r="A163" s="475"/>
      <c r="B163" s="475"/>
      <c r="C163" s="475"/>
      <c r="D163" s="475"/>
      <c r="E163" s="475"/>
      <c r="F163" s="475"/>
      <c r="G163" s="475"/>
      <c r="H163" s="475"/>
      <c r="I163" s="475"/>
      <c r="J163" s="475"/>
      <c r="K163" s="475"/>
      <c r="L163" s="475"/>
      <c r="M163" s="475"/>
      <c r="N163" s="475"/>
      <c r="O163" s="475"/>
      <c r="P163" s="475"/>
      <c r="Q163" s="475"/>
      <c r="R163" s="475"/>
      <c r="S163" s="475"/>
      <c r="T163" s="475"/>
      <c r="U163" s="475"/>
      <c r="V163" s="475"/>
      <c r="W163" s="475"/>
      <c r="X163" s="475"/>
      <c r="Y163" s="475"/>
      <c r="Z163" s="475"/>
    </row>
    <row r="164" customHeight="1" spans="1:26">
      <c r="A164" s="475"/>
      <c r="B164" s="475"/>
      <c r="C164" s="475"/>
      <c r="D164" s="475"/>
      <c r="E164" s="475"/>
      <c r="F164" s="475"/>
      <c r="G164" s="475"/>
      <c r="H164" s="475"/>
      <c r="I164" s="475"/>
      <c r="J164" s="475"/>
      <c r="K164" s="475"/>
      <c r="L164" s="475"/>
      <c r="M164" s="475"/>
      <c r="N164" s="475"/>
      <c r="O164" s="475"/>
      <c r="P164" s="475"/>
      <c r="Q164" s="475"/>
      <c r="R164" s="475"/>
      <c r="S164" s="475"/>
      <c r="T164" s="475"/>
      <c r="U164" s="475"/>
      <c r="V164" s="475"/>
      <c r="W164" s="475"/>
      <c r="X164" s="475"/>
      <c r="Y164" s="475"/>
      <c r="Z164" s="475"/>
    </row>
    <row r="165" customHeight="1" spans="1:26">
      <c r="A165" s="475"/>
      <c r="B165" s="475"/>
      <c r="C165" s="475"/>
      <c r="D165" s="475"/>
      <c r="E165" s="475"/>
      <c r="F165" s="475"/>
      <c r="G165" s="475"/>
      <c r="H165" s="475"/>
      <c r="I165" s="475"/>
      <c r="J165" s="475"/>
      <c r="K165" s="475"/>
      <c r="L165" s="475"/>
      <c r="M165" s="475"/>
      <c r="N165" s="475"/>
      <c r="O165" s="475"/>
      <c r="P165" s="475"/>
      <c r="Q165" s="475"/>
      <c r="R165" s="475"/>
      <c r="S165" s="475"/>
      <c r="T165" s="475"/>
      <c r="U165" s="475"/>
      <c r="V165" s="475"/>
      <c r="W165" s="475"/>
      <c r="X165" s="475"/>
      <c r="Y165" s="475"/>
      <c r="Z165" s="475"/>
    </row>
    <row r="166" customHeight="1" spans="1:26">
      <c r="A166" s="475"/>
      <c r="B166" s="475"/>
      <c r="C166" s="475"/>
      <c r="D166" s="475"/>
      <c r="E166" s="475"/>
      <c r="F166" s="475"/>
      <c r="G166" s="475"/>
      <c r="H166" s="475"/>
      <c r="I166" s="475"/>
      <c r="J166" s="475"/>
      <c r="K166" s="475"/>
      <c r="L166" s="475"/>
      <c r="M166" s="475"/>
      <c r="N166" s="475"/>
      <c r="O166" s="475"/>
      <c r="P166" s="475"/>
      <c r="Q166" s="475"/>
      <c r="R166" s="475"/>
      <c r="S166" s="475"/>
      <c r="T166" s="475"/>
      <c r="U166" s="475"/>
      <c r="V166" s="475"/>
      <c r="W166" s="475"/>
      <c r="X166" s="475"/>
      <c r="Y166" s="475"/>
      <c r="Z166" s="475"/>
    </row>
    <row r="167" customHeight="1" spans="1:26">
      <c r="A167" s="475"/>
      <c r="B167" s="475"/>
      <c r="C167" s="475"/>
      <c r="D167" s="475"/>
      <c r="E167" s="475"/>
      <c r="F167" s="475"/>
      <c r="G167" s="475"/>
      <c r="H167" s="475"/>
      <c r="I167" s="475"/>
      <c r="J167" s="475"/>
      <c r="K167" s="475"/>
      <c r="L167" s="475"/>
      <c r="M167" s="475"/>
      <c r="N167" s="475"/>
      <c r="O167" s="475"/>
      <c r="P167" s="475"/>
      <c r="Q167" s="475"/>
      <c r="R167" s="475"/>
      <c r="S167" s="475"/>
      <c r="T167" s="475"/>
      <c r="U167" s="475"/>
      <c r="V167" s="475"/>
      <c r="W167" s="475"/>
      <c r="X167" s="475"/>
      <c r="Y167" s="475"/>
      <c r="Z167" s="475"/>
    </row>
    <row r="168" customHeight="1" spans="1:26">
      <c r="A168" s="475"/>
      <c r="B168" s="475"/>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c r="Z168" s="475"/>
    </row>
    <row r="169" customHeight="1" spans="1:26">
      <c r="A169" s="475"/>
      <c r="B169" s="475"/>
      <c r="C169" s="475"/>
      <c r="D169" s="475"/>
      <c r="E169" s="475"/>
      <c r="F169" s="475"/>
      <c r="G169" s="475"/>
      <c r="H169" s="475"/>
      <c r="I169" s="475"/>
      <c r="J169" s="475"/>
      <c r="K169" s="475"/>
      <c r="L169" s="475"/>
      <c r="M169" s="475"/>
      <c r="N169" s="475"/>
      <c r="O169" s="475"/>
      <c r="P169" s="475"/>
      <c r="Q169" s="475"/>
      <c r="R169" s="475"/>
      <c r="S169" s="475"/>
      <c r="T169" s="475"/>
      <c r="U169" s="475"/>
      <c r="V169" s="475"/>
      <c r="W169" s="475"/>
      <c r="X169" s="475"/>
      <c r="Y169" s="475"/>
      <c r="Z169" s="475"/>
    </row>
    <row r="170" customHeight="1" spans="1:26">
      <c r="A170" s="475"/>
      <c r="B170" s="475"/>
      <c r="C170" s="475"/>
      <c r="D170" s="475"/>
      <c r="E170" s="475"/>
      <c r="F170" s="475"/>
      <c r="G170" s="475"/>
      <c r="H170" s="475"/>
      <c r="I170" s="475"/>
      <c r="J170" s="475"/>
      <c r="K170" s="475"/>
      <c r="L170" s="475"/>
      <c r="M170" s="475"/>
      <c r="N170" s="475"/>
      <c r="O170" s="475"/>
      <c r="P170" s="475"/>
      <c r="Q170" s="475"/>
      <c r="R170" s="475"/>
      <c r="S170" s="475"/>
      <c r="T170" s="475"/>
      <c r="U170" s="475"/>
      <c r="V170" s="475"/>
      <c r="W170" s="475"/>
      <c r="X170" s="475"/>
      <c r="Y170" s="475"/>
      <c r="Z170" s="475"/>
    </row>
    <row r="171" customHeight="1" spans="1:26">
      <c r="A171" s="475"/>
      <c r="B171" s="475"/>
      <c r="C171" s="475"/>
      <c r="D171" s="475"/>
      <c r="E171" s="475"/>
      <c r="F171" s="475"/>
      <c r="G171" s="475"/>
      <c r="H171" s="475"/>
      <c r="I171" s="475"/>
      <c r="J171" s="475"/>
      <c r="K171" s="475"/>
      <c r="L171" s="475"/>
      <c r="M171" s="475"/>
      <c r="N171" s="475"/>
      <c r="O171" s="475"/>
      <c r="P171" s="475"/>
      <c r="Q171" s="475"/>
      <c r="R171" s="475"/>
      <c r="S171" s="475"/>
      <c r="T171" s="475"/>
      <c r="U171" s="475"/>
      <c r="V171" s="475"/>
      <c r="W171" s="475"/>
      <c r="X171" s="475"/>
      <c r="Y171" s="475"/>
      <c r="Z171" s="475"/>
    </row>
    <row r="172" customHeight="1" spans="1:26">
      <c r="A172" s="475"/>
      <c r="B172" s="475"/>
      <c r="C172" s="475"/>
      <c r="D172" s="475"/>
      <c r="E172" s="475"/>
      <c r="F172" s="475"/>
      <c r="G172" s="475"/>
      <c r="H172" s="475"/>
      <c r="I172" s="475"/>
      <c r="J172" s="475"/>
      <c r="K172" s="475"/>
      <c r="L172" s="475"/>
      <c r="M172" s="475"/>
      <c r="N172" s="475"/>
      <c r="O172" s="475"/>
      <c r="P172" s="475"/>
      <c r="Q172" s="475"/>
      <c r="R172" s="475"/>
      <c r="S172" s="475"/>
      <c r="T172" s="475"/>
      <c r="U172" s="475"/>
      <c r="V172" s="475"/>
      <c r="W172" s="475"/>
      <c r="X172" s="475"/>
      <c r="Y172" s="475"/>
      <c r="Z172" s="475"/>
    </row>
    <row r="173" customHeight="1" spans="1:26">
      <c r="A173" s="475"/>
      <c r="B173" s="475"/>
      <c r="C173" s="475"/>
      <c r="D173" s="475"/>
      <c r="E173" s="475"/>
      <c r="F173" s="475"/>
      <c r="G173" s="475"/>
      <c r="H173" s="475"/>
      <c r="I173" s="475"/>
      <c r="J173" s="475"/>
      <c r="K173" s="475"/>
      <c r="L173" s="475"/>
      <c r="M173" s="475"/>
      <c r="N173" s="475"/>
      <c r="O173" s="475"/>
      <c r="P173" s="475"/>
      <c r="Q173" s="475"/>
      <c r="R173" s="475"/>
      <c r="S173" s="475"/>
      <c r="T173" s="475"/>
      <c r="U173" s="475"/>
      <c r="V173" s="475"/>
      <c r="W173" s="475"/>
      <c r="X173" s="475"/>
      <c r="Y173" s="475"/>
      <c r="Z173" s="475"/>
    </row>
    <row r="174" customHeight="1" spans="1:26">
      <c r="A174" s="475"/>
      <c r="B174" s="475"/>
      <c r="C174" s="475"/>
      <c r="D174" s="475"/>
      <c r="E174" s="475"/>
      <c r="F174" s="475"/>
      <c r="G174" s="475"/>
      <c r="H174" s="475"/>
      <c r="I174" s="475"/>
      <c r="J174" s="475"/>
      <c r="K174" s="475"/>
      <c r="L174" s="475"/>
      <c r="M174" s="475"/>
      <c r="N174" s="475"/>
      <c r="O174" s="475"/>
      <c r="P174" s="475"/>
      <c r="Q174" s="475"/>
      <c r="R174" s="475"/>
      <c r="S174" s="475"/>
      <c r="T174" s="475"/>
      <c r="U174" s="475"/>
      <c r="V174" s="475"/>
      <c r="W174" s="475"/>
      <c r="X174" s="475"/>
      <c r="Y174" s="475"/>
      <c r="Z174" s="475"/>
    </row>
    <row r="175" customHeight="1" spans="1:26">
      <c r="A175" s="475"/>
      <c r="B175" s="475"/>
      <c r="C175" s="475"/>
      <c r="D175" s="475"/>
      <c r="E175" s="475"/>
      <c r="F175" s="475"/>
      <c r="G175" s="475"/>
      <c r="H175" s="475"/>
      <c r="I175" s="475"/>
      <c r="J175" s="475"/>
      <c r="K175" s="475"/>
      <c r="L175" s="475"/>
      <c r="M175" s="475"/>
      <c r="N175" s="475"/>
      <c r="O175" s="475"/>
      <c r="P175" s="475"/>
      <c r="Q175" s="475"/>
      <c r="R175" s="475"/>
      <c r="S175" s="475"/>
      <c r="T175" s="475"/>
      <c r="U175" s="475"/>
      <c r="V175" s="475"/>
      <c r="W175" s="475"/>
      <c r="X175" s="475"/>
      <c r="Y175" s="475"/>
      <c r="Z175" s="475"/>
    </row>
    <row r="176" customHeight="1" spans="1:26">
      <c r="A176" s="475"/>
      <c r="B176" s="475"/>
      <c r="C176" s="475"/>
      <c r="D176" s="475"/>
      <c r="E176" s="475"/>
      <c r="F176" s="475"/>
      <c r="G176" s="475"/>
      <c r="H176" s="475"/>
      <c r="I176" s="475"/>
      <c r="J176" s="475"/>
      <c r="K176" s="475"/>
      <c r="L176" s="475"/>
      <c r="M176" s="475"/>
      <c r="N176" s="475"/>
      <c r="O176" s="475"/>
      <c r="P176" s="475"/>
      <c r="Q176" s="475"/>
      <c r="R176" s="475"/>
      <c r="S176" s="475"/>
      <c r="T176" s="475"/>
      <c r="U176" s="475"/>
      <c r="V176" s="475"/>
      <c r="W176" s="475"/>
      <c r="X176" s="475"/>
      <c r="Y176" s="475"/>
      <c r="Z176" s="475"/>
    </row>
    <row r="177" customHeight="1" spans="1:26">
      <c r="A177" s="475"/>
      <c r="B177" s="475"/>
      <c r="C177" s="475"/>
      <c r="D177" s="475"/>
      <c r="E177" s="475"/>
      <c r="F177" s="475"/>
      <c r="G177" s="475"/>
      <c r="H177" s="475"/>
      <c r="I177" s="475"/>
      <c r="J177" s="475"/>
      <c r="K177" s="475"/>
      <c r="L177" s="475"/>
      <c r="M177" s="475"/>
      <c r="N177" s="475"/>
      <c r="O177" s="475"/>
      <c r="P177" s="475"/>
      <c r="Q177" s="475"/>
      <c r="R177" s="475"/>
      <c r="S177" s="475"/>
      <c r="T177" s="475"/>
      <c r="U177" s="475"/>
      <c r="V177" s="475"/>
      <c r="W177" s="475"/>
      <c r="X177" s="475"/>
      <c r="Y177" s="475"/>
      <c r="Z177" s="475"/>
    </row>
    <row r="178" customHeight="1" spans="1:26">
      <c r="A178" s="475"/>
      <c r="B178" s="475"/>
      <c r="C178" s="475"/>
      <c r="D178" s="475"/>
      <c r="E178" s="475"/>
      <c r="F178" s="475"/>
      <c r="G178" s="475"/>
      <c r="H178" s="475"/>
      <c r="I178" s="475"/>
      <c r="J178" s="475"/>
      <c r="K178" s="475"/>
      <c r="L178" s="475"/>
      <c r="M178" s="475"/>
      <c r="N178" s="475"/>
      <c r="O178" s="475"/>
      <c r="P178" s="475"/>
      <c r="Q178" s="475"/>
      <c r="R178" s="475"/>
      <c r="S178" s="475"/>
      <c r="T178" s="475"/>
      <c r="U178" s="475"/>
      <c r="V178" s="475"/>
      <c r="W178" s="475"/>
      <c r="X178" s="475"/>
      <c r="Y178" s="475"/>
      <c r="Z178" s="475"/>
    </row>
    <row r="179" customHeight="1" spans="1:26">
      <c r="A179" s="475"/>
      <c r="B179" s="475"/>
      <c r="C179" s="475"/>
      <c r="D179" s="475"/>
      <c r="E179" s="475"/>
      <c r="F179" s="475"/>
      <c r="G179" s="475"/>
      <c r="H179" s="475"/>
      <c r="I179" s="475"/>
      <c r="J179" s="475"/>
      <c r="K179" s="475"/>
      <c r="L179" s="475"/>
      <c r="M179" s="475"/>
      <c r="N179" s="475"/>
      <c r="O179" s="475"/>
      <c r="P179" s="475"/>
      <c r="Q179" s="475"/>
      <c r="R179" s="475"/>
      <c r="S179" s="475"/>
      <c r="T179" s="475"/>
      <c r="U179" s="475"/>
      <c r="V179" s="475"/>
      <c r="W179" s="475"/>
      <c r="X179" s="475"/>
      <c r="Y179" s="475"/>
      <c r="Z179" s="475"/>
    </row>
    <row r="180" customHeight="1" spans="1:26">
      <c r="A180" s="475"/>
      <c r="B180" s="475"/>
      <c r="C180" s="475"/>
      <c r="D180" s="475"/>
      <c r="E180" s="475"/>
      <c r="F180" s="475"/>
      <c r="G180" s="475"/>
      <c r="H180" s="475"/>
      <c r="I180" s="475"/>
      <c r="J180" s="475"/>
      <c r="K180" s="475"/>
      <c r="L180" s="475"/>
      <c r="M180" s="475"/>
      <c r="N180" s="475"/>
      <c r="O180" s="475"/>
      <c r="P180" s="475"/>
      <c r="Q180" s="475"/>
      <c r="R180" s="475"/>
      <c r="S180" s="475"/>
      <c r="T180" s="475"/>
      <c r="U180" s="475"/>
      <c r="V180" s="475"/>
      <c r="W180" s="475"/>
      <c r="X180" s="475"/>
      <c r="Y180" s="475"/>
      <c r="Z180" s="475"/>
    </row>
    <row r="181" customHeight="1" spans="1:26">
      <c r="A181" s="475"/>
      <c r="B181" s="475"/>
      <c r="C181" s="475"/>
      <c r="D181" s="475"/>
      <c r="E181" s="475"/>
      <c r="F181" s="475"/>
      <c r="G181" s="475"/>
      <c r="H181" s="475"/>
      <c r="I181" s="475"/>
      <c r="J181" s="475"/>
      <c r="K181" s="475"/>
      <c r="L181" s="475"/>
      <c r="M181" s="475"/>
      <c r="N181" s="475"/>
      <c r="O181" s="475"/>
      <c r="P181" s="475"/>
      <c r="Q181" s="475"/>
      <c r="R181" s="475"/>
      <c r="S181" s="475"/>
      <c r="T181" s="475"/>
      <c r="U181" s="475"/>
      <c r="V181" s="475"/>
      <c r="W181" s="475"/>
      <c r="X181" s="475"/>
      <c r="Y181" s="475"/>
      <c r="Z181" s="475"/>
    </row>
    <row r="182" customHeight="1" spans="1:26">
      <c r="A182" s="475"/>
      <c r="B182" s="475"/>
      <c r="C182" s="475"/>
      <c r="D182" s="475"/>
      <c r="E182" s="475"/>
      <c r="F182" s="475"/>
      <c r="G182" s="475"/>
      <c r="H182" s="475"/>
      <c r="I182" s="475"/>
      <c r="J182" s="475"/>
      <c r="K182" s="475"/>
      <c r="L182" s="475"/>
      <c r="M182" s="475"/>
      <c r="N182" s="475"/>
      <c r="O182" s="475"/>
      <c r="P182" s="475"/>
      <c r="Q182" s="475"/>
      <c r="R182" s="475"/>
      <c r="S182" s="475"/>
      <c r="T182" s="475"/>
      <c r="U182" s="475"/>
      <c r="V182" s="475"/>
      <c r="W182" s="475"/>
      <c r="X182" s="475"/>
      <c r="Y182" s="475"/>
      <c r="Z182" s="475"/>
    </row>
    <row r="183" customHeight="1" spans="1:26">
      <c r="A183" s="475"/>
      <c r="B183" s="475"/>
      <c r="C183" s="475"/>
      <c r="D183" s="475"/>
      <c r="E183" s="475"/>
      <c r="F183" s="475"/>
      <c r="G183" s="475"/>
      <c r="H183" s="475"/>
      <c r="I183" s="475"/>
      <c r="J183" s="475"/>
      <c r="K183" s="475"/>
      <c r="L183" s="475"/>
      <c r="M183" s="475"/>
      <c r="N183" s="475"/>
      <c r="O183" s="475"/>
      <c r="P183" s="475"/>
      <c r="Q183" s="475"/>
      <c r="R183" s="475"/>
      <c r="S183" s="475"/>
      <c r="T183" s="475"/>
      <c r="U183" s="475"/>
      <c r="V183" s="475"/>
      <c r="W183" s="475"/>
      <c r="X183" s="475"/>
      <c r="Y183" s="475"/>
      <c r="Z183" s="475"/>
    </row>
    <row r="184" customHeight="1" spans="1:26">
      <c r="A184" s="475"/>
      <c r="B184" s="475"/>
      <c r="C184" s="475"/>
      <c r="D184" s="475"/>
      <c r="E184" s="475"/>
      <c r="F184" s="475"/>
      <c r="G184" s="475"/>
      <c r="H184" s="475"/>
      <c r="I184" s="475"/>
      <c r="J184" s="475"/>
      <c r="K184" s="475"/>
      <c r="L184" s="475"/>
      <c r="M184" s="475"/>
      <c r="N184" s="475"/>
      <c r="O184" s="475"/>
      <c r="P184" s="475"/>
      <c r="Q184" s="475"/>
      <c r="R184" s="475"/>
      <c r="S184" s="475"/>
      <c r="T184" s="475"/>
      <c r="U184" s="475"/>
      <c r="V184" s="475"/>
      <c r="W184" s="475"/>
      <c r="X184" s="475"/>
      <c r="Y184" s="475"/>
      <c r="Z184" s="475"/>
    </row>
    <row r="185" customHeight="1" spans="1:26">
      <c r="A185" s="475"/>
      <c r="B185" s="475"/>
      <c r="C185" s="475"/>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c r="Z185" s="475"/>
    </row>
    <row r="186" customHeight="1" spans="1:26">
      <c r="A186" s="475"/>
      <c r="B186" s="475"/>
      <c r="C186" s="475"/>
      <c r="D186" s="475"/>
      <c r="E186" s="475"/>
      <c r="F186" s="475"/>
      <c r="G186" s="475"/>
      <c r="H186" s="475"/>
      <c r="I186" s="475"/>
      <c r="J186" s="475"/>
      <c r="K186" s="475"/>
      <c r="L186" s="475"/>
      <c r="M186" s="475"/>
      <c r="N186" s="475"/>
      <c r="O186" s="475"/>
      <c r="P186" s="475"/>
      <c r="Q186" s="475"/>
      <c r="R186" s="475"/>
      <c r="S186" s="475"/>
      <c r="T186" s="475"/>
      <c r="U186" s="475"/>
      <c r="V186" s="475"/>
      <c r="W186" s="475"/>
      <c r="X186" s="475"/>
      <c r="Y186" s="475"/>
      <c r="Z186" s="475"/>
    </row>
    <row r="187" customHeight="1" spans="1:26">
      <c r="A187" s="475"/>
      <c r="B187" s="475"/>
      <c r="C187" s="475"/>
      <c r="D187" s="475"/>
      <c r="E187" s="475"/>
      <c r="F187" s="475"/>
      <c r="G187" s="475"/>
      <c r="H187" s="475"/>
      <c r="I187" s="475"/>
      <c r="J187" s="475"/>
      <c r="K187" s="475"/>
      <c r="L187" s="475"/>
      <c r="M187" s="475"/>
      <c r="N187" s="475"/>
      <c r="O187" s="475"/>
      <c r="P187" s="475"/>
      <c r="Q187" s="475"/>
      <c r="R187" s="475"/>
      <c r="S187" s="475"/>
      <c r="T187" s="475"/>
      <c r="U187" s="475"/>
      <c r="V187" s="475"/>
      <c r="W187" s="475"/>
      <c r="X187" s="475"/>
      <c r="Y187" s="475"/>
      <c r="Z187" s="475"/>
    </row>
    <row r="188" customHeight="1" spans="1:26">
      <c r="A188" s="475"/>
      <c r="B188" s="475"/>
      <c r="C188" s="475"/>
      <c r="D188" s="475"/>
      <c r="E188" s="475"/>
      <c r="F188" s="475"/>
      <c r="G188" s="475"/>
      <c r="H188" s="475"/>
      <c r="I188" s="475"/>
      <c r="J188" s="475"/>
      <c r="K188" s="475"/>
      <c r="L188" s="475"/>
      <c r="M188" s="475"/>
      <c r="N188" s="475"/>
      <c r="O188" s="475"/>
      <c r="P188" s="475"/>
      <c r="Q188" s="475"/>
      <c r="R188" s="475"/>
      <c r="S188" s="475"/>
      <c r="T188" s="475"/>
      <c r="U188" s="475"/>
      <c r="V188" s="475"/>
      <c r="W188" s="475"/>
      <c r="X188" s="475"/>
      <c r="Y188" s="475"/>
      <c r="Z188" s="475"/>
    </row>
    <row r="189" customHeight="1" spans="1:26">
      <c r="A189" s="475"/>
      <c r="B189" s="475"/>
      <c r="C189" s="475"/>
      <c r="D189" s="475"/>
      <c r="E189" s="475"/>
      <c r="F189" s="475"/>
      <c r="G189" s="475"/>
      <c r="H189" s="475"/>
      <c r="I189" s="475"/>
      <c r="J189" s="475"/>
      <c r="K189" s="475"/>
      <c r="L189" s="475"/>
      <c r="M189" s="475"/>
      <c r="N189" s="475"/>
      <c r="O189" s="475"/>
      <c r="P189" s="475"/>
      <c r="Q189" s="475"/>
      <c r="R189" s="475"/>
      <c r="S189" s="475"/>
      <c r="T189" s="475"/>
      <c r="U189" s="475"/>
      <c r="V189" s="475"/>
      <c r="W189" s="475"/>
      <c r="X189" s="475"/>
      <c r="Y189" s="475"/>
      <c r="Z189" s="475"/>
    </row>
    <row r="190" customHeight="1" spans="1:26">
      <c r="A190" s="475"/>
      <c r="B190" s="475"/>
      <c r="C190" s="475"/>
      <c r="D190" s="475"/>
      <c r="E190" s="475"/>
      <c r="F190" s="475"/>
      <c r="G190" s="475"/>
      <c r="H190" s="475"/>
      <c r="I190" s="475"/>
      <c r="J190" s="475"/>
      <c r="K190" s="475"/>
      <c r="L190" s="475"/>
      <c r="M190" s="475"/>
      <c r="N190" s="475"/>
      <c r="O190" s="475"/>
      <c r="P190" s="475"/>
      <c r="Q190" s="475"/>
      <c r="R190" s="475"/>
      <c r="S190" s="475"/>
      <c r="T190" s="475"/>
      <c r="U190" s="475"/>
      <c r="V190" s="475"/>
      <c r="W190" s="475"/>
      <c r="X190" s="475"/>
      <c r="Y190" s="475"/>
      <c r="Z190" s="475"/>
    </row>
    <row r="191" customHeight="1" spans="1:26">
      <c r="A191" s="475"/>
      <c r="B191" s="475"/>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c r="Z191" s="475"/>
    </row>
    <row r="192" customHeight="1" spans="1:26">
      <c r="A192" s="475"/>
      <c r="B192" s="475"/>
      <c r="C192" s="475"/>
      <c r="D192" s="475"/>
      <c r="E192" s="475"/>
      <c r="F192" s="475"/>
      <c r="G192" s="475"/>
      <c r="H192" s="475"/>
      <c r="I192" s="475"/>
      <c r="J192" s="475"/>
      <c r="K192" s="475"/>
      <c r="L192" s="475"/>
      <c r="M192" s="475"/>
      <c r="N192" s="475"/>
      <c r="O192" s="475"/>
      <c r="P192" s="475"/>
      <c r="Q192" s="475"/>
      <c r="R192" s="475"/>
      <c r="S192" s="475"/>
      <c r="T192" s="475"/>
      <c r="U192" s="475"/>
      <c r="V192" s="475"/>
      <c r="W192" s="475"/>
      <c r="X192" s="475"/>
      <c r="Y192" s="475"/>
      <c r="Z192" s="475"/>
    </row>
    <row r="193" customHeight="1" spans="1:26">
      <c r="A193" s="475"/>
      <c r="B193" s="475"/>
      <c r="C193" s="475"/>
      <c r="D193" s="475"/>
      <c r="E193" s="475"/>
      <c r="F193" s="475"/>
      <c r="G193" s="475"/>
      <c r="H193" s="475"/>
      <c r="I193" s="475"/>
      <c r="J193" s="475"/>
      <c r="K193" s="475"/>
      <c r="L193" s="475"/>
      <c r="M193" s="475"/>
      <c r="N193" s="475"/>
      <c r="O193" s="475"/>
      <c r="P193" s="475"/>
      <c r="Q193" s="475"/>
      <c r="R193" s="475"/>
      <c r="S193" s="475"/>
      <c r="T193" s="475"/>
      <c r="U193" s="475"/>
      <c r="V193" s="475"/>
      <c r="W193" s="475"/>
      <c r="X193" s="475"/>
      <c r="Y193" s="475"/>
      <c r="Z193" s="475"/>
    </row>
    <row r="194" customHeight="1" spans="1:26">
      <c r="A194" s="475"/>
      <c r="B194" s="475"/>
      <c r="C194" s="475"/>
      <c r="D194" s="475"/>
      <c r="E194" s="475"/>
      <c r="F194" s="475"/>
      <c r="G194" s="475"/>
      <c r="H194" s="475"/>
      <c r="I194" s="475"/>
      <c r="J194" s="475"/>
      <c r="K194" s="475"/>
      <c r="L194" s="475"/>
      <c r="M194" s="475"/>
      <c r="N194" s="475"/>
      <c r="O194" s="475"/>
      <c r="P194" s="475"/>
      <c r="Q194" s="475"/>
      <c r="R194" s="475"/>
      <c r="S194" s="475"/>
      <c r="T194" s="475"/>
      <c r="U194" s="475"/>
      <c r="V194" s="475"/>
      <c r="W194" s="475"/>
      <c r="X194" s="475"/>
      <c r="Y194" s="475"/>
      <c r="Z194" s="475"/>
    </row>
    <row r="195" customHeight="1" spans="1:26">
      <c r="A195" s="475"/>
      <c r="B195" s="475"/>
      <c r="C195" s="475"/>
      <c r="D195" s="475"/>
      <c r="E195" s="475"/>
      <c r="F195" s="475"/>
      <c r="G195" s="475"/>
      <c r="H195" s="475"/>
      <c r="I195" s="475"/>
      <c r="J195" s="475"/>
      <c r="K195" s="475"/>
      <c r="L195" s="475"/>
      <c r="M195" s="475"/>
      <c r="N195" s="475"/>
      <c r="O195" s="475"/>
      <c r="P195" s="475"/>
      <c r="Q195" s="475"/>
      <c r="R195" s="475"/>
      <c r="S195" s="475"/>
      <c r="T195" s="475"/>
      <c r="U195" s="475"/>
      <c r="V195" s="475"/>
      <c r="W195" s="475"/>
      <c r="X195" s="475"/>
      <c r="Y195" s="475"/>
      <c r="Z195" s="475"/>
    </row>
    <row r="196" customHeight="1" spans="1:26">
      <c r="A196" s="475"/>
      <c r="B196" s="475"/>
      <c r="C196" s="475"/>
      <c r="D196" s="475"/>
      <c r="E196" s="475"/>
      <c r="F196" s="475"/>
      <c r="G196" s="475"/>
      <c r="H196" s="475"/>
      <c r="I196" s="475"/>
      <c r="J196" s="475"/>
      <c r="K196" s="475"/>
      <c r="L196" s="475"/>
      <c r="M196" s="475"/>
      <c r="N196" s="475"/>
      <c r="O196" s="475"/>
      <c r="P196" s="475"/>
      <c r="Q196" s="475"/>
      <c r="R196" s="475"/>
      <c r="S196" s="475"/>
      <c r="T196" s="475"/>
      <c r="U196" s="475"/>
      <c r="V196" s="475"/>
      <c r="W196" s="475"/>
      <c r="X196" s="475"/>
      <c r="Y196" s="475"/>
      <c r="Z196" s="475"/>
    </row>
    <row r="197" customHeight="1" spans="1:26">
      <c r="A197" s="475"/>
      <c r="B197" s="475"/>
      <c r="C197" s="475"/>
      <c r="D197" s="475"/>
      <c r="E197" s="475"/>
      <c r="F197" s="475"/>
      <c r="G197" s="475"/>
      <c r="H197" s="475"/>
      <c r="I197" s="475"/>
      <c r="J197" s="475"/>
      <c r="K197" s="475"/>
      <c r="L197" s="475"/>
      <c r="M197" s="475"/>
      <c r="N197" s="475"/>
      <c r="O197" s="475"/>
      <c r="P197" s="475"/>
      <c r="Q197" s="475"/>
      <c r="R197" s="475"/>
      <c r="S197" s="475"/>
      <c r="T197" s="475"/>
      <c r="U197" s="475"/>
      <c r="V197" s="475"/>
      <c r="W197" s="475"/>
      <c r="X197" s="475"/>
      <c r="Y197" s="475"/>
      <c r="Z197" s="475"/>
    </row>
    <row r="198" customHeight="1" spans="1:26">
      <c r="A198" s="475"/>
      <c r="B198" s="475"/>
      <c r="C198" s="475"/>
      <c r="D198" s="475"/>
      <c r="E198" s="475"/>
      <c r="F198" s="475"/>
      <c r="G198" s="475"/>
      <c r="H198" s="475"/>
      <c r="I198" s="475"/>
      <c r="J198" s="475"/>
      <c r="K198" s="475"/>
      <c r="L198" s="475"/>
      <c r="M198" s="475"/>
      <c r="N198" s="475"/>
      <c r="O198" s="475"/>
      <c r="P198" s="475"/>
      <c r="Q198" s="475"/>
      <c r="R198" s="475"/>
      <c r="S198" s="475"/>
      <c r="T198" s="475"/>
      <c r="U198" s="475"/>
      <c r="V198" s="475"/>
      <c r="W198" s="475"/>
      <c r="X198" s="475"/>
      <c r="Y198" s="475"/>
      <c r="Z198" s="475"/>
    </row>
    <row r="199" customHeight="1" spans="1:26">
      <c r="A199" s="475"/>
      <c r="B199" s="475"/>
      <c r="C199" s="475"/>
      <c r="D199" s="475"/>
      <c r="E199" s="475"/>
      <c r="F199" s="475"/>
      <c r="G199" s="475"/>
      <c r="H199" s="475"/>
      <c r="I199" s="475"/>
      <c r="J199" s="475"/>
      <c r="K199" s="475"/>
      <c r="L199" s="475"/>
      <c r="M199" s="475"/>
      <c r="N199" s="475"/>
      <c r="O199" s="475"/>
      <c r="P199" s="475"/>
      <c r="Q199" s="475"/>
      <c r="R199" s="475"/>
      <c r="S199" s="475"/>
      <c r="T199" s="475"/>
      <c r="U199" s="475"/>
      <c r="V199" s="475"/>
      <c r="W199" s="475"/>
      <c r="X199" s="475"/>
      <c r="Y199" s="475"/>
      <c r="Z199" s="475"/>
    </row>
    <row r="200" customHeight="1" spans="1:26">
      <c r="A200" s="475"/>
      <c r="B200" s="475"/>
      <c r="C200" s="475"/>
      <c r="D200" s="475"/>
      <c r="E200" s="475"/>
      <c r="F200" s="475"/>
      <c r="G200" s="475"/>
      <c r="H200" s="475"/>
      <c r="I200" s="475"/>
      <c r="J200" s="475"/>
      <c r="K200" s="475"/>
      <c r="L200" s="475"/>
      <c r="M200" s="475"/>
      <c r="N200" s="475"/>
      <c r="O200" s="475"/>
      <c r="P200" s="475"/>
      <c r="Q200" s="475"/>
      <c r="R200" s="475"/>
      <c r="S200" s="475"/>
      <c r="T200" s="475"/>
      <c r="U200" s="475"/>
      <c r="V200" s="475"/>
      <c r="W200" s="475"/>
      <c r="X200" s="475"/>
      <c r="Y200" s="475"/>
      <c r="Z200" s="475"/>
    </row>
    <row r="201" customHeight="1" spans="1:26">
      <c r="A201" s="475"/>
      <c r="B201" s="475"/>
      <c r="C201" s="475"/>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c r="Z201" s="475"/>
    </row>
    <row r="202" customHeight="1" spans="1:26">
      <c r="A202" s="475"/>
      <c r="B202" s="475"/>
      <c r="C202" s="475"/>
      <c r="D202" s="475"/>
      <c r="E202" s="475"/>
      <c r="F202" s="475"/>
      <c r="G202" s="475"/>
      <c r="H202" s="475"/>
      <c r="I202" s="475"/>
      <c r="J202" s="475"/>
      <c r="K202" s="475"/>
      <c r="L202" s="475"/>
      <c r="M202" s="475"/>
      <c r="N202" s="475"/>
      <c r="O202" s="475"/>
      <c r="P202" s="475"/>
      <c r="Q202" s="475"/>
      <c r="R202" s="475"/>
      <c r="S202" s="475"/>
      <c r="T202" s="475"/>
      <c r="U202" s="475"/>
      <c r="V202" s="475"/>
      <c r="W202" s="475"/>
      <c r="X202" s="475"/>
      <c r="Y202" s="475"/>
      <c r="Z202" s="475"/>
    </row>
    <row r="203" customHeight="1" spans="1:26">
      <c r="A203" s="475"/>
      <c r="B203" s="475"/>
      <c r="C203" s="475"/>
      <c r="D203" s="475"/>
      <c r="E203" s="475"/>
      <c r="F203" s="475"/>
      <c r="G203" s="475"/>
      <c r="H203" s="475"/>
      <c r="I203" s="475"/>
      <c r="J203" s="475"/>
      <c r="K203" s="475"/>
      <c r="L203" s="475"/>
      <c r="M203" s="475"/>
      <c r="N203" s="475"/>
      <c r="O203" s="475"/>
      <c r="P203" s="475"/>
      <c r="Q203" s="475"/>
      <c r="R203" s="475"/>
      <c r="S203" s="475"/>
      <c r="T203" s="475"/>
      <c r="U203" s="475"/>
      <c r="V203" s="475"/>
      <c r="W203" s="475"/>
      <c r="X203" s="475"/>
      <c r="Y203" s="475"/>
      <c r="Z203" s="475"/>
    </row>
    <row r="204" customHeight="1" spans="1:26">
      <c r="A204" s="475"/>
      <c r="B204" s="475"/>
      <c r="C204" s="475"/>
      <c r="D204" s="475"/>
      <c r="E204" s="475"/>
      <c r="F204" s="475"/>
      <c r="G204" s="475"/>
      <c r="H204" s="475"/>
      <c r="I204" s="475"/>
      <c r="J204" s="475"/>
      <c r="K204" s="475"/>
      <c r="L204" s="475"/>
      <c r="M204" s="475"/>
      <c r="N204" s="475"/>
      <c r="O204" s="475"/>
      <c r="P204" s="475"/>
      <c r="Q204" s="475"/>
      <c r="R204" s="475"/>
      <c r="S204" s="475"/>
      <c r="T204" s="475"/>
      <c r="U204" s="475"/>
      <c r="V204" s="475"/>
      <c r="W204" s="475"/>
      <c r="X204" s="475"/>
      <c r="Y204" s="475"/>
      <c r="Z204" s="475"/>
    </row>
    <row r="205" customHeight="1" spans="1:26">
      <c r="A205" s="475"/>
      <c r="B205" s="475"/>
      <c r="C205" s="475"/>
      <c r="D205" s="475"/>
      <c r="E205" s="475"/>
      <c r="F205" s="475"/>
      <c r="G205" s="475"/>
      <c r="H205" s="475"/>
      <c r="I205" s="475"/>
      <c r="J205" s="475"/>
      <c r="K205" s="475"/>
      <c r="L205" s="475"/>
      <c r="M205" s="475"/>
      <c r="N205" s="475"/>
      <c r="O205" s="475"/>
      <c r="P205" s="475"/>
      <c r="Q205" s="475"/>
      <c r="R205" s="475"/>
      <c r="S205" s="475"/>
      <c r="T205" s="475"/>
      <c r="U205" s="475"/>
      <c r="V205" s="475"/>
      <c r="W205" s="475"/>
      <c r="X205" s="475"/>
      <c r="Y205" s="475"/>
      <c r="Z205" s="475"/>
    </row>
    <row r="206" customHeight="1" spans="1:26">
      <c r="A206" s="475"/>
      <c r="B206" s="475"/>
      <c r="C206" s="475"/>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c r="Z206" s="475"/>
    </row>
    <row r="207" customHeight="1" spans="1:26">
      <c r="A207" s="475"/>
      <c r="B207" s="475"/>
      <c r="C207" s="475"/>
      <c r="D207" s="475"/>
      <c r="E207" s="475"/>
      <c r="F207" s="475"/>
      <c r="G207" s="475"/>
      <c r="H207" s="475"/>
      <c r="I207" s="475"/>
      <c r="J207" s="475"/>
      <c r="K207" s="475"/>
      <c r="L207" s="475"/>
      <c r="M207" s="475"/>
      <c r="N207" s="475"/>
      <c r="O207" s="475"/>
      <c r="P207" s="475"/>
      <c r="Q207" s="475"/>
      <c r="R207" s="475"/>
      <c r="S207" s="475"/>
      <c r="T207" s="475"/>
      <c r="U207" s="475"/>
      <c r="V207" s="475"/>
      <c r="W207" s="475"/>
      <c r="X207" s="475"/>
      <c r="Y207" s="475"/>
      <c r="Z207" s="475"/>
    </row>
    <row r="208" customHeight="1" spans="1:26">
      <c r="A208" s="475"/>
      <c r="B208" s="475"/>
      <c r="C208" s="475"/>
      <c r="D208" s="475"/>
      <c r="E208" s="475"/>
      <c r="F208" s="475"/>
      <c r="G208" s="475"/>
      <c r="H208" s="475"/>
      <c r="I208" s="475"/>
      <c r="J208" s="475"/>
      <c r="K208" s="475"/>
      <c r="L208" s="475"/>
      <c r="M208" s="475"/>
      <c r="N208" s="475"/>
      <c r="O208" s="475"/>
      <c r="P208" s="475"/>
      <c r="Q208" s="475"/>
      <c r="R208" s="475"/>
      <c r="S208" s="475"/>
      <c r="T208" s="475"/>
      <c r="U208" s="475"/>
      <c r="V208" s="475"/>
      <c r="W208" s="475"/>
      <c r="X208" s="475"/>
      <c r="Y208" s="475"/>
      <c r="Z208" s="475"/>
    </row>
    <row r="209" customHeight="1" spans="1:26">
      <c r="A209" s="475"/>
      <c r="B209" s="475"/>
      <c r="C209" s="475"/>
      <c r="D209" s="475"/>
      <c r="E209" s="475"/>
      <c r="F209" s="475"/>
      <c r="G209" s="475"/>
      <c r="H209" s="475"/>
      <c r="I209" s="475"/>
      <c r="J209" s="475"/>
      <c r="K209" s="475"/>
      <c r="L209" s="475"/>
      <c r="M209" s="475"/>
      <c r="N209" s="475"/>
      <c r="O209" s="475"/>
      <c r="P209" s="475"/>
      <c r="Q209" s="475"/>
      <c r="R209" s="475"/>
      <c r="S209" s="475"/>
      <c r="T209" s="475"/>
      <c r="U209" s="475"/>
      <c r="V209" s="475"/>
      <c r="W209" s="475"/>
      <c r="X209" s="475"/>
      <c r="Y209" s="475"/>
      <c r="Z209" s="475"/>
    </row>
    <row r="210" customHeight="1" spans="1:26">
      <c r="A210" s="475"/>
      <c r="B210" s="475"/>
      <c r="C210" s="475"/>
      <c r="D210" s="475"/>
      <c r="E210" s="475"/>
      <c r="F210" s="475"/>
      <c r="G210" s="475"/>
      <c r="H210" s="475"/>
      <c r="I210" s="475"/>
      <c r="J210" s="475"/>
      <c r="K210" s="475"/>
      <c r="L210" s="475"/>
      <c r="M210" s="475"/>
      <c r="N210" s="475"/>
      <c r="O210" s="475"/>
      <c r="P210" s="475"/>
      <c r="Q210" s="475"/>
      <c r="R210" s="475"/>
      <c r="S210" s="475"/>
      <c r="T210" s="475"/>
      <c r="U210" s="475"/>
      <c r="V210" s="475"/>
      <c r="W210" s="475"/>
      <c r="X210" s="475"/>
      <c r="Y210" s="475"/>
      <c r="Z210" s="475"/>
    </row>
    <row r="211" customHeight="1" spans="1:26">
      <c r="A211" s="475"/>
      <c r="B211" s="475"/>
      <c r="C211" s="475"/>
      <c r="D211" s="475"/>
      <c r="E211" s="475"/>
      <c r="F211" s="475"/>
      <c r="G211" s="475"/>
      <c r="H211" s="475"/>
      <c r="I211" s="475"/>
      <c r="J211" s="475"/>
      <c r="K211" s="475"/>
      <c r="L211" s="475"/>
      <c r="M211" s="475"/>
      <c r="N211" s="475"/>
      <c r="O211" s="475"/>
      <c r="P211" s="475"/>
      <c r="Q211" s="475"/>
      <c r="R211" s="475"/>
      <c r="S211" s="475"/>
      <c r="T211" s="475"/>
      <c r="U211" s="475"/>
      <c r="V211" s="475"/>
      <c r="W211" s="475"/>
      <c r="X211" s="475"/>
      <c r="Y211" s="475"/>
      <c r="Z211" s="475"/>
    </row>
    <row r="212" customHeight="1" spans="1:26">
      <c r="A212" s="475"/>
      <c r="B212" s="475"/>
      <c r="C212" s="475"/>
      <c r="D212" s="475"/>
      <c r="E212" s="475"/>
      <c r="F212" s="475"/>
      <c r="G212" s="475"/>
      <c r="H212" s="475"/>
      <c r="I212" s="475"/>
      <c r="J212" s="475"/>
      <c r="K212" s="475"/>
      <c r="L212" s="475"/>
      <c r="M212" s="475"/>
      <c r="N212" s="475"/>
      <c r="O212" s="475"/>
      <c r="P212" s="475"/>
      <c r="Q212" s="475"/>
      <c r="R212" s="475"/>
      <c r="S212" s="475"/>
      <c r="T212" s="475"/>
      <c r="U212" s="475"/>
      <c r="V212" s="475"/>
      <c r="W212" s="475"/>
      <c r="X212" s="475"/>
      <c r="Y212" s="475"/>
      <c r="Z212" s="475"/>
    </row>
    <row r="213" customHeight="1" spans="1:26">
      <c r="A213" s="475"/>
      <c r="B213" s="475"/>
      <c r="C213" s="475"/>
      <c r="D213" s="475"/>
      <c r="E213" s="475"/>
      <c r="F213" s="475"/>
      <c r="G213" s="475"/>
      <c r="H213" s="475"/>
      <c r="I213" s="475"/>
      <c r="J213" s="475"/>
      <c r="K213" s="475"/>
      <c r="L213" s="475"/>
      <c r="M213" s="475"/>
      <c r="N213" s="475"/>
      <c r="O213" s="475"/>
      <c r="P213" s="475"/>
      <c r="Q213" s="475"/>
      <c r="R213" s="475"/>
      <c r="S213" s="475"/>
      <c r="T213" s="475"/>
      <c r="U213" s="475"/>
      <c r="V213" s="475"/>
      <c r="W213" s="475"/>
      <c r="X213" s="475"/>
      <c r="Y213" s="475"/>
      <c r="Z213" s="475"/>
    </row>
    <row r="214" customHeight="1" spans="1:26">
      <c r="A214" s="475"/>
      <c r="B214" s="475"/>
      <c r="C214" s="475"/>
      <c r="D214" s="475"/>
      <c r="E214" s="475"/>
      <c r="F214" s="475"/>
      <c r="G214" s="475"/>
      <c r="H214" s="475"/>
      <c r="I214" s="475"/>
      <c r="J214" s="475"/>
      <c r="K214" s="475"/>
      <c r="L214" s="475"/>
      <c r="M214" s="475"/>
      <c r="N214" s="475"/>
      <c r="O214" s="475"/>
      <c r="P214" s="475"/>
      <c r="Q214" s="475"/>
      <c r="R214" s="475"/>
      <c r="S214" s="475"/>
      <c r="T214" s="475"/>
      <c r="U214" s="475"/>
      <c r="V214" s="475"/>
      <c r="W214" s="475"/>
      <c r="X214" s="475"/>
      <c r="Y214" s="475"/>
      <c r="Z214" s="475"/>
    </row>
    <row r="215" customHeight="1" spans="1:26">
      <c r="A215" s="475"/>
      <c r="B215" s="475"/>
      <c r="C215" s="475"/>
      <c r="D215" s="475"/>
      <c r="E215" s="475"/>
      <c r="F215" s="475"/>
      <c r="G215" s="475"/>
      <c r="H215" s="475"/>
      <c r="I215" s="475"/>
      <c r="J215" s="475"/>
      <c r="K215" s="475"/>
      <c r="L215" s="475"/>
      <c r="M215" s="475"/>
      <c r="N215" s="475"/>
      <c r="O215" s="475"/>
      <c r="P215" s="475"/>
      <c r="Q215" s="475"/>
      <c r="R215" s="475"/>
      <c r="S215" s="475"/>
      <c r="T215" s="475"/>
      <c r="U215" s="475"/>
      <c r="V215" s="475"/>
      <c r="W215" s="475"/>
      <c r="X215" s="475"/>
      <c r="Y215" s="475"/>
      <c r="Z215" s="475"/>
    </row>
    <row r="216" customHeight="1" spans="1:26">
      <c r="A216" s="475"/>
      <c r="B216" s="475"/>
      <c r="C216" s="475"/>
      <c r="D216" s="475"/>
      <c r="E216" s="475"/>
      <c r="F216" s="475"/>
      <c r="G216" s="475"/>
      <c r="H216" s="475"/>
      <c r="I216" s="475"/>
      <c r="J216" s="475"/>
      <c r="K216" s="475"/>
      <c r="L216" s="475"/>
      <c r="M216" s="475"/>
      <c r="N216" s="475"/>
      <c r="O216" s="475"/>
      <c r="P216" s="475"/>
      <c r="Q216" s="475"/>
      <c r="R216" s="475"/>
      <c r="S216" s="475"/>
      <c r="T216" s="475"/>
      <c r="U216" s="475"/>
      <c r="V216" s="475"/>
      <c r="W216" s="475"/>
      <c r="X216" s="475"/>
      <c r="Y216" s="475"/>
      <c r="Z216" s="475"/>
    </row>
    <row r="217" customHeight="1" spans="1:26">
      <c r="A217" s="475"/>
      <c r="B217" s="475"/>
      <c r="C217" s="475"/>
      <c r="D217" s="475"/>
      <c r="E217" s="475"/>
      <c r="F217" s="475"/>
      <c r="G217" s="475"/>
      <c r="H217" s="475"/>
      <c r="I217" s="475"/>
      <c r="J217" s="475"/>
      <c r="K217" s="475"/>
      <c r="L217" s="475"/>
      <c r="M217" s="475"/>
      <c r="N217" s="475"/>
      <c r="O217" s="475"/>
      <c r="P217" s="475"/>
      <c r="Q217" s="475"/>
      <c r="R217" s="475"/>
      <c r="S217" s="475"/>
      <c r="T217" s="475"/>
      <c r="U217" s="475"/>
      <c r="V217" s="475"/>
      <c r="W217" s="475"/>
      <c r="X217" s="475"/>
      <c r="Y217" s="475"/>
      <c r="Z217" s="475"/>
    </row>
    <row r="218" customHeight="1" spans="1:26">
      <c r="A218" s="475"/>
      <c r="B218" s="475"/>
      <c r="C218" s="475"/>
      <c r="D218" s="475"/>
      <c r="E218" s="475"/>
      <c r="F218" s="475"/>
      <c r="G218" s="475"/>
      <c r="H218" s="475"/>
      <c r="I218" s="475"/>
      <c r="J218" s="475"/>
      <c r="K218" s="475"/>
      <c r="L218" s="475"/>
      <c r="M218" s="475"/>
      <c r="N218" s="475"/>
      <c r="O218" s="475"/>
      <c r="P218" s="475"/>
      <c r="Q218" s="475"/>
      <c r="R218" s="475"/>
      <c r="S218" s="475"/>
      <c r="T218" s="475"/>
      <c r="U218" s="475"/>
      <c r="V218" s="475"/>
      <c r="W218" s="475"/>
      <c r="X218" s="475"/>
      <c r="Y218" s="475"/>
      <c r="Z218" s="475"/>
    </row>
    <row r="219" customHeight="1" spans="1:26">
      <c r="A219" s="475"/>
      <c r="B219" s="475"/>
      <c r="C219" s="475"/>
      <c r="D219" s="475"/>
      <c r="E219" s="475"/>
      <c r="F219" s="475"/>
      <c r="G219" s="475"/>
      <c r="H219" s="475"/>
      <c r="I219" s="475"/>
      <c r="J219" s="475"/>
      <c r="K219" s="475"/>
      <c r="L219" s="475"/>
      <c r="M219" s="475"/>
      <c r="N219" s="475"/>
      <c r="O219" s="475"/>
      <c r="P219" s="475"/>
      <c r="Q219" s="475"/>
      <c r="R219" s="475"/>
      <c r="S219" s="475"/>
      <c r="T219" s="475"/>
      <c r="U219" s="475"/>
      <c r="V219" s="475"/>
      <c r="W219" s="475"/>
      <c r="X219" s="475"/>
      <c r="Y219" s="475"/>
      <c r="Z219" s="475"/>
    </row>
    <row r="220" customHeight="1" spans="1:26">
      <c r="A220" s="475"/>
      <c r="B220" s="475"/>
      <c r="C220" s="475"/>
      <c r="D220" s="475"/>
      <c r="E220" s="475"/>
      <c r="F220" s="475"/>
      <c r="G220" s="475"/>
      <c r="H220" s="475"/>
      <c r="I220" s="475"/>
      <c r="J220" s="475"/>
      <c r="K220" s="475"/>
      <c r="L220" s="475"/>
      <c r="M220" s="475"/>
      <c r="N220" s="475"/>
      <c r="O220" s="475"/>
      <c r="P220" s="475"/>
      <c r="Q220" s="475"/>
      <c r="R220" s="475"/>
      <c r="S220" s="475"/>
      <c r="T220" s="475"/>
      <c r="U220" s="475"/>
      <c r="V220" s="475"/>
      <c r="W220" s="475"/>
      <c r="X220" s="475"/>
      <c r="Y220" s="475"/>
      <c r="Z220" s="475"/>
    </row>
    <row r="221" customHeight="1" spans="1:26">
      <c r="A221" s="475"/>
      <c r="B221" s="475"/>
      <c r="C221" s="475"/>
      <c r="D221" s="475"/>
      <c r="E221" s="475"/>
      <c r="F221" s="475"/>
      <c r="G221" s="475"/>
      <c r="H221" s="475"/>
      <c r="I221" s="475"/>
      <c r="J221" s="475"/>
      <c r="K221" s="475"/>
      <c r="L221" s="475"/>
      <c r="M221" s="475"/>
      <c r="N221" s="475"/>
      <c r="O221" s="475"/>
      <c r="P221" s="475"/>
      <c r="Q221" s="475"/>
      <c r="R221" s="475"/>
      <c r="S221" s="475"/>
      <c r="T221" s="475"/>
      <c r="U221" s="475"/>
      <c r="V221" s="475"/>
      <c r="W221" s="475"/>
      <c r="X221" s="475"/>
      <c r="Y221" s="475"/>
      <c r="Z221" s="475"/>
    </row>
    <row r="222" customHeight="1" spans="1:26">
      <c r="A222" s="475"/>
      <c r="B222" s="475"/>
      <c r="C222" s="475"/>
      <c r="D222" s="475"/>
      <c r="E222" s="475"/>
      <c r="F222" s="475"/>
      <c r="G222" s="475"/>
      <c r="H222" s="475"/>
      <c r="I222" s="475"/>
      <c r="J222" s="475"/>
      <c r="K222" s="475"/>
      <c r="L222" s="475"/>
      <c r="M222" s="475"/>
      <c r="N222" s="475"/>
      <c r="O222" s="475"/>
      <c r="P222" s="475"/>
      <c r="Q222" s="475"/>
      <c r="R222" s="475"/>
      <c r="S222" s="475"/>
      <c r="T222" s="475"/>
      <c r="U222" s="475"/>
      <c r="V222" s="475"/>
      <c r="W222" s="475"/>
      <c r="X222" s="475"/>
      <c r="Y222" s="475"/>
      <c r="Z222" s="475"/>
    </row>
    <row r="223" customHeight="1" spans="1:26">
      <c r="A223" s="475"/>
      <c r="B223" s="475"/>
      <c r="C223" s="475"/>
      <c r="D223" s="475"/>
      <c r="E223" s="475"/>
      <c r="F223" s="475"/>
      <c r="G223" s="475"/>
      <c r="H223" s="475"/>
      <c r="I223" s="475"/>
      <c r="J223" s="475"/>
      <c r="K223" s="475"/>
      <c r="L223" s="475"/>
      <c r="M223" s="475"/>
      <c r="N223" s="475"/>
      <c r="O223" s="475"/>
      <c r="P223" s="475"/>
      <c r="Q223" s="475"/>
      <c r="R223" s="475"/>
      <c r="S223" s="475"/>
      <c r="T223" s="475"/>
      <c r="U223" s="475"/>
      <c r="V223" s="475"/>
      <c r="W223" s="475"/>
      <c r="X223" s="475"/>
      <c r="Y223" s="475"/>
      <c r="Z223" s="475"/>
    </row>
    <row r="224" customHeight="1" spans="1:26">
      <c r="A224" s="475"/>
      <c r="B224" s="475"/>
      <c r="C224" s="475"/>
      <c r="D224" s="475"/>
      <c r="E224" s="475"/>
      <c r="F224" s="475"/>
      <c r="G224" s="475"/>
      <c r="H224" s="475"/>
      <c r="I224" s="475"/>
      <c r="J224" s="475"/>
      <c r="K224" s="475"/>
      <c r="L224" s="475"/>
      <c r="M224" s="475"/>
      <c r="N224" s="475"/>
      <c r="O224" s="475"/>
      <c r="P224" s="475"/>
      <c r="Q224" s="475"/>
      <c r="R224" s="475"/>
      <c r="S224" s="475"/>
      <c r="T224" s="475"/>
      <c r="U224" s="475"/>
      <c r="V224" s="475"/>
      <c r="W224" s="475"/>
      <c r="X224" s="475"/>
      <c r="Y224" s="475"/>
      <c r="Z224" s="475"/>
    </row>
    <row r="225" customHeight="1" spans="1:26">
      <c r="A225" s="475"/>
      <c r="B225" s="475"/>
      <c r="C225" s="475"/>
      <c r="D225" s="475"/>
      <c r="E225" s="475"/>
      <c r="F225" s="475"/>
      <c r="G225" s="475"/>
      <c r="H225" s="475"/>
      <c r="I225" s="475"/>
      <c r="J225" s="475"/>
      <c r="K225" s="475"/>
      <c r="L225" s="475"/>
      <c r="M225" s="475"/>
      <c r="N225" s="475"/>
      <c r="O225" s="475"/>
      <c r="P225" s="475"/>
      <c r="Q225" s="475"/>
      <c r="R225" s="475"/>
      <c r="S225" s="475"/>
      <c r="T225" s="475"/>
      <c r="U225" s="475"/>
      <c r="V225" s="475"/>
      <c r="W225" s="475"/>
      <c r="X225" s="475"/>
      <c r="Y225" s="475"/>
      <c r="Z225" s="475"/>
    </row>
    <row r="226" customHeight="1" spans="1:26">
      <c r="A226" s="475"/>
      <c r="B226" s="475"/>
      <c r="C226" s="475"/>
      <c r="D226" s="475"/>
      <c r="E226" s="475"/>
      <c r="F226" s="475"/>
      <c r="G226" s="475"/>
      <c r="H226" s="475"/>
      <c r="I226" s="475"/>
      <c r="J226" s="475"/>
      <c r="K226" s="475"/>
      <c r="L226" s="475"/>
      <c r="M226" s="475"/>
      <c r="N226" s="475"/>
      <c r="O226" s="475"/>
      <c r="P226" s="475"/>
      <c r="Q226" s="475"/>
      <c r="R226" s="475"/>
      <c r="S226" s="475"/>
      <c r="T226" s="475"/>
      <c r="U226" s="475"/>
      <c r="V226" s="475"/>
      <c r="W226" s="475"/>
      <c r="X226" s="475"/>
      <c r="Y226" s="475"/>
      <c r="Z226" s="475"/>
    </row>
    <row r="227" customHeight="1" spans="1:26">
      <c r="A227" s="475"/>
      <c r="B227" s="475"/>
      <c r="C227" s="475"/>
      <c r="D227" s="475"/>
      <c r="E227" s="475"/>
      <c r="F227" s="475"/>
      <c r="G227" s="475"/>
      <c r="H227" s="475"/>
      <c r="I227" s="475"/>
      <c r="J227" s="475"/>
      <c r="K227" s="475"/>
      <c r="L227" s="475"/>
      <c r="M227" s="475"/>
      <c r="N227" s="475"/>
      <c r="O227" s="475"/>
      <c r="P227" s="475"/>
      <c r="Q227" s="475"/>
      <c r="R227" s="475"/>
      <c r="S227" s="475"/>
      <c r="T227" s="475"/>
      <c r="U227" s="475"/>
      <c r="V227" s="475"/>
      <c r="W227" s="475"/>
      <c r="X227" s="475"/>
      <c r="Y227" s="475"/>
      <c r="Z227" s="475"/>
    </row>
    <row r="228" customHeight="1" spans="1:26">
      <c r="A228" s="475"/>
      <c r="B228" s="475"/>
      <c r="C228" s="475"/>
      <c r="D228" s="475"/>
      <c r="E228" s="475"/>
      <c r="F228" s="475"/>
      <c r="G228" s="475"/>
      <c r="H228" s="475"/>
      <c r="I228" s="475"/>
      <c r="J228" s="475"/>
      <c r="K228" s="475"/>
      <c r="L228" s="475"/>
      <c r="M228" s="475"/>
      <c r="N228" s="475"/>
      <c r="O228" s="475"/>
      <c r="P228" s="475"/>
      <c r="Q228" s="475"/>
      <c r="R228" s="475"/>
      <c r="S228" s="475"/>
      <c r="T228" s="475"/>
      <c r="U228" s="475"/>
      <c r="V228" s="475"/>
      <c r="W228" s="475"/>
      <c r="X228" s="475"/>
      <c r="Y228" s="475"/>
      <c r="Z228" s="475"/>
    </row>
    <row r="229" customHeight="1" spans="1:26">
      <c r="A229" s="475"/>
      <c r="B229" s="475"/>
      <c r="C229" s="475"/>
      <c r="D229" s="475"/>
      <c r="E229" s="475"/>
      <c r="F229" s="475"/>
      <c r="G229" s="475"/>
      <c r="H229" s="475"/>
      <c r="I229" s="475"/>
      <c r="J229" s="475"/>
      <c r="K229" s="475"/>
      <c r="L229" s="475"/>
      <c r="M229" s="475"/>
      <c r="N229" s="475"/>
      <c r="O229" s="475"/>
      <c r="P229" s="475"/>
      <c r="Q229" s="475"/>
      <c r="R229" s="475"/>
      <c r="S229" s="475"/>
      <c r="T229" s="475"/>
      <c r="U229" s="475"/>
      <c r="V229" s="475"/>
      <c r="W229" s="475"/>
      <c r="X229" s="475"/>
      <c r="Y229" s="475"/>
      <c r="Z229" s="475"/>
    </row>
    <row r="230" customHeight="1" spans="1:26">
      <c r="A230" s="475"/>
      <c r="B230" s="475"/>
      <c r="C230" s="475"/>
      <c r="D230" s="475"/>
      <c r="E230" s="475"/>
      <c r="F230" s="475"/>
      <c r="G230" s="475"/>
      <c r="H230" s="475"/>
      <c r="I230" s="475"/>
      <c r="J230" s="475"/>
      <c r="K230" s="475"/>
      <c r="L230" s="475"/>
      <c r="M230" s="475"/>
      <c r="N230" s="475"/>
      <c r="O230" s="475"/>
      <c r="P230" s="475"/>
      <c r="Q230" s="475"/>
      <c r="R230" s="475"/>
      <c r="S230" s="475"/>
      <c r="T230" s="475"/>
      <c r="U230" s="475"/>
      <c r="V230" s="475"/>
      <c r="W230" s="475"/>
      <c r="X230" s="475"/>
      <c r="Y230" s="475"/>
      <c r="Z230" s="475"/>
    </row>
    <row r="231" customHeight="1" spans="1:26">
      <c r="A231" s="475"/>
      <c r="B231" s="475"/>
      <c r="C231" s="475"/>
      <c r="D231" s="475"/>
      <c r="E231" s="475"/>
      <c r="F231" s="475"/>
      <c r="G231" s="475"/>
      <c r="H231" s="475"/>
      <c r="I231" s="475"/>
      <c r="J231" s="475"/>
      <c r="K231" s="475"/>
      <c r="L231" s="475"/>
      <c r="M231" s="475"/>
      <c r="N231" s="475"/>
      <c r="O231" s="475"/>
      <c r="P231" s="475"/>
      <c r="Q231" s="475"/>
      <c r="R231" s="475"/>
      <c r="S231" s="475"/>
      <c r="T231" s="475"/>
      <c r="U231" s="475"/>
      <c r="V231" s="475"/>
      <c r="W231" s="475"/>
      <c r="X231" s="475"/>
      <c r="Y231" s="475"/>
      <c r="Z231" s="475"/>
    </row>
    <row r="232" customHeight="1" spans="1:26">
      <c r="A232" s="475"/>
      <c r="B232" s="475"/>
      <c r="C232" s="475"/>
      <c r="D232" s="475"/>
      <c r="E232" s="475"/>
      <c r="F232" s="475"/>
      <c r="G232" s="475"/>
      <c r="H232" s="475"/>
      <c r="I232" s="475"/>
      <c r="J232" s="475"/>
      <c r="K232" s="475"/>
      <c r="L232" s="475"/>
      <c r="M232" s="475"/>
      <c r="N232" s="475"/>
      <c r="O232" s="475"/>
      <c r="P232" s="475"/>
      <c r="Q232" s="475"/>
      <c r="R232" s="475"/>
      <c r="S232" s="475"/>
      <c r="T232" s="475"/>
      <c r="U232" s="475"/>
      <c r="V232" s="475"/>
      <c r="W232" s="475"/>
      <c r="X232" s="475"/>
      <c r="Y232" s="475"/>
      <c r="Z232" s="475"/>
    </row>
    <row r="233" customHeight="1" spans="1:26">
      <c r="A233" s="475"/>
      <c r="B233" s="475"/>
      <c r="C233" s="475"/>
      <c r="D233" s="475"/>
      <c r="E233" s="475"/>
      <c r="F233" s="475"/>
      <c r="G233" s="475"/>
      <c r="H233" s="475"/>
      <c r="I233" s="475"/>
      <c r="J233" s="475"/>
      <c r="K233" s="475"/>
      <c r="L233" s="475"/>
      <c r="M233" s="475"/>
      <c r="N233" s="475"/>
      <c r="O233" s="475"/>
      <c r="P233" s="475"/>
      <c r="Q233" s="475"/>
      <c r="R233" s="475"/>
      <c r="S233" s="475"/>
      <c r="T233" s="475"/>
      <c r="U233" s="475"/>
      <c r="V233" s="475"/>
      <c r="W233" s="475"/>
      <c r="X233" s="475"/>
      <c r="Y233" s="475"/>
      <c r="Z233" s="475"/>
    </row>
    <row r="234" customHeight="1" spans="1:26">
      <c r="A234" s="475"/>
      <c r="B234" s="475"/>
      <c r="C234" s="475"/>
      <c r="D234" s="475"/>
      <c r="E234" s="475"/>
      <c r="F234" s="475"/>
      <c r="G234" s="475"/>
      <c r="H234" s="475"/>
      <c r="I234" s="475"/>
      <c r="J234" s="475"/>
      <c r="K234" s="475"/>
      <c r="L234" s="475"/>
      <c r="M234" s="475"/>
      <c r="N234" s="475"/>
      <c r="O234" s="475"/>
      <c r="P234" s="475"/>
      <c r="Q234" s="475"/>
      <c r="R234" s="475"/>
      <c r="S234" s="475"/>
      <c r="T234" s="475"/>
      <c r="U234" s="475"/>
      <c r="V234" s="475"/>
      <c r="W234" s="475"/>
      <c r="X234" s="475"/>
      <c r="Y234" s="475"/>
      <c r="Z234" s="475"/>
    </row>
    <row r="235" customHeight="1" spans="1:26">
      <c r="A235" s="475"/>
      <c r="B235" s="475"/>
      <c r="C235" s="475"/>
      <c r="D235" s="475"/>
      <c r="E235" s="475"/>
      <c r="F235" s="475"/>
      <c r="G235" s="475"/>
      <c r="H235" s="475"/>
      <c r="I235" s="475"/>
      <c r="J235" s="475"/>
      <c r="K235" s="475"/>
      <c r="L235" s="475"/>
      <c r="M235" s="475"/>
      <c r="N235" s="475"/>
      <c r="O235" s="475"/>
      <c r="P235" s="475"/>
      <c r="Q235" s="475"/>
      <c r="R235" s="475"/>
      <c r="S235" s="475"/>
      <c r="T235" s="475"/>
      <c r="U235" s="475"/>
      <c r="V235" s="475"/>
      <c r="W235" s="475"/>
      <c r="X235" s="475"/>
      <c r="Y235" s="475"/>
      <c r="Z235" s="475"/>
    </row>
    <row r="236" customHeight="1" spans="1:26">
      <c r="A236" s="475"/>
      <c r="B236" s="475"/>
      <c r="C236" s="475"/>
      <c r="D236" s="475"/>
      <c r="E236" s="475"/>
      <c r="F236" s="475"/>
      <c r="G236" s="475"/>
      <c r="H236" s="475"/>
      <c r="I236" s="475"/>
      <c r="J236" s="475"/>
      <c r="K236" s="475"/>
      <c r="L236" s="475"/>
      <c r="M236" s="475"/>
      <c r="N236" s="475"/>
      <c r="O236" s="475"/>
      <c r="P236" s="475"/>
      <c r="Q236" s="475"/>
      <c r="R236" s="475"/>
      <c r="S236" s="475"/>
      <c r="T236" s="475"/>
      <c r="U236" s="475"/>
      <c r="V236" s="475"/>
      <c r="W236" s="475"/>
      <c r="X236" s="475"/>
      <c r="Y236" s="475"/>
      <c r="Z236" s="475"/>
    </row>
    <row r="237" customHeight="1" spans="1:26">
      <c r="A237" s="475"/>
      <c r="B237" s="475"/>
      <c r="C237" s="475"/>
      <c r="D237" s="475"/>
      <c r="E237" s="475"/>
      <c r="F237" s="475"/>
      <c r="G237" s="475"/>
      <c r="H237" s="475"/>
      <c r="I237" s="475"/>
      <c r="J237" s="475"/>
      <c r="K237" s="475"/>
      <c r="L237" s="475"/>
      <c r="M237" s="475"/>
      <c r="N237" s="475"/>
      <c r="O237" s="475"/>
      <c r="P237" s="475"/>
      <c r="Q237" s="475"/>
      <c r="R237" s="475"/>
      <c r="S237" s="475"/>
      <c r="T237" s="475"/>
      <c r="U237" s="475"/>
      <c r="V237" s="475"/>
      <c r="W237" s="475"/>
      <c r="X237" s="475"/>
      <c r="Y237" s="475"/>
      <c r="Z237" s="475"/>
    </row>
    <row r="238" customHeight="1" spans="1:26">
      <c r="A238" s="475"/>
      <c r="B238" s="475"/>
      <c r="C238" s="475"/>
      <c r="D238" s="475"/>
      <c r="E238" s="475"/>
      <c r="F238" s="475"/>
      <c r="G238" s="475"/>
      <c r="H238" s="475"/>
      <c r="I238" s="475"/>
      <c r="J238" s="475"/>
      <c r="K238" s="475"/>
      <c r="L238" s="475"/>
      <c r="M238" s="475"/>
      <c r="N238" s="475"/>
      <c r="O238" s="475"/>
      <c r="P238" s="475"/>
      <c r="Q238" s="475"/>
      <c r="R238" s="475"/>
      <c r="S238" s="475"/>
      <c r="T238" s="475"/>
      <c r="U238" s="475"/>
      <c r="V238" s="475"/>
      <c r="W238" s="475"/>
      <c r="X238" s="475"/>
      <c r="Y238" s="475"/>
      <c r="Z238" s="475"/>
    </row>
    <row r="239" customHeight="1" spans="1:26">
      <c r="A239" s="475"/>
      <c r="B239" s="475"/>
      <c r="C239" s="475"/>
      <c r="D239" s="475"/>
      <c r="E239" s="475"/>
      <c r="F239" s="475"/>
      <c r="G239" s="475"/>
      <c r="H239" s="475"/>
      <c r="I239" s="475"/>
      <c r="J239" s="475"/>
      <c r="K239" s="475"/>
      <c r="L239" s="475"/>
      <c r="M239" s="475"/>
      <c r="N239" s="475"/>
      <c r="O239" s="475"/>
      <c r="P239" s="475"/>
      <c r="Q239" s="475"/>
      <c r="R239" s="475"/>
      <c r="S239" s="475"/>
      <c r="T239" s="475"/>
      <c r="U239" s="475"/>
      <c r="V239" s="475"/>
      <c r="W239" s="475"/>
      <c r="X239" s="475"/>
      <c r="Y239" s="475"/>
      <c r="Z239" s="475"/>
    </row>
    <row r="240" customHeight="1" spans="1:26">
      <c r="A240" s="475"/>
      <c r="B240" s="475"/>
      <c r="C240" s="475"/>
      <c r="D240" s="475"/>
      <c r="E240" s="475"/>
      <c r="F240" s="475"/>
      <c r="G240" s="475"/>
      <c r="H240" s="475"/>
      <c r="I240" s="475"/>
      <c r="J240" s="475"/>
      <c r="K240" s="475"/>
      <c r="L240" s="475"/>
      <c r="M240" s="475"/>
      <c r="N240" s="475"/>
      <c r="O240" s="475"/>
      <c r="P240" s="475"/>
      <c r="Q240" s="475"/>
      <c r="R240" s="475"/>
      <c r="S240" s="475"/>
      <c r="T240" s="475"/>
      <c r="U240" s="475"/>
      <c r="V240" s="475"/>
      <c r="W240" s="475"/>
      <c r="X240" s="475"/>
      <c r="Y240" s="475"/>
      <c r="Z240" s="475"/>
    </row>
    <row r="241" customHeight="1" spans="1:26">
      <c r="A241" s="475"/>
      <c r="B241" s="475"/>
      <c r="C241" s="475"/>
      <c r="D241" s="475"/>
      <c r="E241" s="475"/>
      <c r="F241" s="475"/>
      <c r="G241" s="475"/>
      <c r="H241" s="475"/>
      <c r="I241" s="475"/>
      <c r="J241" s="475"/>
      <c r="K241" s="475"/>
      <c r="L241" s="475"/>
      <c r="M241" s="475"/>
      <c r="N241" s="475"/>
      <c r="O241" s="475"/>
      <c r="P241" s="475"/>
      <c r="Q241" s="475"/>
      <c r="R241" s="475"/>
      <c r="S241" s="475"/>
      <c r="T241" s="475"/>
      <c r="U241" s="475"/>
      <c r="V241" s="475"/>
      <c r="W241" s="475"/>
      <c r="X241" s="475"/>
      <c r="Y241" s="475"/>
      <c r="Z241" s="475"/>
    </row>
    <row r="242" customHeight="1" spans="1:26">
      <c r="A242" s="475"/>
      <c r="B242" s="475"/>
      <c r="C242" s="475"/>
      <c r="D242" s="475"/>
      <c r="E242" s="475"/>
      <c r="F242" s="475"/>
      <c r="G242" s="475"/>
      <c r="H242" s="475"/>
      <c r="I242" s="475"/>
      <c r="J242" s="475"/>
      <c r="K242" s="475"/>
      <c r="L242" s="475"/>
      <c r="M242" s="475"/>
      <c r="N242" s="475"/>
      <c r="O242" s="475"/>
      <c r="P242" s="475"/>
      <c r="Q242" s="475"/>
      <c r="R242" s="475"/>
      <c r="S242" s="475"/>
      <c r="T242" s="475"/>
      <c r="U242" s="475"/>
      <c r="V242" s="475"/>
      <c r="W242" s="475"/>
      <c r="X242" s="475"/>
      <c r="Y242" s="475"/>
      <c r="Z242" s="475"/>
    </row>
    <row r="243" customHeight="1" spans="1:26">
      <c r="A243" s="475"/>
      <c r="B243" s="475"/>
      <c r="C243" s="475"/>
      <c r="D243" s="475"/>
      <c r="E243" s="475"/>
      <c r="F243" s="475"/>
      <c r="G243" s="475"/>
      <c r="H243" s="475"/>
      <c r="I243" s="475"/>
      <c r="J243" s="475"/>
      <c r="K243" s="475"/>
      <c r="L243" s="475"/>
      <c r="M243" s="475"/>
      <c r="N243" s="475"/>
      <c r="O243" s="475"/>
      <c r="P243" s="475"/>
      <c r="Q243" s="475"/>
      <c r="R243" s="475"/>
      <c r="S243" s="475"/>
      <c r="T243" s="475"/>
      <c r="U243" s="475"/>
      <c r="V243" s="475"/>
      <c r="W243" s="475"/>
      <c r="X243" s="475"/>
      <c r="Y243" s="475"/>
      <c r="Z243" s="475"/>
    </row>
    <row r="244" customHeight="1" spans="1:26">
      <c r="A244" s="475"/>
      <c r="B244" s="475"/>
      <c r="C244" s="475"/>
      <c r="D244" s="475"/>
      <c r="E244" s="475"/>
      <c r="F244" s="475"/>
      <c r="G244" s="475"/>
      <c r="H244" s="475"/>
      <c r="I244" s="475"/>
      <c r="J244" s="475"/>
      <c r="K244" s="475"/>
      <c r="L244" s="475"/>
      <c r="M244" s="475"/>
      <c r="N244" s="475"/>
      <c r="O244" s="475"/>
      <c r="P244" s="475"/>
      <c r="Q244" s="475"/>
      <c r="R244" s="475"/>
      <c r="S244" s="475"/>
      <c r="T244" s="475"/>
      <c r="U244" s="475"/>
      <c r="V244" s="475"/>
      <c r="W244" s="475"/>
      <c r="X244" s="475"/>
      <c r="Y244" s="475"/>
      <c r="Z244" s="475"/>
    </row>
    <row r="245" customHeight="1" spans="1:26">
      <c r="A245" s="475"/>
      <c r="B245" s="475"/>
      <c r="C245" s="475"/>
      <c r="D245" s="475"/>
      <c r="E245" s="475"/>
      <c r="F245" s="475"/>
      <c r="G245" s="475"/>
      <c r="H245" s="475"/>
      <c r="I245" s="475"/>
      <c r="J245" s="475"/>
      <c r="K245" s="475"/>
      <c r="L245" s="475"/>
      <c r="M245" s="475"/>
      <c r="N245" s="475"/>
      <c r="O245" s="475"/>
      <c r="P245" s="475"/>
      <c r="Q245" s="475"/>
      <c r="R245" s="475"/>
      <c r="S245" s="475"/>
      <c r="T245" s="475"/>
      <c r="U245" s="475"/>
      <c r="V245" s="475"/>
      <c r="W245" s="475"/>
      <c r="X245" s="475"/>
      <c r="Y245" s="475"/>
      <c r="Z245" s="475"/>
    </row>
    <row r="246" customHeight="1" spans="1:26">
      <c r="A246" s="475"/>
      <c r="B246" s="475"/>
      <c r="C246" s="475"/>
      <c r="D246" s="475"/>
      <c r="E246" s="475"/>
      <c r="F246" s="475"/>
      <c r="G246" s="475"/>
      <c r="H246" s="475"/>
      <c r="I246" s="475"/>
      <c r="J246" s="475"/>
      <c r="K246" s="475"/>
      <c r="L246" s="475"/>
      <c r="M246" s="475"/>
      <c r="N246" s="475"/>
      <c r="O246" s="475"/>
      <c r="P246" s="475"/>
      <c r="Q246" s="475"/>
      <c r="R246" s="475"/>
      <c r="S246" s="475"/>
      <c r="T246" s="475"/>
      <c r="U246" s="475"/>
      <c r="V246" s="475"/>
      <c r="W246" s="475"/>
      <c r="X246" s="475"/>
      <c r="Y246" s="475"/>
      <c r="Z246" s="475"/>
    </row>
    <row r="247" customHeight="1" spans="1:26">
      <c r="A247" s="475"/>
      <c r="B247" s="475"/>
      <c r="C247" s="475"/>
      <c r="D247" s="475"/>
      <c r="E247" s="475"/>
      <c r="F247" s="475"/>
      <c r="G247" s="475"/>
      <c r="H247" s="475"/>
      <c r="I247" s="475"/>
      <c r="J247" s="475"/>
      <c r="K247" s="475"/>
      <c r="L247" s="475"/>
      <c r="M247" s="475"/>
      <c r="N247" s="475"/>
      <c r="O247" s="475"/>
      <c r="P247" s="475"/>
      <c r="Q247" s="475"/>
      <c r="R247" s="475"/>
      <c r="S247" s="475"/>
      <c r="T247" s="475"/>
      <c r="U247" s="475"/>
      <c r="V247" s="475"/>
      <c r="W247" s="475"/>
      <c r="X247" s="475"/>
      <c r="Y247" s="475"/>
      <c r="Z247" s="475"/>
    </row>
    <row r="248" customHeight="1" spans="1:26">
      <c r="A248" s="475"/>
      <c r="B248" s="475"/>
      <c r="C248" s="475"/>
      <c r="D248" s="475"/>
      <c r="E248" s="475"/>
      <c r="F248" s="475"/>
      <c r="G248" s="475"/>
      <c r="H248" s="475"/>
      <c r="I248" s="475"/>
      <c r="J248" s="475"/>
      <c r="K248" s="475"/>
      <c r="L248" s="475"/>
      <c r="M248" s="475"/>
      <c r="N248" s="475"/>
      <c r="O248" s="475"/>
      <c r="P248" s="475"/>
      <c r="Q248" s="475"/>
      <c r="R248" s="475"/>
      <c r="S248" s="475"/>
      <c r="T248" s="475"/>
      <c r="U248" s="475"/>
      <c r="V248" s="475"/>
      <c r="W248" s="475"/>
      <c r="X248" s="475"/>
      <c r="Y248" s="475"/>
      <c r="Z248" s="475"/>
    </row>
    <row r="249" customHeight="1" spans="1:26">
      <c r="A249" s="475"/>
      <c r="B249" s="475"/>
      <c r="C249" s="475"/>
      <c r="D249" s="475"/>
      <c r="E249" s="475"/>
      <c r="F249" s="475"/>
      <c r="G249" s="475"/>
      <c r="H249" s="475"/>
      <c r="I249" s="475"/>
      <c r="J249" s="475"/>
      <c r="K249" s="475"/>
      <c r="L249" s="475"/>
      <c r="M249" s="475"/>
      <c r="N249" s="475"/>
      <c r="O249" s="475"/>
      <c r="P249" s="475"/>
      <c r="Q249" s="475"/>
      <c r="R249" s="475"/>
      <c r="S249" s="475"/>
      <c r="T249" s="475"/>
      <c r="U249" s="475"/>
      <c r="V249" s="475"/>
      <c r="W249" s="475"/>
      <c r="X249" s="475"/>
      <c r="Y249" s="475"/>
      <c r="Z249" s="475"/>
    </row>
    <row r="250" customHeight="1" spans="1:26">
      <c r="A250" s="475"/>
      <c r="B250" s="475"/>
      <c r="C250" s="475"/>
      <c r="D250" s="475"/>
      <c r="E250" s="475"/>
      <c r="F250" s="475"/>
      <c r="G250" s="475"/>
      <c r="H250" s="475"/>
      <c r="I250" s="475"/>
      <c r="J250" s="475"/>
      <c r="K250" s="475"/>
      <c r="L250" s="475"/>
      <c r="M250" s="475"/>
      <c r="N250" s="475"/>
      <c r="O250" s="475"/>
      <c r="P250" s="475"/>
      <c r="Q250" s="475"/>
      <c r="R250" s="475"/>
      <c r="S250" s="475"/>
      <c r="T250" s="475"/>
      <c r="U250" s="475"/>
      <c r="V250" s="475"/>
      <c r="W250" s="475"/>
      <c r="X250" s="475"/>
      <c r="Y250" s="475"/>
      <c r="Z250" s="475"/>
    </row>
    <row r="251" customHeight="1" spans="1:26">
      <c r="A251" s="475"/>
      <c r="B251" s="475"/>
      <c r="C251" s="475"/>
      <c r="D251" s="475"/>
      <c r="E251" s="475"/>
      <c r="F251" s="475"/>
      <c r="G251" s="475"/>
      <c r="H251" s="475"/>
      <c r="I251" s="475"/>
      <c r="J251" s="475"/>
      <c r="K251" s="475"/>
      <c r="L251" s="475"/>
      <c r="M251" s="475"/>
      <c r="N251" s="475"/>
      <c r="O251" s="475"/>
      <c r="P251" s="475"/>
      <c r="Q251" s="475"/>
      <c r="R251" s="475"/>
      <c r="S251" s="475"/>
      <c r="T251" s="475"/>
      <c r="U251" s="475"/>
      <c r="V251" s="475"/>
      <c r="W251" s="475"/>
      <c r="X251" s="475"/>
      <c r="Y251" s="475"/>
      <c r="Z251" s="475"/>
    </row>
    <row r="252" customHeight="1" spans="1:26">
      <c r="A252" s="475"/>
      <c r="B252" s="475"/>
      <c r="C252" s="475"/>
      <c r="D252" s="475"/>
      <c r="E252" s="475"/>
      <c r="F252" s="475"/>
      <c r="G252" s="475"/>
      <c r="H252" s="475"/>
      <c r="I252" s="475"/>
      <c r="J252" s="475"/>
      <c r="K252" s="475"/>
      <c r="L252" s="475"/>
      <c r="M252" s="475"/>
      <c r="N252" s="475"/>
      <c r="O252" s="475"/>
      <c r="P252" s="475"/>
      <c r="Q252" s="475"/>
      <c r="R252" s="475"/>
      <c r="S252" s="475"/>
      <c r="T252" s="475"/>
      <c r="U252" s="475"/>
      <c r="V252" s="475"/>
      <c r="W252" s="475"/>
      <c r="X252" s="475"/>
      <c r="Y252" s="475"/>
      <c r="Z252" s="475"/>
    </row>
    <row r="253" customHeight="1" spans="1:26">
      <c r="A253" s="475"/>
      <c r="B253" s="475"/>
      <c r="C253" s="475"/>
      <c r="D253" s="475"/>
      <c r="E253" s="475"/>
      <c r="F253" s="475"/>
      <c r="G253" s="475"/>
      <c r="H253" s="475"/>
      <c r="I253" s="475"/>
      <c r="J253" s="475"/>
      <c r="K253" s="475"/>
      <c r="L253" s="475"/>
      <c r="M253" s="475"/>
      <c r="N253" s="475"/>
      <c r="O253" s="475"/>
      <c r="P253" s="475"/>
      <c r="Q253" s="475"/>
      <c r="R253" s="475"/>
      <c r="S253" s="475"/>
      <c r="T253" s="475"/>
      <c r="U253" s="475"/>
      <c r="V253" s="475"/>
      <c r="W253" s="475"/>
      <c r="X253" s="475"/>
      <c r="Y253" s="475"/>
      <c r="Z253" s="475"/>
    </row>
    <row r="254" customHeight="1" spans="1:26">
      <c r="A254" s="475"/>
      <c r="B254" s="475"/>
      <c r="C254" s="475"/>
      <c r="D254" s="475"/>
      <c r="E254" s="475"/>
      <c r="F254" s="475"/>
      <c r="G254" s="475"/>
      <c r="H254" s="475"/>
      <c r="I254" s="475"/>
      <c r="J254" s="475"/>
      <c r="K254" s="475"/>
      <c r="L254" s="475"/>
      <c r="M254" s="475"/>
      <c r="N254" s="475"/>
      <c r="O254" s="475"/>
      <c r="P254" s="475"/>
      <c r="Q254" s="475"/>
      <c r="R254" s="475"/>
      <c r="S254" s="475"/>
      <c r="T254" s="475"/>
      <c r="U254" s="475"/>
      <c r="V254" s="475"/>
      <c r="W254" s="475"/>
      <c r="X254" s="475"/>
      <c r="Y254" s="475"/>
      <c r="Z254" s="475"/>
    </row>
    <row r="255" customHeight="1" spans="1:26">
      <c r="A255" s="475"/>
      <c r="B255" s="475"/>
      <c r="C255" s="475"/>
      <c r="D255" s="475"/>
      <c r="E255" s="475"/>
      <c r="F255" s="475"/>
      <c r="G255" s="475"/>
      <c r="H255" s="475"/>
      <c r="I255" s="475"/>
      <c r="J255" s="475"/>
      <c r="K255" s="475"/>
      <c r="L255" s="475"/>
      <c r="M255" s="475"/>
      <c r="N255" s="475"/>
      <c r="O255" s="475"/>
      <c r="P255" s="475"/>
      <c r="Q255" s="475"/>
      <c r="R255" s="475"/>
      <c r="S255" s="475"/>
      <c r="T255" s="475"/>
      <c r="U255" s="475"/>
      <c r="V255" s="475"/>
      <c r="W255" s="475"/>
      <c r="X255" s="475"/>
      <c r="Y255" s="475"/>
      <c r="Z255" s="475"/>
    </row>
    <row r="256" customHeight="1" spans="1:26">
      <c r="A256" s="475"/>
      <c r="B256" s="475"/>
      <c r="C256" s="475"/>
      <c r="D256" s="475"/>
      <c r="E256" s="475"/>
      <c r="F256" s="475"/>
      <c r="G256" s="475"/>
      <c r="H256" s="475"/>
      <c r="I256" s="475"/>
      <c r="J256" s="475"/>
      <c r="K256" s="475"/>
      <c r="L256" s="475"/>
      <c r="M256" s="475"/>
      <c r="N256" s="475"/>
      <c r="O256" s="475"/>
      <c r="P256" s="475"/>
      <c r="Q256" s="475"/>
      <c r="R256" s="475"/>
      <c r="S256" s="475"/>
      <c r="T256" s="475"/>
      <c r="U256" s="475"/>
      <c r="V256" s="475"/>
      <c r="W256" s="475"/>
      <c r="X256" s="475"/>
      <c r="Y256" s="475"/>
      <c r="Z256" s="475"/>
    </row>
    <row r="257" customHeight="1" spans="1:26">
      <c r="A257" s="475"/>
      <c r="B257" s="475"/>
      <c r="C257" s="475"/>
      <c r="D257" s="475"/>
      <c r="E257" s="475"/>
      <c r="F257" s="475"/>
      <c r="G257" s="475"/>
      <c r="H257" s="475"/>
      <c r="I257" s="475"/>
      <c r="J257" s="475"/>
      <c r="K257" s="475"/>
      <c r="L257" s="475"/>
      <c r="M257" s="475"/>
      <c r="N257" s="475"/>
      <c r="O257" s="475"/>
      <c r="P257" s="475"/>
      <c r="Q257" s="475"/>
      <c r="R257" s="475"/>
      <c r="S257" s="475"/>
      <c r="T257" s="475"/>
      <c r="U257" s="475"/>
      <c r="V257" s="475"/>
      <c r="W257" s="475"/>
      <c r="X257" s="475"/>
      <c r="Y257" s="475"/>
      <c r="Z257" s="475"/>
    </row>
    <row r="258" customHeight="1" spans="1:26">
      <c r="A258" s="475"/>
      <c r="B258" s="475"/>
      <c r="C258" s="475"/>
      <c r="D258" s="475"/>
      <c r="E258" s="475"/>
      <c r="F258" s="475"/>
      <c r="G258" s="475"/>
      <c r="H258" s="475"/>
      <c r="I258" s="475"/>
      <c r="J258" s="475"/>
      <c r="K258" s="475"/>
      <c r="L258" s="475"/>
      <c r="M258" s="475"/>
      <c r="N258" s="475"/>
      <c r="O258" s="475"/>
      <c r="P258" s="475"/>
      <c r="Q258" s="475"/>
      <c r="R258" s="475"/>
      <c r="S258" s="475"/>
      <c r="T258" s="475"/>
      <c r="U258" s="475"/>
      <c r="V258" s="475"/>
      <c r="W258" s="475"/>
      <c r="X258" s="475"/>
      <c r="Y258" s="475"/>
      <c r="Z258" s="475"/>
    </row>
    <row r="259" customHeight="1" spans="1:26">
      <c r="A259" s="475"/>
      <c r="B259" s="475"/>
      <c r="C259" s="475"/>
      <c r="D259" s="475"/>
      <c r="E259" s="475"/>
      <c r="F259" s="475"/>
      <c r="G259" s="475"/>
      <c r="H259" s="475"/>
      <c r="I259" s="475"/>
      <c r="J259" s="475"/>
      <c r="K259" s="475"/>
      <c r="L259" s="475"/>
      <c r="M259" s="475"/>
      <c r="N259" s="475"/>
      <c r="O259" s="475"/>
      <c r="P259" s="475"/>
      <c r="Q259" s="475"/>
      <c r="R259" s="475"/>
      <c r="S259" s="475"/>
      <c r="T259" s="475"/>
      <c r="U259" s="475"/>
      <c r="V259" s="475"/>
      <c r="W259" s="475"/>
      <c r="X259" s="475"/>
      <c r="Y259" s="475"/>
      <c r="Z259" s="475"/>
    </row>
    <row r="260" customHeight="1" spans="1:26">
      <c r="A260" s="475"/>
      <c r="B260" s="475"/>
      <c r="C260" s="475"/>
      <c r="D260" s="475"/>
      <c r="E260" s="475"/>
      <c r="F260" s="475"/>
      <c r="G260" s="475"/>
      <c r="H260" s="475"/>
      <c r="I260" s="475"/>
      <c r="J260" s="475"/>
      <c r="K260" s="475"/>
      <c r="L260" s="475"/>
      <c r="M260" s="475"/>
      <c r="N260" s="475"/>
      <c r="O260" s="475"/>
      <c r="P260" s="475"/>
      <c r="Q260" s="475"/>
      <c r="R260" s="475"/>
      <c r="S260" s="475"/>
      <c r="T260" s="475"/>
      <c r="U260" s="475"/>
      <c r="V260" s="475"/>
      <c r="W260" s="475"/>
      <c r="X260" s="475"/>
      <c r="Y260" s="475"/>
      <c r="Z260" s="475"/>
    </row>
    <row r="261" customHeight="1" spans="1:26">
      <c r="A261" s="475"/>
      <c r="B261" s="475"/>
      <c r="C261" s="475"/>
      <c r="D261" s="475"/>
      <c r="E261" s="475"/>
      <c r="F261" s="475"/>
      <c r="G261" s="475"/>
      <c r="H261" s="475"/>
      <c r="I261" s="475"/>
      <c r="J261" s="475"/>
      <c r="K261" s="475"/>
      <c r="L261" s="475"/>
      <c r="M261" s="475"/>
      <c r="N261" s="475"/>
      <c r="O261" s="475"/>
      <c r="P261" s="475"/>
      <c r="Q261" s="475"/>
      <c r="R261" s="475"/>
      <c r="S261" s="475"/>
      <c r="T261" s="475"/>
      <c r="U261" s="475"/>
      <c r="V261" s="475"/>
      <c r="W261" s="475"/>
      <c r="X261" s="475"/>
      <c r="Y261" s="475"/>
      <c r="Z261" s="475"/>
    </row>
    <row r="262" customHeight="1" spans="1:26">
      <c r="A262" s="475"/>
      <c r="B262" s="475"/>
      <c r="C262" s="475"/>
      <c r="D262" s="475"/>
      <c r="E262" s="475"/>
      <c r="F262" s="475"/>
      <c r="G262" s="475"/>
      <c r="H262" s="475"/>
      <c r="I262" s="475"/>
      <c r="J262" s="475"/>
      <c r="K262" s="475"/>
      <c r="L262" s="475"/>
      <c r="M262" s="475"/>
      <c r="N262" s="475"/>
      <c r="O262" s="475"/>
      <c r="P262" s="475"/>
      <c r="Q262" s="475"/>
      <c r="R262" s="475"/>
      <c r="S262" s="475"/>
      <c r="T262" s="475"/>
      <c r="U262" s="475"/>
      <c r="V262" s="475"/>
      <c r="W262" s="475"/>
      <c r="X262" s="475"/>
      <c r="Y262" s="475"/>
      <c r="Z262" s="475"/>
    </row>
    <row r="263" customHeight="1" spans="1:26">
      <c r="A263" s="475"/>
      <c r="B263" s="475"/>
      <c r="C263" s="475"/>
      <c r="D263" s="475"/>
      <c r="E263" s="475"/>
      <c r="F263" s="475"/>
      <c r="G263" s="475"/>
      <c r="H263" s="475"/>
      <c r="I263" s="475"/>
      <c r="J263" s="475"/>
      <c r="K263" s="475"/>
      <c r="L263" s="475"/>
      <c r="M263" s="475"/>
      <c r="N263" s="475"/>
      <c r="O263" s="475"/>
      <c r="P263" s="475"/>
      <c r="Q263" s="475"/>
      <c r="R263" s="475"/>
      <c r="S263" s="475"/>
      <c r="T263" s="475"/>
      <c r="U263" s="475"/>
      <c r="V263" s="475"/>
      <c r="W263" s="475"/>
      <c r="X263" s="475"/>
      <c r="Y263" s="475"/>
      <c r="Z263" s="475"/>
    </row>
    <row r="264" customHeight="1" spans="1:26">
      <c r="A264" s="475"/>
      <c r="B264" s="475"/>
      <c r="C264" s="475"/>
      <c r="D264" s="475"/>
      <c r="E264" s="475"/>
      <c r="F264" s="475"/>
      <c r="G264" s="475"/>
      <c r="H264" s="475"/>
      <c r="I264" s="475"/>
      <c r="J264" s="475"/>
      <c r="K264" s="475"/>
      <c r="L264" s="475"/>
      <c r="M264" s="475"/>
      <c r="N264" s="475"/>
      <c r="O264" s="475"/>
      <c r="P264" s="475"/>
      <c r="Q264" s="475"/>
      <c r="R264" s="475"/>
      <c r="S264" s="475"/>
      <c r="T264" s="475"/>
      <c r="U264" s="475"/>
      <c r="V264" s="475"/>
      <c r="W264" s="475"/>
      <c r="X264" s="475"/>
      <c r="Y264" s="475"/>
      <c r="Z264" s="475"/>
    </row>
    <row r="265" customHeight="1" spans="1:26">
      <c r="A265" s="475"/>
      <c r="B265" s="475"/>
      <c r="C265" s="475"/>
      <c r="D265" s="475"/>
      <c r="E265" s="475"/>
      <c r="F265" s="475"/>
      <c r="G265" s="475"/>
      <c r="H265" s="475"/>
      <c r="I265" s="475"/>
      <c r="J265" s="475"/>
      <c r="K265" s="475"/>
      <c r="L265" s="475"/>
      <c r="M265" s="475"/>
      <c r="N265" s="475"/>
      <c r="O265" s="475"/>
      <c r="P265" s="475"/>
      <c r="Q265" s="475"/>
      <c r="R265" s="475"/>
      <c r="S265" s="475"/>
      <c r="T265" s="475"/>
      <c r="U265" s="475"/>
      <c r="V265" s="475"/>
      <c r="W265" s="475"/>
      <c r="X265" s="475"/>
      <c r="Y265" s="475"/>
      <c r="Z265" s="475"/>
    </row>
    <row r="266" customHeight="1" spans="1:26">
      <c r="A266" s="475"/>
      <c r="B266" s="475"/>
      <c r="C266" s="475"/>
      <c r="D266" s="475"/>
      <c r="E266" s="475"/>
      <c r="F266" s="475"/>
      <c r="G266" s="475"/>
      <c r="H266" s="475"/>
      <c r="I266" s="475"/>
      <c r="J266" s="475"/>
      <c r="K266" s="475"/>
      <c r="L266" s="475"/>
      <c r="M266" s="475"/>
      <c r="N266" s="475"/>
      <c r="O266" s="475"/>
      <c r="P266" s="475"/>
      <c r="Q266" s="475"/>
      <c r="R266" s="475"/>
      <c r="S266" s="475"/>
      <c r="T266" s="475"/>
      <c r="U266" s="475"/>
      <c r="V266" s="475"/>
      <c r="W266" s="475"/>
      <c r="X266" s="475"/>
      <c r="Y266" s="475"/>
      <c r="Z266" s="475"/>
    </row>
    <row r="267" customHeight="1" spans="1:26">
      <c r="A267" s="475"/>
      <c r="B267" s="475"/>
      <c r="C267" s="475"/>
      <c r="D267" s="475"/>
      <c r="E267" s="475"/>
      <c r="F267" s="475"/>
      <c r="G267" s="475"/>
      <c r="H267" s="475"/>
      <c r="I267" s="475"/>
      <c r="J267" s="475"/>
      <c r="K267" s="475"/>
      <c r="L267" s="475"/>
      <c r="M267" s="475"/>
      <c r="N267" s="475"/>
      <c r="O267" s="475"/>
      <c r="P267" s="475"/>
      <c r="Q267" s="475"/>
      <c r="R267" s="475"/>
      <c r="S267" s="475"/>
      <c r="T267" s="475"/>
      <c r="U267" s="475"/>
      <c r="V267" s="475"/>
      <c r="W267" s="475"/>
      <c r="X267" s="475"/>
      <c r="Y267" s="475"/>
      <c r="Z267" s="475"/>
    </row>
    <row r="268" customHeight="1" spans="1:26">
      <c r="A268" s="475"/>
      <c r="B268" s="475"/>
      <c r="C268" s="475"/>
      <c r="D268" s="475"/>
      <c r="E268" s="475"/>
      <c r="F268" s="475"/>
      <c r="G268" s="475"/>
      <c r="H268" s="475"/>
      <c r="I268" s="475"/>
      <c r="J268" s="475"/>
      <c r="K268" s="475"/>
      <c r="L268" s="475"/>
      <c r="M268" s="475"/>
      <c r="N268" s="475"/>
      <c r="O268" s="475"/>
      <c r="P268" s="475"/>
      <c r="Q268" s="475"/>
      <c r="R268" s="475"/>
      <c r="S268" s="475"/>
      <c r="T268" s="475"/>
      <c r="U268" s="475"/>
      <c r="V268" s="475"/>
      <c r="W268" s="475"/>
      <c r="X268" s="475"/>
      <c r="Y268" s="475"/>
      <c r="Z268" s="475"/>
    </row>
    <row r="269" customHeight="1" spans="1:26">
      <c r="A269" s="475"/>
      <c r="B269" s="475"/>
      <c r="C269" s="475"/>
      <c r="D269" s="475"/>
      <c r="E269" s="475"/>
      <c r="F269" s="475"/>
      <c r="G269" s="475"/>
      <c r="H269" s="475"/>
      <c r="I269" s="475"/>
      <c r="J269" s="475"/>
      <c r="K269" s="475"/>
      <c r="L269" s="475"/>
      <c r="M269" s="475"/>
      <c r="N269" s="475"/>
      <c r="O269" s="475"/>
      <c r="P269" s="475"/>
      <c r="Q269" s="475"/>
      <c r="R269" s="475"/>
      <c r="S269" s="475"/>
      <c r="T269" s="475"/>
      <c r="U269" s="475"/>
      <c r="V269" s="475"/>
      <c r="W269" s="475"/>
      <c r="X269" s="475"/>
      <c r="Y269" s="475"/>
      <c r="Z269" s="475"/>
    </row>
    <row r="270" customHeight="1" spans="1:26">
      <c r="A270" s="475"/>
      <c r="B270" s="475"/>
      <c r="C270" s="475"/>
      <c r="D270" s="475"/>
      <c r="E270" s="475"/>
      <c r="F270" s="475"/>
      <c r="G270" s="475"/>
      <c r="H270" s="475"/>
      <c r="I270" s="475"/>
      <c r="J270" s="475"/>
      <c r="K270" s="475"/>
      <c r="L270" s="475"/>
      <c r="M270" s="475"/>
      <c r="N270" s="475"/>
      <c r="O270" s="475"/>
      <c r="P270" s="475"/>
      <c r="Q270" s="475"/>
      <c r="R270" s="475"/>
      <c r="S270" s="475"/>
      <c r="T270" s="475"/>
      <c r="U270" s="475"/>
      <c r="V270" s="475"/>
      <c r="W270" s="475"/>
      <c r="X270" s="475"/>
      <c r="Y270" s="475"/>
      <c r="Z270" s="475"/>
    </row>
    <row r="271" customHeight="1" spans="1:26">
      <c r="A271" s="475"/>
      <c r="B271" s="475"/>
      <c r="C271" s="475"/>
      <c r="D271" s="475"/>
      <c r="E271" s="475"/>
      <c r="F271" s="475"/>
      <c r="G271" s="475"/>
      <c r="H271" s="475"/>
      <c r="I271" s="475"/>
      <c r="J271" s="475"/>
      <c r="K271" s="475"/>
      <c r="L271" s="475"/>
      <c r="M271" s="475"/>
      <c r="N271" s="475"/>
      <c r="O271" s="475"/>
      <c r="P271" s="475"/>
      <c r="Q271" s="475"/>
      <c r="R271" s="475"/>
      <c r="S271" s="475"/>
      <c r="T271" s="475"/>
      <c r="U271" s="475"/>
      <c r="V271" s="475"/>
      <c r="W271" s="475"/>
      <c r="X271" s="475"/>
      <c r="Y271" s="475"/>
      <c r="Z271" s="475"/>
    </row>
    <row r="272" customHeight="1" spans="1:26">
      <c r="A272" s="475"/>
      <c r="B272" s="475"/>
      <c r="C272" s="475"/>
      <c r="D272" s="475"/>
      <c r="E272" s="475"/>
      <c r="F272" s="475"/>
      <c r="G272" s="475"/>
      <c r="H272" s="475"/>
      <c r="I272" s="475"/>
      <c r="J272" s="475"/>
      <c r="K272" s="475"/>
      <c r="L272" s="475"/>
      <c r="M272" s="475"/>
      <c r="N272" s="475"/>
      <c r="O272" s="475"/>
      <c r="P272" s="475"/>
      <c r="Q272" s="475"/>
      <c r="R272" s="475"/>
      <c r="S272" s="475"/>
      <c r="T272" s="475"/>
      <c r="U272" s="475"/>
      <c r="V272" s="475"/>
      <c r="W272" s="475"/>
      <c r="X272" s="475"/>
      <c r="Y272" s="475"/>
      <c r="Z272" s="475"/>
    </row>
    <row r="273" customHeight="1" spans="1:26">
      <c r="A273" s="475"/>
      <c r="B273" s="475"/>
      <c r="C273" s="475"/>
      <c r="D273" s="475"/>
      <c r="E273" s="475"/>
      <c r="F273" s="475"/>
      <c r="G273" s="475"/>
      <c r="H273" s="475"/>
      <c r="I273" s="475"/>
      <c r="J273" s="475"/>
      <c r="K273" s="475"/>
      <c r="L273" s="475"/>
      <c r="M273" s="475"/>
      <c r="N273" s="475"/>
      <c r="O273" s="475"/>
      <c r="P273" s="475"/>
      <c r="Q273" s="475"/>
      <c r="R273" s="475"/>
      <c r="S273" s="475"/>
      <c r="T273" s="475"/>
      <c r="U273" s="475"/>
      <c r="V273" s="475"/>
      <c r="W273" s="475"/>
      <c r="X273" s="475"/>
      <c r="Y273" s="475"/>
      <c r="Z273" s="475"/>
    </row>
    <row r="274" customHeight="1" spans="1:26">
      <c r="A274" s="475"/>
      <c r="B274" s="475"/>
      <c r="C274" s="475"/>
      <c r="D274" s="475"/>
      <c r="E274" s="475"/>
      <c r="F274" s="475"/>
      <c r="G274" s="475"/>
      <c r="H274" s="475"/>
      <c r="I274" s="475"/>
      <c r="J274" s="475"/>
      <c r="K274" s="475"/>
      <c r="L274" s="475"/>
      <c r="M274" s="475"/>
      <c r="N274" s="475"/>
      <c r="O274" s="475"/>
      <c r="P274" s="475"/>
      <c r="Q274" s="475"/>
      <c r="R274" s="475"/>
      <c r="S274" s="475"/>
      <c r="T274" s="475"/>
      <c r="U274" s="475"/>
      <c r="V274" s="475"/>
      <c r="W274" s="475"/>
      <c r="X274" s="475"/>
      <c r="Y274" s="475"/>
      <c r="Z274" s="475"/>
    </row>
    <row r="275" customHeight="1" spans="1:26">
      <c r="A275" s="475"/>
      <c r="B275" s="475"/>
      <c r="C275" s="475"/>
      <c r="D275" s="475"/>
      <c r="E275" s="475"/>
      <c r="F275" s="475"/>
      <c r="G275" s="475"/>
      <c r="H275" s="475"/>
      <c r="I275" s="475"/>
      <c r="J275" s="475"/>
      <c r="K275" s="475"/>
      <c r="L275" s="475"/>
      <c r="M275" s="475"/>
      <c r="N275" s="475"/>
      <c r="O275" s="475"/>
      <c r="P275" s="475"/>
      <c r="Q275" s="475"/>
      <c r="R275" s="475"/>
      <c r="S275" s="475"/>
      <c r="T275" s="475"/>
      <c r="U275" s="475"/>
      <c r="V275" s="475"/>
      <c r="W275" s="475"/>
      <c r="X275" s="475"/>
      <c r="Y275" s="475"/>
      <c r="Z275" s="475"/>
    </row>
    <row r="276" customHeight="1" spans="1:26">
      <c r="A276" s="475"/>
      <c r="B276" s="475"/>
      <c r="C276" s="475"/>
      <c r="D276" s="475"/>
      <c r="E276" s="475"/>
      <c r="F276" s="475"/>
      <c r="G276" s="475"/>
      <c r="H276" s="475"/>
      <c r="I276" s="475"/>
      <c r="J276" s="475"/>
      <c r="K276" s="475"/>
      <c r="L276" s="475"/>
      <c r="M276" s="475"/>
      <c r="N276" s="475"/>
      <c r="O276" s="475"/>
      <c r="P276" s="475"/>
      <c r="Q276" s="475"/>
      <c r="R276" s="475"/>
      <c r="S276" s="475"/>
      <c r="T276" s="475"/>
      <c r="U276" s="475"/>
      <c r="V276" s="475"/>
      <c r="W276" s="475"/>
      <c r="X276" s="475"/>
      <c r="Y276" s="475"/>
      <c r="Z276" s="475"/>
    </row>
    <row r="277" customHeight="1" spans="1:26">
      <c r="A277" s="475"/>
      <c r="B277" s="475"/>
      <c r="C277" s="475"/>
      <c r="D277" s="475"/>
      <c r="E277" s="475"/>
      <c r="F277" s="475"/>
      <c r="G277" s="475"/>
      <c r="H277" s="475"/>
      <c r="I277" s="475"/>
      <c r="J277" s="475"/>
      <c r="K277" s="475"/>
      <c r="L277" s="475"/>
      <c r="M277" s="475"/>
      <c r="N277" s="475"/>
      <c r="O277" s="475"/>
      <c r="P277" s="475"/>
      <c r="Q277" s="475"/>
      <c r="R277" s="475"/>
      <c r="S277" s="475"/>
      <c r="T277" s="475"/>
      <c r="U277" s="475"/>
      <c r="V277" s="475"/>
      <c r="W277" s="475"/>
      <c r="X277" s="475"/>
      <c r="Y277" s="475"/>
      <c r="Z277" s="475"/>
    </row>
    <row r="278" customHeight="1" spans="1:26">
      <c r="A278" s="475"/>
      <c r="B278" s="475"/>
      <c r="C278" s="475"/>
      <c r="D278" s="475"/>
      <c r="E278" s="475"/>
      <c r="F278" s="475"/>
      <c r="G278" s="475"/>
      <c r="H278" s="475"/>
      <c r="I278" s="475"/>
      <c r="J278" s="475"/>
      <c r="K278" s="475"/>
      <c r="L278" s="475"/>
      <c r="M278" s="475"/>
      <c r="N278" s="475"/>
      <c r="O278" s="475"/>
      <c r="P278" s="475"/>
      <c r="Q278" s="475"/>
      <c r="R278" s="475"/>
      <c r="S278" s="475"/>
      <c r="T278" s="475"/>
      <c r="U278" s="475"/>
      <c r="V278" s="475"/>
      <c r="W278" s="475"/>
      <c r="X278" s="475"/>
      <c r="Y278" s="475"/>
      <c r="Z278" s="475"/>
    </row>
    <row r="279" customHeight="1" spans="1:26">
      <c r="A279" s="475"/>
      <c r="B279" s="475"/>
      <c r="C279" s="475"/>
      <c r="D279" s="475"/>
      <c r="E279" s="475"/>
      <c r="F279" s="475"/>
      <c r="G279" s="475"/>
      <c r="H279" s="475"/>
      <c r="I279" s="475"/>
      <c r="J279" s="475"/>
      <c r="K279" s="475"/>
      <c r="L279" s="475"/>
      <c r="M279" s="475"/>
      <c r="N279" s="475"/>
      <c r="O279" s="475"/>
      <c r="P279" s="475"/>
      <c r="Q279" s="475"/>
      <c r="R279" s="475"/>
      <c r="S279" s="475"/>
      <c r="T279" s="475"/>
      <c r="U279" s="475"/>
      <c r="V279" s="475"/>
      <c r="W279" s="475"/>
      <c r="X279" s="475"/>
      <c r="Y279" s="475"/>
      <c r="Z279" s="475"/>
    </row>
    <row r="280" customHeight="1" spans="1:26">
      <c r="A280" s="475"/>
      <c r="B280" s="475"/>
      <c r="C280" s="475"/>
      <c r="D280" s="475"/>
      <c r="E280" s="475"/>
      <c r="F280" s="475"/>
      <c r="G280" s="475"/>
      <c r="H280" s="475"/>
      <c r="I280" s="475"/>
      <c r="J280" s="475"/>
      <c r="K280" s="475"/>
      <c r="L280" s="475"/>
      <c r="M280" s="475"/>
      <c r="N280" s="475"/>
      <c r="O280" s="475"/>
      <c r="P280" s="475"/>
      <c r="Q280" s="475"/>
      <c r="R280" s="475"/>
      <c r="S280" s="475"/>
      <c r="T280" s="475"/>
      <c r="U280" s="475"/>
      <c r="V280" s="475"/>
      <c r="W280" s="475"/>
      <c r="X280" s="475"/>
      <c r="Y280" s="475"/>
      <c r="Z280" s="475"/>
    </row>
    <row r="281" customHeight="1" spans="1:26">
      <c r="A281" s="475"/>
      <c r="B281" s="475"/>
      <c r="C281" s="475"/>
      <c r="D281" s="475"/>
      <c r="E281" s="475"/>
      <c r="F281" s="475"/>
      <c r="G281" s="475"/>
      <c r="H281" s="475"/>
      <c r="I281" s="475"/>
      <c r="J281" s="475"/>
      <c r="K281" s="475"/>
      <c r="L281" s="475"/>
      <c r="M281" s="475"/>
      <c r="N281" s="475"/>
      <c r="O281" s="475"/>
      <c r="P281" s="475"/>
      <c r="Q281" s="475"/>
      <c r="R281" s="475"/>
      <c r="S281" s="475"/>
      <c r="T281" s="475"/>
      <c r="U281" s="475"/>
      <c r="V281" s="475"/>
      <c r="W281" s="475"/>
      <c r="X281" s="475"/>
      <c r="Y281" s="475"/>
      <c r="Z281" s="475"/>
    </row>
    <row r="282" customHeight="1" spans="1:26">
      <c r="A282" s="475"/>
      <c r="B282" s="475"/>
      <c r="C282" s="475"/>
      <c r="D282" s="475"/>
      <c r="E282" s="475"/>
      <c r="F282" s="475"/>
      <c r="G282" s="475"/>
      <c r="H282" s="475"/>
      <c r="I282" s="475"/>
      <c r="J282" s="475"/>
      <c r="K282" s="475"/>
      <c r="L282" s="475"/>
      <c r="M282" s="475"/>
      <c r="N282" s="475"/>
      <c r="O282" s="475"/>
      <c r="P282" s="475"/>
      <c r="Q282" s="475"/>
      <c r="R282" s="475"/>
      <c r="S282" s="475"/>
      <c r="T282" s="475"/>
      <c r="U282" s="475"/>
      <c r="V282" s="475"/>
      <c r="W282" s="475"/>
      <c r="X282" s="475"/>
      <c r="Y282" s="475"/>
      <c r="Z282" s="475"/>
    </row>
    <row r="283" customHeight="1" spans="1:26">
      <c r="A283" s="475"/>
      <c r="B283" s="475"/>
      <c r="C283" s="475"/>
      <c r="D283" s="475"/>
      <c r="E283" s="475"/>
      <c r="F283" s="475"/>
      <c r="G283" s="475"/>
      <c r="H283" s="475"/>
      <c r="I283" s="475"/>
      <c r="J283" s="475"/>
      <c r="K283" s="475"/>
      <c r="L283" s="475"/>
      <c r="M283" s="475"/>
      <c r="N283" s="475"/>
      <c r="O283" s="475"/>
      <c r="P283" s="475"/>
      <c r="Q283" s="475"/>
      <c r="R283" s="475"/>
      <c r="S283" s="475"/>
      <c r="T283" s="475"/>
      <c r="U283" s="475"/>
      <c r="V283" s="475"/>
      <c r="W283" s="475"/>
      <c r="X283" s="475"/>
      <c r="Y283" s="475"/>
      <c r="Z283" s="475"/>
    </row>
    <row r="284" customHeight="1" spans="1:26">
      <c r="A284" s="475"/>
      <c r="B284" s="475"/>
      <c r="C284" s="475"/>
      <c r="D284" s="475"/>
      <c r="E284" s="475"/>
      <c r="F284" s="475"/>
      <c r="G284" s="475"/>
      <c r="H284" s="475"/>
      <c r="I284" s="475"/>
      <c r="J284" s="475"/>
      <c r="K284" s="475"/>
      <c r="L284" s="475"/>
      <c r="M284" s="475"/>
      <c r="N284" s="475"/>
      <c r="O284" s="475"/>
      <c r="P284" s="475"/>
      <c r="Q284" s="475"/>
      <c r="R284" s="475"/>
      <c r="S284" s="475"/>
      <c r="T284" s="475"/>
      <c r="U284" s="475"/>
      <c r="V284" s="475"/>
      <c r="W284" s="475"/>
      <c r="X284" s="475"/>
      <c r="Y284" s="475"/>
      <c r="Z284" s="475"/>
    </row>
    <row r="285" customHeight="1" spans="1:26">
      <c r="A285" s="475"/>
      <c r="B285" s="475"/>
      <c r="C285" s="475"/>
      <c r="D285" s="475"/>
      <c r="E285" s="475"/>
      <c r="F285" s="475"/>
      <c r="G285" s="475"/>
      <c r="H285" s="475"/>
      <c r="I285" s="475"/>
      <c r="J285" s="475"/>
      <c r="K285" s="475"/>
      <c r="L285" s="475"/>
      <c r="M285" s="475"/>
      <c r="N285" s="475"/>
      <c r="O285" s="475"/>
      <c r="P285" s="475"/>
      <c r="Q285" s="475"/>
      <c r="R285" s="475"/>
      <c r="S285" s="475"/>
      <c r="T285" s="475"/>
      <c r="U285" s="475"/>
      <c r="V285" s="475"/>
      <c r="W285" s="475"/>
      <c r="X285" s="475"/>
      <c r="Y285" s="475"/>
      <c r="Z285" s="475"/>
    </row>
    <row r="286" customHeight="1" spans="1:26">
      <c r="A286" s="475"/>
      <c r="B286" s="475"/>
      <c r="C286" s="475"/>
      <c r="D286" s="475"/>
      <c r="E286" s="475"/>
      <c r="F286" s="475"/>
      <c r="G286" s="475"/>
      <c r="H286" s="475"/>
      <c r="I286" s="475"/>
      <c r="J286" s="475"/>
      <c r="K286" s="475"/>
      <c r="L286" s="475"/>
      <c r="M286" s="475"/>
      <c r="N286" s="475"/>
      <c r="O286" s="475"/>
      <c r="P286" s="475"/>
      <c r="Q286" s="475"/>
      <c r="R286" s="475"/>
      <c r="S286" s="475"/>
      <c r="T286" s="475"/>
      <c r="U286" s="475"/>
      <c r="V286" s="475"/>
      <c r="W286" s="475"/>
      <c r="X286" s="475"/>
      <c r="Y286" s="475"/>
      <c r="Z286" s="475"/>
    </row>
    <row r="287" customHeight="1" spans="1:26">
      <c r="A287" s="475"/>
      <c r="B287" s="475"/>
      <c r="C287" s="475"/>
      <c r="D287" s="475"/>
      <c r="E287" s="475"/>
      <c r="F287" s="475"/>
      <c r="G287" s="475"/>
      <c r="H287" s="475"/>
      <c r="I287" s="475"/>
      <c r="J287" s="475"/>
      <c r="K287" s="475"/>
      <c r="L287" s="475"/>
      <c r="M287" s="475"/>
      <c r="N287" s="475"/>
      <c r="O287" s="475"/>
      <c r="P287" s="475"/>
      <c r="Q287" s="475"/>
      <c r="R287" s="475"/>
      <c r="S287" s="475"/>
      <c r="T287" s="475"/>
      <c r="U287" s="475"/>
      <c r="V287" s="475"/>
      <c r="W287" s="475"/>
      <c r="X287" s="475"/>
      <c r="Y287" s="475"/>
      <c r="Z287" s="475"/>
    </row>
    <row r="288" customHeight="1" spans="1:26">
      <c r="A288" s="475"/>
      <c r="B288" s="475"/>
      <c r="C288" s="475"/>
      <c r="D288" s="475"/>
      <c r="E288" s="475"/>
      <c r="F288" s="475"/>
      <c r="G288" s="475"/>
      <c r="H288" s="475"/>
      <c r="I288" s="475"/>
      <c r="J288" s="475"/>
      <c r="K288" s="475"/>
      <c r="L288" s="475"/>
      <c r="M288" s="475"/>
      <c r="N288" s="475"/>
      <c r="O288" s="475"/>
      <c r="P288" s="475"/>
      <c r="Q288" s="475"/>
      <c r="R288" s="475"/>
      <c r="S288" s="475"/>
      <c r="T288" s="475"/>
      <c r="U288" s="475"/>
      <c r="V288" s="475"/>
      <c r="W288" s="475"/>
      <c r="X288" s="475"/>
      <c r="Y288" s="475"/>
      <c r="Z288" s="475"/>
    </row>
    <row r="289" customHeight="1" spans="1:26">
      <c r="A289" s="475"/>
      <c r="B289" s="475"/>
      <c r="C289" s="475"/>
      <c r="D289" s="475"/>
      <c r="E289" s="475"/>
      <c r="F289" s="475"/>
      <c r="G289" s="475"/>
      <c r="H289" s="475"/>
      <c r="I289" s="475"/>
      <c r="J289" s="475"/>
      <c r="K289" s="475"/>
      <c r="L289" s="475"/>
      <c r="M289" s="475"/>
      <c r="N289" s="475"/>
      <c r="O289" s="475"/>
      <c r="P289" s="475"/>
      <c r="Q289" s="475"/>
      <c r="R289" s="475"/>
      <c r="S289" s="475"/>
      <c r="T289" s="475"/>
      <c r="U289" s="475"/>
      <c r="V289" s="475"/>
      <c r="W289" s="475"/>
      <c r="X289" s="475"/>
      <c r="Y289" s="475"/>
      <c r="Z289" s="475"/>
    </row>
    <row r="290" customHeight="1" spans="1:26">
      <c r="A290" s="475"/>
      <c r="B290" s="475"/>
      <c r="C290" s="475"/>
      <c r="D290" s="475"/>
      <c r="E290" s="475"/>
      <c r="F290" s="475"/>
      <c r="G290" s="475"/>
      <c r="H290" s="475"/>
      <c r="I290" s="475"/>
      <c r="J290" s="475"/>
      <c r="K290" s="475"/>
      <c r="L290" s="475"/>
      <c r="M290" s="475"/>
      <c r="N290" s="475"/>
      <c r="O290" s="475"/>
      <c r="P290" s="475"/>
      <c r="Q290" s="475"/>
      <c r="R290" s="475"/>
      <c r="S290" s="475"/>
      <c r="T290" s="475"/>
      <c r="U290" s="475"/>
      <c r="V290" s="475"/>
      <c r="W290" s="475"/>
      <c r="X290" s="475"/>
      <c r="Y290" s="475"/>
      <c r="Z290" s="475"/>
    </row>
    <row r="291" customHeight="1" spans="1:26">
      <c r="A291" s="475"/>
      <c r="B291" s="475"/>
      <c r="C291" s="475"/>
      <c r="D291" s="475"/>
      <c r="E291" s="475"/>
      <c r="F291" s="475"/>
      <c r="G291" s="475"/>
      <c r="H291" s="475"/>
      <c r="I291" s="475"/>
      <c r="J291" s="475"/>
      <c r="K291" s="475"/>
      <c r="L291" s="475"/>
      <c r="M291" s="475"/>
      <c r="N291" s="475"/>
      <c r="O291" s="475"/>
      <c r="P291" s="475"/>
      <c r="Q291" s="475"/>
      <c r="R291" s="475"/>
      <c r="S291" s="475"/>
      <c r="T291" s="475"/>
      <c r="U291" s="475"/>
      <c r="V291" s="475"/>
      <c r="W291" s="475"/>
      <c r="X291" s="475"/>
      <c r="Y291" s="475"/>
      <c r="Z291" s="475"/>
    </row>
    <row r="292" customHeight="1" spans="1:26">
      <c r="A292" s="475"/>
      <c r="B292" s="475"/>
      <c r="C292" s="475"/>
      <c r="D292" s="475"/>
      <c r="E292" s="475"/>
      <c r="F292" s="475"/>
      <c r="G292" s="475"/>
      <c r="H292" s="475"/>
      <c r="I292" s="475"/>
      <c r="J292" s="475"/>
      <c r="K292" s="475"/>
      <c r="L292" s="475"/>
      <c r="M292" s="475"/>
      <c r="N292" s="475"/>
      <c r="O292" s="475"/>
      <c r="P292" s="475"/>
      <c r="Q292" s="475"/>
      <c r="R292" s="475"/>
      <c r="S292" s="475"/>
      <c r="T292" s="475"/>
      <c r="U292" s="475"/>
      <c r="V292" s="475"/>
      <c r="W292" s="475"/>
      <c r="X292" s="475"/>
      <c r="Y292" s="475"/>
      <c r="Z292" s="475"/>
    </row>
    <row r="293" customHeight="1" spans="1:26">
      <c r="A293" s="475"/>
      <c r="B293" s="475"/>
      <c r="C293" s="475"/>
      <c r="D293" s="475"/>
      <c r="E293" s="475"/>
      <c r="F293" s="475"/>
      <c r="G293" s="475"/>
      <c r="H293" s="475"/>
      <c r="I293" s="475"/>
      <c r="J293" s="475"/>
      <c r="K293" s="475"/>
      <c r="L293" s="475"/>
      <c r="M293" s="475"/>
      <c r="N293" s="475"/>
      <c r="O293" s="475"/>
      <c r="P293" s="475"/>
      <c r="Q293" s="475"/>
      <c r="R293" s="475"/>
      <c r="S293" s="475"/>
      <c r="T293" s="475"/>
      <c r="U293" s="475"/>
      <c r="V293" s="475"/>
      <c r="W293" s="475"/>
      <c r="X293" s="475"/>
      <c r="Y293" s="475"/>
      <c r="Z293" s="475"/>
    </row>
    <row r="294" customHeight="1" spans="1:26">
      <c r="A294" s="475"/>
      <c r="B294" s="475"/>
      <c r="C294" s="475"/>
      <c r="D294" s="475"/>
      <c r="E294" s="475"/>
      <c r="F294" s="475"/>
      <c r="G294" s="475"/>
      <c r="H294" s="475"/>
      <c r="I294" s="475"/>
      <c r="J294" s="475"/>
      <c r="K294" s="475"/>
      <c r="L294" s="475"/>
      <c r="M294" s="475"/>
      <c r="N294" s="475"/>
      <c r="O294" s="475"/>
      <c r="P294" s="475"/>
      <c r="Q294" s="475"/>
      <c r="R294" s="475"/>
      <c r="S294" s="475"/>
      <c r="T294" s="475"/>
      <c r="U294" s="475"/>
      <c r="V294" s="475"/>
      <c r="W294" s="475"/>
      <c r="X294" s="475"/>
      <c r="Y294" s="475"/>
      <c r="Z294" s="475"/>
    </row>
    <row r="295" customHeight="1" spans="1:26">
      <c r="A295" s="475"/>
      <c r="B295" s="475"/>
      <c r="C295" s="475"/>
      <c r="D295" s="475"/>
      <c r="E295" s="475"/>
      <c r="F295" s="475"/>
      <c r="G295" s="475"/>
      <c r="H295" s="475"/>
      <c r="I295" s="475"/>
      <c r="J295" s="475"/>
      <c r="K295" s="475"/>
      <c r="L295" s="475"/>
      <c r="M295" s="475"/>
      <c r="N295" s="475"/>
      <c r="O295" s="475"/>
      <c r="P295" s="475"/>
      <c r="Q295" s="475"/>
      <c r="R295" s="475"/>
      <c r="S295" s="475"/>
      <c r="T295" s="475"/>
      <c r="U295" s="475"/>
      <c r="V295" s="475"/>
      <c r="W295" s="475"/>
      <c r="X295" s="475"/>
      <c r="Y295" s="475"/>
      <c r="Z295" s="475"/>
    </row>
    <row r="296" customHeight="1" spans="1:26">
      <c r="A296" s="475"/>
      <c r="B296" s="475"/>
      <c r="C296" s="475"/>
      <c r="D296" s="475"/>
      <c r="E296" s="475"/>
      <c r="F296" s="475"/>
      <c r="G296" s="475"/>
      <c r="H296" s="475"/>
      <c r="I296" s="475"/>
      <c r="J296" s="475"/>
      <c r="K296" s="475"/>
      <c r="L296" s="475"/>
      <c r="M296" s="475"/>
      <c r="N296" s="475"/>
      <c r="O296" s="475"/>
      <c r="P296" s="475"/>
      <c r="Q296" s="475"/>
      <c r="R296" s="475"/>
      <c r="S296" s="475"/>
      <c r="T296" s="475"/>
      <c r="U296" s="475"/>
      <c r="V296" s="475"/>
      <c r="W296" s="475"/>
      <c r="X296" s="475"/>
      <c r="Y296" s="475"/>
      <c r="Z296" s="475"/>
    </row>
    <row r="297" customHeight="1" spans="1:26">
      <c r="A297" s="475"/>
      <c r="B297" s="475"/>
      <c r="C297" s="475"/>
      <c r="D297" s="475"/>
      <c r="E297" s="475"/>
      <c r="F297" s="475"/>
      <c r="G297" s="475"/>
      <c r="H297" s="475"/>
      <c r="I297" s="475"/>
      <c r="J297" s="475"/>
      <c r="K297" s="475"/>
      <c r="L297" s="475"/>
      <c r="M297" s="475"/>
      <c r="N297" s="475"/>
      <c r="O297" s="475"/>
      <c r="P297" s="475"/>
      <c r="Q297" s="475"/>
      <c r="R297" s="475"/>
      <c r="S297" s="475"/>
      <c r="T297" s="475"/>
      <c r="U297" s="475"/>
      <c r="V297" s="475"/>
      <c r="W297" s="475"/>
      <c r="X297" s="475"/>
      <c r="Y297" s="475"/>
      <c r="Z297" s="475"/>
    </row>
    <row r="298" customHeight="1" spans="1:26">
      <c r="A298" s="475"/>
      <c r="B298" s="475"/>
      <c r="C298" s="475"/>
      <c r="D298" s="475"/>
      <c r="E298" s="475"/>
      <c r="F298" s="475"/>
      <c r="G298" s="475"/>
      <c r="H298" s="475"/>
      <c r="I298" s="475"/>
      <c r="J298" s="475"/>
      <c r="K298" s="475"/>
      <c r="L298" s="475"/>
      <c r="M298" s="475"/>
      <c r="N298" s="475"/>
      <c r="O298" s="475"/>
      <c r="P298" s="475"/>
      <c r="Q298" s="475"/>
      <c r="R298" s="475"/>
      <c r="S298" s="475"/>
      <c r="T298" s="475"/>
      <c r="U298" s="475"/>
      <c r="V298" s="475"/>
      <c r="W298" s="475"/>
      <c r="X298" s="475"/>
      <c r="Y298" s="475"/>
      <c r="Z298" s="475"/>
    </row>
    <row r="299" customHeight="1" spans="1:26">
      <c r="A299" s="475"/>
      <c r="B299" s="475"/>
      <c r="C299" s="475"/>
      <c r="D299" s="475"/>
      <c r="E299" s="475"/>
      <c r="F299" s="475"/>
      <c r="G299" s="475"/>
      <c r="H299" s="475"/>
      <c r="I299" s="475"/>
      <c r="J299" s="475"/>
      <c r="K299" s="475"/>
      <c r="L299" s="475"/>
      <c r="M299" s="475"/>
      <c r="N299" s="475"/>
      <c r="O299" s="475"/>
      <c r="P299" s="475"/>
      <c r="Q299" s="475"/>
      <c r="R299" s="475"/>
      <c r="S299" s="475"/>
      <c r="T299" s="475"/>
      <c r="U299" s="475"/>
      <c r="V299" s="475"/>
      <c r="W299" s="475"/>
      <c r="X299" s="475"/>
      <c r="Y299" s="475"/>
      <c r="Z299" s="475"/>
    </row>
    <row r="300" customHeight="1" spans="1:26">
      <c r="A300" s="475"/>
      <c r="B300" s="475"/>
      <c r="C300" s="475"/>
      <c r="D300" s="475"/>
      <c r="E300" s="475"/>
      <c r="F300" s="475"/>
      <c r="G300" s="475"/>
      <c r="H300" s="475"/>
      <c r="I300" s="475"/>
      <c r="J300" s="475"/>
      <c r="K300" s="475"/>
      <c r="L300" s="475"/>
      <c r="M300" s="475"/>
      <c r="N300" s="475"/>
      <c r="O300" s="475"/>
      <c r="P300" s="475"/>
      <c r="Q300" s="475"/>
      <c r="R300" s="475"/>
      <c r="S300" s="475"/>
      <c r="T300" s="475"/>
      <c r="U300" s="475"/>
      <c r="V300" s="475"/>
      <c r="W300" s="475"/>
      <c r="X300" s="475"/>
      <c r="Y300" s="475"/>
      <c r="Z300" s="475"/>
    </row>
    <row r="301" customHeight="1" spans="1:26">
      <c r="A301" s="475"/>
      <c r="B301" s="475"/>
      <c r="C301" s="475"/>
      <c r="D301" s="475"/>
      <c r="E301" s="475"/>
      <c r="F301" s="475"/>
      <c r="G301" s="475"/>
      <c r="H301" s="475"/>
      <c r="I301" s="475"/>
      <c r="J301" s="475"/>
      <c r="K301" s="475"/>
      <c r="L301" s="475"/>
      <c r="M301" s="475"/>
      <c r="N301" s="475"/>
      <c r="O301" s="475"/>
      <c r="P301" s="475"/>
      <c r="Q301" s="475"/>
      <c r="R301" s="475"/>
      <c r="S301" s="475"/>
      <c r="T301" s="475"/>
      <c r="U301" s="475"/>
      <c r="V301" s="475"/>
      <c r="W301" s="475"/>
      <c r="X301" s="475"/>
      <c r="Y301" s="475"/>
      <c r="Z301" s="475"/>
    </row>
    <row r="302" customHeight="1" spans="1:26">
      <c r="A302" s="475"/>
      <c r="B302" s="475"/>
      <c r="C302" s="475"/>
      <c r="D302" s="475"/>
      <c r="E302" s="475"/>
      <c r="F302" s="475"/>
      <c r="G302" s="475"/>
      <c r="H302" s="475"/>
      <c r="I302" s="475"/>
      <c r="J302" s="475"/>
      <c r="K302" s="475"/>
      <c r="L302" s="475"/>
      <c r="M302" s="475"/>
      <c r="N302" s="475"/>
      <c r="O302" s="475"/>
      <c r="P302" s="475"/>
      <c r="Q302" s="475"/>
      <c r="R302" s="475"/>
      <c r="S302" s="475"/>
      <c r="T302" s="475"/>
      <c r="U302" s="475"/>
      <c r="V302" s="475"/>
      <c r="W302" s="475"/>
      <c r="X302" s="475"/>
      <c r="Y302" s="475"/>
      <c r="Z302" s="475"/>
    </row>
    <row r="303" customHeight="1" spans="1:26">
      <c r="A303" s="475"/>
      <c r="B303" s="475"/>
      <c r="C303" s="475"/>
      <c r="D303" s="475"/>
      <c r="E303" s="475"/>
      <c r="F303" s="475"/>
      <c r="G303" s="475"/>
      <c r="H303" s="475"/>
      <c r="I303" s="475"/>
      <c r="J303" s="475"/>
      <c r="K303" s="475"/>
      <c r="L303" s="475"/>
      <c r="M303" s="475"/>
      <c r="N303" s="475"/>
      <c r="O303" s="475"/>
      <c r="P303" s="475"/>
      <c r="Q303" s="475"/>
      <c r="R303" s="475"/>
      <c r="S303" s="475"/>
      <c r="T303" s="475"/>
      <c r="U303" s="475"/>
      <c r="V303" s="475"/>
      <c r="W303" s="475"/>
      <c r="X303" s="475"/>
      <c r="Y303" s="475"/>
      <c r="Z303" s="475"/>
    </row>
    <row r="304" customHeight="1" spans="1:26">
      <c r="A304" s="475"/>
      <c r="B304" s="475"/>
      <c r="C304" s="475"/>
      <c r="D304" s="475"/>
      <c r="E304" s="475"/>
      <c r="F304" s="475"/>
      <c r="G304" s="475"/>
      <c r="H304" s="475"/>
      <c r="I304" s="475"/>
      <c r="J304" s="475"/>
      <c r="K304" s="475"/>
      <c r="L304" s="475"/>
      <c r="M304" s="475"/>
      <c r="N304" s="475"/>
      <c r="O304" s="475"/>
      <c r="P304" s="475"/>
      <c r="Q304" s="475"/>
      <c r="R304" s="475"/>
      <c r="S304" s="475"/>
      <c r="T304" s="475"/>
      <c r="U304" s="475"/>
      <c r="V304" s="475"/>
      <c r="W304" s="475"/>
      <c r="X304" s="475"/>
      <c r="Y304" s="475"/>
      <c r="Z304" s="475"/>
    </row>
    <row r="305" customHeight="1" spans="1:26">
      <c r="A305" s="475"/>
      <c r="B305" s="475"/>
      <c r="C305" s="475"/>
      <c r="D305" s="475"/>
      <c r="E305" s="475"/>
      <c r="F305" s="475"/>
      <c r="G305" s="475"/>
      <c r="H305" s="475"/>
      <c r="I305" s="475"/>
      <c r="J305" s="475"/>
      <c r="K305" s="475"/>
      <c r="L305" s="475"/>
      <c r="M305" s="475"/>
      <c r="N305" s="475"/>
      <c r="O305" s="475"/>
      <c r="P305" s="475"/>
      <c r="Q305" s="475"/>
      <c r="R305" s="475"/>
      <c r="S305" s="475"/>
      <c r="T305" s="475"/>
      <c r="U305" s="475"/>
      <c r="V305" s="475"/>
      <c r="W305" s="475"/>
      <c r="X305" s="475"/>
      <c r="Y305" s="475"/>
      <c r="Z305" s="475"/>
    </row>
    <row r="306" customHeight="1" spans="1:26">
      <c r="A306" s="475"/>
      <c r="B306" s="475"/>
      <c r="C306" s="475"/>
      <c r="D306" s="475"/>
      <c r="E306" s="475"/>
      <c r="F306" s="475"/>
      <c r="G306" s="475"/>
      <c r="H306" s="475"/>
      <c r="I306" s="475"/>
      <c r="J306" s="475"/>
      <c r="K306" s="475"/>
      <c r="L306" s="475"/>
      <c r="M306" s="475"/>
      <c r="N306" s="475"/>
      <c r="O306" s="475"/>
      <c r="P306" s="475"/>
      <c r="Q306" s="475"/>
      <c r="R306" s="475"/>
      <c r="S306" s="475"/>
      <c r="T306" s="475"/>
      <c r="U306" s="475"/>
      <c r="V306" s="475"/>
      <c r="W306" s="475"/>
      <c r="X306" s="475"/>
      <c r="Y306" s="475"/>
      <c r="Z306" s="475"/>
    </row>
    <row r="307" customHeight="1" spans="1:26">
      <c r="A307" s="475"/>
      <c r="B307" s="475"/>
      <c r="C307" s="475"/>
      <c r="D307" s="475"/>
      <c r="E307" s="475"/>
      <c r="F307" s="475"/>
      <c r="G307" s="475"/>
      <c r="H307" s="475"/>
      <c r="I307" s="475"/>
      <c r="J307" s="475"/>
      <c r="K307" s="475"/>
      <c r="L307" s="475"/>
      <c r="M307" s="475"/>
      <c r="N307" s="475"/>
      <c r="O307" s="475"/>
      <c r="P307" s="475"/>
      <c r="Q307" s="475"/>
      <c r="R307" s="475"/>
      <c r="S307" s="475"/>
      <c r="T307" s="475"/>
      <c r="U307" s="475"/>
      <c r="V307" s="475"/>
      <c r="W307" s="475"/>
      <c r="X307" s="475"/>
      <c r="Y307" s="475"/>
      <c r="Z307" s="475"/>
    </row>
    <row r="308" customHeight="1" spans="1:26">
      <c r="A308" s="475"/>
      <c r="B308" s="475"/>
      <c r="C308" s="475"/>
      <c r="D308" s="475"/>
      <c r="E308" s="475"/>
      <c r="F308" s="475"/>
      <c r="G308" s="475"/>
      <c r="H308" s="475"/>
      <c r="I308" s="475"/>
      <c r="J308" s="475"/>
      <c r="K308" s="475"/>
      <c r="L308" s="475"/>
      <c r="M308" s="475"/>
      <c r="N308" s="475"/>
      <c r="O308" s="475"/>
      <c r="P308" s="475"/>
      <c r="Q308" s="475"/>
      <c r="R308" s="475"/>
      <c r="S308" s="475"/>
      <c r="T308" s="475"/>
      <c r="U308" s="475"/>
      <c r="V308" s="475"/>
      <c r="W308" s="475"/>
      <c r="X308" s="475"/>
      <c r="Y308" s="475"/>
      <c r="Z308" s="475"/>
    </row>
    <row r="309" customHeight="1" spans="1:26">
      <c r="A309" s="475"/>
      <c r="B309" s="475"/>
      <c r="C309" s="475"/>
      <c r="D309" s="475"/>
      <c r="E309" s="475"/>
      <c r="F309" s="475"/>
      <c r="G309" s="475"/>
      <c r="H309" s="475"/>
      <c r="I309" s="475"/>
      <c r="J309" s="475"/>
      <c r="K309" s="475"/>
      <c r="L309" s="475"/>
      <c r="M309" s="475"/>
      <c r="N309" s="475"/>
      <c r="O309" s="475"/>
      <c r="P309" s="475"/>
      <c r="Q309" s="475"/>
      <c r="R309" s="475"/>
      <c r="S309" s="475"/>
      <c r="T309" s="475"/>
      <c r="U309" s="475"/>
      <c r="V309" s="475"/>
      <c r="W309" s="475"/>
      <c r="X309" s="475"/>
      <c r="Y309" s="475"/>
      <c r="Z309" s="475"/>
    </row>
    <row r="310" customHeight="1" spans="1:26">
      <c r="A310" s="475"/>
      <c r="B310" s="475"/>
      <c r="C310" s="475"/>
      <c r="D310" s="475"/>
      <c r="E310" s="475"/>
      <c r="F310" s="475"/>
      <c r="G310" s="475"/>
      <c r="H310" s="475"/>
      <c r="I310" s="475"/>
      <c r="J310" s="475"/>
      <c r="K310" s="475"/>
      <c r="L310" s="475"/>
      <c r="M310" s="475"/>
      <c r="N310" s="475"/>
      <c r="O310" s="475"/>
      <c r="P310" s="475"/>
      <c r="Q310" s="475"/>
      <c r="R310" s="475"/>
      <c r="S310" s="475"/>
      <c r="T310" s="475"/>
      <c r="U310" s="475"/>
      <c r="V310" s="475"/>
      <c r="W310" s="475"/>
      <c r="X310" s="475"/>
      <c r="Y310" s="475"/>
      <c r="Z310" s="475"/>
    </row>
    <row r="311" customHeight="1" spans="1:26">
      <c r="A311" s="475"/>
      <c r="B311" s="475"/>
      <c r="C311" s="475"/>
      <c r="D311" s="475"/>
      <c r="E311" s="475"/>
      <c r="F311" s="475"/>
      <c r="G311" s="475"/>
      <c r="H311" s="475"/>
      <c r="I311" s="475"/>
      <c r="J311" s="475"/>
      <c r="K311" s="475"/>
      <c r="L311" s="475"/>
      <c r="M311" s="475"/>
      <c r="N311" s="475"/>
      <c r="O311" s="475"/>
      <c r="P311" s="475"/>
      <c r="Q311" s="475"/>
      <c r="R311" s="475"/>
      <c r="S311" s="475"/>
      <c r="T311" s="475"/>
      <c r="U311" s="475"/>
      <c r="V311" s="475"/>
      <c r="W311" s="475"/>
      <c r="X311" s="475"/>
      <c r="Y311" s="475"/>
      <c r="Z311" s="475"/>
    </row>
    <row r="312" customHeight="1" spans="1:26">
      <c r="A312" s="475"/>
      <c r="B312" s="475"/>
      <c r="C312" s="475"/>
      <c r="D312" s="475"/>
      <c r="E312" s="475"/>
      <c r="F312" s="475"/>
      <c r="G312" s="475"/>
      <c r="H312" s="475"/>
      <c r="I312" s="475"/>
      <c r="J312" s="475"/>
      <c r="K312" s="475"/>
      <c r="L312" s="475"/>
      <c r="M312" s="475"/>
      <c r="N312" s="475"/>
      <c r="O312" s="475"/>
      <c r="P312" s="475"/>
      <c r="Q312" s="475"/>
      <c r="R312" s="475"/>
      <c r="S312" s="475"/>
      <c r="T312" s="475"/>
      <c r="U312" s="475"/>
      <c r="V312" s="475"/>
      <c r="W312" s="475"/>
      <c r="X312" s="475"/>
      <c r="Y312" s="475"/>
      <c r="Z312" s="475"/>
    </row>
    <row r="313" customHeight="1" spans="1:26">
      <c r="A313" s="475"/>
      <c r="B313" s="475"/>
      <c r="C313" s="475"/>
      <c r="D313" s="475"/>
      <c r="E313" s="475"/>
      <c r="F313" s="475"/>
      <c r="G313" s="475"/>
      <c r="H313" s="475"/>
      <c r="I313" s="475"/>
      <c r="J313" s="475"/>
      <c r="K313" s="475"/>
      <c r="L313" s="475"/>
      <c r="M313" s="475"/>
      <c r="N313" s="475"/>
      <c r="O313" s="475"/>
      <c r="P313" s="475"/>
      <c r="Q313" s="475"/>
      <c r="R313" s="475"/>
      <c r="S313" s="475"/>
      <c r="T313" s="475"/>
      <c r="U313" s="475"/>
      <c r="V313" s="475"/>
      <c r="W313" s="475"/>
      <c r="X313" s="475"/>
      <c r="Y313" s="475"/>
      <c r="Z313" s="475"/>
    </row>
    <row r="314" customHeight="1" spans="1:26">
      <c r="A314" s="475"/>
      <c r="B314" s="475"/>
      <c r="C314" s="475"/>
      <c r="D314" s="475"/>
      <c r="E314" s="475"/>
      <c r="F314" s="475"/>
      <c r="G314" s="475"/>
      <c r="H314" s="475"/>
      <c r="I314" s="475"/>
      <c r="J314" s="475"/>
      <c r="K314" s="475"/>
      <c r="L314" s="475"/>
      <c r="M314" s="475"/>
      <c r="N314" s="475"/>
      <c r="O314" s="475"/>
      <c r="P314" s="475"/>
      <c r="Q314" s="475"/>
      <c r="R314" s="475"/>
      <c r="S314" s="475"/>
      <c r="T314" s="475"/>
      <c r="U314" s="475"/>
      <c r="V314" s="475"/>
      <c r="W314" s="475"/>
      <c r="X314" s="475"/>
      <c r="Y314" s="475"/>
      <c r="Z314" s="475"/>
    </row>
    <row r="315" customHeight="1" spans="1:26">
      <c r="A315" s="475"/>
      <c r="B315" s="475"/>
      <c r="C315" s="475"/>
      <c r="D315" s="475"/>
      <c r="E315" s="475"/>
      <c r="F315" s="475"/>
      <c r="G315" s="475"/>
      <c r="H315" s="475"/>
      <c r="I315" s="475"/>
      <c r="J315" s="475"/>
      <c r="K315" s="475"/>
      <c r="L315" s="475"/>
      <c r="M315" s="475"/>
      <c r="N315" s="475"/>
      <c r="O315" s="475"/>
      <c r="P315" s="475"/>
      <c r="Q315" s="475"/>
      <c r="R315" s="475"/>
      <c r="S315" s="475"/>
      <c r="T315" s="475"/>
      <c r="U315" s="475"/>
      <c r="V315" s="475"/>
      <c r="W315" s="475"/>
      <c r="X315" s="475"/>
      <c r="Y315" s="475"/>
      <c r="Z315" s="475"/>
    </row>
    <row r="316" customHeight="1" spans="1:26">
      <c r="A316" s="475"/>
      <c r="B316" s="475"/>
      <c r="C316" s="475"/>
      <c r="D316" s="475"/>
      <c r="E316" s="475"/>
      <c r="F316" s="475"/>
      <c r="G316" s="475"/>
      <c r="H316" s="475"/>
      <c r="I316" s="475"/>
      <c r="J316" s="475"/>
      <c r="K316" s="475"/>
      <c r="L316" s="475"/>
      <c r="M316" s="475"/>
      <c r="N316" s="475"/>
      <c r="O316" s="475"/>
      <c r="P316" s="475"/>
      <c r="Q316" s="475"/>
      <c r="R316" s="475"/>
      <c r="S316" s="475"/>
      <c r="T316" s="475"/>
      <c r="U316" s="475"/>
      <c r="V316" s="475"/>
      <c r="W316" s="475"/>
      <c r="X316" s="475"/>
      <c r="Y316" s="475"/>
      <c r="Z316" s="475"/>
    </row>
    <row r="317" customHeight="1" spans="1:26">
      <c r="A317" s="475"/>
      <c r="B317" s="475"/>
      <c r="C317" s="475"/>
      <c r="D317" s="475"/>
      <c r="E317" s="475"/>
      <c r="F317" s="475"/>
      <c r="G317" s="475"/>
      <c r="H317" s="475"/>
      <c r="I317" s="475"/>
      <c r="J317" s="475"/>
      <c r="K317" s="475"/>
      <c r="L317" s="475"/>
      <c r="M317" s="475"/>
      <c r="N317" s="475"/>
      <c r="O317" s="475"/>
      <c r="P317" s="475"/>
      <c r="Q317" s="475"/>
      <c r="R317" s="475"/>
      <c r="S317" s="475"/>
      <c r="T317" s="475"/>
      <c r="U317" s="475"/>
      <c r="V317" s="475"/>
      <c r="W317" s="475"/>
      <c r="X317" s="475"/>
      <c r="Y317" s="475"/>
      <c r="Z317" s="475"/>
    </row>
    <row r="318" customHeight="1" spans="1:26">
      <c r="A318" s="475"/>
      <c r="B318" s="475"/>
      <c r="C318" s="475"/>
      <c r="D318" s="475"/>
      <c r="E318" s="475"/>
      <c r="F318" s="475"/>
      <c r="G318" s="475"/>
      <c r="H318" s="475"/>
      <c r="I318" s="475"/>
      <c r="J318" s="475"/>
      <c r="K318" s="475"/>
      <c r="L318" s="475"/>
      <c r="M318" s="475"/>
      <c r="N318" s="475"/>
      <c r="O318" s="475"/>
      <c r="P318" s="475"/>
      <c r="Q318" s="475"/>
      <c r="R318" s="475"/>
      <c r="S318" s="475"/>
      <c r="T318" s="475"/>
      <c r="U318" s="475"/>
      <c r="V318" s="475"/>
      <c r="W318" s="475"/>
      <c r="X318" s="475"/>
      <c r="Y318" s="475"/>
      <c r="Z318" s="475"/>
    </row>
    <row r="319" customHeight="1" spans="1:26">
      <c r="A319" s="475"/>
      <c r="B319" s="475"/>
      <c r="C319" s="475"/>
      <c r="D319" s="475"/>
      <c r="E319" s="475"/>
      <c r="F319" s="475"/>
      <c r="G319" s="475"/>
      <c r="H319" s="475"/>
      <c r="I319" s="475"/>
      <c r="J319" s="475"/>
      <c r="K319" s="475"/>
      <c r="L319" s="475"/>
      <c r="M319" s="475"/>
      <c r="N319" s="475"/>
      <c r="O319" s="475"/>
      <c r="P319" s="475"/>
      <c r="Q319" s="475"/>
      <c r="R319" s="475"/>
      <c r="S319" s="475"/>
      <c r="T319" s="475"/>
      <c r="U319" s="475"/>
      <c r="V319" s="475"/>
      <c r="W319" s="475"/>
      <c r="X319" s="475"/>
      <c r="Y319" s="475"/>
      <c r="Z319" s="475"/>
    </row>
    <row r="320" customHeight="1" spans="1:26">
      <c r="A320" s="475"/>
      <c r="B320" s="475"/>
      <c r="C320" s="475"/>
      <c r="D320" s="475"/>
      <c r="E320" s="475"/>
      <c r="F320" s="475"/>
      <c r="G320" s="475"/>
      <c r="H320" s="475"/>
      <c r="I320" s="475"/>
      <c r="J320" s="475"/>
      <c r="K320" s="475"/>
      <c r="L320" s="475"/>
      <c r="M320" s="475"/>
      <c r="N320" s="475"/>
      <c r="O320" s="475"/>
      <c r="P320" s="475"/>
      <c r="Q320" s="475"/>
      <c r="R320" s="475"/>
      <c r="S320" s="475"/>
      <c r="T320" s="475"/>
      <c r="U320" s="475"/>
      <c r="V320" s="475"/>
      <c r="W320" s="475"/>
      <c r="X320" s="475"/>
      <c r="Y320" s="475"/>
      <c r="Z320" s="475"/>
    </row>
    <row r="321" customHeight="1" spans="1:26">
      <c r="A321" s="475"/>
      <c r="B321" s="475"/>
      <c r="C321" s="475"/>
      <c r="D321" s="475"/>
      <c r="E321" s="475"/>
      <c r="F321" s="475"/>
      <c r="G321" s="475"/>
      <c r="H321" s="475"/>
      <c r="I321" s="475"/>
      <c r="J321" s="475"/>
      <c r="K321" s="475"/>
      <c r="L321" s="475"/>
      <c r="M321" s="475"/>
      <c r="N321" s="475"/>
      <c r="O321" s="475"/>
      <c r="P321" s="475"/>
      <c r="Q321" s="475"/>
      <c r="R321" s="475"/>
      <c r="S321" s="475"/>
      <c r="T321" s="475"/>
      <c r="U321" s="475"/>
      <c r="V321" s="475"/>
      <c r="W321" s="475"/>
      <c r="X321" s="475"/>
      <c r="Y321" s="475"/>
      <c r="Z321" s="475"/>
    </row>
    <row r="322" customHeight="1" spans="1:26">
      <c r="A322" s="475"/>
      <c r="B322" s="475"/>
      <c r="C322" s="475"/>
      <c r="D322" s="475"/>
      <c r="E322" s="475"/>
      <c r="F322" s="475"/>
      <c r="G322" s="475"/>
      <c r="H322" s="475"/>
      <c r="I322" s="475"/>
      <c r="J322" s="475"/>
      <c r="K322" s="475"/>
      <c r="L322" s="475"/>
      <c r="M322" s="475"/>
      <c r="N322" s="475"/>
      <c r="O322" s="475"/>
      <c r="P322" s="475"/>
      <c r="Q322" s="475"/>
      <c r="R322" s="475"/>
      <c r="S322" s="475"/>
      <c r="T322" s="475"/>
      <c r="U322" s="475"/>
      <c r="V322" s="475"/>
      <c r="W322" s="475"/>
      <c r="X322" s="475"/>
      <c r="Y322" s="475"/>
      <c r="Z322" s="475"/>
    </row>
    <row r="323" customHeight="1" spans="1:26">
      <c r="A323" s="475"/>
      <c r="B323" s="475"/>
      <c r="C323" s="475"/>
      <c r="D323" s="475"/>
      <c r="E323" s="475"/>
      <c r="F323" s="475"/>
      <c r="G323" s="475"/>
      <c r="H323" s="475"/>
      <c r="I323" s="475"/>
      <c r="J323" s="475"/>
      <c r="K323" s="475"/>
      <c r="L323" s="475"/>
      <c r="M323" s="475"/>
      <c r="N323" s="475"/>
      <c r="O323" s="475"/>
      <c r="P323" s="475"/>
      <c r="Q323" s="475"/>
      <c r="R323" s="475"/>
      <c r="S323" s="475"/>
      <c r="T323" s="475"/>
      <c r="U323" s="475"/>
      <c r="V323" s="475"/>
      <c r="W323" s="475"/>
      <c r="X323" s="475"/>
      <c r="Y323" s="475"/>
      <c r="Z323" s="475"/>
    </row>
    <row r="324" customHeight="1" spans="1:26">
      <c r="A324" s="475"/>
      <c r="B324" s="475"/>
      <c r="C324" s="475"/>
      <c r="D324" s="475"/>
      <c r="E324" s="475"/>
      <c r="F324" s="475"/>
      <c r="G324" s="475"/>
      <c r="H324" s="475"/>
      <c r="I324" s="475"/>
      <c r="J324" s="475"/>
      <c r="K324" s="475"/>
      <c r="L324" s="475"/>
      <c r="M324" s="475"/>
      <c r="N324" s="475"/>
      <c r="O324" s="475"/>
      <c r="P324" s="475"/>
      <c r="Q324" s="475"/>
      <c r="R324" s="475"/>
      <c r="S324" s="475"/>
      <c r="T324" s="475"/>
      <c r="U324" s="475"/>
      <c r="V324" s="475"/>
      <c r="W324" s="475"/>
      <c r="X324" s="475"/>
      <c r="Y324" s="475"/>
      <c r="Z324" s="475"/>
    </row>
    <row r="325" customHeight="1" spans="1:26">
      <c r="A325" s="475"/>
      <c r="B325" s="475"/>
      <c r="C325" s="475"/>
      <c r="D325" s="475"/>
      <c r="E325" s="475"/>
      <c r="F325" s="475"/>
      <c r="G325" s="475"/>
      <c r="H325" s="475"/>
      <c r="I325" s="475"/>
      <c r="J325" s="475"/>
      <c r="K325" s="475"/>
      <c r="L325" s="475"/>
      <c r="M325" s="475"/>
      <c r="N325" s="475"/>
      <c r="O325" s="475"/>
      <c r="P325" s="475"/>
      <c r="Q325" s="475"/>
      <c r="R325" s="475"/>
      <c r="S325" s="475"/>
      <c r="T325" s="475"/>
      <c r="U325" s="475"/>
      <c r="V325" s="475"/>
      <c r="W325" s="475"/>
      <c r="X325" s="475"/>
      <c r="Y325" s="475"/>
      <c r="Z325" s="475"/>
    </row>
    <row r="326" customHeight="1" spans="1:26">
      <c r="A326" s="475"/>
      <c r="B326" s="475"/>
      <c r="C326" s="475"/>
      <c r="D326" s="475"/>
      <c r="E326" s="475"/>
      <c r="F326" s="475"/>
      <c r="G326" s="475"/>
      <c r="H326" s="475"/>
      <c r="I326" s="475"/>
      <c r="J326" s="475"/>
      <c r="K326" s="475"/>
      <c r="L326" s="475"/>
      <c r="M326" s="475"/>
      <c r="N326" s="475"/>
      <c r="O326" s="475"/>
      <c r="P326" s="475"/>
      <c r="Q326" s="475"/>
      <c r="R326" s="475"/>
      <c r="S326" s="475"/>
      <c r="T326" s="475"/>
      <c r="U326" s="475"/>
      <c r="V326" s="475"/>
      <c r="W326" s="475"/>
      <c r="X326" s="475"/>
      <c r="Y326" s="475"/>
      <c r="Z326" s="475"/>
    </row>
    <row r="327" customHeight="1" spans="1:26">
      <c r="A327" s="475"/>
      <c r="B327" s="475"/>
      <c r="C327" s="475"/>
      <c r="D327" s="475"/>
      <c r="E327" s="475"/>
      <c r="F327" s="475"/>
      <c r="G327" s="475"/>
      <c r="H327" s="475"/>
      <c r="I327" s="475"/>
      <c r="J327" s="475"/>
      <c r="K327" s="475"/>
      <c r="L327" s="475"/>
      <c r="M327" s="475"/>
      <c r="N327" s="475"/>
      <c r="O327" s="475"/>
      <c r="P327" s="475"/>
      <c r="Q327" s="475"/>
      <c r="R327" s="475"/>
      <c r="S327" s="475"/>
      <c r="T327" s="475"/>
      <c r="U327" s="475"/>
      <c r="V327" s="475"/>
      <c r="W327" s="475"/>
      <c r="X327" s="475"/>
      <c r="Y327" s="475"/>
      <c r="Z327" s="475"/>
    </row>
    <row r="328" customHeight="1" spans="1:26">
      <c r="A328" s="475"/>
      <c r="B328" s="475"/>
      <c r="C328" s="475"/>
      <c r="D328" s="475"/>
      <c r="E328" s="475"/>
      <c r="F328" s="475"/>
      <c r="G328" s="475"/>
      <c r="H328" s="475"/>
      <c r="I328" s="475"/>
      <c r="J328" s="475"/>
      <c r="K328" s="475"/>
      <c r="L328" s="475"/>
      <c r="M328" s="475"/>
      <c r="N328" s="475"/>
      <c r="O328" s="475"/>
      <c r="P328" s="475"/>
      <c r="Q328" s="475"/>
      <c r="R328" s="475"/>
      <c r="S328" s="475"/>
      <c r="T328" s="475"/>
      <c r="U328" s="475"/>
      <c r="V328" s="475"/>
      <c r="W328" s="475"/>
      <c r="X328" s="475"/>
      <c r="Y328" s="475"/>
      <c r="Z328" s="475"/>
    </row>
    <row r="329" customHeight="1" spans="1:26">
      <c r="A329" s="475"/>
      <c r="B329" s="475"/>
      <c r="C329" s="475"/>
      <c r="D329" s="475"/>
      <c r="E329" s="475"/>
      <c r="F329" s="475"/>
      <c r="G329" s="475"/>
      <c r="H329" s="475"/>
      <c r="I329" s="475"/>
      <c r="J329" s="475"/>
      <c r="K329" s="475"/>
      <c r="L329" s="475"/>
      <c r="M329" s="475"/>
      <c r="N329" s="475"/>
      <c r="O329" s="475"/>
      <c r="P329" s="475"/>
      <c r="Q329" s="475"/>
      <c r="R329" s="475"/>
      <c r="S329" s="475"/>
      <c r="T329" s="475"/>
      <c r="U329" s="475"/>
      <c r="V329" s="475"/>
      <c r="W329" s="475"/>
      <c r="X329" s="475"/>
      <c r="Y329" s="475"/>
      <c r="Z329" s="475"/>
    </row>
    <row r="330" customHeight="1" spans="1:26">
      <c r="A330" s="475"/>
      <c r="B330" s="475"/>
      <c r="C330" s="475"/>
      <c r="D330" s="475"/>
      <c r="E330" s="475"/>
      <c r="F330" s="475"/>
      <c r="G330" s="475"/>
      <c r="H330" s="475"/>
      <c r="I330" s="475"/>
      <c r="J330" s="475"/>
      <c r="K330" s="475"/>
      <c r="L330" s="475"/>
      <c r="M330" s="475"/>
      <c r="N330" s="475"/>
      <c r="O330" s="475"/>
      <c r="P330" s="475"/>
      <c r="Q330" s="475"/>
      <c r="R330" s="475"/>
      <c r="S330" s="475"/>
      <c r="T330" s="475"/>
      <c r="U330" s="475"/>
      <c r="V330" s="475"/>
      <c r="W330" s="475"/>
      <c r="X330" s="475"/>
      <c r="Y330" s="475"/>
      <c r="Z330" s="475"/>
    </row>
    <row r="331" customHeight="1" spans="1:26">
      <c r="A331" s="475"/>
      <c r="B331" s="475"/>
      <c r="C331" s="475"/>
      <c r="D331" s="475"/>
      <c r="E331" s="475"/>
      <c r="F331" s="475"/>
      <c r="G331" s="475"/>
      <c r="H331" s="475"/>
      <c r="I331" s="475"/>
      <c r="J331" s="475"/>
      <c r="K331" s="475"/>
      <c r="L331" s="475"/>
      <c r="M331" s="475"/>
      <c r="N331" s="475"/>
      <c r="O331" s="475"/>
      <c r="P331" s="475"/>
      <c r="Q331" s="475"/>
      <c r="R331" s="475"/>
      <c r="S331" s="475"/>
      <c r="T331" s="475"/>
      <c r="U331" s="475"/>
      <c r="V331" s="475"/>
      <c r="W331" s="475"/>
      <c r="X331" s="475"/>
      <c r="Y331" s="475"/>
      <c r="Z331" s="475"/>
    </row>
    <row r="332" customHeight="1" spans="1:26">
      <c r="A332" s="475"/>
      <c r="B332" s="475"/>
      <c r="C332" s="475"/>
      <c r="D332" s="475"/>
      <c r="E332" s="475"/>
      <c r="F332" s="475"/>
      <c r="G332" s="475"/>
      <c r="H332" s="475"/>
      <c r="I332" s="475"/>
      <c r="J332" s="475"/>
      <c r="K332" s="475"/>
      <c r="L332" s="475"/>
      <c r="M332" s="475"/>
      <c r="N332" s="475"/>
      <c r="O332" s="475"/>
      <c r="P332" s="475"/>
      <c r="Q332" s="475"/>
      <c r="R332" s="475"/>
      <c r="S332" s="475"/>
      <c r="T332" s="475"/>
      <c r="U332" s="475"/>
      <c r="V332" s="475"/>
      <c r="W332" s="475"/>
      <c r="X332" s="475"/>
      <c r="Y332" s="475"/>
      <c r="Z332" s="475"/>
    </row>
    <row r="333" customHeight="1" spans="1:26">
      <c r="A333" s="475"/>
      <c r="B333" s="475"/>
      <c r="C333" s="475"/>
      <c r="D333" s="475"/>
      <c r="E333" s="475"/>
      <c r="F333" s="475"/>
      <c r="G333" s="475"/>
      <c r="H333" s="475"/>
      <c r="I333" s="475"/>
      <c r="J333" s="475"/>
      <c r="K333" s="475"/>
      <c r="L333" s="475"/>
      <c r="M333" s="475"/>
      <c r="N333" s="475"/>
      <c r="O333" s="475"/>
      <c r="P333" s="475"/>
      <c r="Q333" s="475"/>
      <c r="R333" s="475"/>
      <c r="S333" s="475"/>
      <c r="T333" s="475"/>
      <c r="U333" s="475"/>
      <c r="V333" s="475"/>
      <c r="W333" s="475"/>
      <c r="X333" s="475"/>
      <c r="Y333" s="475"/>
      <c r="Z333" s="475"/>
    </row>
    <row r="334" customHeight="1" spans="1:26">
      <c r="A334" s="475"/>
      <c r="B334" s="475"/>
      <c r="C334" s="475"/>
      <c r="D334" s="475"/>
      <c r="E334" s="475"/>
      <c r="F334" s="475"/>
      <c r="G334" s="475"/>
      <c r="H334" s="475"/>
      <c r="I334" s="475"/>
      <c r="J334" s="475"/>
      <c r="K334" s="475"/>
      <c r="L334" s="475"/>
      <c r="M334" s="475"/>
      <c r="N334" s="475"/>
      <c r="O334" s="475"/>
      <c r="P334" s="475"/>
      <c r="Q334" s="475"/>
      <c r="R334" s="475"/>
      <c r="S334" s="475"/>
      <c r="T334" s="475"/>
      <c r="U334" s="475"/>
      <c r="V334" s="475"/>
      <c r="W334" s="475"/>
      <c r="X334" s="475"/>
      <c r="Y334" s="475"/>
      <c r="Z334" s="475"/>
    </row>
    <row r="335" customHeight="1" spans="1:26">
      <c r="A335" s="475"/>
      <c r="B335" s="475"/>
      <c r="C335" s="475"/>
      <c r="D335" s="475"/>
      <c r="E335" s="475"/>
      <c r="F335" s="475"/>
      <c r="G335" s="475"/>
      <c r="H335" s="475"/>
      <c r="I335" s="475"/>
      <c r="J335" s="475"/>
      <c r="K335" s="475"/>
      <c r="L335" s="475"/>
      <c r="M335" s="475"/>
      <c r="N335" s="475"/>
      <c r="O335" s="475"/>
      <c r="P335" s="475"/>
      <c r="Q335" s="475"/>
      <c r="R335" s="475"/>
      <c r="S335" s="475"/>
      <c r="T335" s="475"/>
      <c r="U335" s="475"/>
      <c r="V335" s="475"/>
      <c r="W335" s="475"/>
      <c r="X335" s="475"/>
      <c r="Y335" s="475"/>
      <c r="Z335" s="475"/>
    </row>
    <row r="336" customHeight="1" spans="1:26">
      <c r="A336" s="475"/>
      <c r="B336" s="475"/>
      <c r="C336" s="475"/>
      <c r="D336" s="475"/>
      <c r="E336" s="475"/>
      <c r="F336" s="475"/>
      <c r="G336" s="475"/>
      <c r="H336" s="475"/>
      <c r="I336" s="475"/>
      <c r="J336" s="475"/>
      <c r="K336" s="475"/>
      <c r="L336" s="475"/>
      <c r="M336" s="475"/>
      <c r="N336" s="475"/>
      <c r="O336" s="475"/>
      <c r="P336" s="475"/>
      <c r="Q336" s="475"/>
      <c r="R336" s="475"/>
      <c r="S336" s="475"/>
      <c r="T336" s="475"/>
      <c r="U336" s="475"/>
      <c r="V336" s="475"/>
      <c r="W336" s="475"/>
      <c r="X336" s="475"/>
      <c r="Y336" s="475"/>
      <c r="Z336" s="475"/>
    </row>
    <row r="337" customHeight="1" spans="1:26">
      <c r="A337" s="475"/>
      <c r="B337" s="475"/>
      <c r="C337" s="475"/>
      <c r="D337" s="475"/>
      <c r="E337" s="475"/>
      <c r="F337" s="475"/>
      <c r="G337" s="475"/>
      <c r="H337" s="475"/>
      <c r="I337" s="475"/>
      <c r="J337" s="475"/>
      <c r="K337" s="475"/>
      <c r="L337" s="475"/>
      <c r="M337" s="475"/>
      <c r="N337" s="475"/>
      <c r="O337" s="475"/>
      <c r="P337" s="475"/>
      <c r="Q337" s="475"/>
      <c r="R337" s="475"/>
      <c r="S337" s="475"/>
      <c r="T337" s="475"/>
      <c r="U337" s="475"/>
      <c r="V337" s="475"/>
      <c r="W337" s="475"/>
      <c r="X337" s="475"/>
      <c r="Y337" s="475"/>
      <c r="Z337" s="475"/>
    </row>
    <row r="338" customHeight="1" spans="1:26">
      <c r="A338" s="475"/>
      <c r="B338" s="475"/>
      <c r="C338" s="475"/>
      <c r="D338" s="475"/>
      <c r="E338" s="475"/>
      <c r="F338" s="475"/>
      <c r="G338" s="475"/>
      <c r="H338" s="475"/>
      <c r="I338" s="475"/>
      <c r="J338" s="475"/>
      <c r="K338" s="475"/>
      <c r="L338" s="475"/>
      <c r="M338" s="475"/>
      <c r="N338" s="475"/>
      <c r="O338" s="475"/>
      <c r="P338" s="475"/>
      <c r="Q338" s="475"/>
      <c r="R338" s="475"/>
      <c r="S338" s="475"/>
      <c r="T338" s="475"/>
      <c r="U338" s="475"/>
      <c r="V338" s="475"/>
      <c r="W338" s="475"/>
      <c r="X338" s="475"/>
      <c r="Y338" s="475"/>
      <c r="Z338" s="475"/>
    </row>
    <row r="339" customHeight="1" spans="1:26">
      <c r="A339" s="475"/>
      <c r="B339" s="475"/>
      <c r="C339" s="475"/>
      <c r="D339" s="475"/>
      <c r="E339" s="475"/>
      <c r="F339" s="475"/>
      <c r="G339" s="475"/>
      <c r="H339" s="475"/>
      <c r="I339" s="475"/>
      <c r="J339" s="475"/>
      <c r="K339" s="475"/>
      <c r="L339" s="475"/>
      <c r="M339" s="475"/>
      <c r="N339" s="475"/>
      <c r="O339" s="475"/>
      <c r="P339" s="475"/>
      <c r="Q339" s="475"/>
      <c r="R339" s="475"/>
      <c r="S339" s="475"/>
      <c r="T339" s="475"/>
      <c r="U339" s="475"/>
      <c r="V339" s="475"/>
      <c r="W339" s="475"/>
      <c r="X339" s="475"/>
      <c r="Y339" s="475"/>
      <c r="Z339" s="475"/>
    </row>
    <row r="340" customHeight="1" spans="1:26">
      <c r="A340" s="475"/>
      <c r="B340" s="475"/>
      <c r="C340" s="475"/>
      <c r="D340" s="475"/>
      <c r="E340" s="475"/>
      <c r="F340" s="475"/>
      <c r="G340" s="475"/>
      <c r="H340" s="475"/>
      <c r="I340" s="475"/>
      <c r="J340" s="475"/>
      <c r="K340" s="475"/>
      <c r="L340" s="475"/>
      <c r="M340" s="475"/>
      <c r="N340" s="475"/>
      <c r="O340" s="475"/>
      <c r="P340" s="475"/>
      <c r="Q340" s="475"/>
      <c r="R340" s="475"/>
      <c r="S340" s="475"/>
      <c r="T340" s="475"/>
      <c r="U340" s="475"/>
      <c r="V340" s="475"/>
      <c r="W340" s="475"/>
      <c r="X340" s="475"/>
      <c r="Y340" s="475"/>
      <c r="Z340" s="475"/>
    </row>
    <row r="341" customHeight="1" spans="1:26">
      <c r="A341" s="475"/>
      <c r="B341" s="475"/>
      <c r="C341" s="475"/>
      <c r="D341" s="475"/>
      <c r="E341" s="475"/>
      <c r="F341" s="475"/>
      <c r="G341" s="475"/>
      <c r="H341" s="475"/>
      <c r="I341" s="475"/>
      <c r="J341" s="475"/>
      <c r="K341" s="475"/>
      <c r="L341" s="475"/>
      <c r="M341" s="475"/>
      <c r="N341" s="475"/>
      <c r="O341" s="475"/>
      <c r="P341" s="475"/>
      <c r="Q341" s="475"/>
      <c r="R341" s="475"/>
      <c r="S341" s="475"/>
      <c r="T341" s="475"/>
      <c r="U341" s="475"/>
      <c r="V341" s="475"/>
      <c r="W341" s="475"/>
      <c r="X341" s="475"/>
      <c r="Y341" s="475"/>
      <c r="Z341" s="475"/>
    </row>
    <row r="342" customHeight="1" spans="1:26">
      <c r="A342" s="475"/>
      <c r="B342" s="475"/>
      <c r="C342" s="475"/>
      <c r="D342" s="475"/>
      <c r="E342" s="475"/>
      <c r="F342" s="475"/>
      <c r="G342" s="475"/>
      <c r="H342" s="475"/>
      <c r="I342" s="475"/>
      <c r="J342" s="475"/>
      <c r="K342" s="475"/>
      <c r="L342" s="475"/>
      <c r="M342" s="475"/>
      <c r="N342" s="475"/>
      <c r="O342" s="475"/>
      <c r="P342" s="475"/>
      <c r="Q342" s="475"/>
      <c r="R342" s="475"/>
      <c r="S342" s="475"/>
      <c r="T342" s="475"/>
      <c r="U342" s="475"/>
      <c r="V342" s="475"/>
      <c r="W342" s="475"/>
      <c r="X342" s="475"/>
      <c r="Y342" s="475"/>
      <c r="Z342" s="475"/>
    </row>
    <row r="343" customHeight="1" spans="1:26">
      <c r="A343" s="475"/>
      <c r="B343" s="475"/>
      <c r="C343" s="475"/>
      <c r="D343" s="475"/>
      <c r="E343" s="475"/>
      <c r="F343" s="475"/>
      <c r="G343" s="475"/>
      <c r="H343" s="475"/>
      <c r="I343" s="475"/>
      <c r="J343" s="475"/>
      <c r="K343" s="475"/>
      <c r="L343" s="475"/>
      <c r="M343" s="475"/>
      <c r="N343" s="475"/>
      <c r="O343" s="475"/>
      <c r="P343" s="475"/>
      <c r="Q343" s="475"/>
      <c r="R343" s="475"/>
      <c r="S343" s="475"/>
      <c r="T343" s="475"/>
      <c r="U343" s="475"/>
      <c r="V343" s="475"/>
      <c r="W343" s="475"/>
      <c r="X343" s="475"/>
      <c r="Y343" s="475"/>
      <c r="Z343" s="475"/>
    </row>
    <row r="344" customHeight="1" spans="1:26">
      <c r="A344" s="475"/>
      <c r="B344" s="475"/>
      <c r="C344" s="475"/>
      <c r="D344" s="475"/>
      <c r="E344" s="475"/>
      <c r="F344" s="475"/>
      <c r="G344" s="475"/>
      <c r="H344" s="475"/>
      <c r="I344" s="475"/>
      <c r="J344" s="475"/>
      <c r="K344" s="475"/>
      <c r="L344" s="475"/>
      <c r="M344" s="475"/>
      <c r="N344" s="475"/>
      <c r="O344" s="475"/>
      <c r="P344" s="475"/>
      <c r="Q344" s="475"/>
      <c r="R344" s="475"/>
      <c r="S344" s="475"/>
      <c r="T344" s="475"/>
      <c r="U344" s="475"/>
      <c r="V344" s="475"/>
      <c r="W344" s="475"/>
      <c r="X344" s="475"/>
      <c r="Y344" s="475"/>
      <c r="Z344" s="475"/>
    </row>
    <row r="345" customHeight="1" spans="1:26">
      <c r="A345" s="475"/>
      <c r="B345" s="475"/>
      <c r="C345" s="475"/>
      <c r="D345" s="475"/>
      <c r="E345" s="475"/>
      <c r="F345" s="475"/>
      <c r="G345" s="475"/>
      <c r="H345" s="475"/>
      <c r="I345" s="475"/>
      <c r="J345" s="475"/>
      <c r="K345" s="475"/>
      <c r="L345" s="475"/>
      <c r="M345" s="475"/>
      <c r="N345" s="475"/>
      <c r="O345" s="475"/>
      <c r="P345" s="475"/>
      <c r="Q345" s="475"/>
      <c r="R345" s="475"/>
      <c r="S345" s="475"/>
      <c r="T345" s="475"/>
      <c r="U345" s="475"/>
      <c r="V345" s="475"/>
      <c r="W345" s="475"/>
      <c r="X345" s="475"/>
      <c r="Y345" s="475"/>
      <c r="Z345" s="475"/>
    </row>
    <row r="346" customHeight="1" spans="1:26">
      <c r="A346" s="475"/>
      <c r="B346" s="475"/>
      <c r="C346" s="475"/>
      <c r="D346" s="475"/>
      <c r="E346" s="475"/>
      <c r="F346" s="475"/>
      <c r="G346" s="475"/>
      <c r="H346" s="475"/>
      <c r="I346" s="475"/>
      <c r="J346" s="475"/>
      <c r="K346" s="475"/>
      <c r="L346" s="475"/>
      <c r="M346" s="475"/>
      <c r="N346" s="475"/>
      <c r="O346" s="475"/>
      <c r="P346" s="475"/>
      <c r="Q346" s="475"/>
      <c r="R346" s="475"/>
      <c r="S346" s="475"/>
      <c r="T346" s="475"/>
      <c r="U346" s="475"/>
      <c r="V346" s="475"/>
      <c r="W346" s="475"/>
      <c r="X346" s="475"/>
      <c r="Y346" s="475"/>
      <c r="Z346" s="475"/>
    </row>
    <row r="347" customHeight="1" spans="1:26">
      <c r="A347" s="475"/>
      <c r="B347" s="475"/>
      <c r="C347" s="475"/>
      <c r="D347" s="475"/>
      <c r="E347" s="475"/>
      <c r="F347" s="475"/>
      <c r="G347" s="475"/>
      <c r="H347" s="475"/>
      <c r="I347" s="475"/>
      <c r="J347" s="475"/>
      <c r="K347" s="475"/>
      <c r="L347" s="475"/>
      <c r="M347" s="475"/>
      <c r="N347" s="475"/>
      <c r="O347" s="475"/>
      <c r="P347" s="475"/>
      <c r="Q347" s="475"/>
      <c r="R347" s="475"/>
      <c r="S347" s="475"/>
      <c r="T347" s="475"/>
      <c r="U347" s="475"/>
      <c r="V347" s="475"/>
      <c r="W347" s="475"/>
      <c r="X347" s="475"/>
      <c r="Y347" s="475"/>
      <c r="Z347" s="475"/>
    </row>
    <row r="348" customHeight="1" spans="1:26">
      <c r="A348" s="475"/>
      <c r="B348" s="475"/>
      <c r="C348" s="475"/>
      <c r="D348" s="475"/>
      <c r="E348" s="475"/>
      <c r="F348" s="475"/>
      <c r="G348" s="475"/>
      <c r="H348" s="475"/>
      <c r="I348" s="475"/>
      <c r="J348" s="475"/>
      <c r="K348" s="475"/>
      <c r="L348" s="475"/>
      <c r="M348" s="475"/>
      <c r="N348" s="475"/>
      <c r="O348" s="475"/>
      <c r="P348" s="475"/>
      <c r="Q348" s="475"/>
      <c r="R348" s="475"/>
      <c r="S348" s="475"/>
      <c r="T348" s="475"/>
      <c r="U348" s="475"/>
      <c r="V348" s="475"/>
      <c r="W348" s="475"/>
      <c r="X348" s="475"/>
      <c r="Y348" s="475"/>
      <c r="Z348" s="475"/>
    </row>
    <row r="349" customHeight="1" spans="1:26">
      <c r="A349" s="475"/>
      <c r="B349" s="475"/>
      <c r="C349" s="475"/>
      <c r="D349" s="475"/>
      <c r="E349" s="475"/>
      <c r="F349" s="475"/>
      <c r="G349" s="475"/>
      <c r="H349" s="475"/>
      <c r="I349" s="475"/>
      <c r="J349" s="475"/>
      <c r="K349" s="475"/>
      <c r="L349" s="475"/>
      <c r="M349" s="475"/>
      <c r="N349" s="475"/>
      <c r="O349" s="475"/>
      <c r="P349" s="475"/>
      <c r="Q349" s="475"/>
      <c r="R349" s="475"/>
      <c r="S349" s="475"/>
      <c r="T349" s="475"/>
      <c r="U349" s="475"/>
      <c r="V349" s="475"/>
      <c r="W349" s="475"/>
      <c r="X349" s="475"/>
      <c r="Y349" s="475"/>
      <c r="Z349" s="475"/>
    </row>
    <row r="350" customHeight="1" spans="1:26">
      <c r="A350" s="475"/>
      <c r="B350" s="475"/>
      <c r="C350" s="475"/>
      <c r="D350" s="475"/>
      <c r="E350" s="475"/>
      <c r="F350" s="475"/>
      <c r="G350" s="475"/>
      <c r="H350" s="475"/>
      <c r="I350" s="475"/>
      <c r="J350" s="475"/>
      <c r="K350" s="475"/>
      <c r="L350" s="475"/>
      <c r="M350" s="475"/>
      <c r="N350" s="475"/>
      <c r="O350" s="475"/>
      <c r="P350" s="475"/>
      <c r="Q350" s="475"/>
      <c r="R350" s="475"/>
      <c r="S350" s="475"/>
      <c r="T350" s="475"/>
      <c r="U350" s="475"/>
      <c r="V350" s="475"/>
      <c r="W350" s="475"/>
      <c r="X350" s="475"/>
      <c r="Y350" s="475"/>
      <c r="Z350" s="475"/>
    </row>
    <row r="351" customHeight="1" spans="1:26">
      <c r="A351" s="475"/>
      <c r="B351" s="475"/>
      <c r="C351" s="475"/>
      <c r="D351" s="475"/>
      <c r="E351" s="475"/>
      <c r="F351" s="475"/>
      <c r="G351" s="475"/>
      <c r="H351" s="475"/>
      <c r="I351" s="475"/>
      <c r="J351" s="475"/>
      <c r="K351" s="475"/>
      <c r="L351" s="475"/>
      <c r="M351" s="475"/>
      <c r="N351" s="475"/>
      <c r="O351" s="475"/>
      <c r="P351" s="475"/>
      <c r="Q351" s="475"/>
      <c r="R351" s="475"/>
      <c r="S351" s="475"/>
      <c r="T351" s="475"/>
      <c r="U351" s="475"/>
      <c r="V351" s="475"/>
      <c r="W351" s="475"/>
      <c r="X351" s="475"/>
      <c r="Y351" s="475"/>
      <c r="Z351" s="475"/>
    </row>
    <row r="352" customHeight="1" spans="1:26">
      <c r="A352" s="475"/>
      <c r="B352" s="475"/>
      <c r="C352" s="475"/>
      <c r="D352" s="475"/>
      <c r="E352" s="475"/>
      <c r="F352" s="475"/>
      <c r="G352" s="475"/>
      <c r="H352" s="475"/>
      <c r="I352" s="475"/>
      <c r="J352" s="475"/>
      <c r="K352" s="475"/>
      <c r="L352" s="475"/>
      <c r="M352" s="475"/>
      <c r="N352" s="475"/>
      <c r="O352" s="475"/>
      <c r="P352" s="475"/>
      <c r="Q352" s="475"/>
      <c r="R352" s="475"/>
      <c r="S352" s="475"/>
      <c r="T352" s="475"/>
      <c r="U352" s="475"/>
      <c r="V352" s="475"/>
      <c r="W352" s="475"/>
      <c r="X352" s="475"/>
      <c r="Y352" s="475"/>
      <c r="Z352" s="475"/>
    </row>
    <row r="353" customHeight="1" spans="1:26">
      <c r="A353" s="475"/>
      <c r="B353" s="475"/>
      <c r="C353" s="475"/>
      <c r="D353" s="475"/>
      <c r="E353" s="475"/>
      <c r="F353" s="475"/>
      <c r="G353" s="475"/>
      <c r="H353" s="475"/>
      <c r="I353" s="475"/>
      <c r="J353" s="475"/>
      <c r="K353" s="475"/>
      <c r="L353" s="475"/>
      <c r="M353" s="475"/>
      <c r="N353" s="475"/>
      <c r="O353" s="475"/>
      <c r="P353" s="475"/>
      <c r="Q353" s="475"/>
      <c r="R353" s="475"/>
      <c r="S353" s="475"/>
      <c r="T353" s="475"/>
      <c r="U353" s="475"/>
      <c r="V353" s="475"/>
      <c r="W353" s="475"/>
      <c r="X353" s="475"/>
      <c r="Y353" s="475"/>
      <c r="Z353" s="475"/>
    </row>
    <row r="354" customHeight="1" spans="1:26">
      <c r="A354" s="475"/>
      <c r="B354" s="475"/>
      <c r="C354" s="475"/>
      <c r="D354" s="475"/>
      <c r="E354" s="475"/>
      <c r="F354" s="475"/>
      <c r="G354" s="475"/>
      <c r="H354" s="475"/>
      <c r="I354" s="475"/>
      <c r="J354" s="475"/>
      <c r="K354" s="475"/>
      <c r="L354" s="475"/>
      <c r="M354" s="475"/>
      <c r="N354" s="475"/>
      <c r="O354" s="475"/>
      <c r="P354" s="475"/>
      <c r="Q354" s="475"/>
      <c r="R354" s="475"/>
      <c r="S354" s="475"/>
      <c r="T354" s="475"/>
      <c r="U354" s="475"/>
      <c r="V354" s="475"/>
      <c r="W354" s="475"/>
      <c r="X354" s="475"/>
      <c r="Y354" s="475"/>
      <c r="Z354" s="475"/>
    </row>
    <row r="355" customHeight="1" spans="1:26">
      <c r="A355" s="475"/>
      <c r="B355" s="475"/>
      <c r="C355" s="475"/>
      <c r="D355" s="475"/>
      <c r="E355" s="475"/>
      <c r="F355" s="475"/>
      <c r="G355" s="475"/>
      <c r="H355" s="475"/>
      <c r="I355" s="475"/>
      <c r="J355" s="475"/>
      <c r="K355" s="475"/>
      <c r="L355" s="475"/>
      <c r="M355" s="475"/>
      <c r="N355" s="475"/>
      <c r="O355" s="475"/>
      <c r="P355" s="475"/>
      <c r="Q355" s="475"/>
      <c r="R355" s="475"/>
      <c r="S355" s="475"/>
      <c r="T355" s="475"/>
      <c r="U355" s="475"/>
      <c r="V355" s="475"/>
      <c r="W355" s="475"/>
      <c r="X355" s="475"/>
      <c r="Y355" s="475"/>
      <c r="Z355" s="475"/>
    </row>
    <row r="356" customHeight="1" spans="1:26">
      <c r="A356" s="475"/>
      <c r="B356" s="475"/>
      <c r="C356" s="475"/>
      <c r="D356" s="475"/>
      <c r="E356" s="475"/>
      <c r="F356" s="475"/>
      <c r="G356" s="475"/>
      <c r="H356" s="475"/>
      <c r="I356" s="475"/>
      <c r="J356" s="475"/>
      <c r="K356" s="475"/>
      <c r="L356" s="475"/>
      <c r="M356" s="475"/>
      <c r="N356" s="475"/>
      <c r="O356" s="475"/>
      <c r="P356" s="475"/>
      <c r="Q356" s="475"/>
      <c r="R356" s="475"/>
      <c r="S356" s="475"/>
      <c r="T356" s="475"/>
      <c r="U356" s="475"/>
      <c r="V356" s="475"/>
      <c r="W356" s="475"/>
      <c r="X356" s="475"/>
      <c r="Y356" s="475"/>
      <c r="Z356" s="475"/>
    </row>
    <row r="357" customHeight="1" spans="1:26">
      <c r="A357" s="475"/>
      <c r="B357" s="475"/>
      <c r="C357" s="475"/>
      <c r="D357" s="475"/>
      <c r="E357" s="475"/>
      <c r="F357" s="475"/>
      <c r="G357" s="475"/>
      <c r="H357" s="475"/>
      <c r="I357" s="475"/>
      <c r="J357" s="475"/>
      <c r="K357" s="475"/>
      <c r="L357" s="475"/>
      <c r="M357" s="475"/>
      <c r="N357" s="475"/>
      <c r="O357" s="475"/>
      <c r="P357" s="475"/>
      <c r="Q357" s="475"/>
      <c r="R357" s="475"/>
      <c r="S357" s="475"/>
      <c r="T357" s="475"/>
      <c r="U357" s="475"/>
      <c r="V357" s="475"/>
      <c r="W357" s="475"/>
      <c r="X357" s="475"/>
      <c r="Y357" s="475"/>
      <c r="Z357" s="475"/>
    </row>
    <row r="358" customHeight="1" spans="1:26">
      <c r="A358" s="475"/>
      <c r="B358" s="475"/>
      <c r="C358" s="475"/>
      <c r="D358" s="475"/>
      <c r="E358" s="475"/>
      <c r="F358" s="475"/>
      <c r="G358" s="475"/>
      <c r="H358" s="475"/>
      <c r="I358" s="475"/>
      <c r="J358" s="475"/>
      <c r="K358" s="475"/>
      <c r="L358" s="475"/>
      <c r="M358" s="475"/>
      <c r="N358" s="475"/>
      <c r="O358" s="475"/>
      <c r="P358" s="475"/>
      <c r="Q358" s="475"/>
      <c r="R358" s="475"/>
      <c r="S358" s="475"/>
      <c r="T358" s="475"/>
      <c r="U358" s="475"/>
      <c r="V358" s="475"/>
      <c r="W358" s="475"/>
      <c r="X358" s="475"/>
      <c r="Y358" s="475"/>
      <c r="Z358" s="475"/>
    </row>
    <row r="359" customHeight="1" spans="1:26">
      <c r="A359" s="475"/>
      <c r="B359" s="475"/>
      <c r="C359" s="475"/>
      <c r="D359" s="475"/>
      <c r="E359" s="475"/>
      <c r="F359" s="475"/>
      <c r="G359" s="475"/>
      <c r="H359" s="475"/>
      <c r="I359" s="475"/>
      <c r="J359" s="475"/>
      <c r="K359" s="475"/>
      <c r="L359" s="475"/>
      <c r="M359" s="475"/>
      <c r="N359" s="475"/>
      <c r="O359" s="475"/>
      <c r="P359" s="475"/>
      <c r="Q359" s="475"/>
      <c r="R359" s="475"/>
      <c r="S359" s="475"/>
      <c r="T359" s="475"/>
      <c r="U359" s="475"/>
      <c r="V359" s="475"/>
      <c r="W359" s="475"/>
      <c r="X359" s="475"/>
      <c r="Y359" s="475"/>
      <c r="Z359" s="475"/>
    </row>
    <row r="360" customHeight="1" spans="1:26">
      <c r="A360" s="475"/>
      <c r="B360" s="475"/>
      <c r="C360" s="475"/>
      <c r="D360" s="475"/>
      <c r="E360" s="475"/>
      <c r="F360" s="475"/>
      <c r="G360" s="475"/>
      <c r="H360" s="475"/>
      <c r="I360" s="475"/>
      <c r="J360" s="475"/>
      <c r="K360" s="475"/>
      <c r="L360" s="475"/>
      <c r="M360" s="475"/>
      <c r="N360" s="475"/>
      <c r="O360" s="475"/>
      <c r="P360" s="475"/>
      <c r="Q360" s="475"/>
      <c r="R360" s="475"/>
      <c r="S360" s="475"/>
      <c r="T360" s="475"/>
      <c r="U360" s="475"/>
      <c r="V360" s="475"/>
      <c r="W360" s="475"/>
      <c r="X360" s="475"/>
      <c r="Y360" s="475"/>
      <c r="Z360" s="475"/>
    </row>
    <row r="361" customHeight="1" spans="1:26">
      <c r="A361" s="475"/>
      <c r="B361" s="475"/>
      <c r="C361" s="475"/>
      <c r="D361" s="475"/>
      <c r="E361" s="475"/>
      <c r="F361" s="475"/>
      <c r="G361" s="475"/>
      <c r="H361" s="475"/>
      <c r="I361" s="475"/>
      <c r="J361" s="475"/>
      <c r="K361" s="475"/>
      <c r="L361" s="475"/>
      <c r="M361" s="475"/>
      <c r="N361" s="475"/>
      <c r="O361" s="475"/>
      <c r="P361" s="475"/>
      <c r="Q361" s="475"/>
      <c r="R361" s="475"/>
      <c r="S361" s="475"/>
      <c r="T361" s="475"/>
      <c r="U361" s="475"/>
      <c r="V361" s="475"/>
      <c r="W361" s="475"/>
      <c r="X361" s="475"/>
      <c r="Y361" s="475"/>
      <c r="Z361" s="475"/>
    </row>
    <row r="362" customHeight="1" spans="1:26">
      <c r="A362" s="475"/>
      <c r="B362" s="475"/>
      <c r="C362" s="475"/>
      <c r="D362" s="475"/>
      <c r="E362" s="475"/>
      <c r="F362" s="475"/>
      <c r="G362" s="475"/>
      <c r="H362" s="475"/>
      <c r="I362" s="475"/>
      <c r="J362" s="475"/>
      <c r="K362" s="475"/>
      <c r="L362" s="475"/>
      <c r="M362" s="475"/>
      <c r="N362" s="475"/>
      <c r="O362" s="475"/>
      <c r="P362" s="475"/>
      <c r="Q362" s="475"/>
      <c r="R362" s="475"/>
      <c r="S362" s="475"/>
      <c r="T362" s="475"/>
      <c r="U362" s="475"/>
      <c r="V362" s="475"/>
      <c r="W362" s="475"/>
      <c r="X362" s="475"/>
      <c r="Y362" s="475"/>
      <c r="Z362" s="475"/>
    </row>
    <row r="363" customHeight="1" spans="1:26">
      <c r="A363" s="475"/>
      <c r="B363" s="475"/>
      <c r="C363" s="475"/>
      <c r="D363" s="475"/>
      <c r="E363" s="475"/>
      <c r="F363" s="475"/>
      <c r="G363" s="475"/>
      <c r="H363" s="475"/>
      <c r="I363" s="475"/>
      <c r="J363" s="475"/>
      <c r="K363" s="475"/>
      <c r="L363" s="475"/>
      <c r="M363" s="475"/>
      <c r="N363" s="475"/>
      <c r="O363" s="475"/>
      <c r="P363" s="475"/>
      <c r="Q363" s="475"/>
      <c r="R363" s="475"/>
      <c r="S363" s="475"/>
      <c r="T363" s="475"/>
      <c r="U363" s="475"/>
      <c r="V363" s="475"/>
      <c r="W363" s="475"/>
      <c r="X363" s="475"/>
      <c r="Y363" s="475"/>
      <c r="Z363" s="475"/>
    </row>
    <row r="364" customHeight="1" spans="1:26">
      <c r="A364" s="475"/>
      <c r="B364" s="475"/>
      <c r="C364" s="475"/>
      <c r="D364" s="475"/>
      <c r="E364" s="475"/>
      <c r="F364" s="475"/>
      <c r="G364" s="475"/>
      <c r="H364" s="475"/>
      <c r="I364" s="475"/>
      <c r="J364" s="475"/>
      <c r="K364" s="475"/>
      <c r="L364" s="475"/>
      <c r="M364" s="475"/>
      <c r="N364" s="475"/>
      <c r="O364" s="475"/>
      <c r="P364" s="475"/>
      <c r="Q364" s="475"/>
      <c r="R364" s="475"/>
      <c r="S364" s="475"/>
      <c r="T364" s="475"/>
      <c r="U364" s="475"/>
      <c r="V364" s="475"/>
      <c r="W364" s="475"/>
      <c r="X364" s="475"/>
      <c r="Y364" s="475"/>
      <c r="Z364" s="475"/>
    </row>
    <row r="365" customHeight="1" spans="1:26">
      <c r="A365" s="475"/>
      <c r="B365" s="475"/>
      <c r="C365" s="475"/>
      <c r="D365" s="475"/>
      <c r="E365" s="475"/>
      <c r="F365" s="475"/>
      <c r="G365" s="475"/>
      <c r="H365" s="475"/>
      <c r="I365" s="475"/>
      <c r="J365" s="475"/>
      <c r="K365" s="475"/>
      <c r="L365" s="475"/>
      <c r="M365" s="475"/>
      <c r="N365" s="475"/>
      <c r="O365" s="475"/>
      <c r="P365" s="475"/>
      <c r="Q365" s="475"/>
      <c r="R365" s="475"/>
      <c r="S365" s="475"/>
      <c r="T365" s="475"/>
      <c r="U365" s="475"/>
      <c r="V365" s="475"/>
      <c r="W365" s="475"/>
      <c r="X365" s="475"/>
      <c r="Y365" s="475"/>
      <c r="Z365" s="475"/>
    </row>
    <row r="366" customHeight="1" spans="1:26">
      <c r="A366" s="475"/>
      <c r="B366" s="475"/>
      <c r="C366" s="475"/>
      <c r="D366" s="475"/>
      <c r="E366" s="475"/>
      <c r="F366" s="475"/>
      <c r="G366" s="475"/>
      <c r="H366" s="475"/>
      <c r="I366" s="475"/>
      <c r="J366" s="475"/>
      <c r="K366" s="475"/>
      <c r="L366" s="475"/>
      <c r="M366" s="475"/>
      <c r="N366" s="475"/>
      <c r="O366" s="475"/>
      <c r="P366" s="475"/>
      <c r="Q366" s="475"/>
      <c r="R366" s="475"/>
      <c r="S366" s="475"/>
      <c r="T366" s="475"/>
      <c r="U366" s="475"/>
      <c r="V366" s="475"/>
      <c r="W366" s="475"/>
      <c r="X366" s="475"/>
      <c r="Y366" s="475"/>
      <c r="Z366" s="475"/>
    </row>
    <row r="367" customHeight="1" spans="1:26">
      <c r="A367" s="475"/>
      <c r="B367" s="475"/>
      <c r="C367" s="475"/>
      <c r="D367" s="475"/>
      <c r="E367" s="475"/>
      <c r="F367" s="475"/>
      <c r="G367" s="475"/>
      <c r="H367" s="475"/>
      <c r="I367" s="475"/>
      <c r="J367" s="475"/>
      <c r="K367" s="475"/>
      <c r="L367" s="475"/>
      <c r="M367" s="475"/>
      <c r="N367" s="475"/>
      <c r="O367" s="475"/>
      <c r="P367" s="475"/>
      <c r="Q367" s="475"/>
      <c r="R367" s="475"/>
      <c r="S367" s="475"/>
      <c r="T367" s="475"/>
      <c r="U367" s="475"/>
      <c r="V367" s="475"/>
      <c r="W367" s="475"/>
      <c r="X367" s="475"/>
      <c r="Y367" s="475"/>
      <c r="Z367" s="475"/>
    </row>
    <row r="368" customHeight="1" spans="1:26">
      <c r="A368" s="475"/>
      <c r="B368" s="475"/>
      <c r="C368" s="475"/>
      <c r="D368" s="475"/>
      <c r="E368" s="475"/>
      <c r="F368" s="475"/>
      <c r="G368" s="475"/>
      <c r="H368" s="475"/>
      <c r="I368" s="475"/>
      <c r="J368" s="475"/>
      <c r="K368" s="475"/>
      <c r="L368" s="475"/>
      <c r="M368" s="475"/>
      <c r="N368" s="475"/>
      <c r="O368" s="475"/>
      <c r="P368" s="475"/>
      <c r="Q368" s="475"/>
      <c r="R368" s="475"/>
      <c r="S368" s="475"/>
      <c r="T368" s="475"/>
      <c r="U368" s="475"/>
      <c r="V368" s="475"/>
      <c r="W368" s="475"/>
      <c r="X368" s="475"/>
      <c r="Y368" s="475"/>
      <c r="Z368" s="475"/>
    </row>
    <row r="369" customHeight="1" spans="1:26">
      <c r="A369" s="475"/>
      <c r="B369" s="475"/>
      <c r="C369" s="475"/>
      <c r="D369" s="475"/>
      <c r="E369" s="475"/>
      <c r="F369" s="475"/>
      <c r="G369" s="475"/>
      <c r="H369" s="475"/>
      <c r="I369" s="475"/>
      <c r="J369" s="475"/>
      <c r="K369" s="475"/>
      <c r="L369" s="475"/>
      <c r="M369" s="475"/>
      <c r="N369" s="475"/>
      <c r="O369" s="475"/>
      <c r="P369" s="475"/>
      <c r="Q369" s="475"/>
      <c r="R369" s="475"/>
      <c r="S369" s="475"/>
      <c r="T369" s="475"/>
      <c r="U369" s="475"/>
      <c r="V369" s="475"/>
      <c r="W369" s="475"/>
      <c r="X369" s="475"/>
      <c r="Y369" s="475"/>
      <c r="Z369" s="475"/>
    </row>
    <row r="370" customHeight="1" spans="1:26">
      <c r="A370" s="475"/>
      <c r="B370" s="475"/>
      <c r="C370" s="475"/>
      <c r="D370" s="475"/>
      <c r="E370" s="475"/>
      <c r="F370" s="475"/>
      <c r="G370" s="475"/>
      <c r="H370" s="475"/>
      <c r="I370" s="475"/>
      <c r="J370" s="475"/>
      <c r="K370" s="475"/>
      <c r="L370" s="475"/>
      <c r="M370" s="475"/>
      <c r="N370" s="475"/>
      <c r="O370" s="475"/>
      <c r="P370" s="475"/>
      <c r="Q370" s="475"/>
      <c r="R370" s="475"/>
      <c r="S370" s="475"/>
      <c r="T370" s="475"/>
      <c r="U370" s="475"/>
      <c r="V370" s="475"/>
      <c r="W370" s="475"/>
      <c r="X370" s="475"/>
      <c r="Y370" s="475"/>
      <c r="Z370" s="475"/>
    </row>
    <row r="371" customHeight="1" spans="1:26">
      <c r="A371" s="475"/>
      <c r="B371" s="475"/>
      <c r="C371" s="475"/>
      <c r="D371" s="475"/>
      <c r="E371" s="475"/>
      <c r="F371" s="475"/>
      <c r="G371" s="475"/>
      <c r="H371" s="475"/>
      <c r="I371" s="475"/>
      <c r="J371" s="475"/>
      <c r="K371" s="475"/>
      <c r="L371" s="475"/>
      <c r="M371" s="475"/>
      <c r="N371" s="475"/>
      <c r="O371" s="475"/>
      <c r="P371" s="475"/>
      <c r="Q371" s="475"/>
      <c r="R371" s="475"/>
      <c r="S371" s="475"/>
      <c r="T371" s="475"/>
      <c r="U371" s="475"/>
      <c r="V371" s="475"/>
      <c r="W371" s="475"/>
      <c r="X371" s="475"/>
      <c r="Y371" s="475"/>
      <c r="Z371" s="475"/>
    </row>
    <row r="372" customHeight="1" spans="1:26">
      <c r="A372" s="475"/>
      <c r="B372" s="475"/>
      <c r="C372" s="475"/>
      <c r="D372" s="475"/>
      <c r="E372" s="475"/>
      <c r="F372" s="475"/>
      <c r="G372" s="475"/>
      <c r="H372" s="475"/>
      <c r="I372" s="475"/>
      <c r="J372" s="475"/>
      <c r="K372" s="475"/>
      <c r="L372" s="475"/>
      <c r="M372" s="475"/>
      <c r="N372" s="475"/>
      <c r="O372" s="475"/>
      <c r="P372" s="475"/>
      <c r="Q372" s="475"/>
      <c r="R372" s="475"/>
      <c r="S372" s="475"/>
      <c r="T372" s="475"/>
      <c r="U372" s="475"/>
      <c r="V372" s="475"/>
      <c r="W372" s="475"/>
      <c r="X372" s="475"/>
      <c r="Y372" s="475"/>
      <c r="Z372" s="475"/>
    </row>
    <row r="373" customHeight="1" spans="1:26">
      <c r="A373" s="475"/>
      <c r="B373" s="475"/>
      <c r="C373" s="475"/>
      <c r="D373" s="475"/>
      <c r="E373" s="475"/>
      <c r="F373" s="475"/>
      <c r="G373" s="475"/>
      <c r="H373" s="475"/>
      <c r="I373" s="475"/>
      <c r="J373" s="475"/>
      <c r="K373" s="475"/>
      <c r="L373" s="475"/>
      <c r="M373" s="475"/>
      <c r="N373" s="475"/>
      <c r="O373" s="475"/>
      <c r="P373" s="475"/>
      <c r="Q373" s="475"/>
      <c r="R373" s="475"/>
      <c r="S373" s="475"/>
      <c r="T373" s="475"/>
      <c r="U373" s="475"/>
      <c r="V373" s="475"/>
      <c r="W373" s="475"/>
      <c r="X373" s="475"/>
      <c r="Y373" s="475"/>
      <c r="Z373" s="475"/>
    </row>
    <row r="374" customHeight="1" spans="1:26">
      <c r="A374" s="475"/>
      <c r="B374" s="475"/>
      <c r="C374" s="475"/>
      <c r="D374" s="475"/>
      <c r="E374" s="475"/>
      <c r="F374" s="475"/>
      <c r="G374" s="475"/>
      <c r="H374" s="475"/>
      <c r="I374" s="475"/>
      <c r="J374" s="475"/>
      <c r="K374" s="475"/>
      <c r="L374" s="475"/>
      <c r="M374" s="475"/>
      <c r="N374" s="475"/>
      <c r="O374" s="475"/>
      <c r="P374" s="475"/>
      <c r="Q374" s="475"/>
      <c r="R374" s="475"/>
      <c r="S374" s="475"/>
      <c r="T374" s="475"/>
      <c r="U374" s="475"/>
      <c r="V374" s="475"/>
      <c r="W374" s="475"/>
      <c r="X374" s="475"/>
      <c r="Y374" s="475"/>
      <c r="Z374" s="475"/>
    </row>
    <row r="375" customHeight="1" spans="1:26">
      <c r="A375" s="475"/>
      <c r="B375" s="475"/>
      <c r="C375" s="475"/>
      <c r="D375" s="475"/>
      <c r="E375" s="475"/>
      <c r="F375" s="475"/>
      <c r="G375" s="475"/>
      <c r="H375" s="475"/>
      <c r="I375" s="475"/>
      <c r="J375" s="475"/>
      <c r="K375" s="475"/>
      <c r="L375" s="475"/>
      <c r="M375" s="475"/>
      <c r="N375" s="475"/>
      <c r="O375" s="475"/>
      <c r="P375" s="475"/>
      <c r="Q375" s="475"/>
      <c r="R375" s="475"/>
      <c r="S375" s="475"/>
      <c r="T375" s="475"/>
      <c r="U375" s="475"/>
      <c r="V375" s="475"/>
      <c r="W375" s="475"/>
      <c r="X375" s="475"/>
      <c r="Y375" s="475"/>
      <c r="Z375" s="475"/>
    </row>
    <row r="376" customHeight="1" spans="1:26">
      <c r="A376" s="475"/>
      <c r="B376" s="475"/>
      <c r="C376" s="475"/>
      <c r="D376" s="475"/>
      <c r="E376" s="475"/>
      <c r="F376" s="475"/>
      <c r="G376" s="475"/>
      <c r="H376" s="475"/>
      <c r="I376" s="475"/>
      <c r="J376" s="475"/>
      <c r="K376" s="475"/>
      <c r="L376" s="475"/>
      <c r="M376" s="475"/>
      <c r="N376" s="475"/>
      <c r="O376" s="475"/>
      <c r="P376" s="475"/>
      <c r="Q376" s="475"/>
      <c r="R376" s="475"/>
      <c r="S376" s="475"/>
      <c r="T376" s="475"/>
      <c r="U376" s="475"/>
      <c r="V376" s="475"/>
      <c r="W376" s="475"/>
      <c r="X376" s="475"/>
      <c r="Y376" s="475"/>
      <c r="Z376" s="475"/>
    </row>
    <row r="377" customHeight="1" spans="1:26">
      <c r="A377" s="475"/>
      <c r="B377" s="475"/>
      <c r="C377" s="475"/>
      <c r="D377" s="475"/>
      <c r="E377" s="475"/>
      <c r="F377" s="475"/>
      <c r="G377" s="475"/>
      <c r="H377" s="475"/>
      <c r="I377" s="475"/>
      <c r="J377" s="475"/>
      <c r="K377" s="475"/>
      <c r="L377" s="475"/>
      <c r="M377" s="475"/>
      <c r="N377" s="475"/>
      <c r="O377" s="475"/>
      <c r="P377" s="475"/>
      <c r="Q377" s="475"/>
      <c r="R377" s="475"/>
      <c r="S377" s="475"/>
      <c r="T377" s="475"/>
      <c r="U377" s="475"/>
      <c r="V377" s="475"/>
      <c r="W377" s="475"/>
      <c r="X377" s="475"/>
      <c r="Y377" s="475"/>
      <c r="Z377" s="475"/>
    </row>
    <row r="378" customHeight="1" spans="1:26">
      <c r="A378" s="475"/>
      <c r="B378" s="475"/>
      <c r="C378" s="475"/>
      <c r="D378" s="475"/>
      <c r="E378" s="475"/>
      <c r="F378" s="475"/>
      <c r="G378" s="475"/>
      <c r="H378" s="475"/>
      <c r="I378" s="475"/>
      <c r="J378" s="475"/>
      <c r="K378" s="475"/>
      <c r="L378" s="475"/>
      <c r="M378" s="475"/>
      <c r="N378" s="475"/>
      <c r="O378" s="475"/>
      <c r="P378" s="475"/>
      <c r="Q378" s="475"/>
      <c r="R378" s="475"/>
      <c r="S378" s="475"/>
      <c r="T378" s="475"/>
      <c r="U378" s="475"/>
      <c r="V378" s="475"/>
      <c r="W378" s="475"/>
      <c r="X378" s="475"/>
      <c r="Y378" s="475"/>
      <c r="Z378" s="475"/>
    </row>
    <row r="379" customHeight="1" spans="1:26">
      <c r="A379" s="475"/>
      <c r="B379" s="475"/>
      <c r="C379" s="475"/>
      <c r="D379" s="475"/>
      <c r="E379" s="475"/>
      <c r="F379" s="475"/>
      <c r="G379" s="475"/>
      <c r="H379" s="475"/>
      <c r="I379" s="475"/>
      <c r="J379" s="475"/>
      <c r="K379" s="475"/>
      <c r="L379" s="475"/>
      <c r="M379" s="475"/>
      <c r="N379" s="475"/>
      <c r="O379" s="475"/>
      <c r="P379" s="475"/>
      <c r="Q379" s="475"/>
      <c r="R379" s="475"/>
      <c r="S379" s="475"/>
      <c r="T379" s="475"/>
      <c r="U379" s="475"/>
      <c r="V379" s="475"/>
      <c r="W379" s="475"/>
      <c r="X379" s="475"/>
      <c r="Y379" s="475"/>
      <c r="Z379" s="475"/>
    </row>
    <row r="380" customHeight="1" spans="1:26">
      <c r="A380" s="475"/>
      <c r="B380" s="475"/>
      <c r="C380" s="475"/>
      <c r="D380" s="475"/>
      <c r="E380" s="475"/>
      <c r="F380" s="475"/>
      <c r="G380" s="475"/>
      <c r="H380" s="475"/>
      <c r="I380" s="475"/>
      <c r="J380" s="475"/>
      <c r="K380" s="475"/>
      <c r="L380" s="475"/>
      <c r="M380" s="475"/>
      <c r="N380" s="475"/>
      <c r="O380" s="475"/>
      <c r="P380" s="475"/>
      <c r="Q380" s="475"/>
      <c r="R380" s="475"/>
      <c r="S380" s="475"/>
      <c r="T380" s="475"/>
      <c r="U380" s="475"/>
      <c r="V380" s="475"/>
      <c r="W380" s="475"/>
      <c r="X380" s="475"/>
      <c r="Y380" s="475"/>
      <c r="Z380" s="475"/>
    </row>
    <row r="381" customHeight="1" spans="1:26">
      <c r="A381" s="475"/>
      <c r="B381" s="475"/>
      <c r="C381" s="475"/>
      <c r="D381" s="475"/>
      <c r="E381" s="475"/>
      <c r="F381" s="475"/>
      <c r="G381" s="475"/>
      <c r="H381" s="475"/>
      <c r="I381" s="475"/>
      <c r="J381" s="475"/>
      <c r="K381" s="475"/>
      <c r="L381" s="475"/>
      <c r="M381" s="475"/>
      <c r="N381" s="475"/>
      <c r="O381" s="475"/>
      <c r="P381" s="475"/>
      <c r="Q381" s="475"/>
      <c r="R381" s="475"/>
      <c r="S381" s="475"/>
      <c r="T381" s="475"/>
      <c r="U381" s="475"/>
      <c r="V381" s="475"/>
      <c r="W381" s="475"/>
      <c r="X381" s="475"/>
      <c r="Y381" s="475"/>
      <c r="Z381" s="475"/>
    </row>
    <row r="382" customHeight="1" spans="1:26">
      <c r="A382" s="475"/>
      <c r="B382" s="475"/>
      <c r="C382" s="475"/>
      <c r="D382" s="475"/>
      <c r="E382" s="475"/>
      <c r="F382" s="475"/>
      <c r="G382" s="475"/>
      <c r="H382" s="475"/>
      <c r="I382" s="475"/>
      <c r="J382" s="475"/>
      <c r="K382" s="475"/>
      <c r="L382" s="475"/>
      <c r="M382" s="475"/>
      <c r="N382" s="475"/>
      <c r="O382" s="475"/>
      <c r="P382" s="475"/>
      <c r="Q382" s="475"/>
      <c r="R382" s="475"/>
      <c r="S382" s="475"/>
      <c r="T382" s="475"/>
      <c r="U382" s="475"/>
      <c r="V382" s="475"/>
      <c r="W382" s="475"/>
      <c r="X382" s="475"/>
      <c r="Y382" s="475"/>
      <c r="Z382" s="475"/>
    </row>
    <row r="383" customHeight="1" spans="1:26">
      <c r="A383" s="475"/>
      <c r="B383" s="475"/>
      <c r="C383" s="475"/>
      <c r="D383" s="475"/>
      <c r="E383" s="475"/>
      <c r="F383" s="475"/>
      <c r="G383" s="475"/>
      <c r="H383" s="475"/>
      <c r="I383" s="475"/>
      <c r="J383" s="475"/>
      <c r="K383" s="475"/>
      <c r="L383" s="475"/>
      <c r="M383" s="475"/>
      <c r="N383" s="475"/>
      <c r="O383" s="475"/>
      <c r="P383" s="475"/>
      <c r="Q383" s="475"/>
      <c r="R383" s="475"/>
      <c r="S383" s="475"/>
      <c r="T383" s="475"/>
      <c r="U383" s="475"/>
      <c r="V383" s="475"/>
      <c r="W383" s="475"/>
      <c r="X383" s="475"/>
      <c r="Y383" s="475"/>
      <c r="Z383" s="475"/>
    </row>
    <row r="384" customHeight="1" spans="1:26">
      <c r="A384" s="475"/>
      <c r="B384" s="475"/>
      <c r="C384" s="475"/>
      <c r="D384" s="475"/>
      <c r="E384" s="475"/>
      <c r="F384" s="475"/>
      <c r="G384" s="475"/>
      <c r="H384" s="475"/>
      <c r="I384" s="475"/>
      <c r="J384" s="475"/>
      <c r="K384" s="475"/>
      <c r="L384" s="475"/>
      <c r="M384" s="475"/>
      <c r="N384" s="475"/>
      <c r="O384" s="475"/>
      <c r="P384" s="475"/>
      <c r="Q384" s="475"/>
      <c r="R384" s="475"/>
      <c r="S384" s="475"/>
      <c r="T384" s="475"/>
      <c r="U384" s="475"/>
      <c r="V384" s="475"/>
      <c r="W384" s="475"/>
      <c r="X384" s="475"/>
      <c r="Y384" s="475"/>
      <c r="Z384" s="475"/>
    </row>
    <row r="385" customHeight="1" spans="1:26">
      <c r="A385" s="475"/>
      <c r="B385" s="475"/>
      <c r="C385" s="475"/>
      <c r="D385" s="475"/>
      <c r="E385" s="475"/>
      <c r="F385" s="475"/>
      <c r="G385" s="475"/>
      <c r="H385" s="475"/>
      <c r="I385" s="475"/>
      <c r="J385" s="475"/>
      <c r="K385" s="475"/>
      <c r="L385" s="475"/>
      <c r="M385" s="475"/>
      <c r="N385" s="475"/>
      <c r="O385" s="475"/>
      <c r="P385" s="475"/>
      <c r="Q385" s="475"/>
      <c r="R385" s="475"/>
      <c r="S385" s="475"/>
      <c r="T385" s="475"/>
      <c r="U385" s="475"/>
      <c r="V385" s="475"/>
      <c r="W385" s="475"/>
      <c r="X385" s="475"/>
      <c r="Y385" s="475"/>
      <c r="Z385" s="475"/>
    </row>
    <row r="386" customHeight="1" spans="1:26">
      <c r="A386" s="475"/>
      <c r="B386" s="475"/>
      <c r="C386" s="475"/>
      <c r="D386" s="475"/>
      <c r="E386" s="475"/>
      <c r="F386" s="475"/>
      <c r="G386" s="475"/>
      <c r="H386" s="475"/>
      <c r="I386" s="475"/>
      <c r="J386" s="475"/>
      <c r="K386" s="475"/>
      <c r="L386" s="475"/>
      <c r="M386" s="475"/>
      <c r="N386" s="475"/>
      <c r="O386" s="475"/>
      <c r="P386" s="475"/>
      <c r="Q386" s="475"/>
      <c r="R386" s="475"/>
      <c r="S386" s="475"/>
      <c r="T386" s="475"/>
      <c r="U386" s="475"/>
      <c r="V386" s="475"/>
      <c r="W386" s="475"/>
      <c r="X386" s="475"/>
      <c r="Y386" s="475"/>
      <c r="Z386" s="475"/>
    </row>
    <row r="387" customHeight="1" spans="1:26">
      <c r="A387" s="475"/>
      <c r="B387" s="475"/>
      <c r="C387" s="475"/>
      <c r="D387" s="475"/>
      <c r="E387" s="475"/>
      <c r="F387" s="475"/>
      <c r="G387" s="475"/>
      <c r="H387" s="475"/>
      <c r="I387" s="475"/>
      <c r="J387" s="475"/>
      <c r="K387" s="475"/>
      <c r="L387" s="475"/>
      <c r="M387" s="475"/>
      <c r="N387" s="475"/>
      <c r="O387" s="475"/>
      <c r="P387" s="475"/>
      <c r="Q387" s="475"/>
      <c r="R387" s="475"/>
      <c r="S387" s="475"/>
      <c r="T387" s="475"/>
      <c r="U387" s="475"/>
      <c r="V387" s="475"/>
      <c r="W387" s="475"/>
      <c r="X387" s="475"/>
      <c r="Y387" s="475"/>
      <c r="Z387" s="475"/>
    </row>
    <row r="388" customHeight="1" spans="1:26">
      <c r="A388" s="475"/>
      <c r="B388" s="475"/>
      <c r="C388" s="475"/>
      <c r="D388" s="475"/>
      <c r="E388" s="475"/>
      <c r="F388" s="475"/>
      <c r="G388" s="475"/>
      <c r="H388" s="475"/>
      <c r="I388" s="475"/>
      <c r="J388" s="475"/>
      <c r="K388" s="475"/>
      <c r="L388" s="475"/>
      <c r="M388" s="475"/>
      <c r="N388" s="475"/>
      <c r="O388" s="475"/>
      <c r="P388" s="475"/>
      <c r="Q388" s="475"/>
      <c r="R388" s="475"/>
      <c r="S388" s="475"/>
      <c r="T388" s="475"/>
      <c r="U388" s="475"/>
      <c r="V388" s="475"/>
      <c r="W388" s="475"/>
      <c r="X388" s="475"/>
      <c r="Y388" s="475"/>
      <c r="Z388" s="475"/>
    </row>
    <row r="389" customHeight="1" spans="1:26">
      <c r="A389" s="475"/>
      <c r="B389" s="475"/>
      <c r="C389" s="475"/>
      <c r="D389" s="475"/>
      <c r="E389" s="475"/>
      <c r="F389" s="475"/>
      <c r="G389" s="475"/>
      <c r="H389" s="475"/>
      <c r="I389" s="475"/>
      <c r="J389" s="475"/>
      <c r="K389" s="475"/>
      <c r="L389" s="475"/>
      <c r="M389" s="475"/>
      <c r="N389" s="475"/>
      <c r="O389" s="475"/>
      <c r="P389" s="475"/>
      <c r="Q389" s="475"/>
      <c r="R389" s="475"/>
      <c r="S389" s="475"/>
      <c r="T389" s="475"/>
      <c r="U389" s="475"/>
      <c r="V389" s="475"/>
      <c r="W389" s="475"/>
      <c r="X389" s="475"/>
      <c r="Y389" s="475"/>
      <c r="Z389" s="475"/>
    </row>
    <row r="390" customHeight="1" spans="1:26">
      <c r="A390" s="475"/>
      <c r="B390" s="475"/>
      <c r="C390" s="475"/>
      <c r="D390" s="475"/>
      <c r="E390" s="475"/>
      <c r="F390" s="475"/>
      <c r="G390" s="475"/>
      <c r="H390" s="475"/>
      <c r="I390" s="475"/>
      <c r="J390" s="475"/>
      <c r="K390" s="475"/>
      <c r="L390" s="475"/>
      <c r="M390" s="475"/>
      <c r="N390" s="475"/>
      <c r="O390" s="475"/>
      <c r="P390" s="475"/>
      <c r="Q390" s="475"/>
      <c r="R390" s="475"/>
      <c r="S390" s="475"/>
      <c r="T390" s="475"/>
      <c r="U390" s="475"/>
      <c r="V390" s="475"/>
      <c r="W390" s="475"/>
      <c r="X390" s="475"/>
      <c r="Y390" s="475"/>
      <c r="Z390" s="475"/>
    </row>
    <row r="391" customHeight="1" spans="1:26">
      <c r="A391" s="475"/>
      <c r="B391" s="475"/>
      <c r="C391" s="475"/>
      <c r="D391" s="475"/>
      <c r="E391" s="475"/>
      <c r="F391" s="475"/>
      <c r="G391" s="475"/>
      <c r="H391" s="475"/>
      <c r="I391" s="475"/>
      <c r="J391" s="475"/>
      <c r="K391" s="475"/>
      <c r="L391" s="475"/>
      <c r="M391" s="475"/>
      <c r="N391" s="475"/>
      <c r="O391" s="475"/>
      <c r="P391" s="475"/>
      <c r="Q391" s="475"/>
      <c r="R391" s="475"/>
      <c r="S391" s="475"/>
      <c r="T391" s="475"/>
      <c r="U391" s="475"/>
      <c r="V391" s="475"/>
      <c r="W391" s="475"/>
      <c r="X391" s="475"/>
      <c r="Y391" s="475"/>
      <c r="Z391" s="475"/>
    </row>
    <row r="392" customHeight="1" spans="1:26">
      <c r="A392" s="475"/>
      <c r="B392" s="475"/>
      <c r="C392" s="475"/>
      <c r="D392" s="475"/>
      <c r="E392" s="475"/>
      <c r="F392" s="475"/>
      <c r="G392" s="475"/>
      <c r="H392" s="475"/>
      <c r="I392" s="475"/>
      <c r="J392" s="475"/>
      <c r="K392" s="475"/>
      <c r="L392" s="475"/>
      <c r="M392" s="475"/>
      <c r="N392" s="475"/>
      <c r="O392" s="475"/>
      <c r="P392" s="475"/>
      <c r="Q392" s="475"/>
      <c r="R392" s="475"/>
      <c r="S392" s="475"/>
      <c r="T392" s="475"/>
      <c r="U392" s="475"/>
      <c r="V392" s="475"/>
      <c r="W392" s="475"/>
      <c r="X392" s="475"/>
      <c r="Y392" s="475"/>
      <c r="Z392" s="475"/>
    </row>
    <row r="393" customHeight="1" spans="1:26">
      <c r="A393" s="475"/>
      <c r="B393" s="475"/>
      <c r="C393" s="475"/>
      <c r="D393" s="475"/>
      <c r="E393" s="475"/>
      <c r="F393" s="475"/>
      <c r="G393" s="475"/>
      <c r="H393" s="475"/>
      <c r="I393" s="475"/>
      <c r="J393" s="475"/>
      <c r="K393" s="475"/>
      <c r="L393" s="475"/>
      <c r="M393" s="475"/>
      <c r="N393" s="475"/>
      <c r="O393" s="475"/>
      <c r="P393" s="475"/>
      <c r="Q393" s="475"/>
      <c r="R393" s="475"/>
      <c r="S393" s="475"/>
      <c r="T393" s="475"/>
      <c r="U393" s="475"/>
      <c r="V393" s="475"/>
      <c r="W393" s="475"/>
      <c r="X393" s="475"/>
      <c r="Y393" s="475"/>
      <c r="Z393" s="475"/>
    </row>
    <row r="394" customHeight="1" spans="1:26">
      <c r="A394" s="475"/>
      <c r="B394" s="475"/>
      <c r="C394" s="475"/>
      <c r="D394" s="475"/>
      <c r="E394" s="475"/>
      <c r="F394" s="475"/>
      <c r="G394" s="475"/>
      <c r="H394" s="475"/>
      <c r="I394" s="475"/>
      <c r="J394" s="475"/>
      <c r="K394" s="475"/>
      <c r="L394" s="475"/>
      <c r="M394" s="475"/>
      <c r="N394" s="475"/>
      <c r="O394" s="475"/>
      <c r="P394" s="475"/>
      <c r="Q394" s="475"/>
      <c r="R394" s="475"/>
      <c r="S394" s="475"/>
      <c r="T394" s="475"/>
      <c r="U394" s="475"/>
      <c r="V394" s="475"/>
      <c r="W394" s="475"/>
      <c r="X394" s="475"/>
      <c r="Y394" s="475"/>
      <c r="Z394" s="475"/>
    </row>
    <row r="395" customHeight="1" spans="1:26">
      <c r="A395" s="475"/>
      <c r="B395" s="475"/>
      <c r="C395" s="475"/>
      <c r="D395" s="475"/>
      <c r="E395" s="475"/>
      <c r="F395" s="475"/>
      <c r="G395" s="475"/>
      <c r="H395" s="475"/>
      <c r="I395" s="475"/>
      <c r="J395" s="475"/>
      <c r="K395" s="475"/>
      <c r="L395" s="475"/>
      <c r="M395" s="475"/>
      <c r="N395" s="475"/>
      <c r="O395" s="475"/>
      <c r="P395" s="475"/>
      <c r="Q395" s="475"/>
      <c r="R395" s="475"/>
      <c r="S395" s="475"/>
      <c r="T395" s="475"/>
      <c r="U395" s="475"/>
      <c r="V395" s="475"/>
      <c r="W395" s="475"/>
      <c r="X395" s="475"/>
      <c r="Y395" s="475"/>
      <c r="Z395" s="475"/>
    </row>
    <row r="396" customHeight="1" spans="1:26">
      <c r="A396" s="475"/>
      <c r="B396" s="475"/>
      <c r="C396" s="475"/>
      <c r="D396" s="475"/>
      <c r="E396" s="475"/>
      <c r="F396" s="475"/>
      <c r="G396" s="475"/>
      <c r="H396" s="475"/>
      <c r="I396" s="475"/>
      <c r="J396" s="475"/>
      <c r="K396" s="475"/>
      <c r="L396" s="475"/>
      <c r="M396" s="475"/>
      <c r="N396" s="475"/>
      <c r="O396" s="475"/>
      <c r="P396" s="475"/>
      <c r="Q396" s="475"/>
      <c r="R396" s="475"/>
      <c r="S396" s="475"/>
      <c r="T396" s="475"/>
      <c r="U396" s="475"/>
      <c r="V396" s="475"/>
      <c r="W396" s="475"/>
      <c r="X396" s="475"/>
      <c r="Y396" s="475"/>
      <c r="Z396" s="475"/>
    </row>
    <row r="397" customHeight="1" spans="1:26">
      <c r="A397" s="475"/>
      <c r="B397" s="475"/>
      <c r="C397" s="475"/>
      <c r="D397" s="475"/>
      <c r="E397" s="475"/>
      <c r="F397" s="475"/>
      <c r="G397" s="475"/>
      <c r="H397" s="475"/>
      <c r="I397" s="475"/>
      <c r="J397" s="475"/>
      <c r="K397" s="475"/>
      <c r="L397" s="475"/>
      <c r="M397" s="475"/>
      <c r="N397" s="475"/>
      <c r="O397" s="475"/>
      <c r="P397" s="475"/>
      <c r="Q397" s="475"/>
      <c r="R397" s="475"/>
      <c r="S397" s="475"/>
      <c r="T397" s="475"/>
      <c r="U397" s="475"/>
      <c r="V397" s="475"/>
      <c r="W397" s="475"/>
      <c r="X397" s="475"/>
      <c r="Y397" s="475"/>
      <c r="Z397" s="475"/>
    </row>
    <row r="398" customHeight="1" spans="1:26">
      <c r="A398" s="475"/>
      <c r="B398" s="475"/>
      <c r="C398" s="475"/>
      <c r="D398" s="475"/>
      <c r="E398" s="475"/>
      <c r="F398" s="475"/>
      <c r="G398" s="475"/>
      <c r="H398" s="475"/>
      <c r="I398" s="475"/>
      <c r="J398" s="475"/>
      <c r="K398" s="475"/>
      <c r="L398" s="475"/>
      <c r="M398" s="475"/>
      <c r="N398" s="475"/>
      <c r="O398" s="475"/>
      <c r="P398" s="475"/>
      <c r="Q398" s="475"/>
      <c r="R398" s="475"/>
      <c r="S398" s="475"/>
      <c r="T398" s="475"/>
      <c r="U398" s="475"/>
      <c r="V398" s="475"/>
      <c r="W398" s="475"/>
      <c r="X398" s="475"/>
      <c r="Y398" s="475"/>
      <c r="Z398" s="475"/>
    </row>
    <row r="399" customHeight="1" spans="1:26">
      <c r="A399" s="475"/>
      <c r="B399" s="475"/>
      <c r="C399" s="475"/>
      <c r="D399" s="475"/>
      <c r="E399" s="475"/>
      <c r="F399" s="475"/>
      <c r="G399" s="475"/>
      <c r="H399" s="475"/>
      <c r="I399" s="475"/>
      <c r="J399" s="475"/>
      <c r="K399" s="475"/>
      <c r="L399" s="475"/>
      <c r="M399" s="475"/>
      <c r="N399" s="475"/>
      <c r="O399" s="475"/>
      <c r="P399" s="475"/>
      <c r="Q399" s="475"/>
      <c r="R399" s="475"/>
      <c r="S399" s="475"/>
      <c r="T399" s="475"/>
      <c r="U399" s="475"/>
      <c r="V399" s="475"/>
      <c r="W399" s="475"/>
      <c r="X399" s="475"/>
      <c r="Y399" s="475"/>
      <c r="Z399" s="475"/>
    </row>
    <row r="400" customHeight="1" spans="1:26">
      <c r="A400" s="475"/>
      <c r="B400" s="475"/>
      <c r="C400" s="475"/>
      <c r="D400" s="475"/>
      <c r="E400" s="475"/>
      <c r="F400" s="475"/>
      <c r="G400" s="475"/>
      <c r="H400" s="475"/>
      <c r="I400" s="475"/>
      <c r="J400" s="475"/>
      <c r="K400" s="475"/>
      <c r="L400" s="475"/>
      <c r="M400" s="475"/>
      <c r="N400" s="475"/>
      <c r="O400" s="475"/>
      <c r="P400" s="475"/>
      <c r="Q400" s="475"/>
      <c r="R400" s="475"/>
      <c r="S400" s="475"/>
      <c r="T400" s="475"/>
      <c r="U400" s="475"/>
      <c r="V400" s="475"/>
      <c r="W400" s="475"/>
      <c r="X400" s="475"/>
      <c r="Y400" s="475"/>
      <c r="Z400" s="475"/>
    </row>
    <row r="401" customHeight="1" spans="1:26">
      <c r="A401" s="475"/>
      <c r="B401" s="475"/>
      <c r="C401" s="475"/>
      <c r="D401" s="475"/>
      <c r="E401" s="475"/>
      <c r="F401" s="475"/>
      <c r="G401" s="475"/>
      <c r="H401" s="475"/>
      <c r="I401" s="475"/>
      <c r="J401" s="475"/>
      <c r="K401" s="475"/>
      <c r="L401" s="475"/>
      <c r="M401" s="475"/>
      <c r="N401" s="475"/>
      <c r="O401" s="475"/>
      <c r="P401" s="475"/>
      <c r="Q401" s="475"/>
      <c r="R401" s="475"/>
      <c r="S401" s="475"/>
      <c r="T401" s="475"/>
      <c r="U401" s="475"/>
      <c r="V401" s="475"/>
      <c r="W401" s="475"/>
      <c r="X401" s="475"/>
      <c r="Y401" s="475"/>
      <c r="Z401" s="475"/>
    </row>
    <row r="402" customHeight="1" spans="1:26">
      <c r="A402" s="475"/>
      <c r="B402" s="475"/>
      <c r="C402" s="475"/>
      <c r="D402" s="475"/>
      <c r="E402" s="475"/>
      <c r="F402" s="475"/>
      <c r="G402" s="475"/>
      <c r="H402" s="475"/>
      <c r="I402" s="475"/>
      <c r="J402" s="475"/>
      <c r="K402" s="475"/>
      <c r="L402" s="475"/>
      <c r="M402" s="475"/>
      <c r="N402" s="475"/>
      <c r="O402" s="475"/>
      <c r="P402" s="475"/>
      <c r="Q402" s="475"/>
      <c r="R402" s="475"/>
      <c r="S402" s="475"/>
      <c r="T402" s="475"/>
      <c r="U402" s="475"/>
      <c r="V402" s="475"/>
      <c r="W402" s="475"/>
      <c r="X402" s="475"/>
      <c r="Y402" s="475"/>
      <c r="Z402" s="475"/>
    </row>
    <row r="403" customHeight="1" spans="1:26">
      <c r="A403" s="475"/>
      <c r="B403" s="475"/>
      <c r="C403" s="475"/>
      <c r="D403" s="475"/>
      <c r="E403" s="475"/>
      <c r="F403" s="475"/>
      <c r="G403" s="475"/>
      <c r="H403" s="475"/>
      <c r="I403" s="475"/>
      <c r="J403" s="475"/>
      <c r="K403" s="475"/>
      <c r="L403" s="475"/>
      <c r="M403" s="475"/>
      <c r="N403" s="475"/>
      <c r="O403" s="475"/>
      <c r="P403" s="475"/>
      <c r="Q403" s="475"/>
      <c r="R403" s="475"/>
      <c r="S403" s="475"/>
      <c r="T403" s="475"/>
      <c r="U403" s="475"/>
      <c r="V403" s="475"/>
      <c r="W403" s="475"/>
      <c r="X403" s="475"/>
      <c r="Y403" s="475"/>
      <c r="Z403" s="475"/>
    </row>
    <row r="404" customHeight="1" spans="1:26">
      <c r="A404" s="475"/>
      <c r="B404" s="475"/>
      <c r="C404" s="475"/>
      <c r="D404" s="475"/>
      <c r="E404" s="475"/>
      <c r="F404" s="475"/>
      <c r="G404" s="475"/>
      <c r="H404" s="475"/>
      <c r="I404" s="475"/>
      <c r="J404" s="475"/>
      <c r="K404" s="475"/>
      <c r="L404" s="475"/>
      <c r="M404" s="475"/>
      <c r="N404" s="475"/>
      <c r="O404" s="475"/>
      <c r="P404" s="475"/>
      <c r="Q404" s="475"/>
      <c r="R404" s="475"/>
      <c r="S404" s="475"/>
      <c r="T404" s="475"/>
      <c r="U404" s="475"/>
      <c r="V404" s="475"/>
      <c r="W404" s="475"/>
      <c r="X404" s="475"/>
      <c r="Y404" s="475"/>
      <c r="Z404" s="475"/>
    </row>
    <row r="405" customHeight="1" spans="1:26">
      <c r="A405" s="475"/>
      <c r="B405" s="475"/>
      <c r="C405" s="475"/>
      <c r="D405" s="475"/>
      <c r="E405" s="475"/>
      <c r="F405" s="475"/>
      <c r="G405" s="475"/>
      <c r="H405" s="475"/>
      <c r="I405" s="475"/>
      <c r="J405" s="475"/>
      <c r="K405" s="475"/>
      <c r="L405" s="475"/>
      <c r="M405" s="475"/>
      <c r="N405" s="475"/>
      <c r="O405" s="475"/>
      <c r="P405" s="475"/>
      <c r="Q405" s="475"/>
      <c r="R405" s="475"/>
      <c r="S405" s="475"/>
      <c r="T405" s="475"/>
      <c r="U405" s="475"/>
      <c r="V405" s="475"/>
      <c r="W405" s="475"/>
      <c r="X405" s="475"/>
      <c r="Y405" s="475"/>
      <c r="Z405" s="475"/>
    </row>
    <row r="406" customHeight="1" spans="1:26">
      <c r="A406" s="475"/>
      <c r="B406" s="475"/>
      <c r="C406" s="475"/>
      <c r="D406" s="475"/>
      <c r="E406" s="475"/>
      <c r="F406" s="475"/>
      <c r="G406" s="475"/>
      <c r="H406" s="475"/>
      <c r="I406" s="475"/>
      <c r="J406" s="475"/>
      <c r="K406" s="475"/>
      <c r="L406" s="475"/>
      <c r="M406" s="475"/>
      <c r="N406" s="475"/>
      <c r="O406" s="475"/>
      <c r="P406" s="475"/>
      <c r="Q406" s="475"/>
      <c r="R406" s="475"/>
      <c r="S406" s="475"/>
      <c r="T406" s="475"/>
      <c r="U406" s="475"/>
      <c r="V406" s="475"/>
      <c r="W406" s="475"/>
      <c r="X406" s="475"/>
      <c r="Y406" s="475"/>
      <c r="Z406" s="475"/>
    </row>
    <row r="407" customHeight="1" spans="1:26">
      <c r="A407" s="475"/>
      <c r="B407" s="475"/>
      <c r="C407" s="475"/>
      <c r="D407" s="475"/>
      <c r="E407" s="475"/>
      <c r="F407" s="475"/>
      <c r="G407" s="475"/>
      <c r="H407" s="475"/>
      <c r="I407" s="475"/>
      <c r="J407" s="475"/>
      <c r="K407" s="475"/>
      <c r="L407" s="475"/>
      <c r="M407" s="475"/>
      <c r="N407" s="475"/>
      <c r="O407" s="475"/>
      <c r="P407" s="475"/>
      <c r="Q407" s="475"/>
      <c r="R407" s="475"/>
      <c r="S407" s="475"/>
      <c r="T407" s="475"/>
      <c r="U407" s="475"/>
      <c r="V407" s="475"/>
      <c r="W407" s="475"/>
      <c r="X407" s="475"/>
      <c r="Y407" s="475"/>
      <c r="Z407" s="475"/>
    </row>
    <row r="408" customHeight="1" spans="1:26">
      <c r="A408" s="475"/>
      <c r="B408" s="475"/>
      <c r="C408" s="475"/>
      <c r="D408" s="475"/>
      <c r="E408" s="475"/>
      <c r="F408" s="475"/>
      <c r="G408" s="475"/>
      <c r="H408" s="475"/>
      <c r="I408" s="475"/>
      <c r="J408" s="475"/>
      <c r="K408" s="475"/>
      <c r="L408" s="475"/>
      <c r="M408" s="475"/>
      <c r="N408" s="475"/>
      <c r="O408" s="475"/>
      <c r="P408" s="475"/>
      <c r="Q408" s="475"/>
      <c r="R408" s="475"/>
      <c r="S408" s="475"/>
      <c r="T408" s="475"/>
      <c r="U408" s="475"/>
      <c r="V408" s="475"/>
      <c r="W408" s="475"/>
      <c r="X408" s="475"/>
      <c r="Y408" s="475"/>
      <c r="Z408" s="475"/>
    </row>
    <row r="409" customHeight="1" spans="1:26">
      <c r="A409" s="475"/>
      <c r="B409" s="475"/>
      <c r="C409" s="475"/>
      <c r="D409" s="475"/>
      <c r="E409" s="475"/>
      <c r="F409" s="475"/>
      <c r="G409" s="475"/>
      <c r="H409" s="475"/>
      <c r="I409" s="475"/>
      <c r="J409" s="475"/>
      <c r="K409" s="475"/>
      <c r="L409" s="475"/>
      <c r="M409" s="475"/>
      <c r="N409" s="475"/>
      <c r="O409" s="475"/>
      <c r="P409" s="475"/>
      <c r="Q409" s="475"/>
      <c r="R409" s="475"/>
      <c r="S409" s="475"/>
      <c r="T409" s="475"/>
      <c r="U409" s="475"/>
      <c r="V409" s="475"/>
      <c r="W409" s="475"/>
      <c r="X409" s="475"/>
      <c r="Y409" s="475"/>
      <c r="Z409" s="475"/>
    </row>
    <row r="410" customHeight="1" spans="1:26">
      <c r="A410" s="475"/>
      <c r="B410" s="475"/>
      <c r="C410" s="475"/>
      <c r="D410" s="475"/>
      <c r="E410" s="475"/>
      <c r="F410" s="475"/>
      <c r="G410" s="475"/>
      <c r="H410" s="475"/>
      <c r="I410" s="475"/>
      <c r="J410" s="475"/>
      <c r="K410" s="475"/>
      <c r="L410" s="475"/>
      <c r="M410" s="475"/>
      <c r="N410" s="475"/>
      <c r="O410" s="475"/>
      <c r="P410" s="475"/>
      <c r="Q410" s="475"/>
      <c r="R410" s="475"/>
      <c r="S410" s="475"/>
      <c r="T410" s="475"/>
      <c r="U410" s="475"/>
      <c r="V410" s="475"/>
      <c r="W410" s="475"/>
      <c r="X410" s="475"/>
      <c r="Y410" s="475"/>
      <c r="Z410" s="475"/>
    </row>
    <row r="411" customHeight="1" spans="1:26">
      <c r="A411" s="475"/>
      <c r="B411" s="475"/>
      <c r="C411" s="475"/>
      <c r="D411" s="475"/>
      <c r="E411" s="475"/>
      <c r="F411" s="475"/>
      <c r="G411" s="475"/>
      <c r="H411" s="475"/>
      <c r="I411" s="475"/>
      <c r="J411" s="475"/>
      <c r="K411" s="475"/>
      <c r="L411" s="475"/>
      <c r="M411" s="475"/>
      <c r="N411" s="475"/>
      <c r="O411" s="475"/>
      <c r="P411" s="475"/>
      <c r="Q411" s="475"/>
      <c r="R411" s="475"/>
      <c r="S411" s="475"/>
      <c r="T411" s="475"/>
      <c r="U411" s="475"/>
      <c r="V411" s="475"/>
      <c r="W411" s="475"/>
      <c r="X411" s="475"/>
      <c r="Y411" s="475"/>
      <c r="Z411" s="475"/>
    </row>
    <row r="412" customHeight="1" spans="1:26">
      <c r="A412" s="475"/>
      <c r="B412" s="475"/>
      <c r="C412" s="475"/>
      <c r="D412" s="475"/>
      <c r="E412" s="475"/>
      <c r="F412" s="475"/>
      <c r="G412" s="475"/>
      <c r="H412" s="475"/>
      <c r="I412" s="475"/>
      <c r="J412" s="475"/>
      <c r="K412" s="475"/>
      <c r="L412" s="475"/>
      <c r="M412" s="475"/>
      <c r="N412" s="475"/>
      <c r="O412" s="475"/>
      <c r="P412" s="475"/>
      <c r="Q412" s="475"/>
      <c r="R412" s="475"/>
      <c r="S412" s="475"/>
      <c r="T412" s="475"/>
      <c r="U412" s="475"/>
      <c r="V412" s="475"/>
      <c r="W412" s="475"/>
      <c r="X412" s="475"/>
      <c r="Y412" s="475"/>
      <c r="Z412" s="475"/>
    </row>
    <row r="413" customHeight="1" spans="1:26">
      <c r="A413" s="475"/>
      <c r="B413" s="475"/>
      <c r="C413" s="475"/>
      <c r="D413" s="475"/>
      <c r="E413" s="475"/>
      <c r="F413" s="475"/>
      <c r="G413" s="475"/>
      <c r="H413" s="475"/>
      <c r="I413" s="475"/>
      <c r="J413" s="475"/>
      <c r="K413" s="475"/>
      <c r="L413" s="475"/>
      <c r="M413" s="475"/>
      <c r="N413" s="475"/>
      <c r="O413" s="475"/>
      <c r="P413" s="475"/>
      <c r="Q413" s="475"/>
      <c r="R413" s="475"/>
      <c r="S413" s="475"/>
      <c r="T413" s="475"/>
      <c r="U413" s="475"/>
      <c r="V413" s="475"/>
      <c r="W413" s="475"/>
      <c r="X413" s="475"/>
      <c r="Y413" s="475"/>
      <c r="Z413" s="475"/>
    </row>
    <row r="414" customHeight="1" spans="1:26">
      <c r="A414" s="475"/>
      <c r="B414" s="475"/>
      <c r="C414" s="475"/>
      <c r="D414" s="475"/>
      <c r="E414" s="475"/>
      <c r="F414" s="475"/>
      <c r="G414" s="475"/>
      <c r="H414" s="475"/>
      <c r="I414" s="475"/>
      <c r="J414" s="475"/>
      <c r="K414" s="475"/>
      <c r="L414" s="475"/>
      <c r="M414" s="475"/>
      <c r="N414" s="475"/>
      <c r="O414" s="475"/>
      <c r="P414" s="475"/>
      <c r="Q414" s="475"/>
      <c r="R414" s="475"/>
      <c r="S414" s="475"/>
      <c r="T414" s="475"/>
      <c r="U414" s="475"/>
      <c r="V414" s="475"/>
      <c r="W414" s="475"/>
      <c r="X414" s="475"/>
      <c r="Y414" s="475"/>
      <c r="Z414" s="475"/>
    </row>
    <row r="415" customHeight="1" spans="1:26">
      <c r="A415" s="475"/>
      <c r="B415" s="475"/>
      <c r="C415" s="475"/>
      <c r="D415" s="475"/>
      <c r="E415" s="475"/>
      <c r="F415" s="475"/>
      <c r="G415" s="475"/>
      <c r="H415" s="475"/>
      <c r="I415" s="475"/>
      <c r="J415" s="475"/>
      <c r="K415" s="475"/>
      <c r="L415" s="475"/>
      <c r="M415" s="475"/>
      <c r="N415" s="475"/>
      <c r="O415" s="475"/>
      <c r="P415" s="475"/>
      <c r="Q415" s="475"/>
      <c r="R415" s="475"/>
      <c r="S415" s="475"/>
      <c r="T415" s="475"/>
      <c r="U415" s="475"/>
      <c r="V415" s="475"/>
      <c r="W415" s="475"/>
      <c r="X415" s="475"/>
      <c r="Y415" s="475"/>
      <c r="Z415" s="475"/>
    </row>
    <row r="416" customHeight="1" spans="1:26">
      <c r="A416" s="475"/>
      <c r="B416" s="475"/>
      <c r="C416" s="475"/>
      <c r="D416" s="475"/>
      <c r="E416" s="475"/>
      <c r="F416" s="475"/>
      <c r="G416" s="475"/>
      <c r="H416" s="475"/>
      <c r="I416" s="475"/>
      <c r="J416" s="475"/>
      <c r="K416" s="475"/>
      <c r="L416" s="475"/>
      <c r="M416" s="475"/>
      <c r="N416" s="475"/>
      <c r="O416" s="475"/>
      <c r="P416" s="475"/>
      <c r="Q416" s="475"/>
      <c r="R416" s="475"/>
      <c r="S416" s="475"/>
      <c r="T416" s="475"/>
      <c r="U416" s="475"/>
      <c r="V416" s="475"/>
      <c r="W416" s="475"/>
      <c r="X416" s="475"/>
      <c r="Y416" s="475"/>
      <c r="Z416" s="475"/>
    </row>
    <row r="417" customHeight="1" spans="1:26">
      <c r="A417" s="475"/>
      <c r="B417" s="475"/>
      <c r="C417" s="475"/>
      <c r="D417" s="475"/>
      <c r="E417" s="475"/>
      <c r="F417" s="475"/>
      <c r="G417" s="475"/>
      <c r="H417" s="475"/>
      <c r="I417" s="475"/>
      <c r="J417" s="475"/>
      <c r="K417" s="475"/>
      <c r="L417" s="475"/>
      <c r="M417" s="475"/>
      <c r="N417" s="475"/>
      <c r="O417" s="475"/>
      <c r="P417" s="475"/>
      <c r="Q417" s="475"/>
      <c r="R417" s="475"/>
      <c r="S417" s="475"/>
      <c r="T417" s="475"/>
      <c r="U417" s="475"/>
      <c r="V417" s="475"/>
      <c r="W417" s="475"/>
      <c r="X417" s="475"/>
      <c r="Y417" s="475"/>
      <c r="Z417" s="475"/>
    </row>
    <row r="418" customHeight="1" spans="1:26">
      <c r="A418" s="475"/>
      <c r="B418" s="475"/>
      <c r="C418" s="475"/>
      <c r="D418" s="475"/>
      <c r="E418" s="475"/>
      <c r="F418" s="475"/>
      <c r="G418" s="475"/>
      <c r="H418" s="475"/>
      <c r="I418" s="475"/>
      <c r="J418" s="475"/>
      <c r="K418" s="475"/>
      <c r="L418" s="475"/>
      <c r="M418" s="475"/>
      <c r="N418" s="475"/>
      <c r="O418" s="475"/>
      <c r="P418" s="475"/>
      <c r="Q418" s="475"/>
      <c r="R418" s="475"/>
      <c r="S418" s="475"/>
      <c r="T418" s="475"/>
      <c r="U418" s="475"/>
      <c r="V418" s="475"/>
      <c r="W418" s="475"/>
      <c r="X418" s="475"/>
      <c r="Y418" s="475"/>
      <c r="Z418" s="475"/>
    </row>
    <row r="419" customHeight="1" spans="1:26">
      <c r="A419" s="475"/>
      <c r="B419" s="475"/>
      <c r="C419" s="475"/>
      <c r="D419" s="475"/>
      <c r="E419" s="475"/>
      <c r="F419" s="475"/>
      <c r="G419" s="475"/>
      <c r="H419" s="475"/>
      <c r="I419" s="475"/>
      <c r="J419" s="475"/>
      <c r="K419" s="475"/>
      <c r="L419" s="475"/>
      <c r="M419" s="475"/>
      <c r="N419" s="475"/>
      <c r="O419" s="475"/>
      <c r="P419" s="475"/>
      <c r="Q419" s="475"/>
      <c r="R419" s="475"/>
      <c r="S419" s="475"/>
      <c r="T419" s="475"/>
      <c r="U419" s="475"/>
      <c r="V419" s="475"/>
      <c r="W419" s="475"/>
      <c r="X419" s="475"/>
      <c r="Y419" s="475"/>
      <c r="Z419" s="475"/>
    </row>
    <row r="420" customHeight="1" spans="1:26">
      <c r="A420" s="475"/>
      <c r="B420" s="475"/>
      <c r="C420" s="475"/>
      <c r="D420" s="475"/>
      <c r="E420" s="475"/>
      <c r="F420" s="475"/>
      <c r="G420" s="475"/>
      <c r="H420" s="475"/>
      <c r="I420" s="475"/>
      <c r="J420" s="475"/>
      <c r="K420" s="475"/>
      <c r="L420" s="475"/>
      <c r="M420" s="475"/>
      <c r="N420" s="475"/>
      <c r="O420" s="475"/>
      <c r="P420" s="475"/>
      <c r="Q420" s="475"/>
      <c r="R420" s="475"/>
      <c r="S420" s="475"/>
      <c r="T420" s="475"/>
      <c r="U420" s="475"/>
      <c r="V420" s="475"/>
      <c r="W420" s="475"/>
      <c r="X420" s="475"/>
      <c r="Y420" s="475"/>
      <c r="Z420" s="475"/>
    </row>
    <row r="421" customHeight="1" spans="1:26">
      <c r="A421" s="475"/>
      <c r="B421" s="475"/>
      <c r="C421" s="475"/>
      <c r="D421" s="475"/>
      <c r="E421" s="475"/>
      <c r="F421" s="475"/>
      <c r="G421" s="475"/>
      <c r="H421" s="475"/>
      <c r="I421" s="475"/>
      <c r="J421" s="475"/>
      <c r="K421" s="475"/>
      <c r="L421" s="475"/>
      <c r="M421" s="475"/>
      <c r="N421" s="475"/>
      <c r="O421" s="475"/>
      <c r="P421" s="475"/>
      <c r="Q421" s="475"/>
      <c r="R421" s="475"/>
      <c r="S421" s="475"/>
      <c r="T421" s="475"/>
      <c r="U421" s="475"/>
      <c r="V421" s="475"/>
      <c r="W421" s="475"/>
      <c r="X421" s="475"/>
      <c r="Y421" s="475"/>
      <c r="Z421" s="475"/>
    </row>
    <row r="422" customHeight="1" spans="1:26">
      <c r="A422" s="475"/>
      <c r="B422" s="475"/>
      <c r="C422" s="475"/>
      <c r="D422" s="475"/>
      <c r="E422" s="475"/>
      <c r="F422" s="475"/>
      <c r="G422" s="475"/>
      <c r="H422" s="475"/>
      <c r="I422" s="475"/>
      <c r="J422" s="475"/>
      <c r="K422" s="475"/>
      <c r="L422" s="475"/>
      <c r="M422" s="475"/>
      <c r="N422" s="475"/>
      <c r="O422" s="475"/>
      <c r="P422" s="475"/>
      <c r="Q422" s="475"/>
      <c r="R422" s="475"/>
      <c r="S422" s="475"/>
      <c r="T422" s="475"/>
      <c r="U422" s="475"/>
      <c r="V422" s="475"/>
      <c r="W422" s="475"/>
      <c r="X422" s="475"/>
      <c r="Y422" s="475"/>
      <c r="Z422" s="475"/>
    </row>
    <row r="423" customHeight="1" spans="1:26">
      <c r="A423" s="475"/>
      <c r="B423" s="475"/>
      <c r="C423" s="475"/>
      <c r="D423" s="475"/>
      <c r="E423" s="475"/>
      <c r="F423" s="475"/>
      <c r="G423" s="475"/>
      <c r="H423" s="475"/>
      <c r="I423" s="475"/>
      <c r="J423" s="475"/>
      <c r="K423" s="475"/>
      <c r="L423" s="475"/>
      <c r="M423" s="475"/>
      <c r="N423" s="475"/>
      <c r="O423" s="475"/>
      <c r="P423" s="475"/>
      <c r="Q423" s="475"/>
      <c r="R423" s="475"/>
      <c r="S423" s="475"/>
      <c r="T423" s="475"/>
      <c r="U423" s="475"/>
      <c r="V423" s="475"/>
      <c r="W423" s="475"/>
      <c r="X423" s="475"/>
      <c r="Y423" s="475"/>
      <c r="Z423" s="475"/>
    </row>
    <row r="424" customHeight="1" spans="1:26">
      <c r="A424" s="475"/>
      <c r="B424" s="475"/>
      <c r="C424" s="475"/>
      <c r="D424" s="475"/>
      <c r="E424" s="475"/>
      <c r="F424" s="475"/>
      <c r="G424" s="475"/>
      <c r="H424" s="475"/>
      <c r="I424" s="475"/>
      <c r="J424" s="475"/>
      <c r="K424" s="475"/>
      <c r="L424" s="475"/>
      <c r="M424" s="475"/>
      <c r="N424" s="475"/>
      <c r="O424" s="475"/>
      <c r="P424" s="475"/>
      <c r="Q424" s="475"/>
      <c r="R424" s="475"/>
      <c r="S424" s="475"/>
      <c r="T424" s="475"/>
      <c r="U424" s="475"/>
      <c r="V424" s="475"/>
      <c r="W424" s="475"/>
      <c r="X424" s="475"/>
      <c r="Y424" s="475"/>
      <c r="Z424" s="475"/>
    </row>
    <row r="425" customHeight="1" spans="1:26">
      <c r="A425" s="475"/>
      <c r="B425" s="475"/>
      <c r="C425" s="475"/>
      <c r="D425" s="475"/>
      <c r="E425" s="475"/>
      <c r="F425" s="475"/>
      <c r="G425" s="475"/>
      <c r="H425" s="475"/>
      <c r="I425" s="475"/>
      <c r="J425" s="475"/>
      <c r="K425" s="475"/>
      <c r="L425" s="475"/>
      <c r="M425" s="475"/>
      <c r="N425" s="475"/>
      <c r="O425" s="475"/>
      <c r="P425" s="475"/>
      <c r="Q425" s="475"/>
      <c r="R425" s="475"/>
      <c r="S425" s="475"/>
      <c r="T425" s="475"/>
      <c r="U425" s="475"/>
      <c r="V425" s="475"/>
      <c r="W425" s="475"/>
      <c r="X425" s="475"/>
      <c r="Y425" s="475"/>
      <c r="Z425" s="475"/>
    </row>
    <row r="426" customHeight="1" spans="1:26">
      <c r="A426" s="475"/>
      <c r="B426" s="475"/>
      <c r="C426" s="475"/>
      <c r="D426" s="475"/>
      <c r="E426" s="475"/>
      <c r="F426" s="475"/>
      <c r="G426" s="475"/>
      <c r="H426" s="475"/>
      <c r="I426" s="475"/>
      <c r="J426" s="475"/>
      <c r="K426" s="475"/>
      <c r="L426" s="475"/>
      <c r="M426" s="475"/>
      <c r="N426" s="475"/>
      <c r="O426" s="475"/>
      <c r="P426" s="475"/>
      <c r="Q426" s="475"/>
      <c r="R426" s="475"/>
      <c r="S426" s="475"/>
      <c r="T426" s="475"/>
      <c r="U426" s="475"/>
      <c r="V426" s="475"/>
      <c r="W426" s="475"/>
      <c r="X426" s="475"/>
      <c r="Y426" s="475"/>
      <c r="Z426" s="475"/>
    </row>
    <row r="427" customHeight="1" spans="1:26">
      <c r="A427" s="475"/>
      <c r="B427" s="475"/>
      <c r="C427" s="475"/>
      <c r="D427" s="475"/>
      <c r="E427" s="475"/>
      <c r="F427" s="475"/>
      <c r="G427" s="475"/>
      <c r="H427" s="475"/>
      <c r="I427" s="475"/>
      <c r="J427" s="475"/>
      <c r="K427" s="475"/>
      <c r="L427" s="475"/>
      <c r="M427" s="475"/>
      <c r="N427" s="475"/>
      <c r="O427" s="475"/>
      <c r="P427" s="475"/>
      <c r="Q427" s="475"/>
      <c r="R427" s="475"/>
      <c r="S427" s="475"/>
      <c r="T427" s="475"/>
      <c r="U427" s="475"/>
      <c r="V427" s="475"/>
      <c r="W427" s="475"/>
      <c r="X427" s="475"/>
      <c r="Y427" s="475"/>
      <c r="Z427" s="475"/>
    </row>
    <row r="428" customHeight="1" spans="1:26">
      <c r="A428" s="475"/>
      <c r="B428" s="475"/>
      <c r="C428" s="475"/>
      <c r="D428" s="475"/>
      <c r="E428" s="475"/>
      <c r="F428" s="475"/>
      <c r="G428" s="475"/>
      <c r="H428" s="475"/>
      <c r="I428" s="475"/>
      <c r="J428" s="475"/>
      <c r="K428" s="475"/>
      <c r="L428" s="475"/>
      <c r="M428" s="475"/>
      <c r="N428" s="475"/>
      <c r="O428" s="475"/>
      <c r="P428" s="475"/>
      <c r="Q428" s="475"/>
      <c r="R428" s="475"/>
      <c r="S428" s="475"/>
      <c r="T428" s="475"/>
      <c r="U428" s="475"/>
      <c r="V428" s="475"/>
      <c r="W428" s="475"/>
      <c r="X428" s="475"/>
      <c r="Y428" s="475"/>
      <c r="Z428" s="475"/>
    </row>
    <row r="429" customHeight="1" spans="1:26">
      <c r="A429" s="475"/>
      <c r="B429" s="475"/>
      <c r="C429" s="475"/>
      <c r="D429" s="475"/>
      <c r="E429" s="475"/>
      <c r="F429" s="475"/>
      <c r="G429" s="475"/>
      <c r="H429" s="475"/>
      <c r="I429" s="475"/>
      <c r="J429" s="475"/>
      <c r="K429" s="475"/>
      <c r="L429" s="475"/>
      <c r="M429" s="475"/>
      <c r="N429" s="475"/>
      <c r="O429" s="475"/>
      <c r="P429" s="475"/>
      <c r="Q429" s="475"/>
      <c r="R429" s="475"/>
      <c r="S429" s="475"/>
      <c r="T429" s="475"/>
      <c r="U429" s="475"/>
      <c r="V429" s="475"/>
      <c r="W429" s="475"/>
      <c r="X429" s="475"/>
      <c r="Y429" s="475"/>
      <c r="Z429" s="475"/>
    </row>
    <row r="430" customHeight="1" spans="1:26">
      <c r="A430" s="475"/>
      <c r="B430" s="475"/>
      <c r="C430" s="475"/>
      <c r="D430" s="475"/>
      <c r="E430" s="475"/>
      <c r="F430" s="475"/>
      <c r="G430" s="475"/>
      <c r="H430" s="475"/>
      <c r="I430" s="475"/>
      <c r="J430" s="475"/>
      <c r="K430" s="475"/>
      <c r="L430" s="475"/>
      <c r="M430" s="475"/>
      <c r="N430" s="475"/>
      <c r="O430" s="475"/>
      <c r="P430" s="475"/>
      <c r="Q430" s="475"/>
      <c r="R430" s="475"/>
      <c r="S430" s="475"/>
      <c r="T430" s="475"/>
      <c r="U430" s="475"/>
      <c r="V430" s="475"/>
      <c r="W430" s="475"/>
      <c r="X430" s="475"/>
      <c r="Y430" s="475"/>
      <c r="Z430" s="475"/>
    </row>
    <row r="431" customHeight="1" spans="1:26">
      <c r="A431" s="475"/>
      <c r="B431" s="475"/>
      <c r="C431" s="475"/>
      <c r="D431" s="475"/>
      <c r="E431" s="475"/>
      <c r="F431" s="475"/>
      <c r="G431" s="475"/>
      <c r="H431" s="475"/>
      <c r="I431" s="475"/>
      <c r="J431" s="475"/>
      <c r="K431" s="475"/>
      <c r="L431" s="475"/>
      <c r="M431" s="475"/>
      <c r="N431" s="475"/>
      <c r="O431" s="475"/>
      <c r="P431" s="475"/>
      <c r="Q431" s="475"/>
      <c r="R431" s="475"/>
      <c r="S431" s="475"/>
      <c r="T431" s="475"/>
      <c r="U431" s="475"/>
      <c r="V431" s="475"/>
      <c r="W431" s="475"/>
      <c r="X431" s="475"/>
      <c r="Y431" s="475"/>
      <c r="Z431" s="475"/>
    </row>
    <row r="432" customHeight="1" spans="1:26">
      <c r="A432" s="475"/>
      <c r="B432" s="475"/>
      <c r="C432" s="475"/>
      <c r="D432" s="475"/>
      <c r="E432" s="475"/>
      <c r="F432" s="475"/>
      <c r="G432" s="475"/>
      <c r="H432" s="475"/>
      <c r="I432" s="475"/>
      <c r="J432" s="475"/>
      <c r="K432" s="475"/>
      <c r="L432" s="475"/>
      <c r="M432" s="475"/>
      <c r="N432" s="475"/>
      <c r="O432" s="475"/>
      <c r="P432" s="475"/>
      <c r="Q432" s="475"/>
      <c r="R432" s="475"/>
      <c r="S432" s="475"/>
      <c r="T432" s="475"/>
      <c r="U432" s="475"/>
      <c r="V432" s="475"/>
      <c r="W432" s="475"/>
      <c r="X432" s="475"/>
      <c r="Y432" s="475"/>
      <c r="Z432" s="475"/>
    </row>
    <row r="433" customHeight="1" spans="1:26">
      <c r="A433" s="475"/>
      <c r="B433" s="475"/>
      <c r="C433" s="475"/>
      <c r="D433" s="475"/>
      <c r="E433" s="475"/>
      <c r="F433" s="475"/>
      <c r="G433" s="475"/>
      <c r="H433" s="475"/>
      <c r="I433" s="475"/>
      <c r="J433" s="475"/>
      <c r="K433" s="475"/>
      <c r="L433" s="475"/>
      <c r="M433" s="475"/>
      <c r="N433" s="475"/>
      <c r="O433" s="475"/>
      <c r="P433" s="475"/>
      <c r="Q433" s="475"/>
      <c r="R433" s="475"/>
      <c r="S433" s="475"/>
      <c r="T433" s="475"/>
      <c r="U433" s="475"/>
      <c r="V433" s="475"/>
      <c r="W433" s="475"/>
      <c r="X433" s="475"/>
      <c r="Y433" s="475"/>
      <c r="Z433" s="475"/>
    </row>
    <row r="434" customHeight="1" spans="1:26">
      <c r="A434" s="475"/>
      <c r="B434" s="475"/>
      <c r="C434" s="475"/>
      <c r="D434" s="475"/>
      <c r="E434" s="475"/>
      <c r="F434" s="475"/>
      <c r="G434" s="475"/>
      <c r="H434" s="475"/>
      <c r="I434" s="475"/>
      <c r="J434" s="475"/>
      <c r="K434" s="475"/>
      <c r="L434" s="475"/>
      <c r="M434" s="475"/>
      <c r="N434" s="475"/>
      <c r="O434" s="475"/>
      <c r="P434" s="475"/>
      <c r="Q434" s="475"/>
      <c r="R434" s="475"/>
      <c r="S434" s="475"/>
      <c r="T434" s="475"/>
      <c r="U434" s="475"/>
      <c r="V434" s="475"/>
      <c r="W434" s="475"/>
      <c r="X434" s="475"/>
      <c r="Y434" s="475"/>
      <c r="Z434" s="475"/>
    </row>
    <row r="435" customHeight="1" spans="1:26">
      <c r="A435" s="475"/>
      <c r="B435" s="475"/>
      <c r="C435" s="475"/>
      <c r="D435" s="475"/>
      <c r="E435" s="475"/>
      <c r="F435" s="475"/>
      <c r="G435" s="475"/>
      <c r="H435" s="475"/>
      <c r="I435" s="475"/>
      <c r="J435" s="475"/>
      <c r="K435" s="475"/>
      <c r="L435" s="475"/>
      <c r="M435" s="475"/>
      <c r="N435" s="475"/>
      <c r="O435" s="475"/>
      <c r="P435" s="475"/>
      <c r="Q435" s="475"/>
      <c r="R435" s="475"/>
      <c r="S435" s="475"/>
      <c r="T435" s="475"/>
      <c r="U435" s="475"/>
      <c r="V435" s="475"/>
      <c r="W435" s="475"/>
      <c r="X435" s="475"/>
      <c r="Y435" s="475"/>
      <c r="Z435" s="475"/>
    </row>
    <row r="436" customHeight="1" spans="1:26">
      <c r="A436" s="475"/>
      <c r="B436" s="475"/>
      <c r="C436" s="475"/>
      <c r="D436" s="475"/>
      <c r="E436" s="475"/>
      <c r="F436" s="475"/>
      <c r="G436" s="475"/>
      <c r="H436" s="475"/>
      <c r="I436" s="475"/>
      <c r="J436" s="475"/>
      <c r="K436" s="475"/>
      <c r="L436" s="475"/>
      <c r="M436" s="475"/>
      <c r="N436" s="475"/>
      <c r="O436" s="475"/>
      <c r="P436" s="475"/>
      <c r="Q436" s="475"/>
      <c r="R436" s="475"/>
      <c r="S436" s="475"/>
      <c r="T436" s="475"/>
      <c r="U436" s="475"/>
      <c r="V436" s="475"/>
      <c r="W436" s="475"/>
      <c r="X436" s="475"/>
      <c r="Y436" s="475"/>
      <c r="Z436" s="475"/>
    </row>
    <row r="437" customHeight="1" spans="1:26">
      <c r="A437" s="475"/>
      <c r="B437" s="475"/>
      <c r="C437" s="475"/>
      <c r="D437" s="475"/>
      <c r="E437" s="475"/>
      <c r="F437" s="475"/>
      <c r="G437" s="475"/>
      <c r="H437" s="475"/>
      <c r="I437" s="475"/>
      <c r="J437" s="475"/>
      <c r="K437" s="475"/>
      <c r="L437" s="475"/>
      <c r="M437" s="475"/>
      <c r="N437" s="475"/>
      <c r="O437" s="475"/>
      <c r="P437" s="475"/>
      <c r="Q437" s="475"/>
      <c r="R437" s="475"/>
      <c r="S437" s="475"/>
      <c r="T437" s="475"/>
      <c r="U437" s="475"/>
      <c r="V437" s="475"/>
      <c r="W437" s="475"/>
      <c r="X437" s="475"/>
      <c r="Y437" s="475"/>
      <c r="Z437" s="475"/>
    </row>
    <row r="438" customHeight="1" spans="1:26">
      <c r="A438" s="475"/>
      <c r="B438" s="475"/>
      <c r="C438" s="475"/>
      <c r="D438" s="475"/>
      <c r="E438" s="475"/>
      <c r="F438" s="475"/>
      <c r="G438" s="475"/>
      <c r="H438" s="475"/>
      <c r="I438" s="475"/>
      <c r="J438" s="475"/>
      <c r="K438" s="475"/>
      <c r="L438" s="475"/>
      <c r="M438" s="475"/>
      <c r="N438" s="475"/>
      <c r="O438" s="475"/>
      <c r="P438" s="475"/>
      <c r="Q438" s="475"/>
      <c r="R438" s="475"/>
      <c r="S438" s="475"/>
      <c r="T438" s="475"/>
      <c r="U438" s="475"/>
      <c r="V438" s="475"/>
      <c r="W438" s="475"/>
      <c r="X438" s="475"/>
      <c r="Y438" s="475"/>
      <c r="Z438" s="475"/>
    </row>
    <row r="439" customHeight="1" spans="1:26">
      <c r="A439" s="475"/>
      <c r="B439" s="475"/>
      <c r="C439" s="475"/>
      <c r="D439" s="475"/>
      <c r="E439" s="475"/>
      <c r="F439" s="475"/>
      <c r="G439" s="475"/>
      <c r="H439" s="475"/>
      <c r="I439" s="475"/>
      <c r="J439" s="475"/>
      <c r="K439" s="475"/>
      <c r="L439" s="475"/>
      <c r="M439" s="475"/>
      <c r="N439" s="475"/>
      <c r="O439" s="475"/>
      <c r="P439" s="475"/>
      <c r="Q439" s="475"/>
      <c r="R439" s="475"/>
      <c r="S439" s="475"/>
      <c r="T439" s="475"/>
      <c r="U439" s="475"/>
      <c r="V439" s="475"/>
      <c r="W439" s="475"/>
      <c r="X439" s="475"/>
      <c r="Y439" s="475"/>
      <c r="Z439" s="475"/>
    </row>
    <row r="440" customHeight="1" spans="1:26">
      <c r="A440" s="475"/>
      <c r="B440" s="475"/>
      <c r="C440" s="475"/>
      <c r="D440" s="475"/>
      <c r="E440" s="475"/>
      <c r="F440" s="475"/>
      <c r="G440" s="475"/>
      <c r="H440" s="475"/>
      <c r="I440" s="475"/>
      <c r="J440" s="475"/>
      <c r="K440" s="475"/>
      <c r="L440" s="475"/>
      <c r="M440" s="475"/>
      <c r="N440" s="475"/>
      <c r="O440" s="475"/>
      <c r="P440" s="475"/>
      <c r="Q440" s="475"/>
      <c r="R440" s="475"/>
      <c r="S440" s="475"/>
      <c r="T440" s="475"/>
      <c r="U440" s="475"/>
      <c r="V440" s="475"/>
      <c r="W440" s="475"/>
      <c r="X440" s="475"/>
      <c r="Y440" s="475"/>
      <c r="Z440" s="475"/>
    </row>
    <row r="441" customHeight="1" spans="1:26">
      <c r="A441" s="475"/>
      <c r="B441" s="475"/>
      <c r="C441" s="475"/>
      <c r="D441" s="475"/>
      <c r="E441" s="475"/>
      <c r="F441" s="475"/>
      <c r="G441" s="475"/>
      <c r="H441" s="475"/>
      <c r="I441" s="475"/>
      <c r="J441" s="475"/>
      <c r="K441" s="475"/>
      <c r="L441" s="475"/>
      <c r="M441" s="475"/>
      <c r="N441" s="475"/>
      <c r="O441" s="475"/>
      <c r="P441" s="475"/>
      <c r="Q441" s="475"/>
      <c r="R441" s="475"/>
      <c r="S441" s="475"/>
      <c r="T441" s="475"/>
      <c r="U441" s="475"/>
      <c r="V441" s="475"/>
      <c r="W441" s="475"/>
      <c r="X441" s="475"/>
      <c r="Y441" s="475"/>
      <c r="Z441" s="475"/>
    </row>
    <row r="442" customHeight="1" spans="1:26">
      <c r="A442" s="475"/>
      <c r="B442" s="475"/>
      <c r="C442" s="475"/>
      <c r="D442" s="475"/>
      <c r="E442" s="475"/>
      <c r="F442" s="475"/>
      <c r="G442" s="475"/>
      <c r="H442" s="475"/>
      <c r="I442" s="475"/>
      <c r="J442" s="475"/>
      <c r="K442" s="475"/>
      <c r="L442" s="475"/>
      <c r="M442" s="475"/>
      <c r="N442" s="475"/>
      <c r="O442" s="475"/>
      <c r="P442" s="475"/>
      <c r="Q442" s="475"/>
      <c r="R442" s="475"/>
      <c r="S442" s="475"/>
      <c r="T442" s="475"/>
      <c r="U442" s="475"/>
      <c r="V442" s="475"/>
      <c r="W442" s="475"/>
      <c r="X442" s="475"/>
      <c r="Y442" s="475"/>
      <c r="Z442" s="475"/>
    </row>
    <row r="443" customHeight="1" spans="1:26">
      <c r="A443" s="475"/>
      <c r="B443" s="475"/>
      <c r="C443" s="475"/>
      <c r="D443" s="475"/>
      <c r="E443" s="475"/>
      <c r="F443" s="475"/>
      <c r="G443" s="475"/>
      <c r="H443" s="475"/>
      <c r="I443" s="475"/>
      <c r="J443" s="475"/>
      <c r="K443" s="475"/>
      <c r="L443" s="475"/>
      <c r="M443" s="475"/>
      <c r="N443" s="475"/>
      <c r="O443" s="475"/>
      <c r="P443" s="475"/>
      <c r="Q443" s="475"/>
      <c r="R443" s="475"/>
      <c r="S443" s="475"/>
      <c r="T443" s="475"/>
      <c r="U443" s="475"/>
      <c r="V443" s="475"/>
      <c r="W443" s="475"/>
      <c r="X443" s="475"/>
      <c r="Y443" s="475"/>
      <c r="Z443" s="475"/>
    </row>
    <row r="444" customHeight="1" spans="1:26">
      <c r="A444" s="475"/>
      <c r="B444" s="475"/>
      <c r="C444" s="475"/>
      <c r="D444" s="475"/>
      <c r="E444" s="475"/>
      <c r="F444" s="475"/>
      <c r="G444" s="475"/>
      <c r="H444" s="475"/>
      <c r="I444" s="475"/>
      <c r="J444" s="475"/>
      <c r="K444" s="475"/>
      <c r="L444" s="475"/>
      <c r="M444" s="475"/>
      <c r="N444" s="475"/>
      <c r="O444" s="475"/>
      <c r="P444" s="475"/>
      <c r="Q444" s="475"/>
      <c r="R444" s="475"/>
      <c r="S444" s="475"/>
      <c r="T444" s="475"/>
      <c r="U444" s="475"/>
      <c r="V444" s="475"/>
      <c r="W444" s="475"/>
      <c r="X444" s="475"/>
      <c r="Y444" s="475"/>
      <c r="Z444" s="475"/>
    </row>
    <row r="445" customHeight="1" spans="1:26">
      <c r="A445" s="475"/>
      <c r="B445" s="475"/>
      <c r="C445" s="475"/>
      <c r="D445" s="475"/>
      <c r="E445" s="475"/>
      <c r="F445" s="475"/>
      <c r="G445" s="475"/>
      <c r="H445" s="475"/>
      <c r="I445" s="475"/>
      <c r="J445" s="475"/>
      <c r="K445" s="475"/>
      <c r="L445" s="475"/>
      <c r="M445" s="475"/>
      <c r="N445" s="475"/>
      <c r="O445" s="475"/>
      <c r="P445" s="475"/>
      <c r="Q445" s="475"/>
      <c r="R445" s="475"/>
      <c r="S445" s="475"/>
      <c r="T445" s="475"/>
      <c r="U445" s="475"/>
      <c r="V445" s="475"/>
      <c r="W445" s="475"/>
      <c r="X445" s="475"/>
      <c r="Y445" s="475"/>
      <c r="Z445" s="475"/>
    </row>
    <row r="446" customHeight="1" spans="1:26">
      <c r="A446" s="475"/>
      <c r="B446" s="475"/>
      <c r="C446" s="475"/>
      <c r="D446" s="475"/>
      <c r="E446" s="475"/>
      <c r="F446" s="475"/>
      <c r="G446" s="475"/>
      <c r="H446" s="475"/>
      <c r="I446" s="475"/>
      <c r="J446" s="475"/>
      <c r="K446" s="475"/>
      <c r="L446" s="475"/>
      <c r="M446" s="475"/>
      <c r="N446" s="475"/>
      <c r="O446" s="475"/>
      <c r="P446" s="475"/>
      <c r="Q446" s="475"/>
      <c r="R446" s="475"/>
      <c r="S446" s="475"/>
      <c r="T446" s="475"/>
      <c r="U446" s="475"/>
      <c r="V446" s="475"/>
      <c r="W446" s="475"/>
      <c r="X446" s="475"/>
      <c r="Y446" s="475"/>
      <c r="Z446" s="475"/>
    </row>
    <row r="447" customHeight="1" spans="1:26">
      <c r="A447" s="475"/>
      <c r="B447" s="475"/>
      <c r="C447" s="475"/>
      <c r="D447" s="475"/>
      <c r="E447" s="475"/>
      <c r="F447" s="475"/>
      <c r="G447" s="475"/>
      <c r="H447" s="475"/>
      <c r="I447" s="475"/>
      <c r="J447" s="475"/>
      <c r="K447" s="475"/>
      <c r="L447" s="475"/>
      <c r="M447" s="475"/>
      <c r="N447" s="475"/>
      <c r="O447" s="475"/>
      <c r="P447" s="475"/>
      <c r="Q447" s="475"/>
      <c r="R447" s="475"/>
      <c r="S447" s="475"/>
      <c r="T447" s="475"/>
      <c r="U447" s="475"/>
      <c r="V447" s="475"/>
      <c r="W447" s="475"/>
      <c r="X447" s="475"/>
      <c r="Y447" s="475"/>
      <c r="Z447" s="475"/>
    </row>
    <row r="448" customHeight="1" spans="1:26">
      <c r="A448" s="475"/>
      <c r="B448" s="475"/>
      <c r="C448" s="475"/>
      <c r="D448" s="475"/>
      <c r="E448" s="475"/>
      <c r="F448" s="475"/>
      <c r="G448" s="475"/>
      <c r="H448" s="475"/>
      <c r="I448" s="475"/>
      <c r="J448" s="475"/>
      <c r="K448" s="475"/>
      <c r="L448" s="475"/>
      <c r="M448" s="475"/>
      <c r="N448" s="475"/>
      <c r="O448" s="475"/>
      <c r="P448" s="475"/>
      <c r="Q448" s="475"/>
      <c r="R448" s="475"/>
      <c r="S448" s="475"/>
      <c r="T448" s="475"/>
      <c r="U448" s="475"/>
      <c r="V448" s="475"/>
      <c r="W448" s="475"/>
      <c r="X448" s="475"/>
      <c r="Y448" s="475"/>
      <c r="Z448" s="475"/>
    </row>
    <row r="449" customHeight="1" spans="1:26">
      <c r="A449" s="475"/>
      <c r="B449" s="475"/>
      <c r="C449" s="475"/>
      <c r="D449" s="475"/>
      <c r="E449" s="475"/>
      <c r="F449" s="475"/>
      <c r="G449" s="475"/>
      <c r="H449" s="475"/>
      <c r="I449" s="475"/>
      <c r="J449" s="475"/>
      <c r="K449" s="475"/>
      <c r="L449" s="475"/>
      <c r="M449" s="475"/>
      <c r="N449" s="475"/>
      <c r="O449" s="475"/>
      <c r="P449" s="475"/>
      <c r="Q449" s="475"/>
      <c r="R449" s="475"/>
      <c r="S449" s="475"/>
      <c r="T449" s="475"/>
      <c r="U449" s="475"/>
      <c r="V449" s="475"/>
      <c r="W449" s="475"/>
      <c r="X449" s="475"/>
      <c r="Y449" s="475"/>
      <c r="Z449" s="475"/>
    </row>
    <row r="450" customHeight="1" spans="1:26">
      <c r="A450" s="475"/>
      <c r="B450" s="475"/>
      <c r="C450" s="475"/>
      <c r="D450" s="475"/>
      <c r="E450" s="475"/>
      <c r="F450" s="475"/>
      <c r="G450" s="475"/>
      <c r="H450" s="475"/>
      <c r="I450" s="475"/>
      <c r="J450" s="475"/>
      <c r="K450" s="475"/>
      <c r="L450" s="475"/>
      <c r="M450" s="475"/>
      <c r="N450" s="475"/>
      <c r="O450" s="475"/>
      <c r="P450" s="475"/>
      <c r="Q450" s="475"/>
      <c r="R450" s="475"/>
      <c r="S450" s="475"/>
      <c r="T450" s="475"/>
      <c r="U450" s="475"/>
      <c r="V450" s="475"/>
      <c r="W450" s="475"/>
      <c r="X450" s="475"/>
      <c r="Y450" s="475"/>
      <c r="Z450" s="475"/>
    </row>
    <row r="451" customHeight="1" spans="1:26">
      <c r="A451" s="475"/>
      <c r="B451" s="475"/>
      <c r="C451" s="475"/>
      <c r="D451" s="475"/>
      <c r="E451" s="475"/>
      <c r="F451" s="475"/>
      <c r="G451" s="475"/>
      <c r="H451" s="475"/>
      <c r="I451" s="475"/>
      <c r="J451" s="475"/>
      <c r="K451" s="475"/>
      <c r="L451" s="475"/>
      <c r="M451" s="475"/>
      <c r="N451" s="475"/>
      <c r="O451" s="475"/>
      <c r="P451" s="475"/>
      <c r="Q451" s="475"/>
      <c r="R451" s="475"/>
      <c r="S451" s="475"/>
      <c r="T451" s="475"/>
      <c r="U451" s="475"/>
      <c r="V451" s="475"/>
      <c r="W451" s="475"/>
      <c r="X451" s="475"/>
      <c r="Y451" s="475"/>
      <c r="Z451" s="475"/>
    </row>
    <row r="452" customHeight="1" spans="1:26">
      <c r="A452" s="475"/>
      <c r="B452" s="475"/>
      <c r="C452" s="475"/>
      <c r="D452" s="475"/>
      <c r="E452" s="475"/>
      <c r="F452" s="475"/>
      <c r="G452" s="475"/>
      <c r="H452" s="475"/>
      <c r="I452" s="475"/>
      <c r="J452" s="475"/>
      <c r="K452" s="475"/>
      <c r="L452" s="475"/>
      <c r="M452" s="475"/>
      <c r="N452" s="475"/>
      <c r="O452" s="475"/>
      <c r="P452" s="475"/>
      <c r="Q452" s="475"/>
      <c r="R452" s="475"/>
      <c r="S452" s="475"/>
      <c r="T452" s="475"/>
      <c r="U452" s="475"/>
      <c r="V452" s="475"/>
      <c r="W452" s="475"/>
      <c r="X452" s="475"/>
      <c r="Y452" s="475"/>
      <c r="Z452" s="475"/>
    </row>
    <row r="453" customHeight="1" spans="1:26">
      <c r="A453" s="475"/>
      <c r="B453" s="475"/>
      <c r="C453" s="475"/>
      <c r="D453" s="475"/>
      <c r="E453" s="475"/>
      <c r="F453" s="475"/>
      <c r="G453" s="475"/>
      <c r="H453" s="475"/>
      <c r="I453" s="475"/>
      <c r="J453" s="475"/>
      <c r="K453" s="475"/>
      <c r="L453" s="475"/>
      <c r="M453" s="475"/>
      <c r="N453" s="475"/>
      <c r="O453" s="475"/>
      <c r="P453" s="475"/>
      <c r="Q453" s="475"/>
      <c r="R453" s="475"/>
      <c r="S453" s="475"/>
      <c r="T453" s="475"/>
      <c r="U453" s="475"/>
      <c r="V453" s="475"/>
      <c r="W453" s="475"/>
      <c r="X453" s="475"/>
      <c r="Y453" s="475"/>
      <c r="Z453" s="475"/>
    </row>
    <row r="454" customHeight="1" spans="1:26">
      <c r="A454" s="475"/>
      <c r="B454" s="475"/>
      <c r="C454" s="475"/>
      <c r="D454" s="475"/>
      <c r="E454" s="475"/>
      <c r="F454" s="475"/>
      <c r="G454" s="475"/>
      <c r="H454" s="475"/>
      <c r="I454" s="475"/>
      <c r="J454" s="475"/>
      <c r="K454" s="475"/>
      <c r="L454" s="475"/>
      <c r="M454" s="475"/>
      <c r="N454" s="475"/>
      <c r="O454" s="475"/>
      <c r="P454" s="475"/>
      <c r="Q454" s="475"/>
      <c r="R454" s="475"/>
      <c r="S454" s="475"/>
      <c r="T454" s="475"/>
      <c r="U454" s="475"/>
      <c r="V454" s="475"/>
      <c r="W454" s="475"/>
      <c r="X454" s="475"/>
      <c r="Y454" s="475"/>
      <c r="Z454" s="475"/>
    </row>
    <row r="455" customHeight="1" spans="1:26">
      <c r="A455" s="475"/>
      <c r="B455" s="475"/>
      <c r="C455" s="475"/>
      <c r="D455" s="475"/>
      <c r="E455" s="475"/>
      <c r="F455" s="475"/>
      <c r="G455" s="475"/>
      <c r="H455" s="475"/>
      <c r="I455" s="475"/>
      <c r="J455" s="475"/>
      <c r="K455" s="475"/>
      <c r="L455" s="475"/>
      <c r="M455" s="475"/>
      <c r="N455" s="475"/>
      <c r="O455" s="475"/>
      <c r="P455" s="475"/>
      <c r="Q455" s="475"/>
      <c r="R455" s="475"/>
      <c r="S455" s="475"/>
      <c r="T455" s="475"/>
      <c r="U455" s="475"/>
      <c r="V455" s="475"/>
      <c r="W455" s="475"/>
      <c r="X455" s="475"/>
      <c r="Y455" s="475"/>
      <c r="Z455" s="475"/>
    </row>
    <row r="456" customHeight="1" spans="1:26">
      <c r="A456" s="475"/>
      <c r="B456" s="475"/>
      <c r="C456" s="475"/>
      <c r="D456" s="475"/>
      <c r="E456" s="475"/>
      <c r="F456" s="475"/>
      <c r="G456" s="475"/>
      <c r="H456" s="475"/>
      <c r="I456" s="475"/>
      <c r="J456" s="475"/>
      <c r="K456" s="475"/>
      <c r="L456" s="475"/>
      <c r="M456" s="475"/>
      <c r="N456" s="475"/>
      <c r="O456" s="475"/>
      <c r="P456" s="475"/>
      <c r="Q456" s="475"/>
      <c r="R456" s="475"/>
      <c r="S456" s="475"/>
      <c r="T456" s="475"/>
      <c r="U456" s="475"/>
      <c r="V456" s="475"/>
      <c r="W456" s="475"/>
      <c r="X456" s="475"/>
      <c r="Y456" s="475"/>
      <c r="Z456" s="475"/>
    </row>
    <row r="457" customHeight="1" spans="1:26">
      <c r="A457" s="475"/>
      <c r="B457" s="475"/>
      <c r="C457" s="475"/>
      <c r="D457" s="475"/>
      <c r="E457" s="475"/>
      <c r="F457" s="475"/>
      <c r="G457" s="475"/>
      <c r="H457" s="475"/>
      <c r="I457" s="475"/>
      <c r="J457" s="475"/>
      <c r="K457" s="475"/>
      <c r="L457" s="475"/>
      <c r="M457" s="475"/>
      <c r="N457" s="475"/>
      <c r="O457" s="475"/>
      <c r="P457" s="475"/>
      <c r="Q457" s="475"/>
      <c r="R457" s="475"/>
      <c r="S457" s="475"/>
      <c r="T457" s="475"/>
      <c r="U457" s="475"/>
      <c r="V457" s="475"/>
      <c r="W457" s="475"/>
      <c r="X457" s="475"/>
      <c r="Y457" s="475"/>
      <c r="Z457" s="475"/>
    </row>
    <row r="458" customHeight="1" spans="1:26">
      <c r="A458" s="475"/>
      <c r="B458" s="475"/>
      <c r="C458" s="475"/>
      <c r="D458" s="475"/>
      <c r="E458" s="475"/>
      <c r="F458" s="475"/>
      <c r="G458" s="475"/>
      <c r="H458" s="475"/>
      <c r="I458" s="475"/>
      <c r="J458" s="475"/>
      <c r="K458" s="475"/>
      <c r="L458" s="475"/>
      <c r="M458" s="475"/>
      <c r="N458" s="475"/>
      <c r="O458" s="475"/>
      <c r="P458" s="475"/>
      <c r="Q458" s="475"/>
      <c r="R458" s="475"/>
      <c r="S458" s="475"/>
      <c r="T458" s="475"/>
      <c r="U458" s="475"/>
      <c r="V458" s="475"/>
      <c r="W458" s="475"/>
      <c r="X458" s="475"/>
      <c r="Y458" s="475"/>
      <c r="Z458" s="475"/>
    </row>
    <row r="459" customHeight="1" spans="1:26">
      <c r="A459" s="475"/>
      <c r="B459" s="475"/>
      <c r="C459" s="475"/>
      <c r="D459" s="475"/>
      <c r="E459" s="475"/>
      <c r="F459" s="475"/>
      <c r="G459" s="475"/>
      <c r="H459" s="475"/>
      <c r="I459" s="475"/>
      <c r="J459" s="475"/>
      <c r="K459" s="475"/>
      <c r="L459" s="475"/>
      <c r="M459" s="475"/>
      <c r="N459" s="475"/>
      <c r="O459" s="475"/>
      <c r="P459" s="475"/>
      <c r="Q459" s="475"/>
      <c r="R459" s="475"/>
      <c r="S459" s="475"/>
      <c r="T459" s="475"/>
      <c r="U459" s="475"/>
      <c r="V459" s="475"/>
      <c r="W459" s="475"/>
      <c r="X459" s="475"/>
      <c r="Y459" s="475"/>
      <c r="Z459" s="475"/>
    </row>
    <row r="460" customHeight="1" spans="1:26">
      <c r="A460" s="475"/>
      <c r="B460" s="475"/>
      <c r="C460" s="475"/>
      <c r="D460" s="475"/>
      <c r="E460" s="475"/>
      <c r="F460" s="475"/>
      <c r="G460" s="475"/>
      <c r="H460" s="475"/>
      <c r="I460" s="475"/>
      <c r="J460" s="475"/>
      <c r="K460" s="475"/>
      <c r="L460" s="475"/>
      <c r="M460" s="475"/>
      <c r="N460" s="475"/>
      <c r="O460" s="475"/>
      <c r="P460" s="475"/>
      <c r="Q460" s="475"/>
      <c r="R460" s="475"/>
      <c r="S460" s="475"/>
      <c r="T460" s="475"/>
      <c r="U460" s="475"/>
      <c r="V460" s="475"/>
      <c r="W460" s="475"/>
      <c r="X460" s="475"/>
      <c r="Y460" s="475"/>
      <c r="Z460" s="475"/>
    </row>
    <row r="461" customHeight="1" spans="1:26">
      <c r="A461" s="475"/>
      <c r="B461" s="475"/>
      <c r="C461" s="475"/>
      <c r="D461" s="475"/>
      <c r="E461" s="475"/>
      <c r="F461" s="475"/>
      <c r="G461" s="475"/>
      <c r="H461" s="475"/>
      <c r="I461" s="475"/>
      <c r="J461" s="475"/>
      <c r="K461" s="475"/>
      <c r="L461" s="475"/>
      <c r="M461" s="475"/>
      <c r="N461" s="475"/>
      <c r="O461" s="475"/>
      <c r="P461" s="475"/>
      <c r="Q461" s="475"/>
      <c r="R461" s="475"/>
      <c r="S461" s="475"/>
      <c r="T461" s="475"/>
      <c r="U461" s="475"/>
      <c r="V461" s="475"/>
      <c r="W461" s="475"/>
      <c r="X461" s="475"/>
      <c r="Y461" s="475"/>
      <c r="Z461" s="475"/>
    </row>
    <row r="462" customHeight="1" spans="1:26">
      <c r="A462" s="475"/>
      <c r="B462" s="475"/>
      <c r="C462" s="475"/>
      <c r="D462" s="475"/>
      <c r="E462" s="475"/>
      <c r="F462" s="475"/>
      <c r="G462" s="475"/>
      <c r="H462" s="475"/>
      <c r="I462" s="475"/>
      <c r="J462" s="475"/>
      <c r="K462" s="475"/>
      <c r="L462" s="475"/>
      <c r="M462" s="475"/>
      <c r="N462" s="475"/>
      <c r="O462" s="475"/>
      <c r="P462" s="475"/>
      <c r="Q462" s="475"/>
      <c r="R462" s="475"/>
      <c r="S462" s="475"/>
      <c r="T462" s="475"/>
      <c r="U462" s="475"/>
      <c r="V462" s="475"/>
      <c r="W462" s="475"/>
      <c r="X462" s="475"/>
      <c r="Y462" s="475"/>
      <c r="Z462" s="475"/>
    </row>
    <row r="463" customHeight="1" spans="1:26">
      <c r="A463" s="475"/>
      <c r="B463" s="475"/>
      <c r="C463" s="475"/>
      <c r="D463" s="475"/>
      <c r="E463" s="475"/>
      <c r="F463" s="475"/>
      <c r="G463" s="475"/>
      <c r="H463" s="475"/>
      <c r="I463" s="475"/>
      <c r="J463" s="475"/>
      <c r="K463" s="475"/>
      <c r="L463" s="475"/>
      <c r="M463" s="475"/>
      <c r="N463" s="475"/>
      <c r="O463" s="475"/>
      <c r="P463" s="475"/>
      <c r="Q463" s="475"/>
      <c r="R463" s="475"/>
      <c r="S463" s="475"/>
      <c r="T463" s="475"/>
      <c r="U463" s="475"/>
      <c r="V463" s="475"/>
      <c r="W463" s="475"/>
      <c r="X463" s="475"/>
      <c r="Y463" s="475"/>
      <c r="Z463" s="475"/>
    </row>
    <row r="464" customHeight="1" spans="1:26">
      <c r="A464" s="475"/>
      <c r="B464" s="475"/>
      <c r="C464" s="475"/>
      <c r="D464" s="475"/>
      <c r="E464" s="475"/>
      <c r="F464" s="475"/>
      <c r="G464" s="475"/>
      <c r="H464" s="475"/>
      <c r="I464" s="475"/>
      <c r="J464" s="475"/>
      <c r="K464" s="475"/>
      <c r="L464" s="475"/>
      <c r="M464" s="475"/>
      <c r="N464" s="475"/>
      <c r="O464" s="475"/>
      <c r="P464" s="475"/>
      <c r="Q464" s="475"/>
      <c r="R464" s="475"/>
      <c r="S464" s="475"/>
      <c r="T464" s="475"/>
      <c r="U464" s="475"/>
      <c r="V464" s="475"/>
      <c r="W464" s="475"/>
      <c r="X464" s="475"/>
      <c r="Y464" s="475"/>
      <c r="Z464" s="475"/>
    </row>
    <row r="465" customHeight="1" spans="1:26">
      <c r="A465" s="475"/>
      <c r="B465" s="475"/>
      <c r="C465" s="475"/>
      <c r="D465" s="475"/>
      <c r="E465" s="475"/>
      <c r="F465" s="475"/>
      <c r="G465" s="475"/>
      <c r="H465" s="475"/>
      <c r="I465" s="475"/>
      <c r="J465" s="475"/>
      <c r="K465" s="475"/>
      <c r="L465" s="475"/>
      <c r="M465" s="475"/>
      <c r="N465" s="475"/>
      <c r="O465" s="475"/>
      <c r="P465" s="475"/>
      <c r="Q465" s="475"/>
      <c r="R465" s="475"/>
      <c r="S465" s="475"/>
      <c r="T465" s="475"/>
      <c r="U465" s="475"/>
      <c r="V465" s="475"/>
      <c r="W465" s="475"/>
      <c r="X465" s="475"/>
      <c r="Y465" s="475"/>
      <c r="Z465" s="475"/>
    </row>
    <row r="466" customHeight="1" spans="1:26">
      <c r="A466" s="475"/>
      <c r="B466" s="475"/>
      <c r="C466" s="475"/>
      <c r="D466" s="475"/>
      <c r="E466" s="475"/>
      <c r="F466" s="475"/>
      <c r="G466" s="475"/>
      <c r="H466" s="475"/>
      <c r="I466" s="475"/>
      <c r="J466" s="475"/>
      <c r="K466" s="475"/>
      <c r="L466" s="475"/>
      <c r="M466" s="475"/>
      <c r="N466" s="475"/>
      <c r="O466" s="475"/>
      <c r="P466" s="475"/>
      <c r="Q466" s="475"/>
      <c r="R466" s="475"/>
      <c r="S466" s="475"/>
      <c r="T466" s="475"/>
      <c r="U466" s="475"/>
      <c r="V466" s="475"/>
      <c r="W466" s="475"/>
      <c r="X466" s="475"/>
      <c r="Y466" s="475"/>
      <c r="Z466" s="475"/>
    </row>
    <row r="467" customHeight="1" spans="1:26">
      <c r="A467" s="475"/>
      <c r="B467" s="475"/>
      <c r="C467" s="475"/>
      <c r="D467" s="475"/>
      <c r="E467" s="475"/>
      <c r="F467" s="475"/>
      <c r="G467" s="475"/>
      <c r="H467" s="475"/>
      <c r="I467" s="475"/>
      <c r="J467" s="475"/>
      <c r="K467" s="475"/>
      <c r="L467" s="475"/>
      <c r="M467" s="475"/>
      <c r="N467" s="475"/>
      <c r="O467" s="475"/>
      <c r="P467" s="475"/>
      <c r="Q467" s="475"/>
      <c r="R467" s="475"/>
      <c r="S467" s="475"/>
      <c r="T467" s="475"/>
      <c r="U467" s="475"/>
      <c r="V467" s="475"/>
      <c r="W467" s="475"/>
      <c r="X467" s="475"/>
      <c r="Y467" s="475"/>
      <c r="Z467" s="475"/>
    </row>
    <row r="468" customHeight="1" spans="1:26">
      <c r="A468" s="475"/>
      <c r="B468" s="475"/>
      <c r="C468" s="475"/>
      <c r="D468" s="475"/>
      <c r="E468" s="475"/>
      <c r="F468" s="475"/>
      <c r="G468" s="475"/>
      <c r="H468" s="475"/>
      <c r="I468" s="475"/>
      <c r="J468" s="475"/>
      <c r="K468" s="475"/>
      <c r="L468" s="475"/>
      <c r="M468" s="475"/>
      <c r="N468" s="475"/>
      <c r="O468" s="475"/>
      <c r="P468" s="475"/>
      <c r="Q468" s="475"/>
      <c r="R468" s="475"/>
      <c r="S468" s="475"/>
      <c r="T468" s="475"/>
      <c r="U468" s="475"/>
      <c r="V468" s="475"/>
      <c r="W468" s="475"/>
      <c r="X468" s="475"/>
      <c r="Y468" s="475"/>
      <c r="Z468" s="475"/>
    </row>
    <row r="469" customHeight="1" spans="1:26">
      <c r="A469" s="475"/>
      <c r="B469" s="475"/>
      <c r="C469" s="475"/>
      <c r="D469" s="475"/>
      <c r="E469" s="475"/>
      <c r="F469" s="475"/>
      <c r="G469" s="475"/>
      <c r="H469" s="475"/>
      <c r="I469" s="475"/>
      <c r="J469" s="475"/>
      <c r="K469" s="475"/>
      <c r="L469" s="475"/>
      <c r="M469" s="475"/>
      <c r="N469" s="475"/>
      <c r="O469" s="475"/>
      <c r="P469" s="475"/>
      <c r="Q469" s="475"/>
      <c r="R469" s="475"/>
      <c r="S469" s="475"/>
      <c r="T469" s="475"/>
      <c r="U469" s="475"/>
      <c r="V469" s="475"/>
      <c r="W469" s="475"/>
      <c r="X469" s="475"/>
      <c r="Y469" s="475"/>
      <c r="Z469" s="475"/>
    </row>
    <row r="470" customHeight="1" spans="1:26">
      <c r="A470" s="475"/>
      <c r="B470" s="475"/>
      <c r="C470" s="475"/>
      <c r="D470" s="475"/>
      <c r="E470" s="475"/>
      <c r="F470" s="475"/>
      <c r="G470" s="475"/>
      <c r="H470" s="475"/>
      <c r="I470" s="475"/>
      <c r="J470" s="475"/>
      <c r="K470" s="475"/>
      <c r="L470" s="475"/>
      <c r="M470" s="475"/>
      <c r="N470" s="475"/>
      <c r="O470" s="475"/>
      <c r="P470" s="475"/>
      <c r="Q470" s="475"/>
      <c r="R470" s="475"/>
      <c r="S470" s="475"/>
      <c r="T470" s="475"/>
      <c r="U470" s="475"/>
      <c r="V470" s="475"/>
      <c r="W470" s="475"/>
      <c r="X470" s="475"/>
      <c r="Y470" s="475"/>
      <c r="Z470" s="475"/>
    </row>
    <row r="471" customHeight="1" spans="1:26">
      <c r="A471" s="475"/>
      <c r="B471" s="475"/>
      <c r="C471" s="475"/>
      <c r="D471" s="475"/>
      <c r="E471" s="475"/>
      <c r="F471" s="475"/>
      <c r="G471" s="475"/>
      <c r="H471" s="475"/>
      <c r="I471" s="475"/>
      <c r="J471" s="475"/>
      <c r="K471" s="475"/>
      <c r="L471" s="475"/>
      <c r="M471" s="475"/>
      <c r="N471" s="475"/>
      <c r="O471" s="475"/>
      <c r="P471" s="475"/>
      <c r="Q471" s="475"/>
      <c r="R471" s="475"/>
      <c r="S471" s="475"/>
      <c r="T471" s="475"/>
      <c r="U471" s="475"/>
      <c r="V471" s="475"/>
      <c r="W471" s="475"/>
      <c r="X471" s="475"/>
      <c r="Y471" s="475"/>
      <c r="Z471" s="475"/>
    </row>
    <row r="472" customHeight="1" spans="1:26">
      <c r="A472" s="475"/>
      <c r="B472" s="475"/>
      <c r="C472" s="475"/>
      <c r="D472" s="475"/>
      <c r="E472" s="475"/>
      <c r="F472" s="475"/>
      <c r="G472" s="475"/>
      <c r="H472" s="475"/>
      <c r="I472" s="475"/>
      <c r="J472" s="475"/>
      <c r="K472" s="475"/>
      <c r="L472" s="475"/>
      <c r="M472" s="475"/>
      <c r="N472" s="475"/>
      <c r="O472" s="475"/>
      <c r="P472" s="475"/>
      <c r="Q472" s="475"/>
      <c r="R472" s="475"/>
      <c r="S472" s="475"/>
      <c r="T472" s="475"/>
      <c r="U472" s="475"/>
      <c r="V472" s="475"/>
      <c r="W472" s="475"/>
      <c r="X472" s="475"/>
      <c r="Y472" s="475"/>
      <c r="Z472" s="475"/>
    </row>
    <row r="473" customHeight="1" spans="1:26">
      <c r="A473" s="475"/>
      <c r="B473" s="475"/>
      <c r="C473" s="475"/>
      <c r="D473" s="475"/>
      <c r="E473" s="475"/>
      <c r="F473" s="475"/>
      <c r="G473" s="475"/>
      <c r="H473" s="475"/>
      <c r="I473" s="475"/>
      <c r="J473" s="475"/>
      <c r="K473" s="475"/>
      <c r="L473" s="475"/>
      <c r="M473" s="475"/>
      <c r="N473" s="475"/>
      <c r="O473" s="475"/>
      <c r="P473" s="475"/>
      <c r="Q473" s="475"/>
      <c r="R473" s="475"/>
      <c r="S473" s="475"/>
      <c r="T473" s="475"/>
      <c r="U473" s="475"/>
      <c r="V473" s="475"/>
      <c r="W473" s="475"/>
      <c r="X473" s="475"/>
      <c r="Y473" s="475"/>
      <c r="Z473" s="475"/>
    </row>
    <row r="474" customHeight="1" spans="1:26">
      <c r="A474" s="475"/>
      <c r="B474" s="475"/>
      <c r="C474" s="475"/>
      <c r="D474" s="475"/>
      <c r="E474" s="475"/>
      <c r="F474" s="475"/>
      <c r="G474" s="475"/>
      <c r="H474" s="475"/>
      <c r="I474" s="475"/>
      <c r="J474" s="475"/>
      <c r="K474" s="475"/>
      <c r="L474" s="475"/>
      <c r="M474" s="475"/>
      <c r="N474" s="475"/>
      <c r="O474" s="475"/>
      <c r="P474" s="475"/>
      <c r="Q474" s="475"/>
      <c r="R474" s="475"/>
      <c r="S474" s="475"/>
      <c r="T474" s="475"/>
      <c r="U474" s="475"/>
      <c r="V474" s="475"/>
      <c r="W474" s="475"/>
      <c r="X474" s="475"/>
      <c r="Y474" s="475"/>
      <c r="Z474" s="475"/>
    </row>
    <row r="475" customHeight="1" spans="1:26">
      <c r="A475" s="475"/>
      <c r="B475" s="475"/>
      <c r="C475" s="475"/>
      <c r="D475" s="475"/>
      <c r="E475" s="475"/>
      <c r="F475" s="475"/>
      <c r="G475" s="475"/>
      <c r="H475" s="475"/>
      <c r="I475" s="475"/>
      <c r="J475" s="475"/>
      <c r="K475" s="475"/>
      <c r="L475" s="475"/>
      <c r="M475" s="475"/>
      <c r="N475" s="475"/>
      <c r="O475" s="475"/>
      <c r="P475" s="475"/>
      <c r="Q475" s="475"/>
      <c r="R475" s="475"/>
      <c r="S475" s="475"/>
      <c r="T475" s="475"/>
      <c r="U475" s="475"/>
      <c r="V475" s="475"/>
      <c r="W475" s="475"/>
      <c r="X475" s="475"/>
      <c r="Y475" s="475"/>
      <c r="Z475" s="475"/>
    </row>
    <row r="476" customHeight="1" spans="1:26">
      <c r="A476" s="475"/>
      <c r="B476" s="475"/>
      <c r="C476" s="475"/>
      <c r="D476" s="475"/>
      <c r="E476" s="475"/>
      <c r="F476" s="475"/>
      <c r="G476" s="475"/>
      <c r="H476" s="475"/>
      <c r="I476" s="475"/>
      <c r="J476" s="475"/>
      <c r="K476" s="475"/>
      <c r="L476" s="475"/>
      <c r="M476" s="475"/>
      <c r="N476" s="475"/>
      <c r="O476" s="475"/>
      <c r="P476" s="475"/>
      <c r="Q476" s="475"/>
      <c r="R476" s="475"/>
      <c r="S476" s="475"/>
      <c r="T476" s="475"/>
      <c r="U476" s="475"/>
      <c r="V476" s="475"/>
      <c r="W476" s="475"/>
      <c r="X476" s="475"/>
      <c r="Y476" s="475"/>
      <c r="Z476" s="475"/>
    </row>
    <row r="477" customHeight="1" spans="1:26">
      <c r="A477" s="475"/>
      <c r="B477" s="475"/>
      <c r="C477" s="475"/>
      <c r="D477" s="475"/>
      <c r="E477" s="475"/>
      <c r="F477" s="475"/>
      <c r="G477" s="475"/>
      <c r="H477" s="475"/>
      <c r="I477" s="475"/>
      <c r="J477" s="475"/>
      <c r="K477" s="475"/>
      <c r="L477" s="475"/>
      <c r="M477" s="475"/>
      <c r="N477" s="475"/>
      <c r="O477" s="475"/>
      <c r="P477" s="475"/>
      <c r="Q477" s="475"/>
      <c r="R477" s="475"/>
      <c r="S477" s="475"/>
      <c r="T477" s="475"/>
      <c r="U477" s="475"/>
      <c r="V477" s="475"/>
      <c r="W477" s="475"/>
      <c r="X477" s="475"/>
      <c r="Y477" s="475"/>
      <c r="Z477" s="475"/>
    </row>
    <row r="478" customHeight="1" spans="1:26">
      <c r="A478" s="475"/>
      <c r="B478" s="475"/>
      <c r="C478" s="475"/>
      <c r="D478" s="475"/>
      <c r="E478" s="475"/>
      <c r="F478" s="475"/>
      <c r="G478" s="475"/>
      <c r="H478" s="475"/>
      <c r="I478" s="475"/>
      <c r="J478" s="475"/>
      <c r="K478" s="475"/>
      <c r="L478" s="475"/>
      <c r="M478" s="475"/>
      <c r="N478" s="475"/>
      <c r="O478" s="475"/>
      <c r="P478" s="475"/>
      <c r="Q478" s="475"/>
      <c r="R478" s="475"/>
      <c r="S478" s="475"/>
      <c r="T478" s="475"/>
      <c r="U478" s="475"/>
      <c r="V478" s="475"/>
      <c r="W478" s="475"/>
      <c r="X478" s="475"/>
      <c r="Y478" s="475"/>
      <c r="Z478" s="475"/>
    </row>
    <row r="479" customHeight="1" spans="1:26">
      <c r="A479" s="475"/>
      <c r="B479" s="475"/>
      <c r="C479" s="475"/>
      <c r="D479" s="475"/>
      <c r="E479" s="475"/>
      <c r="F479" s="475"/>
      <c r="G479" s="475"/>
      <c r="H479" s="475"/>
      <c r="I479" s="475"/>
      <c r="J479" s="475"/>
      <c r="K479" s="475"/>
      <c r="L479" s="475"/>
      <c r="M479" s="475"/>
      <c r="N479" s="475"/>
      <c r="O479" s="475"/>
      <c r="P479" s="475"/>
      <c r="Q479" s="475"/>
      <c r="R479" s="475"/>
      <c r="S479" s="475"/>
      <c r="T479" s="475"/>
      <c r="U479" s="475"/>
      <c r="V479" s="475"/>
      <c r="W479" s="475"/>
      <c r="X479" s="475"/>
      <c r="Y479" s="475"/>
      <c r="Z479" s="475"/>
    </row>
    <row r="480" customHeight="1" spans="1:26">
      <c r="A480" s="475"/>
      <c r="B480" s="475"/>
      <c r="C480" s="475"/>
      <c r="D480" s="475"/>
      <c r="E480" s="475"/>
      <c r="F480" s="475"/>
      <c r="G480" s="475"/>
      <c r="H480" s="475"/>
      <c r="I480" s="475"/>
      <c r="J480" s="475"/>
      <c r="K480" s="475"/>
      <c r="L480" s="475"/>
      <c r="M480" s="475"/>
      <c r="N480" s="475"/>
      <c r="O480" s="475"/>
      <c r="P480" s="475"/>
      <c r="Q480" s="475"/>
      <c r="R480" s="475"/>
      <c r="S480" s="475"/>
      <c r="T480" s="475"/>
      <c r="U480" s="475"/>
      <c r="V480" s="475"/>
      <c r="W480" s="475"/>
      <c r="X480" s="475"/>
      <c r="Y480" s="475"/>
      <c r="Z480" s="475"/>
    </row>
    <row r="481" customHeight="1" spans="1:26">
      <c r="A481" s="475"/>
      <c r="B481" s="475"/>
      <c r="C481" s="475"/>
      <c r="D481" s="475"/>
      <c r="E481" s="475"/>
      <c r="F481" s="475"/>
      <c r="G481" s="475"/>
      <c r="H481" s="475"/>
      <c r="I481" s="475"/>
      <c r="J481" s="475"/>
      <c r="K481" s="475"/>
      <c r="L481" s="475"/>
      <c r="M481" s="475"/>
      <c r="N481" s="475"/>
      <c r="O481" s="475"/>
      <c r="P481" s="475"/>
      <c r="Q481" s="475"/>
      <c r="R481" s="475"/>
      <c r="S481" s="475"/>
      <c r="T481" s="475"/>
      <c r="U481" s="475"/>
      <c r="V481" s="475"/>
      <c r="W481" s="475"/>
      <c r="X481" s="475"/>
      <c r="Y481" s="475"/>
      <c r="Z481" s="475"/>
    </row>
    <row r="482" customHeight="1" spans="1:26">
      <c r="A482" s="475"/>
      <c r="B482" s="475"/>
      <c r="C482" s="475"/>
      <c r="D482" s="475"/>
      <c r="E482" s="475"/>
      <c r="F482" s="475"/>
      <c r="G482" s="475"/>
      <c r="H482" s="475"/>
      <c r="I482" s="475"/>
      <c r="J482" s="475"/>
      <c r="K482" s="475"/>
      <c r="L482" s="475"/>
      <c r="M482" s="475"/>
      <c r="N482" s="475"/>
      <c r="O482" s="475"/>
      <c r="P482" s="475"/>
      <c r="Q482" s="475"/>
      <c r="R482" s="475"/>
      <c r="S482" s="475"/>
      <c r="T482" s="475"/>
      <c r="U482" s="475"/>
      <c r="V482" s="475"/>
      <c r="W482" s="475"/>
      <c r="X482" s="475"/>
      <c r="Y482" s="475"/>
      <c r="Z482" s="475"/>
    </row>
    <row r="483" customHeight="1" spans="1:26">
      <c r="A483" s="475"/>
      <c r="B483" s="475"/>
      <c r="C483" s="475"/>
      <c r="D483" s="475"/>
      <c r="E483" s="475"/>
      <c r="F483" s="475"/>
      <c r="G483" s="475"/>
      <c r="H483" s="475"/>
      <c r="I483" s="475"/>
      <c r="J483" s="475"/>
      <c r="K483" s="475"/>
      <c r="L483" s="475"/>
      <c r="M483" s="475"/>
      <c r="N483" s="475"/>
      <c r="O483" s="475"/>
      <c r="P483" s="475"/>
      <c r="Q483" s="475"/>
      <c r="R483" s="475"/>
      <c r="S483" s="475"/>
      <c r="T483" s="475"/>
      <c r="U483" s="475"/>
      <c r="V483" s="475"/>
      <c r="W483" s="475"/>
      <c r="X483" s="475"/>
      <c r="Y483" s="475"/>
      <c r="Z483" s="475"/>
    </row>
    <row r="484" customHeight="1" spans="1:26">
      <c r="A484" s="475"/>
      <c r="B484" s="475"/>
      <c r="C484" s="475"/>
      <c r="D484" s="475"/>
      <c r="E484" s="475"/>
      <c r="F484" s="475"/>
      <c r="G484" s="475"/>
      <c r="H484" s="475"/>
      <c r="I484" s="475"/>
      <c r="J484" s="475"/>
      <c r="K484" s="475"/>
      <c r="L484" s="475"/>
      <c r="M484" s="475"/>
      <c r="N484" s="475"/>
      <c r="O484" s="475"/>
      <c r="P484" s="475"/>
      <c r="Q484" s="475"/>
      <c r="R484" s="475"/>
      <c r="S484" s="475"/>
      <c r="T484" s="475"/>
      <c r="U484" s="475"/>
      <c r="V484" s="475"/>
      <c r="W484" s="475"/>
      <c r="X484" s="475"/>
      <c r="Y484" s="475"/>
      <c r="Z484" s="475"/>
    </row>
    <row r="485" customHeight="1" spans="1:26">
      <c r="A485" s="475"/>
      <c r="B485" s="475"/>
      <c r="C485" s="475"/>
      <c r="D485" s="475"/>
      <c r="E485" s="475"/>
      <c r="F485" s="475"/>
      <c r="G485" s="475"/>
      <c r="H485" s="475"/>
      <c r="I485" s="475"/>
      <c r="J485" s="475"/>
      <c r="K485" s="475"/>
      <c r="L485" s="475"/>
      <c r="M485" s="475"/>
      <c r="N485" s="475"/>
      <c r="O485" s="475"/>
      <c r="P485" s="475"/>
      <c r="Q485" s="475"/>
      <c r="R485" s="475"/>
      <c r="S485" s="475"/>
      <c r="T485" s="475"/>
      <c r="U485" s="475"/>
      <c r="V485" s="475"/>
      <c r="W485" s="475"/>
      <c r="X485" s="475"/>
      <c r="Y485" s="475"/>
      <c r="Z485" s="475"/>
    </row>
    <row r="486" customHeight="1" spans="1:26">
      <c r="A486" s="475"/>
      <c r="B486" s="475"/>
      <c r="C486" s="475"/>
      <c r="D486" s="475"/>
      <c r="E486" s="475"/>
      <c r="F486" s="475"/>
      <c r="G486" s="475"/>
      <c r="H486" s="475"/>
      <c r="I486" s="475"/>
      <c r="J486" s="475"/>
      <c r="K486" s="475"/>
      <c r="L486" s="475"/>
      <c r="M486" s="475"/>
      <c r="N486" s="475"/>
      <c r="O486" s="475"/>
      <c r="P486" s="475"/>
      <c r="Q486" s="475"/>
      <c r="R486" s="475"/>
      <c r="S486" s="475"/>
      <c r="T486" s="475"/>
      <c r="U486" s="475"/>
      <c r="V486" s="475"/>
      <c r="W486" s="475"/>
      <c r="X486" s="475"/>
      <c r="Y486" s="475"/>
      <c r="Z486" s="475"/>
    </row>
    <row r="487" customHeight="1" spans="1:26">
      <c r="A487" s="475"/>
      <c r="B487" s="475"/>
      <c r="C487" s="475"/>
      <c r="D487" s="475"/>
      <c r="E487" s="475"/>
      <c r="F487" s="475"/>
      <c r="G487" s="475"/>
      <c r="H487" s="475"/>
      <c r="I487" s="475"/>
      <c r="J487" s="475"/>
      <c r="K487" s="475"/>
      <c r="L487" s="475"/>
      <c r="M487" s="475"/>
      <c r="N487" s="475"/>
      <c r="O487" s="475"/>
      <c r="P487" s="475"/>
      <c r="Q487" s="475"/>
      <c r="R487" s="475"/>
      <c r="S487" s="475"/>
      <c r="T487" s="475"/>
      <c r="U487" s="475"/>
      <c r="V487" s="475"/>
      <c r="W487" s="475"/>
      <c r="X487" s="475"/>
      <c r="Y487" s="475"/>
      <c r="Z487" s="475"/>
    </row>
    <row r="488" customHeight="1" spans="1:26">
      <c r="A488" s="475"/>
      <c r="B488" s="475"/>
      <c r="C488" s="475"/>
      <c r="D488" s="475"/>
      <c r="E488" s="475"/>
      <c r="F488" s="475"/>
      <c r="G488" s="475"/>
      <c r="H488" s="475"/>
      <c r="I488" s="475"/>
      <c r="J488" s="475"/>
      <c r="K488" s="475"/>
      <c r="L488" s="475"/>
      <c r="M488" s="475"/>
      <c r="N488" s="475"/>
      <c r="O488" s="475"/>
      <c r="P488" s="475"/>
      <c r="Q488" s="475"/>
      <c r="R488" s="475"/>
      <c r="S488" s="475"/>
      <c r="T488" s="475"/>
      <c r="U488" s="475"/>
      <c r="V488" s="475"/>
      <c r="W488" s="475"/>
      <c r="X488" s="475"/>
      <c r="Y488" s="475"/>
      <c r="Z488" s="475"/>
    </row>
    <row r="489" customHeight="1" spans="1:26">
      <c r="A489" s="475"/>
      <c r="B489" s="475"/>
      <c r="C489" s="475"/>
      <c r="D489" s="475"/>
      <c r="E489" s="475"/>
      <c r="F489" s="475"/>
      <c r="G489" s="475"/>
      <c r="H489" s="475"/>
      <c r="I489" s="475"/>
      <c r="J489" s="475"/>
      <c r="K489" s="475"/>
      <c r="L489" s="475"/>
      <c r="M489" s="475"/>
      <c r="N489" s="475"/>
      <c r="O489" s="475"/>
      <c r="P489" s="475"/>
      <c r="Q489" s="475"/>
      <c r="R489" s="475"/>
      <c r="S489" s="475"/>
      <c r="T489" s="475"/>
      <c r="U489" s="475"/>
      <c r="V489" s="475"/>
      <c r="W489" s="475"/>
      <c r="X489" s="475"/>
      <c r="Y489" s="475"/>
      <c r="Z489" s="475"/>
    </row>
    <row r="490" customHeight="1" spans="1:26">
      <c r="A490" s="475"/>
      <c r="B490" s="475"/>
      <c r="C490" s="475"/>
      <c r="D490" s="475"/>
      <c r="E490" s="475"/>
      <c r="F490" s="475"/>
      <c r="G490" s="475"/>
      <c r="H490" s="475"/>
      <c r="I490" s="475"/>
      <c r="J490" s="475"/>
      <c r="K490" s="475"/>
      <c r="L490" s="475"/>
      <c r="M490" s="475"/>
      <c r="N490" s="475"/>
      <c r="O490" s="475"/>
      <c r="P490" s="475"/>
      <c r="Q490" s="475"/>
      <c r="R490" s="475"/>
      <c r="S490" s="475"/>
      <c r="T490" s="475"/>
      <c r="U490" s="475"/>
      <c r="V490" s="475"/>
      <c r="W490" s="475"/>
      <c r="X490" s="475"/>
      <c r="Y490" s="475"/>
      <c r="Z490" s="475"/>
    </row>
    <row r="491" customHeight="1" spans="1:26">
      <c r="A491" s="475"/>
      <c r="B491" s="475"/>
      <c r="C491" s="475"/>
      <c r="D491" s="475"/>
      <c r="E491" s="475"/>
      <c r="F491" s="475"/>
      <c r="G491" s="475"/>
      <c r="H491" s="475"/>
      <c r="I491" s="475"/>
      <c r="J491" s="475"/>
      <c r="K491" s="475"/>
      <c r="L491" s="475"/>
      <c r="M491" s="475"/>
      <c r="N491" s="475"/>
      <c r="O491" s="475"/>
      <c r="P491" s="475"/>
      <c r="Q491" s="475"/>
      <c r="R491" s="475"/>
      <c r="S491" s="475"/>
      <c r="T491" s="475"/>
      <c r="U491" s="475"/>
      <c r="V491" s="475"/>
      <c r="W491" s="475"/>
      <c r="X491" s="475"/>
      <c r="Y491" s="475"/>
      <c r="Z491" s="475"/>
    </row>
    <row r="492" customHeight="1" spans="1:26">
      <c r="A492" s="475"/>
      <c r="B492" s="475"/>
      <c r="C492" s="475"/>
      <c r="D492" s="475"/>
      <c r="E492" s="475"/>
      <c r="F492" s="475"/>
      <c r="G492" s="475"/>
      <c r="H492" s="475"/>
      <c r="I492" s="475"/>
      <c r="J492" s="475"/>
      <c r="K492" s="475"/>
      <c r="L492" s="475"/>
      <c r="M492" s="475"/>
      <c r="N492" s="475"/>
      <c r="O492" s="475"/>
      <c r="P492" s="475"/>
      <c r="Q492" s="475"/>
      <c r="R492" s="475"/>
      <c r="S492" s="475"/>
      <c r="T492" s="475"/>
      <c r="U492" s="475"/>
      <c r="V492" s="475"/>
      <c r="W492" s="475"/>
      <c r="X492" s="475"/>
      <c r="Y492" s="475"/>
      <c r="Z492" s="475"/>
    </row>
    <row r="493" customHeight="1" spans="1:26">
      <c r="A493" s="475"/>
      <c r="B493" s="475"/>
      <c r="C493" s="475"/>
      <c r="D493" s="475"/>
      <c r="E493" s="475"/>
      <c r="F493" s="475"/>
      <c r="G493" s="475"/>
      <c r="H493" s="475"/>
      <c r="I493" s="475"/>
      <c r="J493" s="475"/>
      <c r="K493" s="475"/>
      <c r="L493" s="475"/>
      <c r="M493" s="475"/>
      <c r="N493" s="475"/>
      <c r="O493" s="475"/>
      <c r="P493" s="475"/>
      <c r="Q493" s="475"/>
      <c r="R493" s="475"/>
      <c r="S493" s="475"/>
      <c r="T493" s="475"/>
      <c r="U493" s="475"/>
      <c r="V493" s="475"/>
      <c r="W493" s="475"/>
      <c r="X493" s="475"/>
      <c r="Y493" s="475"/>
      <c r="Z493" s="475"/>
    </row>
    <row r="494" customHeight="1" spans="1:26">
      <c r="A494" s="475"/>
      <c r="B494" s="475"/>
      <c r="C494" s="475"/>
      <c r="D494" s="475"/>
      <c r="E494" s="475"/>
      <c r="F494" s="475"/>
      <c r="G494" s="475"/>
      <c r="H494" s="475"/>
      <c r="I494" s="475"/>
      <c r="J494" s="475"/>
      <c r="K494" s="475"/>
      <c r="L494" s="475"/>
      <c r="M494" s="475"/>
      <c r="N494" s="475"/>
      <c r="O494" s="475"/>
      <c r="P494" s="475"/>
      <c r="Q494" s="475"/>
      <c r="R494" s="475"/>
      <c r="S494" s="475"/>
      <c r="T494" s="475"/>
      <c r="U494" s="475"/>
      <c r="V494" s="475"/>
      <c r="W494" s="475"/>
      <c r="X494" s="475"/>
      <c r="Y494" s="475"/>
      <c r="Z494" s="475"/>
    </row>
    <row r="495" customHeight="1" spans="1:26">
      <c r="A495" s="475"/>
      <c r="B495" s="475"/>
      <c r="C495" s="475"/>
      <c r="D495" s="475"/>
      <c r="E495" s="475"/>
      <c r="F495" s="475"/>
      <c r="G495" s="475"/>
      <c r="H495" s="475"/>
      <c r="I495" s="475"/>
      <c r="J495" s="475"/>
      <c r="K495" s="475"/>
      <c r="L495" s="475"/>
      <c r="M495" s="475"/>
      <c r="N495" s="475"/>
      <c r="O495" s="475"/>
      <c r="P495" s="475"/>
      <c r="Q495" s="475"/>
      <c r="R495" s="475"/>
      <c r="S495" s="475"/>
      <c r="T495" s="475"/>
      <c r="U495" s="475"/>
      <c r="V495" s="475"/>
      <c r="W495" s="475"/>
      <c r="X495" s="475"/>
      <c r="Y495" s="475"/>
      <c r="Z495" s="475"/>
    </row>
    <row r="496" customHeight="1" spans="1:26">
      <c r="A496" s="475"/>
      <c r="B496" s="475"/>
      <c r="C496" s="475"/>
      <c r="D496" s="475"/>
      <c r="E496" s="475"/>
      <c r="F496" s="475"/>
      <c r="G496" s="475"/>
      <c r="H496" s="475"/>
      <c r="I496" s="475"/>
      <c r="J496" s="475"/>
      <c r="K496" s="475"/>
      <c r="L496" s="475"/>
      <c r="M496" s="475"/>
      <c r="N496" s="475"/>
      <c r="O496" s="475"/>
      <c r="P496" s="475"/>
      <c r="Q496" s="475"/>
      <c r="R496" s="475"/>
      <c r="S496" s="475"/>
      <c r="T496" s="475"/>
      <c r="U496" s="475"/>
      <c r="V496" s="475"/>
      <c r="W496" s="475"/>
      <c r="X496" s="475"/>
      <c r="Y496" s="475"/>
      <c r="Z496" s="475"/>
    </row>
    <row r="497" customHeight="1" spans="1:26">
      <c r="A497" s="475"/>
      <c r="B497" s="475"/>
      <c r="C497" s="475"/>
      <c r="D497" s="475"/>
      <c r="E497" s="475"/>
      <c r="F497" s="475"/>
      <c r="G497" s="475"/>
      <c r="H497" s="475"/>
      <c r="I497" s="475"/>
      <c r="J497" s="475"/>
      <c r="K497" s="475"/>
      <c r="L497" s="475"/>
      <c r="M497" s="475"/>
      <c r="N497" s="475"/>
      <c r="O497" s="475"/>
      <c r="P497" s="475"/>
      <c r="Q497" s="475"/>
      <c r="R497" s="475"/>
      <c r="S497" s="475"/>
      <c r="T497" s="475"/>
      <c r="U497" s="475"/>
      <c r="V497" s="475"/>
      <c r="W497" s="475"/>
      <c r="X497" s="475"/>
      <c r="Y497" s="475"/>
      <c r="Z497" s="475"/>
    </row>
    <row r="498" customHeight="1" spans="1:26">
      <c r="A498" s="475"/>
      <c r="B498" s="475"/>
      <c r="C498" s="475"/>
      <c r="D498" s="475"/>
      <c r="E498" s="475"/>
      <c r="F498" s="475"/>
      <c r="G498" s="475"/>
      <c r="H498" s="475"/>
      <c r="I498" s="475"/>
      <c r="J498" s="475"/>
      <c r="K498" s="475"/>
      <c r="L498" s="475"/>
      <c r="M498" s="475"/>
      <c r="N498" s="475"/>
      <c r="O498" s="475"/>
      <c r="P498" s="475"/>
      <c r="Q498" s="475"/>
      <c r="R498" s="475"/>
      <c r="S498" s="475"/>
      <c r="T498" s="475"/>
      <c r="U498" s="475"/>
      <c r="V498" s="475"/>
      <c r="W498" s="475"/>
      <c r="X498" s="475"/>
      <c r="Y498" s="475"/>
      <c r="Z498" s="475"/>
    </row>
    <row r="499" customHeight="1" spans="1:26">
      <c r="A499" s="475"/>
      <c r="B499" s="475"/>
      <c r="C499" s="475"/>
      <c r="D499" s="475"/>
      <c r="E499" s="475"/>
      <c r="F499" s="475"/>
      <c r="G499" s="475"/>
      <c r="H499" s="475"/>
      <c r="I499" s="475"/>
      <c r="J499" s="475"/>
      <c r="K499" s="475"/>
      <c r="L499" s="475"/>
      <c r="M499" s="475"/>
      <c r="N499" s="475"/>
      <c r="O499" s="475"/>
      <c r="P499" s="475"/>
      <c r="Q499" s="475"/>
      <c r="R499" s="475"/>
      <c r="S499" s="475"/>
      <c r="T499" s="475"/>
      <c r="U499" s="475"/>
      <c r="V499" s="475"/>
      <c r="W499" s="475"/>
      <c r="X499" s="475"/>
      <c r="Y499" s="475"/>
      <c r="Z499" s="475"/>
    </row>
    <row r="500" customHeight="1" spans="1:26">
      <c r="A500" s="475"/>
      <c r="B500" s="475"/>
      <c r="C500" s="475"/>
      <c r="D500" s="475"/>
      <c r="E500" s="475"/>
      <c r="F500" s="475"/>
      <c r="G500" s="475"/>
      <c r="H500" s="475"/>
      <c r="I500" s="475"/>
      <c r="J500" s="475"/>
      <c r="K500" s="475"/>
      <c r="L500" s="475"/>
      <c r="M500" s="475"/>
      <c r="N500" s="475"/>
      <c r="O500" s="475"/>
      <c r="P500" s="475"/>
      <c r="Q500" s="475"/>
      <c r="R500" s="475"/>
      <c r="S500" s="475"/>
      <c r="T500" s="475"/>
      <c r="U500" s="475"/>
      <c r="V500" s="475"/>
      <c r="W500" s="475"/>
      <c r="X500" s="475"/>
      <c r="Y500" s="475"/>
      <c r="Z500" s="475"/>
    </row>
    <row r="501" customHeight="1" spans="1:26">
      <c r="A501" s="475"/>
      <c r="B501" s="475"/>
      <c r="C501" s="475"/>
      <c r="D501" s="475"/>
      <c r="E501" s="475"/>
      <c r="F501" s="475"/>
      <c r="G501" s="475"/>
      <c r="H501" s="475"/>
      <c r="I501" s="475"/>
      <c r="J501" s="475"/>
      <c r="K501" s="475"/>
      <c r="L501" s="475"/>
      <c r="M501" s="475"/>
      <c r="N501" s="475"/>
      <c r="O501" s="475"/>
      <c r="P501" s="475"/>
      <c r="Q501" s="475"/>
      <c r="R501" s="475"/>
      <c r="S501" s="475"/>
      <c r="T501" s="475"/>
      <c r="U501" s="475"/>
      <c r="V501" s="475"/>
      <c r="W501" s="475"/>
      <c r="X501" s="475"/>
      <c r="Y501" s="475"/>
      <c r="Z501" s="475"/>
    </row>
    <row r="502" customHeight="1" spans="1:26">
      <c r="A502" s="475"/>
      <c r="B502" s="475"/>
      <c r="C502" s="475"/>
      <c r="D502" s="475"/>
      <c r="E502" s="475"/>
      <c r="F502" s="475"/>
      <c r="G502" s="475"/>
      <c r="H502" s="475"/>
      <c r="I502" s="475"/>
      <c r="J502" s="475"/>
      <c r="K502" s="475"/>
      <c r="L502" s="475"/>
      <c r="M502" s="475"/>
      <c r="N502" s="475"/>
      <c r="O502" s="475"/>
      <c r="P502" s="475"/>
      <c r="Q502" s="475"/>
      <c r="R502" s="475"/>
      <c r="S502" s="475"/>
      <c r="T502" s="475"/>
      <c r="U502" s="475"/>
      <c r="V502" s="475"/>
      <c r="W502" s="475"/>
      <c r="X502" s="475"/>
      <c r="Y502" s="475"/>
      <c r="Z502" s="475"/>
    </row>
    <row r="503" customHeight="1" spans="1:26">
      <c r="A503" s="475"/>
      <c r="B503" s="475"/>
      <c r="C503" s="475"/>
      <c r="D503" s="475"/>
      <c r="E503" s="475"/>
      <c r="F503" s="475"/>
      <c r="G503" s="475"/>
      <c r="H503" s="475"/>
      <c r="I503" s="475"/>
      <c r="J503" s="475"/>
      <c r="K503" s="475"/>
      <c r="L503" s="475"/>
      <c r="M503" s="475"/>
      <c r="N503" s="475"/>
      <c r="O503" s="475"/>
      <c r="P503" s="475"/>
      <c r="Q503" s="475"/>
      <c r="R503" s="475"/>
      <c r="S503" s="475"/>
      <c r="T503" s="475"/>
      <c r="U503" s="475"/>
      <c r="V503" s="475"/>
      <c r="W503" s="475"/>
      <c r="X503" s="475"/>
      <c r="Y503" s="475"/>
      <c r="Z503" s="475"/>
    </row>
    <row r="504" customHeight="1" spans="1:26">
      <c r="A504" s="475"/>
      <c r="B504" s="475"/>
      <c r="C504" s="475"/>
      <c r="D504" s="475"/>
      <c r="E504" s="475"/>
      <c r="F504" s="475"/>
      <c r="G504" s="475"/>
      <c r="H504" s="475"/>
      <c r="I504" s="475"/>
      <c r="J504" s="475"/>
      <c r="K504" s="475"/>
      <c r="L504" s="475"/>
      <c r="M504" s="475"/>
      <c r="N504" s="475"/>
      <c r="O504" s="475"/>
      <c r="P504" s="475"/>
      <c r="Q504" s="475"/>
      <c r="R504" s="475"/>
      <c r="S504" s="475"/>
      <c r="T504" s="475"/>
      <c r="U504" s="475"/>
      <c r="V504" s="475"/>
      <c r="W504" s="475"/>
      <c r="X504" s="475"/>
      <c r="Y504" s="475"/>
      <c r="Z504" s="475"/>
    </row>
    <row r="505" customHeight="1" spans="1:26">
      <c r="A505" s="475"/>
      <c r="B505" s="475"/>
      <c r="C505" s="475"/>
      <c r="D505" s="475"/>
      <c r="E505" s="475"/>
      <c r="F505" s="475"/>
      <c r="G505" s="475"/>
      <c r="H505" s="475"/>
      <c r="I505" s="475"/>
      <c r="J505" s="475"/>
      <c r="K505" s="475"/>
      <c r="L505" s="475"/>
      <c r="M505" s="475"/>
      <c r="N505" s="475"/>
      <c r="O505" s="475"/>
      <c r="P505" s="475"/>
      <c r="Q505" s="475"/>
      <c r="R505" s="475"/>
      <c r="S505" s="475"/>
      <c r="T505" s="475"/>
      <c r="U505" s="475"/>
      <c r="V505" s="475"/>
      <c r="W505" s="475"/>
      <c r="X505" s="475"/>
      <c r="Y505" s="475"/>
      <c r="Z505" s="475"/>
    </row>
    <row r="506" customHeight="1" spans="1:26">
      <c r="A506" s="475"/>
      <c r="B506" s="475"/>
      <c r="C506" s="475"/>
      <c r="D506" s="475"/>
      <c r="E506" s="475"/>
      <c r="F506" s="475"/>
      <c r="G506" s="475"/>
      <c r="H506" s="475"/>
      <c r="I506" s="475"/>
      <c r="J506" s="475"/>
      <c r="K506" s="475"/>
      <c r="L506" s="475"/>
      <c r="M506" s="475"/>
      <c r="N506" s="475"/>
      <c r="O506" s="475"/>
      <c r="P506" s="475"/>
      <c r="Q506" s="475"/>
      <c r="R506" s="475"/>
      <c r="S506" s="475"/>
      <c r="T506" s="475"/>
      <c r="U506" s="475"/>
      <c r="V506" s="475"/>
      <c r="W506" s="475"/>
      <c r="X506" s="475"/>
      <c r="Y506" s="475"/>
      <c r="Z506" s="475"/>
    </row>
    <row r="507" customHeight="1" spans="1:26">
      <c r="A507" s="475"/>
      <c r="B507" s="475"/>
      <c r="C507" s="475"/>
      <c r="D507" s="475"/>
      <c r="E507" s="475"/>
      <c r="F507" s="475"/>
      <c r="G507" s="475"/>
      <c r="H507" s="475"/>
      <c r="I507" s="475"/>
      <c r="J507" s="475"/>
      <c r="K507" s="475"/>
      <c r="L507" s="475"/>
      <c r="M507" s="475"/>
      <c r="N507" s="475"/>
      <c r="O507" s="475"/>
      <c r="P507" s="475"/>
      <c r="Q507" s="475"/>
      <c r="R507" s="475"/>
      <c r="S507" s="475"/>
      <c r="T507" s="475"/>
      <c r="U507" s="475"/>
      <c r="V507" s="475"/>
      <c r="W507" s="475"/>
      <c r="X507" s="475"/>
      <c r="Y507" s="475"/>
      <c r="Z507" s="475"/>
    </row>
    <row r="508" customHeight="1" spans="1:26">
      <c r="A508" s="475"/>
      <c r="B508" s="475"/>
      <c r="C508" s="475"/>
      <c r="D508" s="475"/>
      <c r="E508" s="475"/>
      <c r="F508" s="475"/>
      <c r="G508" s="475"/>
      <c r="H508" s="475"/>
      <c r="I508" s="475"/>
      <c r="J508" s="475"/>
      <c r="K508" s="475"/>
      <c r="L508" s="475"/>
      <c r="M508" s="475"/>
      <c r="N508" s="475"/>
      <c r="O508" s="475"/>
      <c r="P508" s="475"/>
      <c r="Q508" s="475"/>
      <c r="R508" s="475"/>
      <c r="S508" s="475"/>
      <c r="T508" s="475"/>
      <c r="U508" s="475"/>
      <c r="V508" s="475"/>
      <c r="W508" s="475"/>
      <c r="X508" s="475"/>
      <c r="Y508" s="475"/>
      <c r="Z508" s="475"/>
    </row>
    <row r="509" customHeight="1" spans="1:26">
      <c r="A509" s="475"/>
      <c r="B509" s="475"/>
      <c r="C509" s="475"/>
      <c r="D509" s="475"/>
      <c r="E509" s="475"/>
      <c r="F509" s="475"/>
      <c r="G509" s="475"/>
      <c r="H509" s="475"/>
      <c r="I509" s="475"/>
      <c r="J509" s="475"/>
      <c r="K509" s="475"/>
      <c r="L509" s="475"/>
      <c r="M509" s="475"/>
      <c r="N509" s="475"/>
      <c r="O509" s="475"/>
      <c r="P509" s="475"/>
      <c r="Q509" s="475"/>
      <c r="R509" s="475"/>
      <c r="S509" s="475"/>
      <c r="T509" s="475"/>
      <c r="U509" s="475"/>
      <c r="V509" s="475"/>
      <c r="W509" s="475"/>
      <c r="X509" s="475"/>
      <c r="Y509" s="475"/>
      <c r="Z509" s="475"/>
    </row>
    <row r="510" customHeight="1" spans="1:26">
      <c r="A510" s="475"/>
      <c r="B510" s="475"/>
      <c r="C510" s="475"/>
      <c r="D510" s="475"/>
      <c r="E510" s="475"/>
      <c r="F510" s="475"/>
      <c r="G510" s="475"/>
      <c r="H510" s="475"/>
      <c r="I510" s="475"/>
      <c r="J510" s="475"/>
      <c r="K510" s="475"/>
      <c r="L510" s="475"/>
      <c r="M510" s="475"/>
      <c r="N510" s="475"/>
      <c r="O510" s="475"/>
      <c r="P510" s="475"/>
      <c r="Q510" s="475"/>
      <c r="R510" s="475"/>
      <c r="S510" s="475"/>
      <c r="T510" s="475"/>
      <c r="U510" s="475"/>
      <c r="V510" s="475"/>
      <c r="W510" s="475"/>
      <c r="X510" s="475"/>
      <c r="Y510" s="475"/>
      <c r="Z510" s="475"/>
    </row>
    <row r="511" customHeight="1" spans="1:26">
      <c r="A511" s="475"/>
      <c r="B511" s="475"/>
      <c r="C511" s="475"/>
      <c r="D511" s="475"/>
      <c r="E511" s="475"/>
      <c r="F511" s="475"/>
      <c r="G511" s="475"/>
      <c r="H511" s="475"/>
      <c r="I511" s="475"/>
      <c r="J511" s="475"/>
      <c r="K511" s="475"/>
      <c r="L511" s="475"/>
      <c r="M511" s="475"/>
      <c r="N511" s="475"/>
      <c r="O511" s="475"/>
      <c r="P511" s="475"/>
      <c r="Q511" s="475"/>
      <c r="R511" s="475"/>
      <c r="S511" s="475"/>
      <c r="T511" s="475"/>
      <c r="U511" s="475"/>
      <c r="V511" s="475"/>
      <c r="W511" s="475"/>
      <c r="X511" s="475"/>
      <c r="Y511" s="475"/>
      <c r="Z511" s="475"/>
    </row>
    <row r="512" customHeight="1" spans="1:26">
      <c r="A512" s="475"/>
      <c r="B512" s="475"/>
      <c r="C512" s="475"/>
      <c r="D512" s="475"/>
      <c r="E512" s="475"/>
      <c r="F512" s="475"/>
      <c r="G512" s="475"/>
      <c r="H512" s="475"/>
      <c r="I512" s="475"/>
      <c r="J512" s="475"/>
      <c r="K512" s="475"/>
      <c r="L512" s="475"/>
      <c r="M512" s="475"/>
      <c r="N512" s="475"/>
      <c r="O512" s="475"/>
      <c r="P512" s="475"/>
      <c r="Q512" s="475"/>
      <c r="R512" s="475"/>
      <c r="S512" s="475"/>
      <c r="T512" s="475"/>
      <c r="U512" s="475"/>
      <c r="V512" s="475"/>
      <c r="W512" s="475"/>
      <c r="X512" s="475"/>
      <c r="Y512" s="475"/>
      <c r="Z512" s="475"/>
    </row>
    <row r="513" customHeight="1" spans="1:26">
      <c r="A513" s="475"/>
      <c r="B513" s="475"/>
      <c r="C513" s="475"/>
      <c r="D513" s="475"/>
      <c r="E513" s="475"/>
      <c r="F513" s="475"/>
      <c r="G513" s="475"/>
      <c r="H513" s="475"/>
      <c r="I513" s="475"/>
      <c r="J513" s="475"/>
      <c r="K513" s="475"/>
      <c r="L513" s="475"/>
      <c r="M513" s="475"/>
      <c r="N513" s="475"/>
      <c r="O513" s="475"/>
      <c r="P513" s="475"/>
      <c r="Q513" s="475"/>
      <c r="R513" s="475"/>
      <c r="S513" s="475"/>
      <c r="T513" s="475"/>
      <c r="U513" s="475"/>
      <c r="V513" s="475"/>
      <c r="W513" s="475"/>
      <c r="X513" s="475"/>
      <c r="Y513" s="475"/>
      <c r="Z513" s="475"/>
    </row>
    <row r="514" customHeight="1" spans="1:26">
      <c r="A514" s="475"/>
      <c r="B514" s="475"/>
      <c r="C514" s="475"/>
      <c r="D514" s="475"/>
      <c r="E514" s="475"/>
      <c r="F514" s="475"/>
      <c r="G514" s="475"/>
      <c r="H514" s="475"/>
      <c r="I514" s="475"/>
      <c r="J514" s="475"/>
      <c r="K514" s="475"/>
      <c r="L514" s="475"/>
      <c r="M514" s="475"/>
      <c r="N514" s="475"/>
      <c r="O514" s="475"/>
      <c r="P514" s="475"/>
      <c r="Q514" s="475"/>
      <c r="R514" s="475"/>
      <c r="S514" s="475"/>
      <c r="T514" s="475"/>
      <c r="U514" s="475"/>
      <c r="V514" s="475"/>
      <c r="W514" s="475"/>
      <c r="X514" s="475"/>
      <c r="Y514" s="475"/>
      <c r="Z514" s="475"/>
    </row>
    <row r="515" customHeight="1" spans="1:26">
      <c r="A515" s="475"/>
      <c r="B515" s="475"/>
      <c r="C515" s="475"/>
      <c r="D515" s="475"/>
      <c r="E515" s="475"/>
      <c r="F515" s="475"/>
      <c r="G515" s="475"/>
      <c r="H515" s="475"/>
      <c r="I515" s="475"/>
      <c r="J515" s="475"/>
      <c r="K515" s="475"/>
      <c r="L515" s="475"/>
      <c r="M515" s="475"/>
      <c r="N515" s="475"/>
      <c r="O515" s="475"/>
      <c r="P515" s="475"/>
      <c r="Q515" s="475"/>
      <c r="R515" s="475"/>
      <c r="S515" s="475"/>
      <c r="T515" s="475"/>
      <c r="U515" s="475"/>
      <c r="V515" s="475"/>
      <c r="W515" s="475"/>
      <c r="X515" s="475"/>
      <c r="Y515" s="475"/>
      <c r="Z515" s="475"/>
    </row>
    <row r="516" customHeight="1" spans="1:26">
      <c r="A516" s="475"/>
      <c r="B516" s="475"/>
      <c r="C516" s="475"/>
      <c r="D516" s="475"/>
      <c r="E516" s="475"/>
      <c r="F516" s="475"/>
      <c r="G516" s="475"/>
      <c r="H516" s="475"/>
      <c r="I516" s="475"/>
      <c r="J516" s="475"/>
      <c r="K516" s="475"/>
      <c r="L516" s="475"/>
      <c r="M516" s="475"/>
      <c r="N516" s="475"/>
      <c r="O516" s="475"/>
      <c r="P516" s="475"/>
      <c r="Q516" s="475"/>
      <c r="R516" s="475"/>
      <c r="S516" s="475"/>
      <c r="T516" s="475"/>
      <c r="U516" s="475"/>
      <c r="V516" s="475"/>
      <c r="W516" s="475"/>
      <c r="X516" s="475"/>
      <c r="Y516" s="475"/>
      <c r="Z516" s="475"/>
    </row>
    <row r="517" customHeight="1" spans="1:26">
      <c r="A517" s="475"/>
      <c r="B517" s="475"/>
      <c r="C517" s="475"/>
      <c r="D517" s="475"/>
      <c r="E517" s="475"/>
      <c r="F517" s="475"/>
      <c r="G517" s="475"/>
      <c r="H517" s="475"/>
      <c r="I517" s="475"/>
      <c r="J517" s="475"/>
      <c r="K517" s="475"/>
      <c r="L517" s="475"/>
      <c r="M517" s="475"/>
      <c r="N517" s="475"/>
      <c r="O517" s="475"/>
      <c r="P517" s="475"/>
      <c r="Q517" s="475"/>
      <c r="R517" s="475"/>
      <c r="S517" s="475"/>
      <c r="T517" s="475"/>
      <c r="U517" s="475"/>
      <c r="V517" s="475"/>
      <c r="W517" s="475"/>
      <c r="X517" s="475"/>
      <c r="Y517" s="475"/>
      <c r="Z517" s="475"/>
    </row>
    <row r="518" customHeight="1" spans="1:26">
      <c r="A518" s="475"/>
      <c r="B518" s="475"/>
      <c r="C518" s="475"/>
      <c r="D518" s="475"/>
      <c r="E518" s="475"/>
      <c r="F518" s="475"/>
      <c r="G518" s="475"/>
      <c r="H518" s="475"/>
      <c r="I518" s="475"/>
      <c r="J518" s="475"/>
      <c r="K518" s="475"/>
      <c r="L518" s="475"/>
      <c r="M518" s="475"/>
      <c r="N518" s="475"/>
      <c r="O518" s="475"/>
      <c r="P518" s="475"/>
      <c r="Q518" s="475"/>
      <c r="R518" s="475"/>
      <c r="S518" s="475"/>
      <c r="T518" s="475"/>
      <c r="U518" s="475"/>
      <c r="V518" s="475"/>
      <c r="W518" s="475"/>
      <c r="X518" s="475"/>
      <c r="Y518" s="475"/>
      <c r="Z518" s="475"/>
    </row>
    <row r="519" customHeight="1" spans="1:26">
      <c r="A519" s="475"/>
      <c r="B519" s="475"/>
      <c r="C519" s="475"/>
      <c r="D519" s="475"/>
      <c r="E519" s="475"/>
      <c r="F519" s="475"/>
      <c r="G519" s="475"/>
      <c r="H519" s="475"/>
      <c r="I519" s="475"/>
      <c r="J519" s="475"/>
      <c r="K519" s="475"/>
      <c r="L519" s="475"/>
      <c r="M519" s="475"/>
      <c r="N519" s="475"/>
      <c r="O519" s="475"/>
      <c r="P519" s="475"/>
      <c r="Q519" s="475"/>
      <c r="R519" s="475"/>
      <c r="S519" s="475"/>
      <c r="T519" s="475"/>
      <c r="U519" s="475"/>
      <c r="V519" s="475"/>
      <c r="W519" s="475"/>
      <c r="X519" s="475"/>
      <c r="Y519" s="475"/>
      <c r="Z519" s="475"/>
    </row>
    <row r="520" customHeight="1" spans="1:26">
      <c r="A520" s="475"/>
      <c r="B520" s="475"/>
      <c r="C520" s="475"/>
      <c r="D520" s="475"/>
      <c r="E520" s="475"/>
      <c r="F520" s="475"/>
      <c r="G520" s="475"/>
      <c r="H520" s="475"/>
      <c r="I520" s="475"/>
      <c r="J520" s="475"/>
      <c r="K520" s="475"/>
      <c r="L520" s="475"/>
      <c r="M520" s="475"/>
      <c r="N520" s="475"/>
      <c r="O520" s="475"/>
      <c r="P520" s="475"/>
      <c r="Q520" s="475"/>
      <c r="R520" s="475"/>
      <c r="S520" s="475"/>
      <c r="T520" s="475"/>
      <c r="U520" s="475"/>
      <c r="V520" s="475"/>
      <c r="W520" s="475"/>
      <c r="X520" s="475"/>
      <c r="Y520" s="475"/>
      <c r="Z520" s="475"/>
    </row>
    <row r="521" customHeight="1" spans="1:26">
      <c r="A521" s="475"/>
      <c r="B521" s="475"/>
      <c r="C521" s="475"/>
      <c r="D521" s="475"/>
      <c r="E521" s="475"/>
      <c r="F521" s="475"/>
      <c r="G521" s="475"/>
      <c r="H521" s="475"/>
      <c r="I521" s="475"/>
      <c r="J521" s="475"/>
      <c r="K521" s="475"/>
      <c r="L521" s="475"/>
      <c r="M521" s="475"/>
      <c r="N521" s="475"/>
      <c r="O521" s="475"/>
      <c r="P521" s="475"/>
      <c r="Q521" s="475"/>
      <c r="R521" s="475"/>
      <c r="S521" s="475"/>
      <c r="T521" s="475"/>
      <c r="U521" s="475"/>
      <c r="V521" s="475"/>
      <c r="W521" s="475"/>
      <c r="X521" s="475"/>
      <c r="Y521" s="475"/>
      <c r="Z521" s="475"/>
    </row>
    <row r="522" customHeight="1" spans="1:26">
      <c r="A522" s="475"/>
      <c r="B522" s="475"/>
      <c r="C522" s="475"/>
      <c r="D522" s="475"/>
      <c r="E522" s="475"/>
      <c r="F522" s="475"/>
      <c r="G522" s="475"/>
      <c r="H522" s="475"/>
      <c r="I522" s="475"/>
      <c r="J522" s="475"/>
      <c r="K522" s="475"/>
      <c r="L522" s="475"/>
      <c r="M522" s="475"/>
      <c r="N522" s="475"/>
      <c r="O522" s="475"/>
      <c r="P522" s="475"/>
      <c r="Q522" s="475"/>
      <c r="R522" s="475"/>
      <c r="S522" s="475"/>
      <c r="T522" s="475"/>
      <c r="U522" s="475"/>
      <c r="V522" s="475"/>
      <c r="W522" s="475"/>
      <c r="X522" s="475"/>
      <c r="Y522" s="475"/>
      <c r="Z522" s="475"/>
    </row>
    <row r="523" customHeight="1" spans="1:26">
      <c r="A523" s="475"/>
      <c r="B523" s="475"/>
      <c r="C523" s="475"/>
      <c r="D523" s="475"/>
      <c r="E523" s="475"/>
      <c r="F523" s="475"/>
      <c r="G523" s="475"/>
      <c r="H523" s="475"/>
      <c r="I523" s="475"/>
      <c r="J523" s="475"/>
      <c r="K523" s="475"/>
      <c r="L523" s="475"/>
      <c r="M523" s="475"/>
      <c r="N523" s="475"/>
      <c r="O523" s="475"/>
      <c r="P523" s="475"/>
      <c r="Q523" s="475"/>
      <c r="R523" s="475"/>
      <c r="S523" s="475"/>
      <c r="T523" s="475"/>
      <c r="U523" s="475"/>
      <c r="V523" s="475"/>
      <c r="W523" s="475"/>
      <c r="X523" s="475"/>
      <c r="Y523" s="475"/>
      <c r="Z523" s="475"/>
    </row>
    <row r="524" customHeight="1" spans="1:26">
      <c r="A524" s="475"/>
      <c r="B524" s="475"/>
      <c r="C524" s="475"/>
      <c r="D524" s="475"/>
      <c r="E524" s="475"/>
      <c r="F524" s="475"/>
      <c r="G524" s="475"/>
      <c r="H524" s="475"/>
      <c r="I524" s="475"/>
      <c r="J524" s="475"/>
      <c r="K524" s="475"/>
      <c r="L524" s="475"/>
      <c r="M524" s="475"/>
      <c r="N524" s="475"/>
      <c r="O524" s="475"/>
      <c r="P524" s="475"/>
      <c r="Q524" s="475"/>
      <c r="R524" s="475"/>
      <c r="S524" s="475"/>
      <c r="T524" s="475"/>
      <c r="U524" s="475"/>
      <c r="V524" s="475"/>
      <c r="W524" s="475"/>
      <c r="X524" s="475"/>
      <c r="Y524" s="475"/>
      <c r="Z524" s="475"/>
    </row>
    <row r="525" customHeight="1" spans="1:26">
      <c r="A525" s="475"/>
      <c r="B525" s="475"/>
      <c r="C525" s="475"/>
      <c r="D525" s="475"/>
      <c r="E525" s="475"/>
      <c r="F525" s="475"/>
      <c r="G525" s="475"/>
      <c r="H525" s="475"/>
      <c r="I525" s="475"/>
      <c r="J525" s="475"/>
      <c r="K525" s="475"/>
      <c r="L525" s="475"/>
      <c r="M525" s="475"/>
      <c r="N525" s="475"/>
      <c r="O525" s="475"/>
      <c r="P525" s="475"/>
      <c r="Q525" s="475"/>
      <c r="R525" s="475"/>
      <c r="S525" s="475"/>
      <c r="T525" s="475"/>
      <c r="U525" s="475"/>
      <c r="V525" s="475"/>
      <c r="W525" s="475"/>
      <c r="X525" s="475"/>
      <c r="Y525" s="475"/>
      <c r="Z525" s="475"/>
    </row>
    <row r="526" customHeight="1" spans="1:26">
      <c r="A526" s="475"/>
      <c r="B526" s="475"/>
      <c r="C526" s="475"/>
      <c r="D526" s="475"/>
      <c r="E526" s="475"/>
      <c r="F526" s="475"/>
      <c r="G526" s="475"/>
      <c r="H526" s="475"/>
      <c r="I526" s="475"/>
      <c r="J526" s="475"/>
      <c r="K526" s="475"/>
      <c r="L526" s="475"/>
      <c r="M526" s="475"/>
      <c r="N526" s="475"/>
      <c r="O526" s="475"/>
      <c r="P526" s="475"/>
      <c r="Q526" s="475"/>
      <c r="R526" s="475"/>
      <c r="S526" s="475"/>
      <c r="T526" s="475"/>
      <c r="U526" s="475"/>
      <c r="V526" s="475"/>
      <c r="W526" s="475"/>
      <c r="X526" s="475"/>
      <c r="Y526" s="475"/>
      <c r="Z526" s="475"/>
    </row>
    <row r="527" customHeight="1" spans="1:26">
      <c r="A527" s="475"/>
      <c r="B527" s="475"/>
      <c r="C527" s="475"/>
      <c r="D527" s="475"/>
      <c r="E527" s="475"/>
      <c r="F527" s="475"/>
      <c r="G527" s="475"/>
      <c r="H527" s="475"/>
      <c r="I527" s="475"/>
      <c r="J527" s="475"/>
      <c r="K527" s="475"/>
      <c r="L527" s="475"/>
      <c r="M527" s="475"/>
      <c r="N527" s="475"/>
      <c r="O527" s="475"/>
      <c r="P527" s="475"/>
      <c r="Q527" s="475"/>
      <c r="R527" s="475"/>
      <c r="S527" s="475"/>
      <c r="T527" s="475"/>
      <c r="U527" s="475"/>
      <c r="V527" s="475"/>
      <c r="W527" s="475"/>
      <c r="X527" s="475"/>
      <c r="Y527" s="475"/>
      <c r="Z527" s="475"/>
    </row>
    <row r="528" customHeight="1" spans="1:26">
      <c r="A528" s="475"/>
      <c r="B528" s="475"/>
      <c r="C528" s="475"/>
      <c r="D528" s="475"/>
      <c r="E528" s="475"/>
      <c r="F528" s="475"/>
      <c r="G528" s="475"/>
      <c r="H528" s="475"/>
      <c r="I528" s="475"/>
      <c r="J528" s="475"/>
      <c r="K528" s="475"/>
      <c r="L528" s="475"/>
      <c r="M528" s="475"/>
      <c r="N528" s="475"/>
      <c r="O528" s="475"/>
      <c r="P528" s="475"/>
      <c r="Q528" s="475"/>
      <c r="R528" s="475"/>
      <c r="S528" s="475"/>
      <c r="T528" s="475"/>
      <c r="U528" s="475"/>
      <c r="V528" s="475"/>
      <c r="W528" s="475"/>
      <c r="X528" s="475"/>
      <c r="Y528" s="475"/>
      <c r="Z528" s="475"/>
    </row>
    <row r="529" customHeight="1" spans="1:26">
      <c r="A529" s="475"/>
      <c r="B529" s="475"/>
      <c r="C529" s="475"/>
      <c r="D529" s="475"/>
      <c r="E529" s="475"/>
      <c r="F529" s="475"/>
      <c r="G529" s="475"/>
      <c r="H529" s="475"/>
      <c r="I529" s="475"/>
      <c r="J529" s="475"/>
      <c r="K529" s="475"/>
      <c r="L529" s="475"/>
      <c r="M529" s="475"/>
      <c r="N529" s="475"/>
      <c r="O529" s="475"/>
      <c r="P529" s="475"/>
      <c r="Q529" s="475"/>
      <c r="R529" s="475"/>
      <c r="S529" s="475"/>
      <c r="T529" s="475"/>
      <c r="U529" s="475"/>
      <c r="V529" s="475"/>
      <c r="W529" s="475"/>
      <c r="X529" s="475"/>
      <c r="Y529" s="475"/>
      <c r="Z529" s="475"/>
    </row>
    <row r="530" customHeight="1" spans="1:26">
      <c r="A530" s="475"/>
      <c r="B530" s="475"/>
      <c r="C530" s="475"/>
      <c r="D530" s="475"/>
      <c r="E530" s="475"/>
      <c r="F530" s="475"/>
      <c r="G530" s="475"/>
      <c r="H530" s="475"/>
      <c r="I530" s="475"/>
      <c r="J530" s="475"/>
      <c r="K530" s="475"/>
      <c r="L530" s="475"/>
      <c r="M530" s="475"/>
      <c r="N530" s="475"/>
      <c r="O530" s="475"/>
      <c r="P530" s="475"/>
      <c r="Q530" s="475"/>
      <c r="R530" s="475"/>
      <c r="S530" s="475"/>
      <c r="T530" s="475"/>
      <c r="U530" s="475"/>
      <c r="V530" s="475"/>
      <c r="W530" s="475"/>
      <c r="X530" s="475"/>
      <c r="Y530" s="475"/>
      <c r="Z530" s="475"/>
    </row>
    <row r="531" customHeight="1" spans="1:26">
      <c r="A531" s="475"/>
      <c r="B531" s="475"/>
      <c r="C531" s="475"/>
      <c r="D531" s="475"/>
      <c r="E531" s="475"/>
      <c r="F531" s="475"/>
      <c r="G531" s="475"/>
      <c r="H531" s="475"/>
      <c r="I531" s="475"/>
      <c r="J531" s="475"/>
      <c r="K531" s="475"/>
      <c r="L531" s="475"/>
      <c r="M531" s="475"/>
      <c r="N531" s="475"/>
      <c r="O531" s="475"/>
      <c r="P531" s="475"/>
      <c r="Q531" s="475"/>
      <c r="R531" s="475"/>
      <c r="S531" s="475"/>
      <c r="T531" s="475"/>
      <c r="U531" s="475"/>
      <c r="V531" s="475"/>
      <c r="W531" s="475"/>
      <c r="X531" s="475"/>
      <c r="Y531" s="475"/>
      <c r="Z531" s="475"/>
    </row>
    <row r="532" customHeight="1" spans="1:26">
      <c r="A532" s="475"/>
      <c r="B532" s="475"/>
      <c r="C532" s="475"/>
      <c r="D532" s="475"/>
      <c r="E532" s="475"/>
      <c r="F532" s="475"/>
      <c r="G532" s="475"/>
      <c r="H532" s="475"/>
      <c r="I532" s="475"/>
      <c r="J532" s="475"/>
      <c r="K532" s="475"/>
      <c r="L532" s="475"/>
      <c r="M532" s="475"/>
      <c r="N532" s="475"/>
      <c r="O532" s="475"/>
      <c r="P532" s="475"/>
      <c r="Q532" s="475"/>
      <c r="R532" s="475"/>
      <c r="S532" s="475"/>
      <c r="T532" s="475"/>
      <c r="U532" s="475"/>
      <c r="V532" s="475"/>
      <c r="W532" s="475"/>
      <c r="X532" s="475"/>
      <c r="Y532" s="475"/>
      <c r="Z532" s="475"/>
    </row>
    <row r="533" customHeight="1" spans="1:26">
      <c r="A533" s="475"/>
      <c r="B533" s="475"/>
      <c r="C533" s="475"/>
      <c r="D533" s="475"/>
      <c r="E533" s="475"/>
      <c r="F533" s="475"/>
      <c r="G533" s="475"/>
      <c r="H533" s="475"/>
      <c r="I533" s="475"/>
      <c r="J533" s="475"/>
      <c r="K533" s="475"/>
      <c r="L533" s="475"/>
      <c r="M533" s="475"/>
      <c r="N533" s="475"/>
      <c r="O533" s="475"/>
      <c r="P533" s="475"/>
      <c r="Q533" s="475"/>
      <c r="R533" s="475"/>
      <c r="S533" s="475"/>
      <c r="T533" s="475"/>
      <c r="U533" s="475"/>
      <c r="V533" s="475"/>
      <c r="W533" s="475"/>
      <c r="X533" s="475"/>
      <c r="Y533" s="475"/>
      <c r="Z533" s="475"/>
    </row>
    <row r="534" customHeight="1" spans="1:26">
      <c r="A534" s="475"/>
      <c r="B534" s="475"/>
      <c r="C534" s="475"/>
      <c r="D534" s="475"/>
      <c r="E534" s="475"/>
      <c r="F534" s="475"/>
      <c r="G534" s="475"/>
      <c r="H534" s="475"/>
      <c r="I534" s="475"/>
      <c r="J534" s="475"/>
      <c r="K534" s="475"/>
      <c r="L534" s="475"/>
      <c r="M534" s="475"/>
      <c r="N534" s="475"/>
      <c r="O534" s="475"/>
      <c r="P534" s="475"/>
      <c r="Q534" s="475"/>
      <c r="R534" s="475"/>
      <c r="S534" s="475"/>
      <c r="T534" s="475"/>
      <c r="U534" s="475"/>
      <c r="V534" s="475"/>
      <c r="W534" s="475"/>
      <c r="X534" s="475"/>
      <c r="Y534" s="475"/>
      <c r="Z534" s="475"/>
    </row>
    <row r="535" customHeight="1" spans="1:26">
      <c r="A535" s="475"/>
      <c r="B535" s="475"/>
      <c r="C535" s="475"/>
      <c r="D535" s="475"/>
      <c r="E535" s="475"/>
      <c r="F535" s="475"/>
      <c r="G535" s="475"/>
      <c r="H535" s="475"/>
      <c r="I535" s="475"/>
      <c r="J535" s="475"/>
      <c r="K535" s="475"/>
      <c r="L535" s="475"/>
      <c r="M535" s="475"/>
      <c r="N535" s="475"/>
      <c r="O535" s="475"/>
      <c r="P535" s="475"/>
      <c r="Q535" s="475"/>
      <c r="R535" s="475"/>
      <c r="S535" s="475"/>
      <c r="T535" s="475"/>
      <c r="U535" s="475"/>
      <c r="V535" s="475"/>
      <c r="W535" s="475"/>
      <c r="X535" s="475"/>
      <c r="Y535" s="475"/>
      <c r="Z535" s="475"/>
    </row>
    <row r="536" customHeight="1" spans="1:26">
      <c r="A536" s="475"/>
      <c r="B536" s="475"/>
      <c r="C536" s="475"/>
      <c r="D536" s="475"/>
      <c r="E536" s="475"/>
      <c r="F536" s="475"/>
      <c r="G536" s="475"/>
      <c r="H536" s="475"/>
      <c r="I536" s="475"/>
      <c r="J536" s="475"/>
      <c r="K536" s="475"/>
      <c r="L536" s="475"/>
      <c r="M536" s="475"/>
      <c r="N536" s="475"/>
      <c r="O536" s="475"/>
      <c r="P536" s="475"/>
      <c r="Q536" s="475"/>
      <c r="R536" s="475"/>
      <c r="S536" s="475"/>
      <c r="T536" s="475"/>
      <c r="U536" s="475"/>
      <c r="V536" s="475"/>
      <c r="W536" s="475"/>
      <c r="X536" s="475"/>
      <c r="Y536" s="475"/>
      <c r="Z536" s="475"/>
    </row>
    <row r="537" customHeight="1" spans="1:26">
      <c r="A537" s="475"/>
      <c r="B537" s="475"/>
      <c r="C537" s="475"/>
      <c r="D537" s="475"/>
      <c r="E537" s="475"/>
      <c r="F537" s="475"/>
      <c r="G537" s="475"/>
      <c r="H537" s="475"/>
      <c r="I537" s="475"/>
      <c r="J537" s="475"/>
      <c r="K537" s="475"/>
      <c r="L537" s="475"/>
      <c r="M537" s="475"/>
      <c r="N537" s="475"/>
      <c r="O537" s="475"/>
      <c r="P537" s="475"/>
      <c r="Q537" s="475"/>
      <c r="R537" s="475"/>
      <c r="S537" s="475"/>
      <c r="T537" s="475"/>
      <c r="U537" s="475"/>
      <c r="V537" s="475"/>
      <c r="W537" s="475"/>
      <c r="X537" s="475"/>
      <c r="Y537" s="475"/>
      <c r="Z537" s="475"/>
    </row>
    <row r="538" customHeight="1" spans="1:26">
      <c r="A538" s="475"/>
      <c r="B538" s="475"/>
      <c r="C538" s="475"/>
      <c r="D538" s="475"/>
      <c r="E538" s="475"/>
      <c r="F538" s="475"/>
      <c r="G538" s="475"/>
      <c r="H538" s="475"/>
      <c r="I538" s="475"/>
      <c r="J538" s="475"/>
      <c r="K538" s="475"/>
      <c r="L538" s="475"/>
      <c r="M538" s="475"/>
      <c r="N538" s="475"/>
      <c r="O538" s="475"/>
      <c r="P538" s="475"/>
      <c r="Q538" s="475"/>
      <c r="R538" s="475"/>
      <c r="S538" s="475"/>
      <c r="T538" s="475"/>
      <c r="U538" s="475"/>
      <c r="V538" s="475"/>
      <c r="W538" s="475"/>
      <c r="X538" s="475"/>
      <c r="Y538" s="475"/>
      <c r="Z538" s="475"/>
    </row>
    <row r="539" customHeight="1" spans="1:26">
      <c r="A539" s="475"/>
      <c r="B539" s="475"/>
      <c r="C539" s="475"/>
      <c r="D539" s="475"/>
      <c r="E539" s="475"/>
      <c r="F539" s="475"/>
      <c r="G539" s="475"/>
      <c r="H539" s="475"/>
      <c r="I539" s="475"/>
      <c r="J539" s="475"/>
      <c r="K539" s="475"/>
      <c r="L539" s="475"/>
      <c r="M539" s="475"/>
      <c r="N539" s="475"/>
      <c r="O539" s="475"/>
      <c r="P539" s="475"/>
      <c r="Q539" s="475"/>
      <c r="R539" s="475"/>
      <c r="S539" s="475"/>
      <c r="T539" s="475"/>
      <c r="U539" s="475"/>
      <c r="V539" s="475"/>
      <c r="W539" s="475"/>
      <c r="X539" s="475"/>
      <c r="Y539" s="475"/>
      <c r="Z539" s="475"/>
    </row>
    <row r="540" customHeight="1" spans="1:26">
      <c r="A540" s="475"/>
      <c r="B540" s="475"/>
      <c r="C540" s="475"/>
      <c r="D540" s="475"/>
      <c r="E540" s="475"/>
      <c r="F540" s="475"/>
      <c r="G540" s="475"/>
      <c r="H540" s="475"/>
      <c r="I540" s="475"/>
      <c r="J540" s="475"/>
      <c r="K540" s="475"/>
      <c r="L540" s="475"/>
      <c r="M540" s="475"/>
      <c r="N540" s="475"/>
      <c r="O540" s="475"/>
      <c r="P540" s="475"/>
      <c r="Q540" s="475"/>
      <c r="R540" s="475"/>
      <c r="S540" s="475"/>
      <c r="T540" s="475"/>
      <c r="U540" s="475"/>
      <c r="V540" s="475"/>
      <c r="W540" s="475"/>
      <c r="X540" s="475"/>
      <c r="Y540" s="475"/>
      <c r="Z540" s="475"/>
    </row>
    <row r="541" customHeight="1" spans="1:26">
      <c r="A541" s="475"/>
      <c r="B541" s="475"/>
      <c r="C541" s="475"/>
      <c r="D541" s="475"/>
      <c r="E541" s="475"/>
      <c r="F541" s="475"/>
      <c r="G541" s="475"/>
      <c r="H541" s="475"/>
      <c r="I541" s="475"/>
      <c r="J541" s="475"/>
      <c r="K541" s="475"/>
      <c r="L541" s="475"/>
      <c r="M541" s="475"/>
      <c r="N541" s="475"/>
      <c r="O541" s="475"/>
      <c r="P541" s="475"/>
      <c r="Q541" s="475"/>
      <c r="R541" s="475"/>
      <c r="S541" s="475"/>
      <c r="T541" s="475"/>
      <c r="U541" s="475"/>
      <c r="V541" s="475"/>
      <c r="W541" s="475"/>
      <c r="X541" s="475"/>
      <c r="Y541" s="475"/>
      <c r="Z541" s="475"/>
    </row>
    <row r="542" customHeight="1" spans="1:26">
      <c r="A542" s="475"/>
      <c r="B542" s="475"/>
      <c r="C542" s="475"/>
      <c r="D542" s="475"/>
      <c r="E542" s="475"/>
      <c r="F542" s="475"/>
      <c r="G542" s="475"/>
      <c r="H542" s="475"/>
      <c r="I542" s="475"/>
      <c r="J542" s="475"/>
      <c r="K542" s="475"/>
      <c r="L542" s="475"/>
      <c r="M542" s="475"/>
      <c r="N542" s="475"/>
      <c r="O542" s="475"/>
      <c r="P542" s="475"/>
      <c r="Q542" s="475"/>
      <c r="R542" s="475"/>
      <c r="S542" s="475"/>
      <c r="T542" s="475"/>
      <c r="U542" s="475"/>
      <c r="V542" s="475"/>
      <c r="W542" s="475"/>
      <c r="X542" s="475"/>
      <c r="Y542" s="475"/>
      <c r="Z542" s="475"/>
    </row>
    <row r="543" customHeight="1" spans="1:26">
      <c r="A543" s="475"/>
      <c r="B543" s="475"/>
      <c r="C543" s="475"/>
      <c r="D543" s="475"/>
      <c r="E543" s="475"/>
      <c r="F543" s="475"/>
      <c r="G543" s="475"/>
      <c r="H543" s="475"/>
      <c r="I543" s="475"/>
      <c r="J543" s="475"/>
      <c r="K543" s="475"/>
      <c r="L543" s="475"/>
      <c r="M543" s="475"/>
      <c r="N543" s="475"/>
      <c r="O543" s="475"/>
      <c r="P543" s="475"/>
      <c r="Q543" s="475"/>
      <c r="R543" s="475"/>
      <c r="S543" s="475"/>
      <c r="T543" s="475"/>
      <c r="U543" s="475"/>
      <c r="V543" s="475"/>
      <c r="W543" s="475"/>
      <c r="X543" s="475"/>
      <c r="Y543" s="475"/>
      <c r="Z543" s="475"/>
    </row>
    <row r="544" customHeight="1" spans="1:26">
      <c r="A544" s="475"/>
      <c r="B544" s="475"/>
      <c r="C544" s="475"/>
      <c r="D544" s="475"/>
      <c r="E544" s="475"/>
      <c r="F544" s="475"/>
      <c r="G544" s="475"/>
      <c r="H544" s="475"/>
      <c r="I544" s="475"/>
      <c r="J544" s="475"/>
      <c r="K544" s="475"/>
      <c r="L544" s="475"/>
      <c r="M544" s="475"/>
      <c r="N544" s="475"/>
      <c r="O544" s="475"/>
      <c r="P544" s="475"/>
      <c r="Q544" s="475"/>
      <c r="R544" s="475"/>
      <c r="S544" s="475"/>
      <c r="T544" s="475"/>
      <c r="U544" s="475"/>
      <c r="V544" s="475"/>
      <c r="W544" s="475"/>
      <c r="X544" s="475"/>
      <c r="Y544" s="475"/>
      <c r="Z544" s="475"/>
    </row>
    <row r="545" customHeight="1" spans="1:26">
      <c r="A545" s="475"/>
      <c r="B545" s="475"/>
      <c r="C545" s="475"/>
      <c r="D545" s="475"/>
      <c r="E545" s="475"/>
      <c r="F545" s="475"/>
      <c r="G545" s="475"/>
      <c r="H545" s="475"/>
      <c r="I545" s="475"/>
      <c r="J545" s="475"/>
      <c r="K545" s="475"/>
      <c r="L545" s="475"/>
      <c r="M545" s="475"/>
      <c r="N545" s="475"/>
      <c r="O545" s="475"/>
      <c r="P545" s="475"/>
      <c r="Q545" s="475"/>
      <c r="R545" s="475"/>
      <c r="S545" s="475"/>
      <c r="T545" s="475"/>
      <c r="U545" s="475"/>
      <c r="V545" s="475"/>
      <c r="W545" s="475"/>
      <c r="X545" s="475"/>
      <c r="Y545" s="475"/>
      <c r="Z545" s="475"/>
    </row>
    <row r="546" customHeight="1" spans="1:26">
      <c r="A546" s="475"/>
      <c r="B546" s="475"/>
      <c r="C546" s="475"/>
      <c r="D546" s="475"/>
      <c r="E546" s="475"/>
      <c r="F546" s="475"/>
      <c r="G546" s="475"/>
      <c r="H546" s="475"/>
      <c r="I546" s="475"/>
      <c r="J546" s="475"/>
      <c r="K546" s="475"/>
      <c r="L546" s="475"/>
      <c r="M546" s="475"/>
      <c r="N546" s="475"/>
      <c r="O546" s="475"/>
      <c r="P546" s="475"/>
      <c r="Q546" s="475"/>
      <c r="R546" s="475"/>
      <c r="S546" s="475"/>
      <c r="T546" s="475"/>
      <c r="U546" s="475"/>
      <c r="V546" s="475"/>
      <c r="W546" s="475"/>
      <c r="X546" s="475"/>
      <c r="Y546" s="475"/>
      <c r="Z546" s="475"/>
    </row>
    <row r="547" customHeight="1" spans="1:26">
      <c r="A547" s="475"/>
      <c r="B547" s="475"/>
      <c r="C547" s="475"/>
      <c r="D547" s="475"/>
      <c r="E547" s="475"/>
      <c r="F547" s="475"/>
      <c r="G547" s="475"/>
      <c r="H547" s="475"/>
      <c r="I547" s="475"/>
      <c r="J547" s="475"/>
      <c r="K547" s="475"/>
      <c r="L547" s="475"/>
      <c r="M547" s="475"/>
      <c r="N547" s="475"/>
      <c r="O547" s="475"/>
      <c r="P547" s="475"/>
      <c r="Q547" s="475"/>
      <c r="R547" s="475"/>
      <c r="S547" s="475"/>
      <c r="T547" s="475"/>
      <c r="U547" s="475"/>
      <c r="V547" s="475"/>
      <c r="W547" s="475"/>
      <c r="X547" s="475"/>
      <c r="Y547" s="475"/>
      <c r="Z547" s="475"/>
    </row>
    <row r="548" customHeight="1" spans="1:26">
      <c r="A548" s="475"/>
      <c r="B548" s="475"/>
      <c r="C548" s="475"/>
      <c r="D548" s="475"/>
      <c r="E548" s="475"/>
      <c r="F548" s="475"/>
      <c r="G548" s="475"/>
      <c r="H548" s="475"/>
      <c r="I548" s="475"/>
      <c r="J548" s="475"/>
      <c r="K548" s="475"/>
      <c r="L548" s="475"/>
      <c r="M548" s="475"/>
      <c r="N548" s="475"/>
      <c r="O548" s="475"/>
      <c r="P548" s="475"/>
      <c r="Q548" s="475"/>
      <c r="R548" s="475"/>
      <c r="S548" s="475"/>
      <c r="T548" s="475"/>
      <c r="U548" s="475"/>
      <c r="V548" s="475"/>
      <c r="W548" s="475"/>
      <c r="X548" s="475"/>
      <c r="Y548" s="475"/>
      <c r="Z548" s="475"/>
    </row>
    <row r="549" customHeight="1" spans="1:26">
      <c r="A549" s="475"/>
      <c r="B549" s="475"/>
      <c r="C549" s="475"/>
      <c r="D549" s="475"/>
      <c r="E549" s="475"/>
      <c r="F549" s="475"/>
      <c r="G549" s="475"/>
      <c r="H549" s="475"/>
      <c r="I549" s="475"/>
      <c r="J549" s="475"/>
      <c r="K549" s="475"/>
      <c r="L549" s="475"/>
      <c r="M549" s="475"/>
      <c r="N549" s="475"/>
      <c r="O549" s="475"/>
      <c r="P549" s="475"/>
      <c r="Q549" s="475"/>
      <c r="R549" s="475"/>
      <c r="S549" s="475"/>
      <c r="T549" s="475"/>
      <c r="U549" s="475"/>
      <c r="V549" s="475"/>
      <c r="W549" s="475"/>
      <c r="X549" s="475"/>
      <c r="Y549" s="475"/>
      <c r="Z549" s="475"/>
    </row>
    <row r="550" customHeight="1" spans="1:26">
      <c r="A550" s="475"/>
      <c r="B550" s="475"/>
      <c r="C550" s="475"/>
      <c r="D550" s="475"/>
      <c r="E550" s="475"/>
      <c r="F550" s="475"/>
      <c r="G550" s="475"/>
      <c r="H550" s="475"/>
      <c r="I550" s="475"/>
      <c r="J550" s="475"/>
      <c r="K550" s="475"/>
      <c r="L550" s="475"/>
      <c r="M550" s="475"/>
      <c r="N550" s="475"/>
      <c r="O550" s="475"/>
      <c r="P550" s="475"/>
      <c r="Q550" s="475"/>
      <c r="R550" s="475"/>
      <c r="S550" s="475"/>
      <c r="T550" s="475"/>
      <c r="U550" s="475"/>
      <c r="V550" s="475"/>
      <c r="W550" s="475"/>
      <c r="X550" s="475"/>
      <c r="Y550" s="475"/>
      <c r="Z550" s="475"/>
    </row>
    <row r="551" customHeight="1" spans="1:26">
      <c r="A551" s="475"/>
      <c r="B551" s="475"/>
      <c r="C551" s="475"/>
      <c r="D551" s="475"/>
      <c r="E551" s="475"/>
      <c r="F551" s="475"/>
      <c r="G551" s="475"/>
      <c r="H551" s="475"/>
      <c r="I551" s="475"/>
      <c r="J551" s="475"/>
      <c r="K551" s="475"/>
      <c r="L551" s="475"/>
      <c r="M551" s="475"/>
      <c r="N551" s="475"/>
      <c r="O551" s="475"/>
      <c r="P551" s="475"/>
      <c r="Q551" s="475"/>
      <c r="R551" s="475"/>
      <c r="S551" s="475"/>
      <c r="T551" s="475"/>
      <c r="U551" s="475"/>
      <c r="V551" s="475"/>
      <c r="W551" s="475"/>
      <c r="X551" s="475"/>
      <c r="Y551" s="475"/>
      <c r="Z551" s="475"/>
    </row>
    <row r="552" customHeight="1" spans="1:26">
      <c r="A552" s="475"/>
      <c r="B552" s="475"/>
      <c r="C552" s="475"/>
      <c r="D552" s="475"/>
      <c r="E552" s="475"/>
      <c r="F552" s="475"/>
      <c r="G552" s="475"/>
      <c r="H552" s="475"/>
      <c r="I552" s="475"/>
      <c r="J552" s="475"/>
      <c r="K552" s="475"/>
      <c r="L552" s="475"/>
      <c r="M552" s="475"/>
      <c r="N552" s="475"/>
      <c r="O552" s="475"/>
      <c r="P552" s="475"/>
      <c r="Q552" s="475"/>
      <c r="R552" s="475"/>
      <c r="S552" s="475"/>
      <c r="T552" s="475"/>
      <c r="U552" s="475"/>
      <c r="V552" s="475"/>
      <c r="W552" s="475"/>
      <c r="X552" s="475"/>
      <c r="Y552" s="475"/>
      <c r="Z552" s="475"/>
    </row>
    <row r="553" customHeight="1" spans="1:26">
      <c r="A553" s="475"/>
      <c r="B553" s="475"/>
      <c r="C553" s="475"/>
      <c r="D553" s="475"/>
      <c r="E553" s="475"/>
      <c r="F553" s="475"/>
      <c r="G553" s="475"/>
      <c r="H553" s="475"/>
      <c r="I553" s="475"/>
      <c r="J553" s="475"/>
      <c r="K553" s="475"/>
      <c r="L553" s="475"/>
      <c r="M553" s="475"/>
      <c r="N553" s="475"/>
      <c r="O553" s="475"/>
      <c r="P553" s="475"/>
      <c r="Q553" s="475"/>
      <c r="R553" s="475"/>
      <c r="S553" s="475"/>
      <c r="T553" s="475"/>
      <c r="U553" s="475"/>
      <c r="V553" s="475"/>
      <c r="W553" s="475"/>
      <c r="X553" s="475"/>
      <c r="Y553" s="475"/>
      <c r="Z553" s="475"/>
    </row>
    <row r="554" customHeight="1" spans="1:26">
      <c r="A554" s="475"/>
      <c r="B554" s="475"/>
      <c r="C554" s="475"/>
      <c r="D554" s="475"/>
      <c r="E554" s="475"/>
      <c r="F554" s="475"/>
      <c r="G554" s="475"/>
      <c r="H554" s="475"/>
      <c r="I554" s="475"/>
      <c r="J554" s="475"/>
      <c r="K554" s="475"/>
      <c r="L554" s="475"/>
      <c r="M554" s="475"/>
      <c r="N554" s="475"/>
      <c r="O554" s="475"/>
      <c r="P554" s="475"/>
      <c r="Q554" s="475"/>
      <c r="R554" s="475"/>
      <c r="S554" s="475"/>
      <c r="T554" s="475"/>
      <c r="U554" s="475"/>
      <c r="V554" s="475"/>
      <c r="W554" s="475"/>
      <c r="X554" s="475"/>
      <c r="Y554" s="475"/>
      <c r="Z554" s="475"/>
    </row>
    <row r="555" customHeight="1" spans="1:26">
      <c r="A555" s="475"/>
      <c r="B555" s="475"/>
      <c r="C555" s="475"/>
      <c r="D555" s="475"/>
      <c r="E555" s="475"/>
      <c r="F555" s="475"/>
      <c r="G555" s="475"/>
      <c r="H555" s="475"/>
      <c r="I555" s="475"/>
      <c r="J555" s="475"/>
      <c r="K555" s="475"/>
      <c r="L555" s="475"/>
      <c r="M555" s="475"/>
      <c r="N555" s="475"/>
      <c r="O555" s="475"/>
      <c r="P555" s="475"/>
      <c r="Q555" s="475"/>
      <c r="R555" s="475"/>
      <c r="S555" s="475"/>
      <c r="T555" s="475"/>
      <c r="U555" s="475"/>
      <c r="V555" s="475"/>
      <c r="W555" s="475"/>
      <c r="X555" s="475"/>
      <c r="Y555" s="475"/>
      <c r="Z555" s="475"/>
    </row>
    <row r="556" customHeight="1" spans="1:26">
      <c r="A556" s="475"/>
      <c r="B556" s="475"/>
      <c r="C556" s="475"/>
      <c r="D556" s="475"/>
      <c r="E556" s="475"/>
      <c r="F556" s="475"/>
      <c r="G556" s="475"/>
      <c r="H556" s="475"/>
      <c r="I556" s="475"/>
      <c r="J556" s="475"/>
      <c r="K556" s="475"/>
      <c r="L556" s="475"/>
      <c r="M556" s="475"/>
      <c r="N556" s="475"/>
      <c r="O556" s="475"/>
      <c r="P556" s="475"/>
      <c r="Q556" s="475"/>
      <c r="R556" s="475"/>
      <c r="S556" s="475"/>
      <c r="T556" s="475"/>
      <c r="U556" s="475"/>
      <c r="V556" s="475"/>
      <c r="W556" s="475"/>
      <c r="X556" s="475"/>
      <c r="Y556" s="475"/>
      <c r="Z556" s="475"/>
    </row>
    <row r="557" customHeight="1" spans="1:26">
      <c r="A557" s="475"/>
      <c r="B557" s="475"/>
      <c r="C557" s="475"/>
      <c r="D557" s="475"/>
      <c r="E557" s="475"/>
      <c r="F557" s="475"/>
      <c r="G557" s="475"/>
      <c r="H557" s="475"/>
      <c r="I557" s="475"/>
      <c r="J557" s="475"/>
      <c r="K557" s="475"/>
      <c r="L557" s="475"/>
      <c r="M557" s="475"/>
      <c r="N557" s="475"/>
      <c r="O557" s="475"/>
      <c r="P557" s="475"/>
      <c r="Q557" s="475"/>
      <c r="R557" s="475"/>
      <c r="S557" s="475"/>
      <c r="T557" s="475"/>
      <c r="U557" s="475"/>
      <c r="V557" s="475"/>
      <c r="W557" s="475"/>
      <c r="X557" s="475"/>
      <c r="Y557" s="475"/>
      <c r="Z557" s="475"/>
    </row>
    <row r="558" customHeight="1" spans="1:26">
      <c r="A558" s="475"/>
      <c r="B558" s="475"/>
      <c r="C558" s="475"/>
      <c r="D558" s="475"/>
      <c r="E558" s="475"/>
      <c r="F558" s="475"/>
      <c r="G558" s="475"/>
      <c r="H558" s="475"/>
      <c r="I558" s="475"/>
      <c r="J558" s="475"/>
      <c r="K558" s="475"/>
      <c r="L558" s="475"/>
      <c r="M558" s="475"/>
      <c r="N558" s="475"/>
      <c r="O558" s="475"/>
      <c r="P558" s="475"/>
      <c r="Q558" s="475"/>
      <c r="R558" s="475"/>
      <c r="S558" s="475"/>
      <c r="T558" s="475"/>
      <c r="U558" s="475"/>
      <c r="V558" s="475"/>
      <c r="W558" s="475"/>
      <c r="X558" s="475"/>
      <c r="Y558" s="475"/>
      <c r="Z558" s="475"/>
    </row>
    <row r="559" customHeight="1" spans="1:26">
      <c r="A559" s="475"/>
      <c r="B559" s="475"/>
      <c r="C559" s="475"/>
      <c r="D559" s="475"/>
      <c r="E559" s="475"/>
      <c r="F559" s="475"/>
      <c r="G559" s="475"/>
      <c r="H559" s="475"/>
      <c r="I559" s="475"/>
      <c r="J559" s="475"/>
      <c r="K559" s="475"/>
      <c r="L559" s="475"/>
      <c r="M559" s="475"/>
      <c r="N559" s="475"/>
      <c r="O559" s="475"/>
      <c r="P559" s="475"/>
      <c r="Q559" s="475"/>
      <c r="R559" s="475"/>
      <c r="S559" s="475"/>
      <c r="T559" s="475"/>
      <c r="U559" s="475"/>
      <c r="V559" s="475"/>
      <c r="W559" s="475"/>
      <c r="X559" s="475"/>
      <c r="Y559" s="475"/>
      <c r="Z559" s="475"/>
    </row>
    <row r="560" customHeight="1" spans="1:26">
      <c r="A560" s="475"/>
      <c r="B560" s="475"/>
      <c r="C560" s="475"/>
      <c r="D560" s="475"/>
      <c r="E560" s="475"/>
      <c r="F560" s="475"/>
      <c r="G560" s="475"/>
      <c r="H560" s="475"/>
      <c r="I560" s="475"/>
      <c r="J560" s="475"/>
      <c r="K560" s="475"/>
      <c r="L560" s="475"/>
      <c r="M560" s="475"/>
      <c r="N560" s="475"/>
      <c r="O560" s="475"/>
      <c r="P560" s="475"/>
      <c r="Q560" s="475"/>
      <c r="R560" s="475"/>
      <c r="S560" s="475"/>
      <c r="T560" s="475"/>
      <c r="U560" s="475"/>
      <c r="V560" s="475"/>
      <c r="W560" s="475"/>
      <c r="X560" s="475"/>
      <c r="Y560" s="475"/>
      <c r="Z560" s="475"/>
    </row>
    <row r="561" customHeight="1" spans="1:26">
      <c r="A561" s="475"/>
      <c r="B561" s="475"/>
      <c r="C561" s="475"/>
      <c r="D561" s="475"/>
      <c r="E561" s="475"/>
      <c r="F561" s="475"/>
      <c r="G561" s="475"/>
      <c r="H561" s="475"/>
      <c r="I561" s="475"/>
      <c r="J561" s="475"/>
      <c r="K561" s="475"/>
      <c r="L561" s="475"/>
      <c r="M561" s="475"/>
      <c r="N561" s="475"/>
      <c r="O561" s="475"/>
      <c r="P561" s="475"/>
      <c r="Q561" s="475"/>
      <c r="R561" s="475"/>
      <c r="S561" s="475"/>
      <c r="T561" s="475"/>
      <c r="U561" s="475"/>
      <c r="V561" s="475"/>
      <c r="W561" s="475"/>
      <c r="X561" s="475"/>
      <c r="Y561" s="475"/>
      <c r="Z561" s="475"/>
    </row>
    <row r="562" customHeight="1" spans="1:26">
      <c r="A562" s="475"/>
      <c r="B562" s="475"/>
      <c r="C562" s="475"/>
      <c r="D562" s="475"/>
      <c r="E562" s="475"/>
      <c r="F562" s="475"/>
      <c r="G562" s="475"/>
      <c r="H562" s="475"/>
      <c r="I562" s="475"/>
      <c r="J562" s="475"/>
      <c r="K562" s="475"/>
      <c r="L562" s="475"/>
      <c r="M562" s="475"/>
      <c r="N562" s="475"/>
      <c r="O562" s="475"/>
      <c r="P562" s="475"/>
      <c r="Q562" s="475"/>
      <c r="R562" s="475"/>
      <c r="S562" s="475"/>
      <c r="T562" s="475"/>
      <c r="U562" s="475"/>
      <c r="V562" s="475"/>
      <c r="W562" s="475"/>
      <c r="X562" s="475"/>
      <c r="Y562" s="475"/>
      <c r="Z562" s="475"/>
    </row>
    <row r="563" customHeight="1" spans="1:26">
      <c r="A563" s="475"/>
      <c r="B563" s="475"/>
      <c r="C563" s="475"/>
      <c r="D563" s="475"/>
      <c r="E563" s="475"/>
      <c r="F563" s="475"/>
      <c r="G563" s="475"/>
      <c r="H563" s="475"/>
      <c r="I563" s="475"/>
      <c r="J563" s="475"/>
      <c r="K563" s="475"/>
      <c r="L563" s="475"/>
      <c r="M563" s="475"/>
      <c r="N563" s="475"/>
      <c r="O563" s="475"/>
      <c r="P563" s="475"/>
      <c r="Q563" s="475"/>
      <c r="R563" s="475"/>
      <c r="S563" s="475"/>
      <c r="T563" s="475"/>
      <c r="U563" s="475"/>
      <c r="V563" s="475"/>
      <c r="W563" s="475"/>
      <c r="X563" s="475"/>
      <c r="Y563" s="475"/>
      <c r="Z563" s="475"/>
    </row>
    <row r="564" customHeight="1" spans="1:26">
      <c r="A564" s="475"/>
      <c r="B564" s="475"/>
      <c r="C564" s="475"/>
      <c r="D564" s="475"/>
      <c r="E564" s="475"/>
      <c r="F564" s="475"/>
      <c r="G564" s="475"/>
      <c r="H564" s="475"/>
      <c r="I564" s="475"/>
      <c r="J564" s="475"/>
      <c r="K564" s="475"/>
      <c r="L564" s="475"/>
      <c r="M564" s="475"/>
      <c r="N564" s="475"/>
      <c r="O564" s="475"/>
      <c r="P564" s="475"/>
      <c r="Q564" s="475"/>
      <c r="R564" s="475"/>
      <c r="S564" s="475"/>
      <c r="T564" s="475"/>
      <c r="U564" s="475"/>
      <c r="V564" s="475"/>
      <c r="W564" s="475"/>
      <c r="X564" s="475"/>
      <c r="Y564" s="475"/>
      <c r="Z564" s="475"/>
    </row>
    <row r="565" customHeight="1" spans="1:26">
      <c r="A565" s="475"/>
      <c r="B565" s="475"/>
      <c r="C565" s="475"/>
      <c r="D565" s="475"/>
      <c r="E565" s="475"/>
      <c r="F565" s="475"/>
      <c r="G565" s="475"/>
      <c r="H565" s="475"/>
      <c r="I565" s="475"/>
      <c r="J565" s="475"/>
      <c r="K565" s="475"/>
      <c r="L565" s="475"/>
      <c r="M565" s="475"/>
      <c r="N565" s="475"/>
      <c r="O565" s="475"/>
      <c r="P565" s="475"/>
      <c r="Q565" s="475"/>
      <c r="R565" s="475"/>
      <c r="S565" s="475"/>
      <c r="T565" s="475"/>
      <c r="U565" s="475"/>
      <c r="V565" s="475"/>
      <c r="W565" s="475"/>
      <c r="X565" s="475"/>
      <c r="Y565" s="475"/>
      <c r="Z565" s="475"/>
    </row>
    <row r="566" customHeight="1" spans="1:26">
      <c r="A566" s="475"/>
      <c r="B566" s="475"/>
      <c r="C566" s="475"/>
      <c r="D566" s="475"/>
      <c r="E566" s="475"/>
      <c r="F566" s="475"/>
      <c r="G566" s="475"/>
      <c r="H566" s="475"/>
      <c r="I566" s="475"/>
      <c r="J566" s="475"/>
      <c r="K566" s="475"/>
      <c r="L566" s="475"/>
      <c r="M566" s="475"/>
      <c r="N566" s="475"/>
      <c r="O566" s="475"/>
      <c r="P566" s="475"/>
      <c r="Q566" s="475"/>
      <c r="R566" s="475"/>
      <c r="S566" s="475"/>
      <c r="T566" s="475"/>
      <c r="U566" s="475"/>
      <c r="V566" s="475"/>
      <c r="W566" s="475"/>
      <c r="X566" s="475"/>
      <c r="Y566" s="475"/>
      <c r="Z566" s="475"/>
    </row>
    <row r="567" customHeight="1" spans="1:26">
      <c r="A567" s="475"/>
      <c r="B567" s="475"/>
      <c r="C567" s="475"/>
      <c r="D567" s="475"/>
      <c r="E567" s="475"/>
      <c r="F567" s="475"/>
      <c r="G567" s="475"/>
      <c r="H567" s="475"/>
      <c r="I567" s="475"/>
      <c r="J567" s="475"/>
      <c r="K567" s="475"/>
      <c r="L567" s="475"/>
      <c r="M567" s="475"/>
      <c r="N567" s="475"/>
      <c r="O567" s="475"/>
      <c r="P567" s="475"/>
      <c r="Q567" s="475"/>
      <c r="R567" s="475"/>
      <c r="S567" s="475"/>
      <c r="T567" s="475"/>
      <c r="U567" s="475"/>
      <c r="V567" s="475"/>
      <c r="W567" s="475"/>
      <c r="X567" s="475"/>
      <c r="Y567" s="475"/>
      <c r="Z567" s="475"/>
    </row>
    <row r="568" customHeight="1" spans="1:26">
      <c r="A568" s="475"/>
      <c r="B568" s="475"/>
      <c r="C568" s="475"/>
      <c r="D568" s="475"/>
      <c r="E568" s="475"/>
      <c r="F568" s="475"/>
      <c r="G568" s="475"/>
      <c r="H568" s="475"/>
      <c r="I568" s="475"/>
      <c r="J568" s="475"/>
      <c r="K568" s="475"/>
      <c r="L568" s="475"/>
      <c r="M568" s="475"/>
      <c r="N568" s="475"/>
      <c r="O568" s="475"/>
      <c r="P568" s="475"/>
      <c r="Q568" s="475"/>
      <c r="R568" s="475"/>
      <c r="S568" s="475"/>
      <c r="T568" s="475"/>
      <c r="U568" s="475"/>
      <c r="V568" s="475"/>
      <c r="W568" s="475"/>
      <c r="X568" s="475"/>
      <c r="Y568" s="475"/>
      <c r="Z568" s="475"/>
    </row>
    <row r="569" customHeight="1" spans="1:26">
      <c r="A569" s="475"/>
      <c r="B569" s="475"/>
      <c r="C569" s="475"/>
      <c r="D569" s="475"/>
      <c r="E569" s="475"/>
      <c r="F569" s="475"/>
      <c r="G569" s="475"/>
      <c r="H569" s="475"/>
      <c r="I569" s="475"/>
      <c r="J569" s="475"/>
      <c r="K569" s="475"/>
      <c r="L569" s="475"/>
      <c r="M569" s="475"/>
      <c r="N569" s="475"/>
      <c r="O569" s="475"/>
      <c r="P569" s="475"/>
      <c r="Q569" s="475"/>
      <c r="R569" s="475"/>
      <c r="S569" s="475"/>
      <c r="T569" s="475"/>
      <c r="U569" s="475"/>
      <c r="V569" s="475"/>
      <c r="W569" s="475"/>
      <c r="X569" s="475"/>
      <c r="Y569" s="475"/>
      <c r="Z569" s="475"/>
    </row>
    <row r="570" customHeight="1" spans="1:26">
      <c r="A570" s="475"/>
      <c r="B570" s="475"/>
      <c r="C570" s="475"/>
      <c r="D570" s="475"/>
      <c r="E570" s="475"/>
      <c r="F570" s="475"/>
      <c r="G570" s="475"/>
      <c r="H570" s="475"/>
      <c r="I570" s="475"/>
      <c r="J570" s="475"/>
      <c r="K570" s="475"/>
      <c r="L570" s="475"/>
      <c r="M570" s="475"/>
      <c r="N570" s="475"/>
      <c r="O570" s="475"/>
      <c r="P570" s="475"/>
      <c r="Q570" s="475"/>
      <c r="R570" s="475"/>
      <c r="S570" s="475"/>
      <c r="T570" s="475"/>
      <c r="U570" s="475"/>
      <c r="V570" s="475"/>
      <c r="W570" s="475"/>
      <c r="X570" s="475"/>
      <c r="Y570" s="475"/>
      <c r="Z570" s="475"/>
    </row>
    <row r="571" customHeight="1" spans="1:26">
      <c r="A571" s="475"/>
      <c r="B571" s="475"/>
      <c r="C571" s="475"/>
      <c r="D571" s="475"/>
      <c r="E571" s="475"/>
      <c r="F571" s="475"/>
      <c r="G571" s="475"/>
      <c r="H571" s="475"/>
      <c r="I571" s="475"/>
      <c r="J571" s="475"/>
      <c r="K571" s="475"/>
      <c r="L571" s="475"/>
      <c r="M571" s="475"/>
      <c r="N571" s="475"/>
      <c r="O571" s="475"/>
      <c r="P571" s="475"/>
      <c r="Q571" s="475"/>
      <c r="R571" s="475"/>
      <c r="S571" s="475"/>
      <c r="T571" s="475"/>
      <c r="U571" s="475"/>
      <c r="V571" s="475"/>
      <c r="W571" s="475"/>
      <c r="X571" s="475"/>
      <c r="Y571" s="475"/>
      <c r="Z571" s="475"/>
    </row>
    <row r="572" customHeight="1" spans="1:26">
      <c r="A572" s="475"/>
      <c r="B572" s="475"/>
      <c r="C572" s="475"/>
      <c r="D572" s="475"/>
      <c r="E572" s="475"/>
      <c r="F572" s="475"/>
      <c r="G572" s="475"/>
      <c r="H572" s="475"/>
      <c r="I572" s="475"/>
      <c r="J572" s="475"/>
      <c r="K572" s="475"/>
      <c r="L572" s="475"/>
      <c r="M572" s="475"/>
      <c r="N572" s="475"/>
      <c r="O572" s="475"/>
      <c r="P572" s="475"/>
      <c r="Q572" s="475"/>
      <c r="R572" s="475"/>
      <c r="S572" s="475"/>
      <c r="T572" s="475"/>
      <c r="U572" s="475"/>
      <c r="V572" s="475"/>
      <c r="W572" s="475"/>
      <c r="X572" s="475"/>
      <c r="Y572" s="475"/>
      <c r="Z572" s="475"/>
    </row>
    <row r="573" customHeight="1" spans="1:26">
      <c r="A573" s="475"/>
      <c r="B573" s="475"/>
      <c r="C573" s="475"/>
      <c r="D573" s="475"/>
      <c r="E573" s="475"/>
      <c r="F573" s="475"/>
      <c r="G573" s="475"/>
      <c r="H573" s="475"/>
      <c r="I573" s="475"/>
      <c r="J573" s="475"/>
      <c r="K573" s="475"/>
      <c r="L573" s="475"/>
      <c r="M573" s="475"/>
      <c r="N573" s="475"/>
      <c r="O573" s="475"/>
      <c r="P573" s="475"/>
      <c r="Q573" s="475"/>
      <c r="R573" s="475"/>
      <c r="S573" s="475"/>
      <c r="T573" s="475"/>
      <c r="U573" s="475"/>
      <c r="V573" s="475"/>
      <c r="W573" s="475"/>
      <c r="X573" s="475"/>
      <c r="Y573" s="475"/>
      <c r="Z573" s="475"/>
    </row>
    <row r="574" customHeight="1" spans="1:26">
      <c r="A574" s="475"/>
      <c r="B574" s="475"/>
      <c r="C574" s="475"/>
      <c r="D574" s="475"/>
      <c r="E574" s="475"/>
      <c r="F574" s="475"/>
      <c r="G574" s="475"/>
      <c r="H574" s="475"/>
      <c r="I574" s="475"/>
      <c r="J574" s="475"/>
      <c r="K574" s="475"/>
      <c r="L574" s="475"/>
      <c r="M574" s="475"/>
      <c r="N574" s="475"/>
      <c r="O574" s="475"/>
      <c r="P574" s="475"/>
      <c r="Q574" s="475"/>
      <c r="R574" s="475"/>
      <c r="S574" s="475"/>
      <c r="T574" s="475"/>
      <c r="U574" s="475"/>
      <c r="V574" s="475"/>
      <c r="W574" s="475"/>
      <c r="X574" s="475"/>
      <c r="Y574" s="475"/>
      <c r="Z574" s="475"/>
    </row>
    <row r="575" customHeight="1" spans="1:26">
      <c r="A575" s="475"/>
      <c r="B575" s="475"/>
      <c r="C575" s="475"/>
      <c r="D575" s="475"/>
      <c r="E575" s="475"/>
      <c r="F575" s="475"/>
      <c r="G575" s="475"/>
      <c r="H575" s="475"/>
      <c r="I575" s="475"/>
      <c r="J575" s="475"/>
      <c r="K575" s="475"/>
      <c r="L575" s="475"/>
      <c r="M575" s="475"/>
      <c r="N575" s="475"/>
      <c r="O575" s="475"/>
      <c r="P575" s="475"/>
      <c r="Q575" s="475"/>
      <c r="R575" s="475"/>
      <c r="S575" s="475"/>
      <c r="T575" s="475"/>
      <c r="U575" s="475"/>
      <c r="V575" s="475"/>
      <c r="W575" s="475"/>
      <c r="X575" s="475"/>
      <c r="Y575" s="475"/>
      <c r="Z575" s="475"/>
    </row>
    <row r="576" customHeight="1" spans="1:26">
      <c r="A576" s="475"/>
      <c r="B576" s="475"/>
      <c r="C576" s="475"/>
      <c r="D576" s="475"/>
      <c r="E576" s="475"/>
      <c r="F576" s="475"/>
      <c r="G576" s="475"/>
      <c r="H576" s="475"/>
      <c r="I576" s="475"/>
      <c r="J576" s="475"/>
      <c r="K576" s="475"/>
      <c r="L576" s="475"/>
      <c r="M576" s="475"/>
      <c r="N576" s="475"/>
      <c r="O576" s="475"/>
      <c r="P576" s="475"/>
      <c r="Q576" s="475"/>
      <c r="R576" s="475"/>
      <c r="S576" s="475"/>
      <c r="T576" s="475"/>
      <c r="U576" s="475"/>
      <c r="V576" s="475"/>
      <c r="W576" s="475"/>
      <c r="X576" s="475"/>
      <c r="Y576" s="475"/>
      <c r="Z576" s="475"/>
    </row>
    <row r="577" customHeight="1" spans="1:26">
      <c r="A577" s="475"/>
      <c r="B577" s="475"/>
      <c r="C577" s="475"/>
      <c r="D577" s="475"/>
      <c r="E577" s="475"/>
      <c r="F577" s="475"/>
      <c r="G577" s="475"/>
      <c r="H577" s="475"/>
      <c r="I577" s="475"/>
      <c r="J577" s="475"/>
      <c r="K577" s="475"/>
      <c r="L577" s="475"/>
      <c r="M577" s="475"/>
      <c r="N577" s="475"/>
      <c r="O577" s="475"/>
      <c r="P577" s="475"/>
      <c r="Q577" s="475"/>
      <c r="R577" s="475"/>
      <c r="S577" s="475"/>
      <c r="T577" s="475"/>
      <c r="U577" s="475"/>
      <c r="V577" s="475"/>
      <c r="W577" s="475"/>
      <c r="X577" s="475"/>
      <c r="Y577" s="475"/>
      <c r="Z577" s="475"/>
    </row>
    <row r="578" customHeight="1" spans="1:26">
      <c r="A578" s="475"/>
      <c r="B578" s="475"/>
      <c r="C578" s="475"/>
      <c r="D578" s="475"/>
      <c r="E578" s="475"/>
      <c r="F578" s="475"/>
      <c r="G578" s="475"/>
      <c r="H578" s="475"/>
      <c r="I578" s="475"/>
      <c r="J578" s="475"/>
      <c r="K578" s="475"/>
      <c r="L578" s="475"/>
      <c r="M578" s="475"/>
      <c r="N578" s="475"/>
      <c r="O578" s="475"/>
      <c r="P578" s="475"/>
      <c r="Q578" s="475"/>
      <c r="R578" s="475"/>
      <c r="S578" s="475"/>
      <c r="T578" s="475"/>
      <c r="U578" s="475"/>
      <c r="V578" s="475"/>
      <c r="W578" s="475"/>
      <c r="X578" s="475"/>
      <c r="Y578" s="475"/>
      <c r="Z578" s="475"/>
    </row>
    <row r="579" customHeight="1" spans="1:26">
      <c r="A579" s="475"/>
      <c r="B579" s="475"/>
      <c r="C579" s="475"/>
      <c r="D579" s="475"/>
      <c r="E579" s="475"/>
      <c r="F579" s="475"/>
      <c r="G579" s="475"/>
      <c r="H579" s="475"/>
      <c r="I579" s="475"/>
      <c r="J579" s="475"/>
      <c r="K579" s="475"/>
      <c r="L579" s="475"/>
      <c r="M579" s="475"/>
      <c r="N579" s="475"/>
      <c r="O579" s="475"/>
      <c r="P579" s="475"/>
      <c r="Q579" s="475"/>
      <c r="R579" s="475"/>
      <c r="S579" s="475"/>
      <c r="T579" s="475"/>
      <c r="U579" s="475"/>
      <c r="V579" s="475"/>
      <c r="W579" s="475"/>
      <c r="X579" s="475"/>
      <c r="Y579" s="475"/>
      <c r="Z579" s="475"/>
    </row>
    <row r="580" customHeight="1" spans="1:26">
      <c r="A580" s="475"/>
      <c r="B580" s="475"/>
      <c r="C580" s="475"/>
      <c r="D580" s="475"/>
      <c r="E580" s="475"/>
      <c r="F580" s="475"/>
      <c r="G580" s="475"/>
      <c r="H580" s="475"/>
      <c r="I580" s="475"/>
      <c r="J580" s="475"/>
      <c r="K580" s="475"/>
      <c r="L580" s="475"/>
      <c r="M580" s="475"/>
      <c r="N580" s="475"/>
      <c r="O580" s="475"/>
      <c r="P580" s="475"/>
      <c r="Q580" s="475"/>
      <c r="R580" s="475"/>
      <c r="S580" s="475"/>
      <c r="T580" s="475"/>
      <c r="U580" s="475"/>
      <c r="V580" s="475"/>
      <c r="W580" s="475"/>
      <c r="X580" s="475"/>
      <c r="Y580" s="475"/>
      <c r="Z580" s="475"/>
    </row>
    <row r="581" customHeight="1" spans="1:26">
      <c r="A581" s="475"/>
      <c r="B581" s="475"/>
      <c r="C581" s="475"/>
      <c r="D581" s="475"/>
      <c r="E581" s="475"/>
      <c r="F581" s="475"/>
      <c r="G581" s="475"/>
      <c r="H581" s="475"/>
      <c r="I581" s="475"/>
      <c r="J581" s="475"/>
      <c r="K581" s="475"/>
      <c r="L581" s="475"/>
      <c r="M581" s="475"/>
      <c r="N581" s="475"/>
      <c r="O581" s="475"/>
      <c r="P581" s="475"/>
      <c r="Q581" s="475"/>
      <c r="R581" s="475"/>
      <c r="S581" s="475"/>
      <c r="T581" s="475"/>
      <c r="U581" s="475"/>
      <c r="V581" s="475"/>
      <c r="W581" s="475"/>
      <c r="X581" s="475"/>
      <c r="Y581" s="475"/>
      <c r="Z581" s="475"/>
    </row>
    <row r="582" customHeight="1" spans="1:26">
      <c r="A582" s="475"/>
      <c r="B582" s="475"/>
      <c r="C582" s="475"/>
      <c r="D582" s="475"/>
      <c r="E582" s="475"/>
      <c r="F582" s="475"/>
      <c r="G582" s="475"/>
      <c r="H582" s="475"/>
      <c r="I582" s="475"/>
      <c r="J582" s="475"/>
      <c r="K582" s="475"/>
      <c r="L582" s="475"/>
      <c r="M582" s="475"/>
      <c r="N582" s="475"/>
      <c r="O582" s="475"/>
      <c r="P582" s="475"/>
      <c r="Q582" s="475"/>
      <c r="R582" s="475"/>
      <c r="S582" s="475"/>
      <c r="T582" s="475"/>
      <c r="U582" s="475"/>
      <c r="V582" s="475"/>
      <c r="W582" s="475"/>
      <c r="X582" s="475"/>
      <c r="Y582" s="475"/>
      <c r="Z582" s="475"/>
    </row>
    <row r="583" customHeight="1" spans="1:26">
      <c r="A583" s="475"/>
      <c r="B583" s="475"/>
      <c r="C583" s="475"/>
      <c r="D583" s="475"/>
      <c r="E583" s="475"/>
      <c r="F583" s="475"/>
      <c r="G583" s="475"/>
      <c r="H583" s="475"/>
      <c r="I583" s="475"/>
      <c r="J583" s="475"/>
      <c r="K583" s="475"/>
      <c r="L583" s="475"/>
      <c r="M583" s="475"/>
      <c r="N583" s="475"/>
      <c r="O583" s="475"/>
      <c r="P583" s="475"/>
      <c r="Q583" s="475"/>
      <c r="R583" s="475"/>
      <c r="S583" s="475"/>
      <c r="T583" s="475"/>
      <c r="U583" s="475"/>
      <c r="V583" s="475"/>
      <c r="W583" s="475"/>
      <c r="X583" s="475"/>
      <c r="Y583" s="475"/>
      <c r="Z583" s="475"/>
    </row>
    <row r="584" customHeight="1" spans="1:26">
      <c r="A584" s="475"/>
      <c r="B584" s="475"/>
      <c r="C584" s="475"/>
      <c r="D584" s="475"/>
      <c r="E584" s="475"/>
      <c r="F584" s="475"/>
      <c r="G584" s="475"/>
      <c r="H584" s="475"/>
      <c r="I584" s="475"/>
      <c r="J584" s="475"/>
      <c r="K584" s="475"/>
      <c r="L584" s="475"/>
      <c r="M584" s="475"/>
      <c r="N584" s="475"/>
      <c r="O584" s="475"/>
      <c r="P584" s="475"/>
      <c r="Q584" s="475"/>
      <c r="R584" s="475"/>
      <c r="S584" s="475"/>
      <c r="T584" s="475"/>
      <c r="U584" s="475"/>
      <c r="V584" s="475"/>
      <c r="W584" s="475"/>
      <c r="X584" s="475"/>
      <c r="Y584" s="475"/>
      <c r="Z584" s="475"/>
    </row>
    <row r="585" customHeight="1" spans="1:26">
      <c r="A585" s="475"/>
      <c r="B585" s="475"/>
      <c r="C585" s="475"/>
      <c r="D585" s="475"/>
      <c r="E585" s="475"/>
      <c r="F585" s="475"/>
      <c r="G585" s="475"/>
      <c r="H585" s="475"/>
      <c r="I585" s="475"/>
      <c r="J585" s="475"/>
      <c r="K585" s="475"/>
      <c r="L585" s="475"/>
      <c r="M585" s="475"/>
      <c r="N585" s="475"/>
      <c r="O585" s="475"/>
      <c r="P585" s="475"/>
      <c r="Q585" s="475"/>
      <c r="R585" s="475"/>
      <c r="S585" s="475"/>
      <c r="T585" s="475"/>
      <c r="U585" s="475"/>
      <c r="V585" s="475"/>
      <c r="W585" s="475"/>
      <c r="X585" s="475"/>
      <c r="Y585" s="475"/>
      <c r="Z585" s="475"/>
    </row>
    <row r="586" customHeight="1" spans="1:26">
      <c r="A586" s="475"/>
      <c r="B586" s="475"/>
      <c r="C586" s="475"/>
      <c r="D586" s="475"/>
      <c r="E586" s="475"/>
      <c r="F586" s="475"/>
      <c r="G586" s="475"/>
      <c r="H586" s="475"/>
      <c r="I586" s="475"/>
      <c r="J586" s="475"/>
      <c r="K586" s="475"/>
      <c r="L586" s="475"/>
      <c r="M586" s="475"/>
      <c r="N586" s="475"/>
      <c r="O586" s="475"/>
      <c r="P586" s="475"/>
      <c r="Q586" s="475"/>
      <c r="R586" s="475"/>
      <c r="S586" s="475"/>
      <c r="T586" s="475"/>
      <c r="U586" s="475"/>
      <c r="V586" s="475"/>
      <c r="W586" s="475"/>
      <c r="X586" s="475"/>
      <c r="Y586" s="475"/>
      <c r="Z586" s="475"/>
    </row>
    <row r="587" customHeight="1" spans="1:26">
      <c r="A587" s="475"/>
      <c r="B587" s="475"/>
      <c r="C587" s="475"/>
      <c r="D587" s="475"/>
      <c r="E587" s="475"/>
      <c r="F587" s="475"/>
      <c r="G587" s="475"/>
      <c r="H587" s="475"/>
      <c r="I587" s="475"/>
      <c r="J587" s="475"/>
      <c r="K587" s="475"/>
      <c r="L587" s="475"/>
      <c r="M587" s="475"/>
      <c r="N587" s="475"/>
      <c r="O587" s="475"/>
      <c r="P587" s="475"/>
      <c r="Q587" s="475"/>
      <c r="R587" s="475"/>
      <c r="S587" s="475"/>
      <c r="T587" s="475"/>
      <c r="U587" s="475"/>
      <c r="V587" s="475"/>
      <c r="W587" s="475"/>
      <c r="X587" s="475"/>
      <c r="Y587" s="475"/>
      <c r="Z587" s="475"/>
    </row>
    <row r="588" customHeight="1" spans="1:26">
      <c r="A588" s="475"/>
      <c r="B588" s="475"/>
      <c r="C588" s="475"/>
      <c r="D588" s="475"/>
      <c r="E588" s="475"/>
      <c r="F588" s="475"/>
      <c r="G588" s="475"/>
      <c r="H588" s="475"/>
      <c r="I588" s="475"/>
      <c r="J588" s="475"/>
      <c r="K588" s="475"/>
      <c r="L588" s="475"/>
      <c r="M588" s="475"/>
      <c r="N588" s="475"/>
      <c r="O588" s="475"/>
      <c r="P588" s="475"/>
      <c r="Q588" s="475"/>
      <c r="R588" s="475"/>
      <c r="S588" s="475"/>
      <c r="T588" s="475"/>
      <c r="U588" s="475"/>
      <c r="V588" s="475"/>
      <c r="W588" s="475"/>
      <c r="X588" s="475"/>
      <c r="Y588" s="475"/>
      <c r="Z588" s="475"/>
    </row>
    <row r="589" customHeight="1" spans="1:26">
      <c r="A589" s="475"/>
      <c r="B589" s="475"/>
      <c r="C589" s="475"/>
      <c r="D589" s="475"/>
      <c r="E589" s="475"/>
      <c r="F589" s="475"/>
      <c r="G589" s="475"/>
      <c r="H589" s="475"/>
      <c r="I589" s="475"/>
      <c r="J589" s="475"/>
      <c r="K589" s="475"/>
      <c r="L589" s="475"/>
      <c r="M589" s="475"/>
      <c r="N589" s="475"/>
      <c r="O589" s="475"/>
      <c r="P589" s="475"/>
      <c r="Q589" s="475"/>
      <c r="R589" s="475"/>
      <c r="S589" s="475"/>
      <c r="T589" s="475"/>
      <c r="U589" s="475"/>
      <c r="V589" s="475"/>
      <c r="W589" s="475"/>
      <c r="X589" s="475"/>
      <c r="Y589" s="475"/>
      <c r="Z589" s="475"/>
    </row>
    <row r="590" customHeight="1" spans="1:26">
      <c r="A590" s="475"/>
      <c r="B590" s="475"/>
      <c r="C590" s="475"/>
      <c r="D590" s="475"/>
      <c r="E590" s="475"/>
      <c r="F590" s="475"/>
      <c r="G590" s="475"/>
      <c r="H590" s="475"/>
      <c r="I590" s="475"/>
      <c r="J590" s="475"/>
      <c r="K590" s="475"/>
      <c r="L590" s="475"/>
      <c r="M590" s="475"/>
      <c r="N590" s="475"/>
      <c r="O590" s="475"/>
      <c r="P590" s="475"/>
      <c r="Q590" s="475"/>
      <c r="R590" s="475"/>
      <c r="S590" s="475"/>
      <c r="T590" s="475"/>
      <c r="U590" s="475"/>
      <c r="V590" s="475"/>
      <c r="W590" s="475"/>
      <c r="X590" s="475"/>
      <c r="Y590" s="475"/>
      <c r="Z590" s="475"/>
    </row>
    <row r="591" customHeight="1" spans="1:26">
      <c r="A591" s="475"/>
      <c r="B591" s="475"/>
      <c r="C591" s="475"/>
      <c r="D591" s="475"/>
      <c r="E591" s="475"/>
      <c r="F591" s="475"/>
      <c r="G591" s="475"/>
      <c r="H591" s="475"/>
      <c r="I591" s="475"/>
      <c r="J591" s="475"/>
      <c r="K591" s="475"/>
      <c r="L591" s="475"/>
      <c r="M591" s="475"/>
      <c r="N591" s="475"/>
      <c r="O591" s="475"/>
      <c r="P591" s="475"/>
      <c r="Q591" s="475"/>
      <c r="R591" s="475"/>
      <c r="S591" s="475"/>
      <c r="T591" s="475"/>
      <c r="U591" s="475"/>
      <c r="V591" s="475"/>
      <c r="W591" s="475"/>
      <c r="X591" s="475"/>
      <c r="Y591" s="475"/>
      <c r="Z591" s="475"/>
    </row>
    <row r="592" customHeight="1" spans="1:26">
      <c r="A592" s="475"/>
      <c r="B592" s="475"/>
      <c r="C592" s="475"/>
      <c r="D592" s="475"/>
      <c r="E592" s="475"/>
      <c r="F592" s="475"/>
      <c r="G592" s="475"/>
      <c r="H592" s="475"/>
      <c r="I592" s="475"/>
      <c r="J592" s="475"/>
      <c r="K592" s="475"/>
      <c r="L592" s="475"/>
      <c r="M592" s="475"/>
      <c r="N592" s="475"/>
      <c r="O592" s="475"/>
      <c r="P592" s="475"/>
      <c r="Q592" s="475"/>
      <c r="R592" s="475"/>
      <c r="S592" s="475"/>
      <c r="T592" s="475"/>
      <c r="U592" s="475"/>
      <c r="V592" s="475"/>
      <c r="W592" s="475"/>
      <c r="X592" s="475"/>
      <c r="Y592" s="475"/>
      <c r="Z592" s="475"/>
    </row>
    <row r="593" customHeight="1" spans="1:26">
      <c r="A593" s="475"/>
      <c r="B593" s="475"/>
      <c r="C593" s="475"/>
      <c r="D593" s="475"/>
      <c r="E593" s="475"/>
      <c r="F593" s="475"/>
      <c r="G593" s="475"/>
      <c r="H593" s="475"/>
      <c r="I593" s="475"/>
      <c r="J593" s="475"/>
      <c r="K593" s="475"/>
      <c r="L593" s="475"/>
      <c r="M593" s="475"/>
      <c r="N593" s="475"/>
      <c r="O593" s="475"/>
      <c r="P593" s="475"/>
      <c r="Q593" s="475"/>
      <c r="R593" s="475"/>
      <c r="S593" s="475"/>
      <c r="T593" s="475"/>
      <c r="U593" s="475"/>
      <c r="V593" s="475"/>
      <c r="W593" s="475"/>
      <c r="X593" s="475"/>
      <c r="Y593" s="475"/>
      <c r="Z593" s="475"/>
    </row>
    <row r="594" customHeight="1" spans="1:26">
      <c r="A594" s="475"/>
      <c r="B594" s="475"/>
      <c r="C594" s="475"/>
      <c r="D594" s="475"/>
      <c r="E594" s="475"/>
      <c r="F594" s="475"/>
      <c r="G594" s="475"/>
      <c r="H594" s="475"/>
      <c r="I594" s="475"/>
      <c r="J594" s="475"/>
      <c r="K594" s="475"/>
      <c r="L594" s="475"/>
      <c r="M594" s="475"/>
      <c r="N594" s="475"/>
      <c r="O594" s="475"/>
      <c r="P594" s="475"/>
      <c r="Q594" s="475"/>
      <c r="R594" s="475"/>
      <c r="S594" s="475"/>
      <c r="T594" s="475"/>
      <c r="U594" s="475"/>
      <c r="V594" s="475"/>
      <c r="W594" s="475"/>
      <c r="X594" s="475"/>
      <c r="Y594" s="475"/>
      <c r="Z594" s="475"/>
    </row>
    <row r="595" customHeight="1" spans="1:26">
      <c r="A595" s="475"/>
      <c r="B595" s="475"/>
      <c r="C595" s="475"/>
      <c r="D595" s="475"/>
      <c r="E595" s="475"/>
      <c r="F595" s="475"/>
      <c r="G595" s="475"/>
      <c r="H595" s="475"/>
      <c r="I595" s="475"/>
      <c r="J595" s="475"/>
      <c r="K595" s="475"/>
      <c r="L595" s="475"/>
      <c r="M595" s="475"/>
      <c r="N595" s="475"/>
      <c r="O595" s="475"/>
      <c r="P595" s="475"/>
      <c r="Q595" s="475"/>
      <c r="R595" s="475"/>
      <c r="S595" s="475"/>
      <c r="T595" s="475"/>
      <c r="U595" s="475"/>
      <c r="V595" s="475"/>
      <c r="W595" s="475"/>
      <c r="X595" s="475"/>
      <c r="Y595" s="475"/>
      <c r="Z595" s="475"/>
    </row>
    <row r="596" customHeight="1" spans="1:26">
      <c r="A596" s="475"/>
      <c r="B596" s="475"/>
      <c r="C596" s="475"/>
      <c r="D596" s="475"/>
      <c r="E596" s="475"/>
      <c r="F596" s="475"/>
      <c r="G596" s="475"/>
      <c r="H596" s="475"/>
      <c r="I596" s="475"/>
      <c r="J596" s="475"/>
      <c r="K596" s="475"/>
      <c r="L596" s="475"/>
      <c r="M596" s="475"/>
      <c r="N596" s="475"/>
      <c r="O596" s="475"/>
      <c r="P596" s="475"/>
      <c r="Q596" s="475"/>
      <c r="R596" s="475"/>
      <c r="S596" s="475"/>
      <c r="T596" s="475"/>
      <c r="U596" s="475"/>
      <c r="V596" s="475"/>
      <c r="W596" s="475"/>
      <c r="X596" s="475"/>
      <c r="Y596" s="475"/>
      <c r="Z596" s="475"/>
    </row>
    <row r="597" customHeight="1" spans="1:26">
      <c r="A597" s="475"/>
      <c r="B597" s="475"/>
      <c r="C597" s="475"/>
      <c r="D597" s="475"/>
      <c r="E597" s="475"/>
      <c r="F597" s="475"/>
      <c r="G597" s="475"/>
      <c r="H597" s="475"/>
      <c r="I597" s="475"/>
      <c r="J597" s="475"/>
      <c r="K597" s="475"/>
      <c r="L597" s="475"/>
      <c r="M597" s="475"/>
      <c r="N597" s="475"/>
      <c r="O597" s="475"/>
      <c r="P597" s="475"/>
      <c r="Q597" s="475"/>
      <c r="R597" s="475"/>
      <c r="S597" s="475"/>
      <c r="T597" s="475"/>
      <c r="U597" s="475"/>
      <c r="V597" s="475"/>
      <c r="W597" s="475"/>
      <c r="X597" s="475"/>
      <c r="Y597" s="475"/>
      <c r="Z597" s="475"/>
    </row>
    <row r="598" customHeight="1" spans="1:26">
      <c r="A598" s="475"/>
      <c r="B598" s="475"/>
      <c r="C598" s="475"/>
      <c r="D598" s="475"/>
      <c r="E598" s="475"/>
      <c r="F598" s="475"/>
      <c r="G598" s="475"/>
      <c r="H598" s="475"/>
      <c r="I598" s="475"/>
      <c r="J598" s="475"/>
      <c r="K598" s="475"/>
      <c r="L598" s="475"/>
      <c r="M598" s="475"/>
      <c r="N598" s="475"/>
      <c r="O598" s="475"/>
      <c r="P598" s="475"/>
      <c r="Q598" s="475"/>
      <c r="R598" s="475"/>
      <c r="S598" s="475"/>
      <c r="T598" s="475"/>
      <c r="U598" s="475"/>
      <c r="V598" s="475"/>
      <c r="W598" s="475"/>
      <c r="X598" s="475"/>
      <c r="Y598" s="475"/>
      <c r="Z598" s="475"/>
    </row>
    <row r="599" customHeight="1" spans="1:26">
      <c r="A599" s="475"/>
      <c r="B599" s="475"/>
      <c r="C599" s="475"/>
      <c r="D599" s="475"/>
      <c r="E599" s="475"/>
      <c r="F599" s="475"/>
      <c r="G599" s="475"/>
      <c r="H599" s="475"/>
      <c r="I599" s="475"/>
      <c r="J599" s="475"/>
      <c r="K599" s="475"/>
      <c r="L599" s="475"/>
      <c r="M599" s="475"/>
      <c r="N599" s="475"/>
      <c r="O599" s="475"/>
      <c r="P599" s="475"/>
      <c r="Q599" s="475"/>
      <c r="R599" s="475"/>
      <c r="S599" s="475"/>
      <c r="T599" s="475"/>
      <c r="U599" s="475"/>
      <c r="V599" s="475"/>
      <c r="W599" s="475"/>
      <c r="X599" s="475"/>
      <c r="Y599" s="475"/>
      <c r="Z599" s="475"/>
    </row>
    <row r="600" customHeight="1" spans="1:26">
      <c r="A600" s="475"/>
      <c r="B600" s="475"/>
      <c r="C600" s="475"/>
      <c r="D600" s="475"/>
      <c r="E600" s="475"/>
      <c r="F600" s="475"/>
      <c r="G600" s="475"/>
      <c r="H600" s="475"/>
      <c r="I600" s="475"/>
      <c r="J600" s="475"/>
      <c r="K600" s="475"/>
      <c r="L600" s="475"/>
      <c r="M600" s="475"/>
      <c r="N600" s="475"/>
      <c r="O600" s="475"/>
      <c r="P600" s="475"/>
      <c r="Q600" s="475"/>
      <c r="R600" s="475"/>
      <c r="S600" s="475"/>
      <c r="T600" s="475"/>
      <c r="U600" s="475"/>
      <c r="V600" s="475"/>
      <c r="W600" s="475"/>
      <c r="X600" s="475"/>
      <c r="Y600" s="475"/>
      <c r="Z600" s="475"/>
    </row>
    <row r="601" customHeight="1" spans="1:26">
      <c r="A601" s="475"/>
      <c r="B601" s="475"/>
      <c r="C601" s="475"/>
      <c r="D601" s="475"/>
      <c r="E601" s="475"/>
      <c r="F601" s="475"/>
      <c r="G601" s="475"/>
      <c r="H601" s="475"/>
      <c r="I601" s="475"/>
      <c r="J601" s="475"/>
      <c r="K601" s="475"/>
      <c r="L601" s="475"/>
      <c r="M601" s="475"/>
      <c r="N601" s="475"/>
      <c r="O601" s="475"/>
      <c r="P601" s="475"/>
      <c r="Q601" s="475"/>
      <c r="R601" s="475"/>
      <c r="S601" s="475"/>
      <c r="T601" s="475"/>
      <c r="U601" s="475"/>
      <c r="V601" s="475"/>
      <c r="W601" s="475"/>
      <c r="X601" s="475"/>
      <c r="Y601" s="475"/>
      <c r="Z601" s="475"/>
    </row>
    <row r="602" customHeight="1" spans="1:26">
      <c r="A602" s="475"/>
      <c r="B602" s="475"/>
      <c r="C602" s="475"/>
      <c r="D602" s="475"/>
      <c r="E602" s="475"/>
      <c r="F602" s="475"/>
      <c r="G602" s="475"/>
      <c r="H602" s="475"/>
      <c r="I602" s="475"/>
      <c r="J602" s="475"/>
      <c r="K602" s="475"/>
      <c r="L602" s="475"/>
      <c r="M602" s="475"/>
      <c r="N602" s="475"/>
      <c r="O602" s="475"/>
      <c r="P602" s="475"/>
      <c r="Q602" s="475"/>
      <c r="R602" s="475"/>
      <c r="S602" s="475"/>
      <c r="T602" s="475"/>
      <c r="U602" s="475"/>
      <c r="V602" s="475"/>
      <c r="W602" s="475"/>
      <c r="X602" s="475"/>
      <c r="Y602" s="475"/>
      <c r="Z602" s="475"/>
    </row>
    <row r="603" customHeight="1" spans="1:26">
      <c r="A603" s="475"/>
      <c r="B603" s="475"/>
      <c r="C603" s="475"/>
      <c r="D603" s="475"/>
      <c r="E603" s="475"/>
      <c r="F603" s="475"/>
      <c r="G603" s="475"/>
      <c r="H603" s="475"/>
      <c r="I603" s="475"/>
      <c r="J603" s="475"/>
      <c r="K603" s="475"/>
      <c r="L603" s="475"/>
      <c r="M603" s="475"/>
      <c r="N603" s="475"/>
      <c r="O603" s="475"/>
      <c r="P603" s="475"/>
      <c r="Q603" s="475"/>
      <c r="R603" s="475"/>
      <c r="S603" s="475"/>
      <c r="T603" s="475"/>
      <c r="U603" s="475"/>
      <c r="V603" s="475"/>
      <c r="W603" s="475"/>
      <c r="X603" s="475"/>
      <c r="Y603" s="475"/>
      <c r="Z603" s="475"/>
    </row>
    <row r="604" customHeight="1" spans="1:26">
      <c r="A604" s="475"/>
      <c r="B604" s="475"/>
      <c r="C604" s="475"/>
      <c r="D604" s="475"/>
      <c r="E604" s="475"/>
      <c r="F604" s="475"/>
      <c r="G604" s="475"/>
      <c r="H604" s="475"/>
      <c r="I604" s="475"/>
      <c r="J604" s="475"/>
      <c r="K604" s="475"/>
      <c r="L604" s="475"/>
      <c r="M604" s="475"/>
      <c r="N604" s="475"/>
      <c r="O604" s="475"/>
      <c r="P604" s="475"/>
      <c r="Q604" s="475"/>
      <c r="R604" s="475"/>
      <c r="S604" s="475"/>
      <c r="T604" s="475"/>
      <c r="U604" s="475"/>
      <c r="V604" s="475"/>
      <c r="W604" s="475"/>
      <c r="X604" s="475"/>
      <c r="Y604" s="475"/>
      <c r="Z604" s="475"/>
    </row>
    <row r="605" customHeight="1" spans="1:26">
      <c r="A605" s="475"/>
      <c r="B605" s="475"/>
      <c r="C605" s="475"/>
      <c r="D605" s="475"/>
      <c r="E605" s="475"/>
      <c r="F605" s="475"/>
      <c r="G605" s="475"/>
      <c r="H605" s="475"/>
      <c r="I605" s="475"/>
      <c r="J605" s="475"/>
      <c r="K605" s="475"/>
      <c r="L605" s="475"/>
      <c r="M605" s="475"/>
      <c r="N605" s="475"/>
      <c r="O605" s="475"/>
      <c r="P605" s="475"/>
      <c r="Q605" s="475"/>
      <c r="R605" s="475"/>
      <c r="S605" s="475"/>
      <c r="T605" s="475"/>
      <c r="U605" s="475"/>
      <c r="V605" s="475"/>
      <c r="W605" s="475"/>
      <c r="X605" s="475"/>
      <c r="Y605" s="475"/>
      <c r="Z605" s="475"/>
    </row>
    <row r="606" customHeight="1" spans="1:26">
      <c r="A606" s="475"/>
      <c r="B606" s="475"/>
      <c r="C606" s="475"/>
      <c r="D606" s="475"/>
      <c r="E606" s="475"/>
      <c r="F606" s="475"/>
      <c r="G606" s="475"/>
      <c r="H606" s="475"/>
      <c r="I606" s="475"/>
      <c r="J606" s="475"/>
      <c r="K606" s="475"/>
      <c r="L606" s="475"/>
      <c r="M606" s="475"/>
      <c r="N606" s="475"/>
      <c r="O606" s="475"/>
      <c r="P606" s="475"/>
      <c r="Q606" s="475"/>
      <c r="R606" s="475"/>
      <c r="S606" s="475"/>
      <c r="T606" s="475"/>
      <c r="U606" s="475"/>
      <c r="V606" s="475"/>
      <c r="W606" s="475"/>
      <c r="X606" s="475"/>
      <c r="Y606" s="475"/>
      <c r="Z606" s="475"/>
    </row>
    <row r="607" customHeight="1" spans="1:26">
      <c r="A607" s="475"/>
      <c r="B607" s="475"/>
      <c r="C607" s="475"/>
      <c r="D607" s="475"/>
      <c r="E607" s="475"/>
      <c r="F607" s="475"/>
      <c r="G607" s="475"/>
      <c r="H607" s="475"/>
      <c r="I607" s="475"/>
      <c r="J607" s="475"/>
      <c r="K607" s="475"/>
      <c r="L607" s="475"/>
      <c r="M607" s="475"/>
      <c r="N607" s="475"/>
      <c r="O607" s="475"/>
      <c r="P607" s="475"/>
      <c r="Q607" s="475"/>
      <c r="R607" s="475"/>
      <c r="S607" s="475"/>
      <c r="T607" s="475"/>
      <c r="U607" s="475"/>
      <c r="V607" s="475"/>
      <c r="W607" s="475"/>
      <c r="X607" s="475"/>
      <c r="Y607" s="475"/>
      <c r="Z607" s="475"/>
    </row>
    <row r="608" customHeight="1" spans="1:26">
      <c r="A608" s="475"/>
      <c r="B608" s="475"/>
      <c r="C608" s="475"/>
      <c r="D608" s="475"/>
      <c r="E608" s="475"/>
      <c r="F608" s="475"/>
      <c r="G608" s="475"/>
      <c r="H608" s="475"/>
      <c r="I608" s="475"/>
      <c r="J608" s="475"/>
      <c r="K608" s="475"/>
      <c r="L608" s="475"/>
      <c r="M608" s="475"/>
      <c r="N608" s="475"/>
      <c r="O608" s="475"/>
      <c r="P608" s="475"/>
      <c r="Q608" s="475"/>
      <c r="R608" s="475"/>
      <c r="S608" s="475"/>
      <c r="T608" s="475"/>
      <c r="U608" s="475"/>
      <c r="V608" s="475"/>
      <c r="W608" s="475"/>
      <c r="X608" s="475"/>
      <c r="Y608" s="475"/>
      <c r="Z608" s="475"/>
    </row>
    <row r="609" customHeight="1" spans="1:26">
      <c r="A609" s="475"/>
      <c r="B609" s="475"/>
      <c r="C609" s="475"/>
      <c r="D609" s="475"/>
      <c r="E609" s="475"/>
      <c r="F609" s="475"/>
      <c r="G609" s="475"/>
      <c r="H609" s="475"/>
      <c r="I609" s="475"/>
      <c r="J609" s="475"/>
      <c r="K609" s="475"/>
      <c r="L609" s="475"/>
      <c r="M609" s="475"/>
      <c r="N609" s="475"/>
      <c r="O609" s="475"/>
      <c r="P609" s="475"/>
      <c r="Q609" s="475"/>
      <c r="R609" s="475"/>
      <c r="S609" s="475"/>
      <c r="T609" s="475"/>
      <c r="U609" s="475"/>
      <c r="V609" s="475"/>
      <c r="W609" s="475"/>
      <c r="X609" s="475"/>
      <c r="Y609" s="475"/>
      <c r="Z609" s="475"/>
    </row>
    <row r="610" customHeight="1" spans="1:26">
      <c r="A610" s="475"/>
      <c r="B610" s="475"/>
      <c r="C610" s="475"/>
      <c r="D610" s="475"/>
      <c r="E610" s="475"/>
      <c r="F610" s="475"/>
      <c r="G610" s="475"/>
      <c r="H610" s="475"/>
      <c r="I610" s="475"/>
      <c r="J610" s="475"/>
      <c r="K610" s="475"/>
      <c r="L610" s="475"/>
      <c r="M610" s="475"/>
      <c r="N610" s="475"/>
      <c r="O610" s="475"/>
      <c r="P610" s="475"/>
      <c r="Q610" s="475"/>
      <c r="R610" s="475"/>
      <c r="S610" s="475"/>
      <c r="T610" s="475"/>
      <c r="U610" s="475"/>
      <c r="V610" s="475"/>
      <c r="W610" s="475"/>
      <c r="X610" s="475"/>
      <c r="Y610" s="475"/>
      <c r="Z610" s="475"/>
    </row>
    <row r="611" customHeight="1" spans="1:26">
      <c r="A611" s="475"/>
      <c r="B611" s="475"/>
      <c r="C611" s="475"/>
      <c r="D611" s="475"/>
      <c r="E611" s="475"/>
      <c r="F611" s="475"/>
      <c r="G611" s="475"/>
      <c r="H611" s="475"/>
      <c r="I611" s="475"/>
      <c r="J611" s="475"/>
      <c r="K611" s="475"/>
      <c r="L611" s="475"/>
      <c r="M611" s="475"/>
      <c r="N611" s="475"/>
      <c r="O611" s="475"/>
      <c r="P611" s="475"/>
      <c r="Q611" s="475"/>
      <c r="R611" s="475"/>
      <c r="S611" s="475"/>
      <c r="T611" s="475"/>
      <c r="U611" s="475"/>
      <c r="V611" s="475"/>
      <c r="W611" s="475"/>
      <c r="X611" s="475"/>
      <c r="Y611" s="475"/>
      <c r="Z611" s="475"/>
    </row>
    <row r="612" customHeight="1" spans="1:26">
      <c r="A612" s="475"/>
      <c r="B612" s="475"/>
      <c r="C612" s="475"/>
      <c r="D612" s="475"/>
      <c r="E612" s="475"/>
      <c r="F612" s="475"/>
      <c r="G612" s="475"/>
      <c r="H612" s="475"/>
      <c r="I612" s="475"/>
      <c r="J612" s="475"/>
      <c r="K612" s="475"/>
      <c r="L612" s="475"/>
      <c r="M612" s="475"/>
      <c r="N612" s="475"/>
      <c r="O612" s="475"/>
      <c r="P612" s="475"/>
      <c r="Q612" s="475"/>
      <c r="R612" s="475"/>
      <c r="S612" s="475"/>
      <c r="T612" s="475"/>
      <c r="U612" s="475"/>
      <c r="V612" s="475"/>
      <c r="W612" s="475"/>
      <c r="X612" s="475"/>
      <c r="Y612" s="475"/>
      <c r="Z612" s="475"/>
    </row>
    <row r="613" customHeight="1" spans="1:26">
      <c r="A613" s="475"/>
      <c r="B613" s="475"/>
      <c r="C613" s="475"/>
      <c r="D613" s="475"/>
      <c r="E613" s="475"/>
      <c r="F613" s="475"/>
      <c r="G613" s="475"/>
      <c r="H613" s="475"/>
      <c r="I613" s="475"/>
      <c r="J613" s="475"/>
      <c r="K613" s="475"/>
      <c r="L613" s="475"/>
      <c r="M613" s="475"/>
      <c r="N613" s="475"/>
      <c r="O613" s="475"/>
      <c r="P613" s="475"/>
      <c r="Q613" s="475"/>
      <c r="R613" s="475"/>
      <c r="S613" s="475"/>
      <c r="T613" s="475"/>
      <c r="U613" s="475"/>
      <c r="V613" s="475"/>
      <c r="W613" s="475"/>
      <c r="X613" s="475"/>
      <c r="Y613" s="475"/>
      <c r="Z613" s="475"/>
    </row>
    <row r="614" customHeight="1" spans="1:26">
      <c r="A614" s="475"/>
      <c r="B614" s="475"/>
      <c r="C614" s="475"/>
      <c r="D614" s="475"/>
      <c r="E614" s="475"/>
      <c r="F614" s="475"/>
      <c r="G614" s="475"/>
      <c r="H614" s="475"/>
      <c r="I614" s="475"/>
      <c r="J614" s="475"/>
      <c r="K614" s="475"/>
      <c r="L614" s="475"/>
      <c r="M614" s="475"/>
      <c r="N614" s="475"/>
      <c r="O614" s="475"/>
      <c r="P614" s="475"/>
      <c r="Q614" s="475"/>
      <c r="R614" s="475"/>
      <c r="S614" s="475"/>
      <c r="T614" s="475"/>
      <c r="U614" s="475"/>
      <c r="V614" s="475"/>
      <c r="W614" s="475"/>
      <c r="X614" s="475"/>
      <c r="Y614" s="475"/>
      <c r="Z614" s="475"/>
    </row>
    <row r="615" customHeight="1" spans="1:26">
      <c r="A615" s="475"/>
      <c r="B615" s="475"/>
      <c r="C615" s="475"/>
      <c r="D615" s="475"/>
      <c r="E615" s="475"/>
      <c r="F615" s="475"/>
      <c r="G615" s="475"/>
      <c r="H615" s="475"/>
      <c r="I615" s="475"/>
      <c r="J615" s="475"/>
      <c r="K615" s="475"/>
      <c r="L615" s="475"/>
      <c r="M615" s="475"/>
      <c r="N615" s="475"/>
      <c r="O615" s="475"/>
      <c r="P615" s="475"/>
      <c r="Q615" s="475"/>
      <c r="R615" s="475"/>
      <c r="S615" s="475"/>
      <c r="T615" s="475"/>
      <c r="U615" s="475"/>
      <c r="V615" s="475"/>
      <c r="W615" s="475"/>
      <c r="X615" s="475"/>
      <c r="Y615" s="475"/>
      <c r="Z615" s="475"/>
    </row>
    <row r="616" customHeight="1" spans="1:26">
      <c r="A616" s="475"/>
      <c r="B616" s="475"/>
      <c r="C616" s="475"/>
      <c r="D616" s="475"/>
      <c r="E616" s="475"/>
      <c r="F616" s="475"/>
      <c r="G616" s="475"/>
      <c r="H616" s="475"/>
      <c r="I616" s="475"/>
      <c r="J616" s="475"/>
      <c r="K616" s="475"/>
      <c r="L616" s="475"/>
      <c r="M616" s="475"/>
      <c r="N616" s="475"/>
      <c r="O616" s="475"/>
      <c r="P616" s="475"/>
      <c r="Q616" s="475"/>
      <c r="R616" s="475"/>
      <c r="S616" s="475"/>
      <c r="T616" s="475"/>
      <c r="U616" s="475"/>
      <c r="V616" s="475"/>
      <c r="W616" s="475"/>
      <c r="X616" s="475"/>
      <c r="Y616" s="475"/>
      <c r="Z616" s="475"/>
    </row>
    <row r="617" customHeight="1" spans="1:26">
      <c r="A617" s="475"/>
      <c r="B617" s="475"/>
      <c r="C617" s="475"/>
      <c r="D617" s="475"/>
      <c r="E617" s="475"/>
      <c r="F617" s="475"/>
      <c r="G617" s="475"/>
      <c r="H617" s="475"/>
      <c r="I617" s="475"/>
      <c r="J617" s="475"/>
      <c r="K617" s="475"/>
      <c r="L617" s="475"/>
      <c r="M617" s="475"/>
      <c r="N617" s="475"/>
      <c r="O617" s="475"/>
      <c r="P617" s="475"/>
      <c r="Q617" s="475"/>
      <c r="R617" s="475"/>
      <c r="S617" s="475"/>
      <c r="T617" s="475"/>
      <c r="U617" s="475"/>
      <c r="V617" s="475"/>
      <c r="W617" s="475"/>
      <c r="X617" s="475"/>
      <c r="Y617" s="475"/>
      <c r="Z617" s="475"/>
    </row>
    <row r="618" customHeight="1" spans="1:26">
      <c r="A618" s="475"/>
      <c r="B618" s="475"/>
      <c r="C618" s="475"/>
      <c r="D618" s="475"/>
      <c r="E618" s="475"/>
      <c r="F618" s="475"/>
      <c r="G618" s="475"/>
      <c r="H618" s="475"/>
      <c r="I618" s="475"/>
      <c r="J618" s="475"/>
      <c r="K618" s="475"/>
      <c r="L618" s="475"/>
      <c r="M618" s="475"/>
      <c r="N618" s="475"/>
      <c r="O618" s="475"/>
      <c r="P618" s="475"/>
      <c r="Q618" s="475"/>
      <c r="R618" s="475"/>
      <c r="S618" s="475"/>
      <c r="T618" s="475"/>
      <c r="U618" s="475"/>
      <c r="V618" s="475"/>
      <c r="W618" s="475"/>
      <c r="X618" s="475"/>
      <c r="Y618" s="475"/>
      <c r="Z618" s="475"/>
    </row>
    <row r="619" customHeight="1" spans="1:26">
      <c r="A619" s="475"/>
      <c r="B619" s="475"/>
      <c r="C619" s="475"/>
      <c r="D619" s="475"/>
      <c r="E619" s="475"/>
      <c r="F619" s="475"/>
      <c r="G619" s="475"/>
      <c r="H619" s="475"/>
      <c r="I619" s="475"/>
      <c r="J619" s="475"/>
      <c r="K619" s="475"/>
      <c r="L619" s="475"/>
      <c r="M619" s="475"/>
      <c r="N619" s="475"/>
      <c r="O619" s="475"/>
      <c r="P619" s="475"/>
      <c r="Q619" s="475"/>
      <c r="R619" s="475"/>
      <c r="S619" s="475"/>
      <c r="T619" s="475"/>
      <c r="U619" s="475"/>
      <c r="V619" s="475"/>
      <c r="W619" s="475"/>
      <c r="X619" s="475"/>
      <c r="Y619" s="475"/>
      <c r="Z619" s="475"/>
    </row>
    <row r="620" customHeight="1" spans="1:26">
      <c r="A620" s="475"/>
      <c r="B620" s="475"/>
      <c r="C620" s="475"/>
      <c r="D620" s="475"/>
      <c r="E620" s="475"/>
      <c r="F620" s="475"/>
      <c r="G620" s="475"/>
      <c r="H620" s="475"/>
      <c r="I620" s="475"/>
      <c r="J620" s="475"/>
      <c r="K620" s="475"/>
      <c r="L620" s="475"/>
      <c r="M620" s="475"/>
      <c r="N620" s="475"/>
      <c r="O620" s="475"/>
      <c r="P620" s="475"/>
      <c r="Q620" s="475"/>
      <c r="R620" s="475"/>
      <c r="S620" s="475"/>
      <c r="T620" s="475"/>
      <c r="U620" s="475"/>
      <c r="V620" s="475"/>
      <c r="W620" s="475"/>
      <c r="X620" s="475"/>
      <c r="Y620" s="475"/>
      <c r="Z620" s="475"/>
    </row>
    <row r="621" customHeight="1" spans="1:26">
      <c r="A621" s="475"/>
      <c r="B621" s="475"/>
      <c r="C621" s="475"/>
      <c r="D621" s="475"/>
      <c r="E621" s="475"/>
      <c r="F621" s="475"/>
      <c r="G621" s="475"/>
      <c r="H621" s="475"/>
      <c r="I621" s="475"/>
      <c r="J621" s="475"/>
      <c r="K621" s="475"/>
      <c r="L621" s="475"/>
      <c r="M621" s="475"/>
      <c r="N621" s="475"/>
      <c r="O621" s="475"/>
      <c r="P621" s="475"/>
      <c r="Q621" s="475"/>
      <c r="R621" s="475"/>
      <c r="S621" s="475"/>
      <c r="T621" s="475"/>
      <c r="U621" s="475"/>
      <c r="V621" s="475"/>
      <c r="W621" s="475"/>
      <c r="X621" s="475"/>
      <c r="Y621" s="475"/>
      <c r="Z621" s="475"/>
    </row>
    <row r="622" customHeight="1" spans="1:26">
      <c r="A622" s="475"/>
      <c r="B622" s="475"/>
      <c r="C622" s="475"/>
      <c r="D622" s="475"/>
      <c r="E622" s="475"/>
      <c r="F622" s="475"/>
      <c r="G622" s="475"/>
      <c r="H622" s="475"/>
      <c r="I622" s="475"/>
      <c r="J622" s="475"/>
      <c r="K622" s="475"/>
      <c r="L622" s="475"/>
      <c r="M622" s="475"/>
      <c r="N622" s="475"/>
      <c r="O622" s="475"/>
      <c r="P622" s="475"/>
      <c r="Q622" s="475"/>
      <c r="R622" s="475"/>
      <c r="S622" s="475"/>
      <c r="T622" s="475"/>
      <c r="U622" s="475"/>
      <c r="V622" s="475"/>
      <c r="W622" s="475"/>
      <c r="X622" s="475"/>
      <c r="Y622" s="475"/>
      <c r="Z622" s="475"/>
    </row>
    <row r="623" customHeight="1" spans="1:26">
      <c r="A623" s="475"/>
      <c r="B623" s="475"/>
      <c r="C623" s="475"/>
      <c r="D623" s="475"/>
      <c r="E623" s="475"/>
      <c r="F623" s="475"/>
      <c r="G623" s="475"/>
      <c r="H623" s="475"/>
      <c r="I623" s="475"/>
      <c r="J623" s="475"/>
      <c r="K623" s="475"/>
      <c r="L623" s="475"/>
      <c r="M623" s="475"/>
      <c r="N623" s="475"/>
      <c r="O623" s="475"/>
      <c r="P623" s="475"/>
      <c r="Q623" s="475"/>
      <c r="R623" s="475"/>
      <c r="S623" s="475"/>
      <c r="T623" s="475"/>
      <c r="U623" s="475"/>
      <c r="V623" s="475"/>
      <c r="W623" s="475"/>
      <c r="X623" s="475"/>
      <c r="Y623" s="475"/>
      <c r="Z623" s="475"/>
    </row>
    <row r="624" customHeight="1" spans="1:26">
      <c r="A624" s="475"/>
      <c r="B624" s="475"/>
      <c r="C624" s="475"/>
      <c r="D624" s="475"/>
      <c r="E624" s="475"/>
      <c r="F624" s="475"/>
      <c r="G624" s="475"/>
      <c r="H624" s="475"/>
      <c r="I624" s="475"/>
      <c r="J624" s="475"/>
      <c r="K624" s="475"/>
      <c r="L624" s="475"/>
      <c r="M624" s="475"/>
      <c r="N624" s="475"/>
      <c r="O624" s="475"/>
      <c r="P624" s="475"/>
      <c r="Q624" s="475"/>
      <c r="R624" s="475"/>
      <c r="S624" s="475"/>
      <c r="T624" s="475"/>
      <c r="U624" s="475"/>
      <c r="V624" s="475"/>
      <c r="W624" s="475"/>
      <c r="X624" s="475"/>
      <c r="Y624" s="475"/>
      <c r="Z624" s="475"/>
    </row>
    <row r="625" customHeight="1" spans="1:26">
      <c r="A625" s="475"/>
      <c r="B625" s="475"/>
      <c r="C625" s="475"/>
      <c r="D625" s="475"/>
      <c r="E625" s="475"/>
      <c r="F625" s="475"/>
      <c r="G625" s="475"/>
      <c r="H625" s="475"/>
      <c r="I625" s="475"/>
      <c r="J625" s="475"/>
      <c r="K625" s="475"/>
      <c r="L625" s="475"/>
      <c r="M625" s="475"/>
      <c r="N625" s="475"/>
      <c r="O625" s="475"/>
      <c r="P625" s="475"/>
      <c r="Q625" s="475"/>
      <c r="R625" s="475"/>
      <c r="S625" s="475"/>
      <c r="T625" s="475"/>
      <c r="U625" s="475"/>
      <c r="V625" s="475"/>
      <c r="W625" s="475"/>
      <c r="X625" s="475"/>
      <c r="Y625" s="475"/>
      <c r="Z625" s="475"/>
    </row>
    <row r="626" customHeight="1" spans="1:26">
      <c r="A626" s="475"/>
      <c r="B626" s="475"/>
      <c r="C626" s="475"/>
      <c r="D626" s="475"/>
      <c r="E626" s="475"/>
      <c r="F626" s="475"/>
      <c r="G626" s="475"/>
      <c r="H626" s="475"/>
      <c r="I626" s="475"/>
      <c r="J626" s="475"/>
      <c r="K626" s="475"/>
      <c r="L626" s="475"/>
      <c r="M626" s="475"/>
      <c r="N626" s="475"/>
      <c r="O626" s="475"/>
      <c r="P626" s="475"/>
      <c r="Q626" s="475"/>
      <c r="R626" s="475"/>
      <c r="S626" s="475"/>
      <c r="T626" s="475"/>
      <c r="U626" s="475"/>
      <c r="V626" s="475"/>
      <c r="W626" s="475"/>
      <c r="X626" s="475"/>
      <c r="Y626" s="475"/>
      <c r="Z626" s="475"/>
    </row>
    <row r="627" customHeight="1" spans="1:26">
      <c r="A627" s="475"/>
      <c r="B627" s="475"/>
      <c r="C627" s="475"/>
      <c r="D627" s="475"/>
      <c r="E627" s="475"/>
      <c r="F627" s="475"/>
      <c r="G627" s="475"/>
      <c r="H627" s="475"/>
      <c r="I627" s="475"/>
      <c r="J627" s="475"/>
      <c r="K627" s="475"/>
      <c r="L627" s="475"/>
      <c r="M627" s="475"/>
      <c r="N627" s="475"/>
      <c r="O627" s="475"/>
      <c r="P627" s="475"/>
      <c r="Q627" s="475"/>
      <c r="R627" s="475"/>
      <c r="S627" s="475"/>
      <c r="T627" s="475"/>
      <c r="U627" s="475"/>
      <c r="V627" s="475"/>
      <c r="W627" s="475"/>
      <c r="X627" s="475"/>
      <c r="Y627" s="475"/>
      <c r="Z627" s="475"/>
    </row>
    <row r="628" customHeight="1" spans="1:26">
      <c r="A628" s="475"/>
      <c r="B628" s="475"/>
      <c r="C628" s="475"/>
      <c r="D628" s="475"/>
      <c r="E628" s="475"/>
      <c r="F628" s="475"/>
      <c r="G628" s="475"/>
      <c r="H628" s="475"/>
      <c r="I628" s="475"/>
      <c r="J628" s="475"/>
      <c r="K628" s="475"/>
      <c r="L628" s="475"/>
      <c r="M628" s="475"/>
      <c r="N628" s="475"/>
      <c r="O628" s="475"/>
      <c r="P628" s="475"/>
      <c r="Q628" s="475"/>
      <c r="R628" s="475"/>
      <c r="S628" s="475"/>
      <c r="T628" s="475"/>
      <c r="U628" s="475"/>
      <c r="V628" s="475"/>
      <c r="W628" s="475"/>
      <c r="X628" s="475"/>
      <c r="Y628" s="475"/>
      <c r="Z628" s="475"/>
    </row>
    <row r="629" customHeight="1" spans="1:26">
      <c r="A629" s="475"/>
      <c r="B629" s="475"/>
      <c r="C629" s="475"/>
      <c r="D629" s="475"/>
      <c r="E629" s="475"/>
      <c r="F629" s="475"/>
      <c r="G629" s="475"/>
      <c r="H629" s="475"/>
      <c r="I629" s="475"/>
      <c r="J629" s="475"/>
      <c r="K629" s="475"/>
      <c r="L629" s="475"/>
      <c r="M629" s="475"/>
      <c r="N629" s="475"/>
      <c r="O629" s="475"/>
      <c r="P629" s="475"/>
      <c r="Q629" s="475"/>
      <c r="R629" s="475"/>
      <c r="S629" s="475"/>
      <c r="T629" s="475"/>
      <c r="U629" s="475"/>
      <c r="V629" s="475"/>
      <c r="W629" s="475"/>
      <c r="X629" s="475"/>
      <c r="Y629" s="475"/>
      <c r="Z629" s="475"/>
    </row>
    <row r="630" customHeight="1" spans="1:26">
      <c r="A630" s="475"/>
      <c r="B630" s="475"/>
      <c r="C630" s="475"/>
      <c r="D630" s="475"/>
      <c r="E630" s="475"/>
      <c r="F630" s="475"/>
      <c r="G630" s="475"/>
      <c r="H630" s="475"/>
      <c r="I630" s="475"/>
      <c r="J630" s="475"/>
      <c r="K630" s="475"/>
      <c r="L630" s="475"/>
      <c r="M630" s="475"/>
      <c r="N630" s="475"/>
      <c r="O630" s="475"/>
      <c r="P630" s="475"/>
      <c r="Q630" s="475"/>
      <c r="R630" s="475"/>
      <c r="S630" s="475"/>
      <c r="T630" s="475"/>
      <c r="U630" s="475"/>
      <c r="V630" s="475"/>
      <c r="W630" s="475"/>
      <c r="X630" s="475"/>
      <c r="Y630" s="475"/>
      <c r="Z630" s="475"/>
    </row>
    <row r="631" customHeight="1" spans="1:26">
      <c r="A631" s="475"/>
      <c r="B631" s="475"/>
      <c r="C631" s="475"/>
      <c r="D631" s="475"/>
      <c r="E631" s="475"/>
      <c r="F631" s="475"/>
      <c r="G631" s="475"/>
      <c r="H631" s="475"/>
      <c r="I631" s="475"/>
      <c r="J631" s="475"/>
      <c r="K631" s="475"/>
      <c r="L631" s="475"/>
      <c r="M631" s="475"/>
      <c r="N631" s="475"/>
      <c r="O631" s="475"/>
      <c r="P631" s="475"/>
      <c r="Q631" s="475"/>
      <c r="R631" s="475"/>
      <c r="S631" s="475"/>
      <c r="T631" s="475"/>
      <c r="U631" s="475"/>
      <c r="V631" s="475"/>
      <c r="W631" s="475"/>
      <c r="X631" s="475"/>
      <c r="Y631" s="475"/>
      <c r="Z631" s="475"/>
    </row>
    <row r="632" customHeight="1" spans="1:26">
      <c r="A632" s="475"/>
      <c r="B632" s="475"/>
      <c r="C632" s="475"/>
      <c r="D632" s="475"/>
      <c r="E632" s="475"/>
      <c r="F632" s="475"/>
      <c r="G632" s="475"/>
      <c r="H632" s="475"/>
      <c r="I632" s="475"/>
      <c r="J632" s="475"/>
      <c r="K632" s="475"/>
      <c r="L632" s="475"/>
      <c r="M632" s="475"/>
      <c r="N632" s="475"/>
      <c r="O632" s="475"/>
      <c r="P632" s="475"/>
      <c r="Q632" s="475"/>
      <c r="R632" s="475"/>
      <c r="S632" s="475"/>
      <c r="T632" s="475"/>
      <c r="U632" s="475"/>
      <c r="V632" s="475"/>
      <c r="W632" s="475"/>
      <c r="X632" s="475"/>
      <c r="Y632" s="475"/>
      <c r="Z632" s="475"/>
    </row>
    <row r="633" customHeight="1" spans="1:26">
      <c r="A633" s="475"/>
      <c r="B633" s="475"/>
      <c r="C633" s="475"/>
      <c r="D633" s="475"/>
      <c r="E633" s="475"/>
      <c r="F633" s="475"/>
      <c r="G633" s="475"/>
      <c r="H633" s="475"/>
      <c r="I633" s="475"/>
      <c r="J633" s="475"/>
      <c r="K633" s="475"/>
      <c r="L633" s="475"/>
      <c r="M633" s="475"/>
      <c r="N633" s="475"/>
      <c r="O633" s="475"/>
      <c r="P633" s="475"/>
      <c r="Q633" s="475"/>
      <c r="R633" s="475"/>
      <c r="S633" s="475"/>
      <c r="T633" s="475"/>
      <c r="U633" s="475"/>
      <c r="V633" s="475"/>
      <c r="W633" s="475"/>
      <c r="X633" s="475"/>
      <c r="Y633" s="475"/>
      <c r="Z633" s="475"/>
    </row>
    <row r="634" customHeight="1" spans="1:26">
      <c r="A634" s="475"/>
      <c r="B634" s="475"/>
      <c r="C634" s="475"/>
      <c r="D634" s="475"/>
      <c r="E634" s="475"/>
      <c r="F634" s="475"/>
      <c r="G634" s="475"/>
      <c r="H634" s="475"/>
      <c r="I634" s="475"/>
      <c r="J634" s="475"/>
      <c r="K634" s="475"/>
      <c r="L634" s="475"/>
      <c r="M634" s="475"/>
      <c r="N634" s="475"/>
      <c r="O634" s="475"/>
      <c r="P634" s="475"/>
      <c r="Q634" s="475"/>
      <c r="R634" s="475"/>
      <c r="S634" s="475"/>
      <c r="T634" s="475"/>
      <c r="U634" s="475"/>
      <c r="V634" s="475"/>
      <c r="W634" s="475"/>
      <c r="X634" s="475"/>
      <c r="Y634" s="475"/>
      <c r="Z634" s="475"/>
    </row>
    <row r="635" customHeight="1" spans="1:26">
      <c r="A635" s="475"/>
      <c r="B635" s="475"/>
      <c r="C635" s="475"/>
      <c r="D635" s="475"/>
      <c r="E635" s="475"/>
      <c r="F635" s="475"/>
      <c r="G635" s="475"/>
      <c r="H635" s="475"/>
      <c r="I635" s="475"/>
      <c r="J635" s="475"/>
      <c r="K635" s="475"/>
      <c r="L635" s="475"/>
      <c r="M635" s="475"/>
      <c r="N635" s="475"/>
      <c r="O635" s="475"/>
      <c r="P635" s="475"/>
      <c r="Q635" s="475"/>
      <c r="R635" s="475"/>
      <c r="S635" s="475"/>
      <c r="T635" s="475"/>
      <c r="U635" s="475"/>
      <c r="V635" s="475"/>
      <c r="W635" s="475"/>
      <c r="X635" s="475"/>
      <c r="Y635" s="475"/>
      <c r="Z635" s="475"/>
    </row>
    <row r="636" customHeight="1" spans="1:26">
      <c r="A636" s="475"/>
      <c r="B636" s="475"/>
      <c r="C636" s="475"/>
      <c r="D636" s="475"/>
      <c r="E636" s="475"/>
      <c r="F636" s="475"/>
      <c r="G636" s="475"/>
      <c r="H636" s="475"/>
      <c r="I636" s="475"/>
      <c r="J636" s="475"/>
      <c r="K636" s="475"/>
      <c r="L636" s="475"/>
      <c r="M636" s="475"/>
      <c r="N636" s="475"/>
      <c r="O636" s="475"/>
      <c r="P636" s="475"/>
      <c r="Q636" s="475"/>
      <c r="R636" s="475"/>
      <c r="S636" s="475"/>
      <c r="T636" s="475"/>
      <c r="U636" s="475"/>
      <c r="V636" s="475"/>
      <c r="W636" s="475"/>
      <c r="X636" s="475"/>
      <c r="Y636" s="475"/>
      <c r="Z636" s="475"/>
    </row>
    <row r="637" customHeight="1" spans="1:26">
      <c r="A637" s="475"/>
      <c r="B637" s="475"/>
      <c r="C637" s="475"/>
      <c r="D637" s="475"/>
      <c r="E637" s="475"/>
      <c r="F637" s="475"/>
      <c r="G637" s="475"/>
      <c r="H637" s="475"/>
      <c r="I637" s="475"/>
      <c r="J637" s="475"/>
      <c r="K637" s="475"/>
      <c r="L637" s="475"/>
      <c r="M637" s="475"/>
      <c r="N637" s="475"/>
      <c r="O637" s="475"/>
      <c r="P637" s="475"/>
      <c r="Q637" s="475"/>
      <c r="R637" s="475"/>
      <c r="S637" s="475"/>
      <c r="T637" s="475"/>
      <c r="U637" s="475"/>
      <c r="V637" s="475"/>
      <c r="W637" s="475"/>
      <c r="X637" s="475"/>
      <c r="Y637" s="475"/>
      <c r="Z637" s="475"/>
    </row>
    <row r="638" customHeight="1" spans="1:26">
      <c r="A638" s="475"/>
      <c r="B638" s="475"/>
      <c r="C638" s="475"/>
      <c r="D638" s="475"/>
      <c r="E638" s="475"/>
      <c r="F638" s="475"/>
      <c r="G638" s="475"/>
      <c r="H638" s="475"/>
      <c r="I638" s="475"/>
      <c r="J638" s="475"/>
      <c r="K638" s="475"/>
      <c r="L638" s="475"/>
      <c r="M638" s="475"/>
      <c r="N638" s="475"/>
      <c r="O638" s="475"/>
      <c r="P638" s="475"/>
      <c r="Q638" s="475"/>
      <c r="R638" s="475"/>
      <c r="S638" s="475"/>
      <c r="T638" s="475"/>
      <c r="U638" s="475"/>
      <c r="V638" s="475"/>
      <c r="W638" s="475"/>
      <c r="X638" s="475"/>
      <c r="Y638" s="475"/>
      <c r="Z638" s="475"/>
    </row>
    <row r="639" customHeight="1" spans="1:26">
      <c r="A639" s="475"/>
      <c r="B639" s="475"/>
      <c r="C639" s="475"/>
      <c r="D639" s="475"/>
      <c r="E639" s="475"/>
      <c r="F639" s="475"/>
      <c r="G639" s="475"/>
      <c r="H639" s="475"/>
      <c r="I639" s="475"/>
      <c r="J639" s="475"/>
      <c r="K639" s="475"/>
      <c r="L639" s="475"/>
      <c r="M639" s="475"/>
      <c r="N639" s="475"/>
      <c r="O639" s="475"/>
      <c r="P639" s="475"/>
      <c r="Q639" s="475"/>
      <c r="R639" s="475"/>
      <c r="S639" s="475"/>
      <c r="T639" s="475"/>
      <c r="U639" s="475"/>
      <c r="V639" s="475"/>
      <c r="W639" s="475"/>
      <c r="X639" s="475"/>
      <c r="Y639" s="475"/>
      <c r="Z639" s="475"/>
    </row>
    <row r="640" customHeight="1" spans="1:26">
      <c r="A640" s="475"/>
      <c r="B640" s="475"/>
      <c r="C640" s="475"/>
      <c r="D640" s="475"/>
      <c r="E640" s="475"/>
      <c r="F640" s="475"/>
      <c r="G640" s="475"/>
      <c r="H640" s="475"/>
      <c r="I640" s="475"/>
      <c r="J640" s="475"/>
      <c r="K640" s="475"/>
      <c r="L640" s="475"/>
      <c r="M640" s="475"/>
      <c r="N640" s="475"/>
      <c r="O640" s="475"/>
      <c r="P640" s="475"/>
      <c r="Q640" s="475"/>
      <c r="R640" s="475"/>
      <c r="S640" s="475"/>
      <c r="T640" s="475"/>
      <c r="U640" s="475"/>
      <c r="V640" s="475"/>
      <c r="W640" s="475"/>
      <c r="X640" s="475"/>
      <c r="Y640" s="475"/>
      <c r="Z640" s="475"/>
    </row>
    <row r="641" customHeight="1" spans="1:26">
      <c r="A641" s="475"/>
      <c r="B641" s="475"/>
      <c r="C641" s="475"/>
      <c r="D641" s="475"/>
      <c r="E641" s="475"/>
      <c r="F641" s="475"/>
      <c r="G641" s="475"/>
      <c r="H641" s="475"/>
      <c r="I641" s="475"/>
      <c r="J641" s="475"/>
      <c r="K641" s="475"/>
      <c r="L641" s="475"/>
      <c r="M641" s="475"/>
      <c r="N641" s="475"/>
      <c r="O641" s="475"/>
      <c r="P641" s="475"/>
      <c r="Q641" s="475"/>
      <c r="R641" s="475"/>
      <c r="S641" s="475"/>
      <c r="T641" s="475"/>
      <c r="U641" s="475"/>
      <c r="V641" s="475"/>
      <c r="W641" s="475"/>
      <c r="X641" s="475"/>
      <c r="Y641" s="475"/>
      <c r="Z641" s="475"/>
    </row>
    <row r="642" customHeight="1" spans="1:26">
      <c r="A642" s="475"/>
      <c r="B642" s="475"/>
      <c r="C642" s="475"/>
      <c r="D642" s="475"/>
      <c r="E642" s="475"/>
      <c r="F642" s="475"/>
      <c r="G642" s="475"/>
      <c r="H642" s="475"/>
      <c r="I642" s="475"/>
      <c r="J642" s="475"/>
      <c r="K642" s="475"/>
      <c r="L642" s="475"/>
      <c r="M642" s="475"/>
      <c r="N642" s="475"/>
      <c r="O642" s="475"/>
      <c r="P642" s="475"/>
      <c r="Q642" s="475"/>
      <c r="R642" s="475"/>
      <c r="S642" s="475"/>
      <c r="T642" s="475"/>
      <c r="U642" s="475"/>
      <c r="V642" s="475"/>
      <c r="W642" s="475"/>
      <c r="X642" s="475"/>
      <c r="Y642" s="475"/>
      <c r="Z642" s="475"/>
    </row>
    <row r="643" customHeight="1" spans="1:26">
      <c r="A643" s="475"/>
      <c r="B643" s="475"/>
      <c r="C643" s="475"/>
      <c r="D643" s="475"/>
      <c r="E643" s="475"/>
      <c r="F643" s="475"/>
      <c r="G643" s="475"/>
      <c r="H643" s="475"/>
      <c r="I643" s="475"/>
      <c r="J643" s="475"/>
      <c r="K643" s="475"/>
      <c r="L643" s="475"/>
      <c r="M643" s="475"/>
      <c r="N643" s="475"/>
      <c r="O643" s="475"/>
      <c r="P643" s="475"/>
      <c r="Q643" s="475"/>
      <c r="R643" s="475"/>
      <c r="S643" s="475"/>
      <c r="T643" s="475"/>
      <c r="U643" s="475"/>
      <c r="V643" s="475"/>
      <c r="W643" s="475"/>
      <c r="X643" s="475"/>
      <c r="Y643" s="475"/>
      <c r="Z643" s="475"/>
    </row>
    <row r="644" customHeight="1" spans="1:26">
      <c r="A644" s="475"/>
      <c r="B644" s="475"/>
      <c r="C644" s="475"/>
      <c r="D644" s="475"/>
      <c r="E644" s="475"/>
      <c r="F644" s="475"/>
      <c r="G644" s="475"/>
      <c r="H644" s="475"/>
      <c r="I644" s="475"/>
      <c r="J644" s="475"/>
      <c r="K644" s="475"/>
      <c r="L644" s="475"/>
      <c r="M644" s="475"/>
      <c r="N644" s="475"/>
      <c r="O644" s="475"/>
      <c r="P644" s="475"/>
      <c r="Q644" s="475"/>
      <c r="R644" s="475"/>
      <c r="S644" s="475"/>
      <c r="T644" s="475"/>
      <c r="U644" s="475"/>
      <c r="V644" s="475"/>
      <c r="W644" s="475"/>
      <c r="X644" s="475"/>
      <c r="Y644" s="475"/>
      <c r="Z644" s="475"/>
    </row>
    <row r="645" customHeight="1" spans="1:26">
      <c r="A645" s="475"/>
      <c r="B645" s="475"/>
      <c r="C645" s="475"/>
      <c r="D645" s="475"/>
      <c r="E645" s="475"/>
      <c r="F645" s="475"/>
      <c r="G645" s="475"/>
      <c r="H645" s="475"/>
      <c r="I645" s="475"/>
      <c r="J645" s="475"/>
      <c r="K645" s="475"/>
      <c r="L645" s="475"/>
      <c r="M645" s="475"/>
      <c r="N645" s="475"/>
      <c r="O645" s="475"/>
      <c r="P645" s="475"/>
      <c r="Q645" s="475"/>
      <c r="R645" s="475"/>
      <c r="S645" s="475"/>
      <c r="T645" s="475"/>
      <c r="U645" s="475"/>
      <c r="V645" s="475"/>
      <c r="W645" s="475"/>
      <c r="X645" s="475"/>
      <c r="Y645" s="475"/>
      <c r="Z645" s="475"/>
    </row>
    <row r="646" customHeight="1" spans="1:26">
      <c r="A646" s="475"/>
      <c r="B646" s="475"/>
      <c r="C646" s="475"/>
      <c r="D646" s="475"/>
      <c r="E646" s="475"/>
      <c r="F646" s="475"/>
      <c r="G646" s="475"/>
      <c r="H646" s="475"/>
      <c r="I646" s="475"/>
      <c r="J646" s="475"/>
      <c r="K646" s="475"/>
      <c r="L646" s="475"/>
      <c r="M646" s="475"/>
      <c r="N646" s="475"/>
      <c r="O646" s="475"/>
      <c r="P646" s="475"/>
      <c r="Q646" s="475"/>
      <c r="R646" s="475"/>
      <c r="S646" s="475"/>
      <c r="T646" s="475"/>
      <c r="U646" s="475"/>
      <c r="V646" s="475"/>
      <c r="W646" s="475"/>
      <c r="X646" s="475"/>
      <c r="Y646" s="475"/>
      <c r="Z646" s="475"/>
    </row>
    <row r="647" customHeight="1" spans="1:26">
      <c r="A647" s="475"/>
      <c r="B647" s="475"/>
      <c r="C647" s="475"/>
      <c r="D647" s="475"/>
      <c r="E647" s="475"/>
      <c r="F647" s="475"/>
      <c r="G647" s="475"/>
      <c r="H647" s="475"/>
      <c r="I647" s="475"/>
      <c r="J647" s="475"/>
      <c r="K647" s="475"/>
      <c r="L647" s="475"/>
      <c r="M647" s="475"/>
      <c r="N647" s="475"/>
      <c r="O647" s="475"/>
      <c r="P647" s="475"/>
      <c r="Q647" s="475"/>
      <c r="R647" s="475"/>
      <c r="S647" s="475"/>
      <c r="T647" s="475"/>
      <c r="U647" s="475"/>
      <c r="V647" s="475"/>
      <c r="W647" s="475"/>
      <c r="X647" s="475"/>
      <c r="Y647" s="475"/>
      <c r="Z647" s="475"/>
    </row>
    <row r="648" customHeight="1" spans="1:26">
      <c r="A648" s="475"/>
      <c r="B648" s="475"/>
      <c r="C648" s="475"/>
      <c r="D648" s="475"/>
      <c r="E648" s="475"/>
      <c r="F648" s="475"/>
      <c r="G648" s="475"/>
      <c r="H648" s="475"/>
      <c r="I648" s="475"/>
      <c r="J648" s="475"/>
      <c r="K648" s="475"/>
      <c r="L648" s="475"/>
      <c r="M648" s="475"/>
      <c r="N648" s="475"/>
      <c r="O648" s="475"/>
      <c r="P648" s="475"/>
      <c r="Q648" s="475"/>
      <c r="R648" s="475"/>
      <c r="S648" s="475"/>
      <c r="T648" s="475"/>
      <c r="U648" s="475"/>
      <c r="V648" s="475"/>
      <c r="W648" s="475"/>
      <c r="X648" s="475"/>
      <c r="Y648" s="475"/>
      <c r="Z648" s="475"/>
    </row>
    <row r="649" customHeight="1" spans="1:26">
      <c r="A649" s="475"/>
      <c r="B649" s="475"/>
      <c r="C649" s="475"/>
      <c r="D649" s="475"/>
      <c r="E649" s="475"/>
      <c r="F649" s="475"/>
      <c r="G649" s="475"/>
      <c r="H649" s="475"/>
      <c r="I649" s="475"/>
      <c r="J649" s="475"/>
      <c r="K649" s="475"/>
      <c r="L649" s="475"/>
      <c r="M649" s="475"/>
      <c r="N649" s="475"/>
      <c r="O649" s="475"/>
      <c r="P649" s="475"/>
      <c r="Q649" s="475"/>
      <c r="R649" s="475"/>
      <c r="S649" s="475"/>
      <c r="T649" s="475"/>
      <c r="U649" s="475"/>
      <c r="V649" s="475"/>
      <c r="W649" s="475"/>
      <c r="X649" s="475"/>
      <c r="Y649" s="475"/>
      <c r="Z649" s="475"/>
    </row>
    <row r="650" customHeight="1" spans="1:26">
      <c r="A650" s="475"/>
      <c r="B650" s="475"/>
      <c r="C650" s="475"/>
      <c r="D650" s="475"/>
      <c r="E650" s="475"/>
      <c r="F650" s="475"/>
      <c r="G650" s="475"/>
      <c r="H650" s="475"/>
      <c r="I650" s="475"/>
      <c r="J650" s="475"/>
      <c r="K650" s="475"/>
      <c r="L650" s="475"/>
      <c r="M650" s="475"/>
      <c r="N650" s="475"/>
      <c r="O650" s="475"/>
      <c r="P650" s="475"/>
      <c r="Q650" s="475"/>
      <c r="R650" s="475"/>
      <c r="S650" s="475"/>
      <c r="T650" s="475"/>
      <c r="U650" s="475"/>
      <c r="V650" s="475"/>
      <c r="W650" s="475"/>
      <c r="X650" s="475"/>
      <c r="Y650" s="475"/>
      <c r="Z650" s="475"/>
    </row>
    <row r="651" customHeight="1" spans="1:26">
      <c r="A651" s="475"/>
      <c r="B651" s="475"/>
      <c r="C651" s="475"/>
      <c r="D651" s="475"/>
      <c r="E651" s="475"/>
      <c r="F651" s="475"/>
      <c r="G651" s="475"/>
      <c r="H651" s="475"/>
      <c r="I651" s="475"/>
      <c r="J651" s="475"/>
      <c r="K651" s="475"/>
      <c r="L651" s="475"/>
      <c r="M651" s="475"/>
      <c r="N651" s="475"/>
      <c r="O651" s="475"/>
      <c r="P651" s="475"/>
      <c r="Q651" s="475"/>
      <c r="R651" s="475"/>
      <c r="S651" s="475"/>
      <c r="T651" s="475"/>
      <c r="U651" s="475"/>
      <c r="V651" s="475"/>
      <c r="W651" s="475"/>
      <c r="X651" s="475"/>
      <c r="Y651" s="475"/>
      <c r="Z651" s="475"/>
    </row>
    <row r="652" customHeight="1" spans="1:26">
      <c r="A652" s="475"/>
      <c r="B652" s="475"/>
      <c r="C652" s="475"/>
      <c r="D652" s="475"/>
      <c r="E652" s="475"/>
      <c r="F652" s="475"/>
      <c r="G652" s="475"/>
      <c r="H652" s="475"/>
      <c r="I652" s="475"/>
      <c r="J652" s="475"/>
      <c r="K652" s="475"/>
      <c r="L652" s="475"/>
      <c r="M652" s="475"/>
      <c r="N652" s="475"/>
      <c r="O652" s="475"/>
      <c r="P652" s="475"/>
      <c r="Q652" s="475"/>
      <c r="R652" s="475"/>
      <c r="S652" s="475"/>
      <c r="T652" s="475"/>
      <c r="U652" s="475"/>
      <c r="V652" s="475"/>
      <c r="W652" s="475"/>
      <c r="X652" s="475"/>
      <c r="Y652" s="475"/>
      <c r="Z652" s="475"/>
    </row>
    <row r="653" customHeight="1" spans="1:26">
      <c r="A653" s="475"/>
      <c r="B653" s="475"/>
      <c r="C653" s="475"/>
      <c r="D653" s="475"/>
      <c r="E653" s="475"/>
      <c r="F653" s="475"/>
      <c r="G653" s="475"/>
      <c r="H653" s="475"/>
      <c r="I653" s="475"/>
      <c r="J653" s="475"/>
      <c r="K653" s="475"/>
      <c r="L653" s="475"/>
      <c r="M653" s="475"/>
      <c r="N653" s="475"/>
      <c r="O653" s="475"/>
      <c r="P653" s="475"/>
      <c r="Q653" s="475"/>
      <c r="R653" s="475"/>
      <c r="S653" s="475"/>
      <c r="T653" s="475"/>
      <c r="U653" s="475"/>
      <c r="V653" s="475"/>
      <c r="W653" s="475"/>
      <c r="X653" s="475"/>
      <c r="Y653" s="475"/>
      <c r="Z653" s="475"/>
    </row>
    <row r="654" customHeight="1" spans="1:26">
      <c r="A654" s="475"/>
      <c r="B654" s="475"/>
      <c r="C654" s="475"/>
      <c r="D654" s="475"/>
      <c r="E654" s="475"/>
      <c r="F654" s="475"/>
      <c r="G654" s="475"/>
      <c r="H654" s="475"/>
      <c r="I654" s="475"/>
      <c r="J654" s="475"/>
      <c r="K654" s="475"/>
      <c r="L654" s="475"/>
      <c r="M654" s="475"/>
      <c r="N654" s="475"/>
      <c r="O654" s="475"/>
      <c r="P654" s="475"/>
      <c r="Q654" s="475"/>
      <c r="R654" s="475"/>
      <c r="S654" s="475"/>
      <c r="T654" s="475"/>
      <c r="U654" s="475"/>
      <c r="V654" s="475"/>
      <c r="W654" s="475"/>
      <c r="X654" s="475"/>
      <c r="Y654" s="475"/>
      <c r="Z654" s="475"/>
    </row>
    <row r="655" customHeight="1" spans="1:26">
      <c r="A655" s="475"/>
      <c r="B655" s="475"/>
      <c r="C655" s="475"/>
      <c r="D655" s="475"/>
      <c r="E655" s="475"/>
      <c r="F655" s="475"/>
      <c r="G655" s="475"/>
      <c r="H655" s="475"/>
      <c r="I655" s="475"/>
      <c r="J655" s="475"/>
      <c r="K655" s="475"/>
      <c r="L655" s="475"/>
      <c r="M655" s="475"/>
      <c r="N655" s="475"/>
      <c r="O655" s="475"/>
      <c r="P655" s="475"/>
      <c r="Q655" s="475"/>
      <c r="R655" s="475"/>
      <c r="S655" s="475"/>
      <c r="T655" s="475"/>
      <c r="U655" s="475"/>
      <c r="V655" s="475"/>
      <c r="W655" s="475"/>
      <c r="X655" s="475"/>
      <c r="Y655" s="475"/>
      <c r="Z655" s="475"/>
    </row>
    <row r="656" customHeight="1" spans="1:26">
      <c r="A656" s="475"/>
      <c r="B656" s="475"/>
      <c r="C656" s="475"/>
      <c r="D656" s="475"/>
      <c r="E656" s="475"/>
      <c r="F656" s="475"/>
      <c r="G656" s="475"/>
      <c r="H656" s="475"/>
      <c r="I656" s="475"/>
      <c r="J656" s="475"/>
      <c r="K656" s="475"/>
      <c r="L656" s="475"/>
      <c r="M656" s="475"/>
      <c r="N656" s="475"/>
      <c r="O656" s="475"/>
      <c r="P656" s="475"/>
      <c r="Q656" s="475"/>
      <c r="R656" s="475"/>
      <c r="S656" s="475"/>
      <c r="T656" s="475"/>
      <c r="U656" s="475"/>
      <c r="V656" s="475"/>
      <c r="W656" s="475"/>
      <c r="X656" s="475"/>
      <c r="Y656" s="475"/>
      <c r="Z656" s="475"/>
    </row>
    <row r="657" customHeight="1" spans="1:26">
      <c r="A657" s="475"/>
      <c r="B657" s="475"/>
      <c r="C657" s="475"/>
      <c r="D657" s="475"/>
      <c r="E657" s="475"/>
      <c r="F657" s="475"/>
      <c r="G657" s="475"/>
      <c r="H657" s="475"/>
      <c r="I657" s="475"/>
      <c r="J657" s="475"/>
      <c r="K657" s="475"/>
      <c r="L657" s="475"/>
      <c r="M657" s="475"/>
      <c r="N657" s="475"/>
      <c r="O657" s="475"/>
      <c r="P657" s="475"/>
      <c r="Q657" s="475"/>
      <c r="R657" s="475"/>
      <c r="S657" s="475"/>
      <c r="T657" s="475"/>
      <c r="U657" s="475"/>
      <c r="V657" s="475"/>
      <c r="W657" s="475"/>
      <c r="X657" s="475"/>
      <c r="Y657" s="475"/>
      <c r="Z657" s="475"/>
    </row>
    <row r="658" customHeight="1" spans="1:26">
      <c r="A658" s="475"/>
      <c r="B658" s="475"/>
      <c r="C658" s="475"/>
      <c r="D658" s="475"/>
      <c r="E658" s="475"/>
      <c r="F658" s="475"/>
      <c r="G658" s="475"/>
      <c r="H658" s="475"/>
      <c r="I658" s="475"/>
      <c r="J658" s="475"/>
      <c r="K658" s="475"/>
      <c r="L658" s="475"/>
      <c r="M658" s="475"/>
      <c r="N658" s="475"/>
      <c r="O658" s="475"/>
      <c r="P658" s="475"/>
      <c r="Q658" s="475"/>
      <c r="R658" s="475"/>
      <c r="S658" s="475"/>
      <c r="T658" s="475"/>
      <c r="U658" s="475"/>
      <c r="V658" s="475"/>
      <c r="W658" s="475"/>
      <c r="X658" s="475"/>
      <c r="Y658" s="475"/>
      <c r="Z658" s="475"/>
    </row>
    <row r="659" customHeight="1" spans="1:26">
      <c r="A659" s="475"/>
      <c r="B659" s="475"/>
      <c r="C659" s="475"/>
      <c r="D659" s="475"/>
      <c r="E659" s="475"/>
      <c r="F659" s="475"/>
      <c r="G659" s="475"/>
      <c r="H659" s="475"/>
      <c r="I659" s="475"/>
      <c r="J659" s="475"/>
      <c r="K659" s="475"/>
      <c r="L659" s="475"/>
      <c r="M659" s="475"/>
      <c r="N659" s="475"/>
      <c r="O659" s="475"/>
      <c r="P659" s="475"/>
      <c r="Q659" s="475"/>
      <c r="R659" s="475"/>
      <c r="S659" s="475"/>
      <c r="T659" s="475"/>
      <c r="U659" s="475"/>
      <c r="V659" s="475"/>
      <c r="W659" s="475"/>
      <c r="X659" s="475"/>
      <c r="Y659" s="475"/>
      <c r="Z659" s="475"/>
    </row>
    <row r="660" customHeight="1" spans="1:26">
      <c r="A660" s="475"/>
      <c r="B660" s="475"/>
      <c r="C660" s="475"/>
      <c r="D660" s="475"/>
      <c r="E660" s="475"/>
      <c r="F660" s="475"/>
      <c r="G660" s="475"/>
      <c r="H660" s="475"/>
      <c r="I660" s="475"/>
      <c r="J660" s="475"/>
      <c r="K660" s="475"/>
      <c r="L660" s="475"/>
      <c r="M660" s="475"/>
      <c r="N660" s="475"/>
      <c r="O660" s="475"/>
      <c r="P660" s="475"/>
      <c r="Q660" s="475"/>
      <c r="R660" s="475"/>
      <c r="S660" s="475"/>
      <c r="T660" s="475"/>
      <c r="U660" s="475"/>
      <c r="V660" s="475"/>
      <c r="W660" s="475"/>
      <c r="X660" s="475"/>
      <c r="Y660" s="475"/>
      <c r="Z660" s="475"/>
    </row>
    <row r="661" customHeight="1" spans="1:26">
      <c r="A661" s="475"/>
      <c r="B661" s="475"/>
      <c r="C661" s="475"/>
      <c r="D661" s="475"/>
      <c r="E661" s="475"/>
      <c r="F661" s="475"/>
      <c r="G661" s="475"/>
      <c r="H661" s="475"/>
      <c r="I661" s="475"/>
      <c r="J661" s="475"/>
      <c r="K661" s="475"/>
      <c r="L661" s="475"/>
      <c r="M661" s="475"/>
      <c r="N661" s="475"/>
      <c r="O661" s="475"/>
      <c r="P661" s="475"/>
      <c r="Q661" s="475"/>
      <c r="R661" s="475"/>
      <c r="S661" s="475"/>
      <c r="T661" s="475"/>
      <c r="U661" s="475"/>
      <c r="V661" s="475"/>
      <c r="W661" s="475"/>
      <c r="X661" s="475"/>
      <c r="Y661" s="475"/>
      <c r="Z661" s="475"/>
    </row>
    <row r="662" customHeight="1" spans="1:26">
      <c r="A662" s="475"/>
      <c r="B662" s="475"/>
      <c r="C662" s="475"/>
      <c r="D662" s="475"/>
      <c r="E662" s="475"/>
      <c r="F662" s="475"/>
      <c r="G662" s="475"/>
      <c r="H662" s="475"/>
      <c r="I662" s="475"/>
      <c r="J662" s="475"/>
      <c r="K662" s="475"/>
      <c r="L662" s="475"/>
      <c r="M662" s="475"/>
      <c r="N662" s="475"/>
      <c r="O662" s="475"/>
      <c r="P662" s="475"/>
      <c r="Q662" s="475"/>
      <c r="R662" s="475"/>
      <c r="S662" s="475"/>
      <c r="T662" s="475"/>
      <c r="U662" s="475"/>
      <c r="V662" s="475"/>
      <c r="W662" s="475"/>
      <c r="X662" s="475"/>
      <c r="Y662" s="475"/>
      <c r="Z662" s="475"/>
    </row>
    <row r="663" customHeight="1" spans="1:26">
      <c r="A663" s="475"/>
      <c r="B663" s="475"/>
      <c r="C663" s="475"/>
      <c r="D663" s="475"/>
      <c r="E663" s="475"/>
      <c r="F663" s="475"/>
      <c r="G663" s="475"/>
      <c r="H663" s="475"/>
      <c r="I663" s="475"/>
      <c r="J663" s="475"/>
      <c r="K663" s="475"/>
      <c r="L663" s="475"/>
      <c r="M663" s="475"/>
      <c r="N663" s="475"/>
      <c r="O663" s="475"/>
      <c r="P663" s="475"/>
      <c r="Q663" s="475"/>
      <c r="R663" s="475"/>
      <c r="S663" s="475"/>
      <c r="T663" s="475"/>
      <c r="U663" s="475"/>
      <c r="V663" s="475"/>
      <c r="W663" s="475"/>
      <c r="X663" s="475"/>
      <c r="Y663" s="475"/>
      <c r="Z663" s="475"/>
    </row>
    <row r="664" customHeight="1" spans="1:26">
      <c r="A664" s="475"/>
      <c r="B664" s="475"/>
      <c r="C664" s="475"/>
      <c r="D664" s="475"/>
      <c r="E664" s="475"/>
      <c r="F664" s="475"/>
      <c r="G664" s="475"/>
      <c r="H664" s="475"/>
      <c r="I664" s="475"/>
      <c r="J664" s="475"/>
      <c r="K664" s="475"/>
      <c r="L664" s="475"/>
      <c r="M664" s="475"/>
      <c r="N664" s="475"/>
      <c r="O664" s="475"/>
      <c r="P664" s="475"/>
      <c r="Q664" s="475"/>
      <c r="R664" s="475"/>
      <c r="S664" s="475"/>
      <c r="T664" s="475"/>
      <c r="U664" s="475"/>
      <c r="V664" s="475"/>
      <c r="W664" s="475"/>
      <c r="X664" s="475"/>
      <c r="Y664" s="475"/>
      <c r="Z664" s="475"/>
    </row>
    <row r="665" customHeight="1" spans="1:26">
      <c r="A665" s="475"/>
      <c r="B665" s="475"/>
      <c r="C665" s="475"/>
      <c r="D665" s="475"/>
      <c r="E665" s="475"/>
      <c r="F665" s="475"/>
      <c r="G665" s="475"/>
      <c r="H665" s="475"/>
      <c r="I665" s="475"/>
      <c r="J665" s="475"/>
      <c r="K665" s="475"/>
      <c r="L665" s="475"/>
      <c r="M665" s="475"/>
      <c r="N665" s="475"/>
      <c r="O665" s="475"/>
      <c r="P665" s="475"/>
      <c r="Q665" s="475"/>
      <c r="R665" s="475"/>
      <c r="S665" s="475"/>
      <c r="T665" s="475"/>
      <c r="U665" s="475"/>
      <c r="V665" s="475"/>
      <c r="W665" s="475"/>
      <c r="X665" s="475"/>
      <c r="Y665" s="475"/>
      <c r="Z665" s="475"/>
    </row>
    <row r="666" customHeight="1" spans="1:26">
      <c r="A666" s="475"/>
      <c r="B666" s="475"/>
      <c r="C666" s="475"/>
      <c r="D666" s="475"/>
      <c r="E666" s="475"/>
      <c r="F666" s="475"/>
      <c r="G666" s="475"/>
      <c r="H666" s="475"/>
      <c r="I666" s="475"/>
      <c r="J666" s="475"/>
      <c r="K666" s="475"/>
      <c r="L666" s="475"/>
      <c r="M666" s="475"/>
      <c r="N666" s="475"/>
      <c r="O666" s="475"/>
      <c r="P666" s="475"/>
      <c r="Q666" s="475"/>
      <c r="R666" s="475"/>
      <c r="S666" s="475"/>
      <c r="T666" s="475"/>
      <c r="U666" s="475"/>
      <c r="V666" s="475"/>
      <c r="W666" s="475"/>
      <c r="X666" s="475"/>
      <c r="Y666" s="475"/>
      <c r="Z666" s="475"/>
    </row>
    <row r="667" customHeight="1" spans="1:26">
      <c r="A667" s="475"/>
      <c r="B667" s="475"/>
      <c r="C667" s="475"/>
      <c r="D667" s="475"/>
      <c r="E667" s="475"/>
      <c r="F667" s="475"/>
      <c r="G667" s="475"/>
      <c r="H667" s="475"/>
      <c r="I667" s="475"/>
      <c r="J667" s="475"/>
      <c r="K667" s="475"/>
      <c r="L667" s="475"/>
      <c r="M667" s="475"/>
      <c r="N667" s="475"/>
      <c r="O667" s="475"/>
      <c r="P667" s="475"/>
      <c r="Q667" s="475"/>
      <c r="R667" s="475"/>
      <c r="S667" s="475"/>
      <c r="T667" s="475"/>
      <c r="U667" s="475"/>
      <c r="V667" s="475"/>
      <c r="W667" s="475"/>
      <c r="X667" s="475"/>
      <c r="Y667" s="475"/>
      <c r="Z667" s="475"/>
    </row>
    <row r="668" customHeight="1" spans="1:26">
      <c r="A668" s="475"/>
      <c r="B668" s="475"/>
      <c r="C668" s="475"/>
      <c r="D668" s="475"/>
      <c r="E668" s="475"/>
      <c r="F668" s="475"/>
      <c r="G668" s="475"/>
      <c r="H668" s="475"/>
      <c r="I668" s="475"/>
      <c r="J668" s="475"/>
      <c r="K668" s="475"/>
      <c r="L668" s="475"/>
      <c r="M668" s="475"/>
      <c r="N668" s="475"/>
      <c r="O668" s="475"/>
      <c r="P668" s="475"/>
      <c r="Q668" s="475"/>
      <c r="R668" s="475"/>
      <c r="S668" s="475"/>
      <c r="T668" s="475"/>
      <c r="U668" s="475"/>
      <c r="V668" s="475"/>
      <c r="W668" s="475"/>
      <c r="X668" s="475"/>
      <c r="Y668" s="475"/>
      <c r="Z668" s="475"/>
    </row>
    <row r="669" customHeight="1" spans="1:26">
      <c r="A669" s="475"/>
      <c r="B669" s="475"/>
      <c r="C669" s="475"/>
      <c r="D669" s="475"/>
      <c r="E669" s="475"/>
      <c r="F669" s="475"/>
      <c r="G669" s="475"/>
      <c r="H669" s="475"/>
      <c r="I669" s="475"/>
      <c r="J669" s="475"/>
      <c r="K669" s="475"/>
      <c r="L669" s="475"/>
      <c r="M669" s="475"/>
      <c r="N669" s="475"/>
      <c r="O669" s="475"/>
      <c r="P669" s="475"/>
      <c r="Q669" s="475"/>
      <c r="R669" s="475"/>
      <c r="S669" s="475"/>
      <c r="T669" s="475"/>
      <c r="U669" s="475"/>
      <c r="V669" s="475"/>
      <c r="W669" s="475"/>
      <c r="X669" s="475"/>
      <c r="Y669" s="475"/>
      <c r="Z669" s="475"/>
    </row>
    <row r="670" customHeight="1" spans="1:26">
      <c r="A670" s="475"/>
      <c r="B670" s="475"/>
      <c r="C670" s="475"/>
      <c r="D670" s="475"/>
      <c r="E670" s="475"/>
      <c r="F670" s="475"/>
      <c r="G670" s="475"/>
      <c r="H670" s="475"/>
      <c r="I670" s="475"/>
      <c r="J670" s="475"/>
      <c r="K670" s="475"/>
      <c r="L670" s="475"/>
      <c r="M670" s="475"/>
      <c r="N670" s="475"/>
      <c r="O670" s="475"/>
      <c r="P670" s="475"/>
      <c r="Q670" s="475"/>
      <c r="R670" s="475"/>
      <c r="S670" s="475"/>
      <c r="T670" s="475"/>
      <c r="U670" s="475"/>
      <c r="V670" s="475"/>
      <c r="W670" s="475"/>
      <c r="X670" s="475"/>
      <c r="Y670" s="475"/>
      <c r="Z670" s="475"/>
    </row>
    <row r="671" customHeight="1" spans="1:26">
      <c r="A671" s="475"/>
      <c r="B671" s="475"/>
      <c r="C671" s="475"/>
      <c r="D671" s="475"/>
      <c r="E671" s="475"/>
      <c r="F671" s="475"/>
      <c r="G671" s="475"/>
      <c r="H671" s="475"/>
      <c r="I671" s="475"/>
      <c r="J671" s="475"/>
      <c r="K671" s="475"/>
      <c r="L671" s="475"/>
      <c r="M671" s="475"/>
      <c r="N671" s="475"/>
      <c r="O671" s="475"/>
      <c r="P671" s="475"/>
      <c r="Q671" s="475"/>
      <c r="R671" s="475"/>
      <c r="S671" s="475"/>
      <c r="T671" s="475"/>
      <c r="U671" s="475"/>
      <c r="V671" s="475"/>
      <c r="W671" s="475"/>
      <c r="X671" s="475"/>
      <c r="Y671" s="475"/>
      <c r="Z671" s="475"/>
    </row>
    <row r="672" customHeight="1" spans="1:26">
      <c r="A672" s="475"/>
      <c r="B672" s="475"/>
      <c r="C672" s="475"/>
      <c r="D672" s="475"/>
      <c r="E672" s="475"/>
      <c r="F672" s="475"/>
      <c r="G672" s="475"/>
      <c r="H672" s="475"/>
      <c r="I672" s="475"/>
      <c r="J672" s="475"/>
      <c r="K672" s="475"/>
      <c r="L672" s="475"/>
      <c r="M672" s="475"/>
      <c r="N672" s="475"/>
      <c r="O672" s="475"/>
      <c r="P672" s="475"/>
      <c r="Q672" s="475"/>
      <c r="R672" s="475"/>
      <c r="S672" s="475"/>
      <c r="T672" s="475"/>
      <c r="U672" s="475"/>
      <c r="V672" s="475"/>
      <c r="W672" s="475"/>
      <c r="X672" s="475"/>
      <c r="Y672" s="475"/>
      <c r="Z672" s="475"/>
    </row>
    <row r="673" customHeight="1" spans="1:26">
      <c r="A673" s="475"/>
      <c r="B673" s="475"/>
      <c r="C673" s="475"/>
      <c r="D673" s="475"/>
      <c r="E673" s="475"/>
      <c r="F673" s="475"/>
      <c r="G673" s="475"/>
      <c r="H673" s="475"/>
      <c r="I673" s="475"/>
      <c r="J673" s="475"/>
      <c r="K673" s="475"/>
      <c r="L673" s="475"/>
      <c r="M673" s="475"/>
      <c r="N673" s="475"/>
      <c r="O673" s="475"/>
      <c r="P673" s="475"/>
      <c r="Q673" s="475"/>
      <c r="R673" s="475"/>
      <c r="S673" s="475"/>
      <c r="T673" s="475"/>
      <c r="U673" s="475"/>
      <c r="V673" s="475"/>
      <c r="W673" s="475"/>
      <c r="X673" s="475"/>
      <c r="Y673" s="475"/>
      <c r="Z673" s="475"/>
    </row>
    <row r="674" customHeight="1" spans="1:26">
      <c r="A674" s="475"/>
      <c r="B674" s="475"/>
      <c r="C674" s="475"/>
      <c r="D674" s="475"/>
      <c r="E674" s="475"/>
      <c r="F674" s="475"/>
      <c r="G674" s="475"/>
      <c r="H674" s="475"/>
      <c r="I674" s="475"/>
      <c r="J674" s="475"/>
      <c r="K674" s="475"/>
      <c r="L674" s="475"/>
      <c r="M674" s="475"/>
      <c r="N674" s="475"/>
      <c r="O674" s="475"/>
      <c r="P674" s="475"/>
      <c r="Q674" s="475"/>
      <c r="R674" s="475"/>
      <c r="S674" s="475"/>
      <c r="T674" s="475"/>
      <c r="U674" s="475"/>
      <c r="V674" s="475"/>
      <c r="W674" s="475"/>
      <c r="X674" s="475"/>
      <c r="Y674" s="475"/>
      <c r="Z674" s="475"/>
    </row>
    <row r="675" customHeight="1" spans="1:26">
      <c r="A675" s="475"/>
      <c r="B675" s="475"/>
      <c r="C675" s="475"/>
      <c r="D675" s="475"/>
      <c r="E675" s="475"/>
      <c r="F675" s="475"/>
      <c r="G675" s="475"/>
      <c r="H675" s="475"/>
      <c r="I675" s="475"/>
      <c r="J675" s="475"/>
      <c r="K675" s="475"/>
      <c r="L675" s="475"/>
      <c r="M675" s="475"/>
      <c r="N675" s="475"/>
      <c r="O675" s="475"/>
      <c r="P675" s="475"/>
      <c r="Q675" s="475"/>
      <c r="R675" s="475"/>
      <c r="S675" s="475"/>
      <c r="T675" s="475"/>
      <c r="U675" s="475"/>
      <c r="V675" s="475"/>
      <c r="W675" s="475"/>
      <c r="X675" s="475"/>
      <c r="Y675" s="475"/>
      <c r="Z675" s="475"/>
    </row>
    <row r="676" customHeight="1" spans="1:26">
      <c r="A676" s="475"/>
      <c r="B676" s="475"/>
      <c r="C676" s="475"/>
      <c r="D676" s="475"/>
      <c r="E676" s="475"/>
      <c r="F676" s="475"/>
      <c r="G676" s="475"/>
      <c r="H676" s="475"/>
      <c r="I676" s="475"/>
      <c r="J676" s="475"/>
      <c r="K676" s="475"/>
      <c r="L676" s="475"/>
      <c r="M676" s="475"/>
      <c r="N676" s="475"/>
      <c r="O676" s="475"/>
      <c r="P676" s="475"/>
      <c r="Q676" s="475"/>
      <c r="R676" s="475"/>
      <c r="S676" s="475"/>
      <c r="T676" s="475"/>
      <c r="U676" s="475"/>
      <c r="V676" s="475"/>
      <c r="W676" s="475"/>
      <c r="X676" s="475"/>
      <c r="Y676" s="475"/>
      <c r="Z676" s="475"/>
    </row>
    <row r="677" customHeight="1" spans="1:26">
      <c r="A677" s="475"/>
      <c r="B677" s="475"/>
      <c r="C677" s="475"/>
      <c r="D677" s="475"/>
      <c r="E677" s="475"/>
      <c r="F677" s="475"/>
      <c r="G677" s="475"/>
      <c r="H677" s="475"/>
      <c r="I677" s="475"/>
      <c r="J677" s="475"/>
      <c r="K677" s="475"/>
      <c r="L677" s="475"/>
      <c r="M677" s="475"/>
      <c r="N677" s="475"/>
      <c r="O677" s="475"/>
      <c r="P677" s="475"/>
      <c r="Q677" s="475"/>
      <c r="R677" s="475"/>
      <c r="S677" s="475"/>
      <c r="T677" s="475"/>
      <c r="U677" s="475"/>
      <c r="V677" s="475"/>
      <c r="W677" s="475"/>
      <c r="X677" s="475"/>
      <c r="Y677" s="475"/>
      <c r="Z677" s="475"/>
    </row>
    <row r="678" customHeight="1" spans="1:26">
      <c r="A678" s="475"/>
      <c r="B678" s="475"/>
      <c r="C678" s="475"/>
      <c r="D678" s="475"/>
      <c r="E678" s="475"/>
      <c r="F678" s="475"/>
      <c r="G678" s="475"/>
      <c r="H678" s="475"/>
      <c r="I678" s="475"/>
      <c r="J678" s="475"/>
      <c r="K678" s="475"/>
      <c r="L678" s="475"/>
      <c r="M678" s="475"/>
      <c r="N678" s="475"/>
      <c r="O678" s="475"/>
      <c r="P678" s="475"/>
      <c r="Q678" s="475"/>
      <c r="R678" s="475"/>
      <c r="S678" s="475"/>
      <c r="T678" s="475"/>
      <c r="U678" s="475"/>
      <c r="V678" s="475"/>
      <c r="W678" s="475"/>
      <c r="X678" s="475"/>
      <c r="Y678" s="475"/>
      <c r="Z678" s="475"/>
    </row>
    <row r="679" customHeight="1" spans="1:26">
      <c r="A679" s="475"/>
      <c r="B679" s="475"/>
      <c r="C679" s="475"/>
      <c r="D679" s="475"/>
      <c r="E679" s="475"/>
      <c r="F679" s="475"/>
      <c r="G679" s="475"/>
      <c r="H679" s="475"/>
      <c r="I679" s="475"/>
      <c r="J679" s="475"/>
      <c r="K679" s="475"/>
      <c r="L679" s="475"/>
      <c r="M679" s="475"/>
      <c r="N679" s="475"/>
      <c r="O679" s="475"/>
      <c r="P679" s="475"/>
      <c r="Q679" s="475"/>
      <c r="R679" s="475"/>
      <c r="S679" s="475"/>
      <c r="T679" s="475"/>
      <c r="U679" s="475"/>
      <c r="V679" s="475"/>
      <c r="W679" s="475"/>
      <c r="X679" s="475"/>
      <c r="Y679" s="475"/>
      <c r="Z679" s="475"/>
    </row>
    <row r="680" customHeight="1" spans="1:26">
      <c r="A680" s="475"/>
      <c r="B680" s="475"/>
      <c r="C680" s="475"/>
      <c r="D680" s="475"/>
      <c r="E680" s="475"/>
      <c r="F680" s="475"/>
      <c r="G680" s="475"/>
      <c r="H680" s="475"/>
      <c r="I680" s="475"/>
      <c r="J680" s="475"/>
      <c r="K680" s="475"/>
      <c r="L680" s="475"/>
      <c r="M680" s="475"/>
      <c r="N680" s="475"/>
      <c r="O680" s="475"/>
      <c r="P680" s="475"/>
      <c r="Q680" s="475"/>
      <c r="R680" s="475"/>
      <c r="S680" s="475"/>
      <c r="T680" s="475"/>
      <c r="U680" s="475"/>
      <c r="V680" s="475"/>
      <c r="W680" s="475"/>
      <c r="X680" s="475"/>
      <c r="Y680" s="475"/>
      <c r="Z680" s="475"/>
    </row>
    <row r="681" customHeight="1" spans="1:26">
      <c r="A681" s="475"/>
      <c r="B681" s="475"/>
      <c r="C681" s="475"/>
      <c r="D681" s="475"/>
      <c r="E681" s="475"/>
      <c r="F681" s="475"/>
      <c r="G681" s="475"/>
      <c r="H681" s="475"/>
      <c r="I681" s="475"/>
      <c r="J681" s="475"/>
      <c r="K681" s="475"/>
      <c r="L681" s="475"/>
      <c r="M681" s="475"/>
      <c r="N681" s="475"/>
      <c r="O681" s="475"/>
      <c r="P681" s="475"/>
      <c r="Q681" s="475"/>
      <c r="R681" s="475"/>
      <c r="S681" s="475"/>
      <c r="T681" s="475"/>
      <c r="U681" s="475"/>
      <c r="V681" s="475"/>
      <c r="W681" s="475"/>
      <c r="X681" s="475"/>
      <c r="Y681" s="475"/>
      <c r="Z681" s="475"/>
    </row>
    <row r="682" customHeight="1" spans="1:26">
      <c r="A682" s="475"/>
      <c r="B682" s="475"/>
      <c r="C682" s="475"/>
      <c r="D682" s="475"/>
      <c r="E682" s="475"/>
      <c r="F682" s="475"/>
      <c r="G682" s="475"/>
      <c r="H682" s="475"/>
      <c r="I682" s="475"/>
      <c r="J682" s="475"/>
      <c r="K682" s="475"/>
      <c r="L682" s="475"/>
      <c r="M682" s="475"/>
      <c r="N682" s="475"/>
      <c r="O682" s="475"/>
      <c r="P682" s="475"/>
      <c r="Q682" s="475"/>
      <c r="R682" s="475"/>
      <c r="S682" s="475"/>
      <c r="T682" s="475"/>
      <c r="U682" s="475"/>
      <c r="V682" s="475"/>
      <c r="W682" s="475"/>
      <c r="X682" s="475"/>
      <c r="Y682" s="475"/>
      <c r="Z682" s="475"/>
    </row>
    <row r="683" customHeight="1" spans="1:26">
      <c r="A683" s="475"/>
      <c r="B683" s="475"/>
      <c r="C683" s="475"/>
      <c r="D683" s="475"/>
      <c r="E683" s="475"/>
      <c r="F683" s="475"/>
      <c r="G683" s="475"/>
      <c r="H683" s="475"/>
      <c r="I683" s="475"/>
      <c r="J683" s="475"/>
      <c r="K683" s="475"/>
      <c r="L683" s="475"/>
      <c r="M683" s="475"/>
      <c r="N683" s="475"/>
      <c r="O683" s="475"/>
      <c r="P683" s="475"/>
      <c r="Q683" s="475"/>
      <c r="R683" s="475"/>
      <c r="S683" s="475"/>
      <c r="T683" s="475"/>
      <c r="U683" s="475"/>
      <c r="V683" s="475"/>
      <c r="W683" s="475"/>
      <c r="X683" s="475"/>
      <c r="Y683" s="475"/>
      <c r="Z683" s="475"/>
    </row>
    <row r="684" customHeight="1" spans="1:26">
      <c r="A684" s="475"/>
      <c r="B684" s="475"/>
      <c r="C684" s="475"/>
      <c r="D684" s="475"/>
      <c r="E684" s="475"/>
      <c r="F684" s="475"/>
      <c r="G684" s="475"/>
      <c r="H684" s="475"/>
      <c r="I684" s="475"/>
      <c r="J684" s="475"/>
      <c r="K684" s="475"/>
      <c r="L684" s="475"/>
      <c r="M684" s="475"/>
      <c r="N684" s="475"/>
      <c r="O684" s="475"/>
      <c r="P684" s="475"/>
      <c r="Q684" s="475"/>
      <c r="R684" s="475"/>
      <c r="S684" s="475"/>
      <c r="T684" s="475"/>
      <c r="U684" s="475"/>
      <c r="V684" s="475"/>
      <c r="W684" s="475"/>
      <c r="X684" s="475"/>
      <c r="Y684" s="475"/>
      <c r="Z684" s="475"/>
    </row>
    <row r="685" customHeight="1" spans="1:26">
      <c r="A685" s="475"/>
      <c r="B685" s="475"/>
      <c r="C685" s="475"/>
      <c r="D685" s="475"/>
      <c r="E685" s="475"/>
      <c r="F685" s="475"/>
      <c r="G685" s="475"/>
      <c r="H685" s="475"/>
      <c r="I685" s="475"/>
      <c r="J685" s="475"/>
      <c r="K685" s="475"/>
      <c r="L685" s="475"/>
      <c r="M685" s="475"/>
      <c r="N685" s="475"/>
      <c r="O685" s="475"/>
      <c r="P685" s="475"/>
      <c r="Q685" s="475"/>
      <c r="R685" s="475"/>
      <c r="S685" s="475"/>
      <c r="T685" s="475"/>
      <c r="U685" s="475"/>
      <c r="V685" s="475"/>
      <c r="W685" s="475"/>
      <c r="X685" s="475"/>
      <c r="Y685" s="475"/>
      <c r="Z685" s="475"/>
    </row>
    <row r="686" customHeight="1" spans="1:26">
      <c r="A686" s="475"/>
      <c r="B686" s="475"/>
      <c r="C686" s="475"/>
      <c r="D686" s="475"/>
      <c r="E686" s="475"/>
      <c r="F686" s="475"/>
      <c r="G686" s="475"/>
      <c r="H686" s="475"/>
      <c r="I686" s="475"/>
      <c r="J686" s="475"/>
      <c r="K686" s="475"/>
      <c r="L686" s="475"/>
      <c r="M686" s="475"/>
      <c r="N686" s="475"/>
      <c r="O686" s="475"/>
      <c r="P686" s="475"/>
      <c r="Q686" s="475"/>
      <c r="R686" s="475"/>
      <c r="S686" s="475"/>
      <c r="T686" s="475"/>
      <c r="U686" s="475"/>
      <c r="V686" s="475"/>
      <c r="W686" s="475"/>
      <c r="X686" s="475"/>
      <c r="Y686" s="475"/>
      <c r="Z686" s="475"/>
    </row>
    <row r="687" customHeight="1" spans="1:26">
      <c r="A687" s="475"/>
      <c r="B687" s="475"/>
      <c r="C687" s="475"/>
      <c r="D687" s="475"/>
      <c r="E687" s="475"/>
      <c r="F687" s="475"/>
      <c r="G687" s="475"/>
      <c r="H687" s="475"/>
      <c r="I687" s="475"/>
      <c r="J687" s="475"/>
      <c r="K687" s="475"/>
      <c r="L687" s="475"/>
      <c r="M687" s="475"/>
      <c r="N687" s="475"/>
      <c r="O687" s="475"/>
      <c r="P687" s="475"/>
      <c r="Q687" s="475"/>
      <c r="R687" s="475"/>
      <c r="S687" s="475"/>
      <c r="T687" s="475"/>
      <c r="U687" s="475"/>
      <c r="V687" s="475"/>
      <c r="W687" s="475"/>
      <c r="X687" s="475"/>
      <c r="Y687" s="475"/>
      <c r="Z687" s="475"/>
    </row>
    <row r="688" customHeight="1" spans="1:26">
      <c r="A688" s="475"/>
      <c r="B688" s="475"/>
      <c r="C688" s="475"/>
      <c r="D688" s="475"/>
      <c r="E688" s="475"/>
      <c r="F688" s="475"/>
      <c r="G688" s="475"/>
      <c r="H688" s="475"/>
      <c r="I688" s="475"/>
      <c r="J688" s="475"/>
      <c r="K688" s="475"/>
      <c r="L688" s="475"/>
      <c r="M688" s="475"/>
      <c r="N688" s="475"/>
      <c r="O688" s="475"/>
      <c r="P688" s="475"/>
      <c r="Q688" s="475"/>
      <c r="R688" s="475"/>
      <c r="S688" s="475"/>
      <c r="T688" s="475"/>
      <c r="U688" s="475"/>
      <c r="V688" s="475"/>
      <c r="W688" s="475"/>
      <c r="X688" s="475"/>
      <c r="Y688" s="475"/>
      <c r="Z688" s="475"/>
    </row>
    <row r="689" customHeight="1" spans="1:26">
      <c r="A689" s="475"/>
      <c r="B689" s="475"/>
      <c r="C689" s="475"/>
      <c r="D689" s="475"/>
      <c r="E689" s="475"/>
      <c r="F689" s="475"/>
      <c r="G689" s="475"/>
      <c r="H689" s="475"/>
      <c r="I689" s="475"/>
      <c r="J689" s="475"/>
      <c r="K689" s="475"/>
      <c r="L689" s="475"/>
      <c r="M689" s="475"/>
      <c r="N689" s="475"/>
      <c r="O689" s="475"/>
      <c r="P689" s="475"/>
      <c r="Q689" s="475"/>
      <c r="R689" s="475"/>
      <c r="S689" s="475"/>
      <c r="T689" s="475"/>
      <c r="U689" s="475"/>
      <c r="V689" s="475"/>
      <c r="W689" s="475"/>
      <c r="X689" s="475"/>
      <c r="Y689" s="475"/>
      <c r="Z689" s="475"/>
    </row>
    <row r="690" customHeight="1" spans="1:26">
      <c r="A690" s="475"/>
      <c r="B690" s="475"/>
      <c r="C690" s="475"/>
      <c r="D690" s="475"/>
      <c r="E690" s="475"/>
      <c r="F690" s="475"/>
      <c r="G690" s="475"/>
      <c r="H690" s="475"/>
      <c r="I690" s="475"/>
      <c r="J690" s="475"/>
      <c r="K690" s="475"/>
      <c r="L690" s="475"/>
      <c r="M690" s="475"/>
      <c r="N690" s="475"/>
      <c r="O690" s="475"/>
      <c r="P690" s="475"/>
      <c r="Q690" s="475"/>
      <c r="R690" s="475"/>
      <c r="S690" s="475"/>
      <c r="T690" s="475"/>
      <c r="U690" s="475"/>
      <c r="V690" s="475"/>
      <c r="W690" s="475"/>
      <c r="X690" s="475"/>
      <c r="Y690" s="475"/>
      <c r="Z690" s="475"/>
    </row>
    <row r="691" customHeight="1" spans="1:26">
      <c r="A691" s="475"/>
      <c r="B691" s="475"/>
      <c r="C691" s="475"/>
      <c r="D691" s="475"/>
      <c r="E691" s="475"/>
      <c r="F691" s="475"/>
      <c r="G691" s="475"/>
      <c r="H691" s="475"/>
      <c r="I691" s="475"/>
      <c r="J691" s="475"/>
      <c r="K691" s="475"/>
      <c r="L691" s="475"/>
      <c r="M691" s="475"/>
      <c r="N691" s="475"/>
      <c r="O691" s="475"/>
      <c r="P691" s="475"/>
      <c r="Q691" s="475"/>
      <c r="R691" s="475"/>
      <c r="S691" s="475"/>
      <c r="T691" s="475"/>
      <c r="U691" s="475"/>
      <c r="V691" s="475"/>
      <c r="W691" s="475"/>
      <c r="X691" s="475"/>
      <c r="Y691" s="475"/>
      <c r="Z691" s="475"/>
    </row>
    <row r="692" customHeight="1" spans="1:26">
      <c r="A692" s="475"/>
      <c r="B692" s="475"/>
      <c r="C692" s="475"/>
      <c r="D692" s="475"/>
      <c r="E692" s="475"/>
      <c r="F692" s="475"/>
      <c r="G692" s="475"/>
      <c r="H692" s="475"/>
      <c r="I692" s="475"/>
      <c r="J692" s="475"/>
      <c r="K692" s="475"/>
      <c r="L692" s="475"/>
      <c r="M692" s="475"/>
      <c r="N692" s="475"/>
      <c r="O692" s="475"/>
      <c r="P692" s="475"/>
      <c r="Q692" s="475"/>
      <c r="R692" s="475"/>
      <c r="S692" s="475"/>
      <c r="T692" s="475"/>
      <c r="U692" s="475"/>
      <c r="V692" s="475"/>
      <c r="W692" s="475"/>
      <c r="X692" s="475"/>
      <c r="Y692" s="475"/>
      <c r="Z692" s="475"/>
    </row>
    <row r="693" customHeight="1" spans="1:26">
      <c r="A693" s="475"/>
      <c r="B693" s="475"/>
      <c r="C693" s="475"/>
      <c r="D693" s="475"/>
      <c r="E693" s="475"/>
      <c r="F693" s="475"/>
      <c r="G693" s="475"/>
      <c r="H693" s="475"/>
      <c r="I693" s="475"/>
      <c r="J693" s="475"/>
      <c r="K693" s="475"/>
      <c r="L693" s="475"/>
      <c r="M693" s="475"/>
      <c r="N693" s="475"/>
      <c r="O693" s="475"/>
      <c r="P693" s="475"/>
      <c r="Q693" s="475"/>
      <c r="R693" s="475"/>
      <c r="S693" s="475"/>
      <c r="T693" s="475"/>
      <c r="U693" s="475"/>
      <c r="V693" s="475"/>
      <c r="W693" s="475"/>
      <c r="X693" s="475"/>
      <c r="Y693" s="475"/>
      <c r="Z693" s="475"/>
    </row>
    <row r="694" customHeight="1" spans="1:26">
      <c r="A694" s="475"/>
      <c r="B694" s="475"/>
      <c r="C694" s="475"/>
      <c r="D694" s="475"/>
      <c r="E694" s="475"/>
      <c r="F694" s="475"/>
      <c r="G694" s="475"/>
      <c r="H694" s="475"/>
      <c r="I694" s="475"/>
      <c r="J694" s="475"/>
      <c r="K694" s="475"/>
      <c r="L694" s="475"/>
      <c r="M694" s="475"/>
      <c r="N694" s="475"/>
      <c r="O694" s="475"/>
      <c r="P694" s="475"/>
      <c r="Q694" s="475"/>
      <c r="R694" s="475"/>
      <c r="S694" s="475"/>
      <c r="T694" s="475"/>
      <c r="U694" s="475"/>
      <c r="V694" s="475"/>
      <c r="W694" s="475"/>
      <c r="X694" s="475"/>
      <c r="Y694" s="475"/>
      <c r="Z694" s="475"/>
    </row>
    <row r="695" customHeight="1" spans="1:26">
      <c r="A695" s="475"/>
      <c r="B695" s="475"/>
      <c r="C695" s="475"/>
      <c r="D695" s="475"/>
      <c r="E695" s="475"/>
      <c r="F695" s="475"/>
      <c r="G695" s="475"/>
      <c r="H695" s="475"/>
      <c r="I695" s="475"/>
      <c r="J695" s="475"/>
      <c r="K695" s="475"/>
      <c r="L695" s="475"/>
      <c r="M695" s="475"/>
      <c r="N695" s="475"/>
      <c r="O695" s="475"/>
      <c r="P695" s="475"/>
      <c r="Q695" s="475"/>
      <c r="R695" s="475"/>
      <c r="S695" s="475"/>
      <c r="T695" s="475"/>
      <c r="U695" s="475"/>
      <c r="V695" s="475"/>
      <c r="W695" s="475"/>
      <c r="X695" s="475"/>
      <c r="Y695" s="475"/>
      <c r="Z695" s="475"/>
    </row>
    <row r="696" customHeight="1" spans="1:26">
      <c r="A696" s="475"/>
      <c r="B696" s="475"/>
      <c r="C696" s="475"/>
      <c r="D696" s="475"/>
      <c r="E696" s="475"/>
      <c r="F696" s="475"/>
      <c r="G696" s="475"/>
      <c r="H696" s="475"/>
      <c r="I696" s="475"/>
      <c r="J696" s="475"/>
      <c r="K696" s="475"/>
      <c r="L696" s="475"/>
      <c r="M696" s="475"/>
      <c r="N696" s="475"/>
      <c r="O696" s="475"/>
      <c r="P696" s="475"/>
      <c r="Q696" s="475"/>
      <c r="R696" s="475"/>
      <c r="S696" s="475"/>
      <c r="T696" s="475"/>
      <c r="U696" s="475"/>
      <c r="V696" s="475"/>
      <c r="W696" s="475"/>
      <c r="X696" s="475"/>
      <c r="Y696" s="475"/>
      <c r="Z696" s="475"/>
    </row>
    <row r="697" customHeight="1" spans="1:26">
      <c r="A697" s="475"/>
      <c r="B697" s="475"/>
      <c r="C697" s="475"/>
      <c r="D697" s="475"/>
      <c r="E697" s="475"/>
      <c r="F697" s="475"/>
      <c r="G697" s="475"/>
      <c r="H697" s="475"/>
      <c r="I697" s="475"/>
      <c r="J697" s="475"/>
      <c r="K697" s="475"/>
      <c r="L697" s="475"/>
      <c r="M697" s="475"/>
      <c r="N697" s="475"/>
      <c r="O697" s="475"/>
      <c r="P697" s="475"/>
      <c r="Q697" s="475"/>
      <c r="R697" s="475"/>
      <c r="S697" s="475"/>
      <c r="T697" s="475"/>
      <c r="U697" s="475"/>
      <c r="V697" s="475"/>
      <c r="W697" s="475"/>
      <c r="X697" s="475"/>
      <c r="Y697" s="475"/>
      <c r="Z697" s="475"/>
    </row>
    <row r="698" customHeight="1" spans="1:26">
      <c r="A698" s="475"/>
      <c r="B698" s="475"/>
      <c r="C698" s="475"/>
      <c r="D698" s="475"/>
      <c r="E698" s="475"/>
      <c r="F698" s="475"/>
      <c r="G698" s="475"/>
      <c r="H698" s="475"/>
      <c r="I698" s="475"/>
      <c r="J698" s="475"/>
      <c r="K698" s="475"/>
      <c r="L698" s="475"/>
      <c r="M698" s="475"/>
      <c r="N698" s="475"/>
      <c r="O698" s="475"/>
      <c r="P698" s="475"/>
      <c r="Q698" s="475"/>
      <c r="R698" s="475"/>
      <c r="S698" s="475"/>
      <c r="T698" s="475"/>
      <c r="U698" s="475"/>
      <c r="V698" s="475"/>
      <c r="W698" s="475"/>
      <c r="X698" s="475"/>
      <c r="Y698" s="475"/>
      <c r="Z698" s="475"/>
    </row>
    <row r="699" customHeight="1" spans="1:26">
      <c r="A699" s="475"/>
      <c r="B699" s="475"/>
      <c r="C699" s="475"/>
      <c r="D699" s="475"/>
      <c r="E699" s="475"/>
      <c r="F699" s="475"/>
      <c r="G699" s="475"/>
      <c r="H699" s="475"/>
      <c r="I699" s="475"/>
      <c r="J699" s="475"/>
      <c r="K699" s="475"/>
      <c r="L699" s="475"/>
      <c r="M699" s="475"/>
      <c r="N699" s="475"/>
      <c r="O699" s="475"/>
      <c r="P699" s="475"/>
      <c r="Q699" s="475"/>
      <c r="R699" s="475"/>
      <c r="S699" s="475"/>
      <c r="T699" s="475"/>
      <c r="U699" s="475"/>
      <c r="V699" s="475"/>
      <c r="W699" s="475"/>
      <c r="X699" s="475"/>
      <c r="Y699" s="475"/>
      <c r="Z699" s="475"/>
    </row>
    <row r="700" customHeight="1" spans="1:26">
      <c r="A700" s="475"/>
      <c r="B700" s="475"/>
      <c r="C700" s="475"/>
      <c r="D700" s="475"/>
      <c r="E700" s="475"/>
      <c r="F700" s="475"/>
      <c r="G700" s="475"/>
      <c r="H700" s="475"/>
      <c r="I700" s="475"/>
      <c r="J700" s="475"/>
      <c r="K700" s="475"/>
      <c r="L700" s="475"/>
      <c r="M700" s="475"/>
      <c r="N700" s="475"/>
      <c r="O700" s="475"/>
      <c r="P700" s="475"/>
      <c r="Q700" s="475"/>
      <c r="R700" s="475"/>
      <c r="S700" s="475"/>
      <c r="T700" s="475"/>
      <c r="U700" s="475"/>
      <c r="V700" s="475"/>
      <c r="W700" s="475"/>
      <c r="X700" s="475"/>
      <c r="Y700" s="475"/>
      <c r="Z700" s="475"/>
    </row>
    <row r="701" customHeight="1" spans="1:26">
      <c r="A701" s="475"/>
      <c r="B701" s="475"/>
      <c r="C701" s="475"/>
      <c r="D701" s="475"/>
      <c r="E701" s="475"/>
      <c r="F701" s="475"/>
      <c r="G701" s="475"/>
      <c r="H701" s="475"/>
      <c r="I701" s="475"/>
      <c r="J701" s="475"/>
      <c r="K701" s="475"/>
      <c r="L701" s="475"/>
      <c r="M701" s="475"/>
      <c r="N701" s="475"/>
      <c r="O701" s="475"/>
      <c r="P701" s="475"/>
      <c r="Q701" s="475"/>
      <c r="R701" s="475"/>
      <c r="S701" s="475"/>
      <c r="T701" s="475"/>
      <c r="U701" s="475"/>
      <c r="V701" s="475"/>
      <c r="W701" s="475"/>
      <c r="X701" s="475"/>
      <c r="Y701" s="475"/>
      <c r="Z701" s="475"/>
    </row>
    <row r="702" customHeight="1" spans="1:26">
      <c r="A702" s="475"/>
      <c r="B702" s="475"/>
      <c r="C702" s="475"/>
      <c r="D702" s="475"/>
      <c r="E702" s="475"/>
      <c r="F702" s="475"/>
      <c r="G702" s="475"/>
      <c r="H702" s="475"/>
      <c r="I702" s="475"/>
      <c r="J702" s="475"/>
      <c r="K702" s="475"/>
      <c r="L702" s="475"/>
      <c r="M702" s="475"/>
      <c r="N702" s="475"/>
      <c r="O702" s="475"/>
      <c r="P702" s="475"/>
      <c r="Q702" s="475"/>
      <c r="R702" s="475"/>
      <c r="S702" s="475"/>
      <c r="T702" s="475"/>
      <c r="U702" s="475"/>
      <c r="V702" s="475"/>
      <c r="W702" s="475"/>
      <c r="X702" s="475"/>
      <c r="Y702" s="475"/>
      <c r="Z702" s="475"/>
    </row>
    <row r="703" customHeight="1" spans="1:26">
      <c r="A703" s="475"/>
      <c r="B703" s="475"/>
      <c r="C703" s="475"/>
      <c r="D703" s="475"/>
      <c r="E703" s="475"/>
      <c r="F703" s="475"/>
      <c r="G703" s="475"/>
      <c r="H703" s="475"/>
      <c r="I703" s="475"/>
      <c r="J703" s="475"/>
      <c r="K703" s="475"/>
      <c r="L703" s="475"/>
      <c r="M703" s="475"/>
      <c r="N703" s="475"/>
      <c r="O703" s="475"/>
      <c r="P703" s="475"/>
      <c r="Q703" s="475"/>
      <c r="R703" s="475"/>
      <c r="S703" s="475"/>
      <c r="T703" s="475"/>
      <c r="U703" s="475"/>
      <c r="V703" s="475"/>
      <c r="W703" s="475"/>
      <c r="X703" s="475"/>
      <c r="Y703" s="475"/>
      <c r="Z703" s="475"/>
    </row>
    <row r="704" customHeight="1" spans="1:26">
      <c r="A704" s="475"/>
      <c r="B704" s="475"/>
      <c r="C704" s="475"/>
      <c r="D704" s="475"/>
      <c r="E704" s="475"/>
      <c r="F704" s="475"/>
      <c r="G704" s="475"/>
      <c r="H704" s="475"/>
      <c r="I704" s="475"/>
      <c r="J704" s="475"/>
      <c r="K704" s="475"/>
      <c r="L704" s="475"/>
      <c r="M704" s="475"/>
      <c r="N704" s="475"/>
      <c r="O704" s="475"/>
      <c r="P704" s="475"/>
      <c r="Q704" s="475"/>
      <c r="R704" s="475"/>
      <c r="S704" s="475"/>
      <c r="T704" s="475"/>
      <c r="U704" s="475"/>
      <c r="V704" s="475"/>
      <c r="W704" s="475"/>
      <c r="X704" s="475"/>
      <c r="Y704" s="475"/>
      <c r="Z704" s="475"/>
    </row>
    <row r="705" customHeight="1" spans="1:26">
      <c r="A705" s="475"/>
      <c r="B705" s="475"/>
      <c r="C705" s="475"/>
      <c r="D705" s="475"/>
      <c r="E705" s="475"/>
      <c r="F705" s="475"/>
      <c r="G705" s="475"/>
      <c r="H705" s="475"/>
      <c r="I705" s="475"/>
      <c r="J705" s="475"/>
      <c r="K705" s="475"/>
      <c r="L705" s="475"/>
      <c r="M705" s="475"/>
      <c r="N705" s="475"/>
      <c r="O705" s="475"/>
      <c r="P705" s="475"/>
      <c r="Q705" s="475"/>
      <c r="R705" s="475"/>
      <c r="S705" s="475"/>
      <c r="T705" s="475"/>
      <c r="U705" s="475"/>
      <c r="V705" s="475"/>
      <c r="W705" s="475"/>
      <c r="X705" s="475"/>
      <c r="Y705" s="475"/>
      <c r="Z705" s="475"/>
    </row>
    <row r="706" customHeight="1" spans="1:26">
      <c r="A706" s="475"/>
      <c r="B706" s="475"/>
      <c r="C706" s="475"/>
      <c r="D706" s="475"/>
      <c r="E706" s="475"/>
      <c r="F706" s="475"/>
      <c r="G706" s="475"/>
      <c r="H706" s="475"/>
      <c r="I706" s="475"/>
      <c r="J706" s="475"/>
      <c r="K706" s="475"/>
      <c r="L706" s="475"/>
      <c r="M706" s="475"/>
      <c r="N706" s="475"/>
      <c r="O706" s="475"/>
      <c r="P706" s="475"/>
      <c r="Q706" s="475"/>
      <c r="R706" s="475"/>
      <c r="S706" s="475"/>
      <c r="T706" s="475"/>
      <c r="U706" s="475"/>
      <c r="V706" s="475"/>
      <c r="W706" s="475"/>
      <c r="X706" s="475"/>
      <c r="Y706" s="475"/>
      <c r="Z706" s="475"/>
    </row>
    <row r="707" customHeight="1" spans="1:26">
      <c r="A707" s="475"/>
      <c r="B707" s="475"/>
      <c r="C707" s="475"/>
      <c r="D707" s="475"/>
      <c r="E707" s="475"/>
      <c r="F707" s="475"/>
      <c r="G707" s="475"/>
      <c r="H707" s="475"/>
      <c r="I707" s="475"/>
      <c r="J707" s="475"/>
      <c r="K707" s="475"/>
      <c r="L707" s="475"/>
      <c r="M707" s="475"/>
      <c r="N707" s="475"/>
      <c r="O707" s="475"/>
      <c r="P707" s="475"/>
      <c r="Q707" s="475"/>
      <c r="R707" s="475"/>
      <c r="S707" s="475"/>
      <c r="T707" s="475"/>
      <c r="U707" s="475"/>
      <c r="V707" s="475"/>
      <c r="W707" s="475"/>
      <c r="X707" s="475"/>
      <c r="Y707" s="475"/>
      <c r="Z707" s="475"/>
    </row>
    <row r="708" customHeight="1" spans="1:26">
      <c r="A708" s="475"/>
      <c r="B708" s="475"/>
      <c r="C708" s="475"/>
      <c r="D708" s="475"/>
      <c r="E708" s="475"/>
      <c r="F708" s="475"/>
      <c r="G708" s="475"/>
      <c r="H708" s="475"/>
      <c r="I708" s="475"/>
      <c r="J708" s="475"/>
      <c r="K708" s="475"/>
      <c r="L708" s="475"/>
      <c r="M708" s="475"/>
      <c r="N708" s="475"/>
      <c r="O708" s="475"/>
      <c r="P708" s="475"/>
      <c r="Q708" s="475"/>
      <c r="R708" s="475"/>
      <c r="S708" s="475"/>
      <c r="T708" s="475"/>
      <c r="U708" s="475"/>
      <c r="V708" s="475"/>
      <c r="W708" s="475"/>
      <c r="X708" s="475"/>
      <c r="Y708" s="475"/>
      <c r="Z708" s="475"/>
    </row>
    <row r="709" customHeight="1" spans="1:26">
      <c r="A709" s="475"/>
      <c r="B709" s="475"/>
      <c r="C709" s="475"/>
      <c r="D709" s="475"/>
      <c r="E709" s="475"/>
      <c r="F709" s="475"/>
      <c r="G709" s="475"/>
      <c r="H709" s="475"/>
      <c r="I709" s="475"/>
      <c r="J709" s="475"/>
      <c r="K709" s="475"/>
      <c r="L709" s="475"/>
      <c r="M709" s="475"/>
      <c r="N709" s="475"/>
      <c r="O709" s="475"/>
      <c r="P709" s="475"/>
      <c r="Q709" s="475"/>
      <c r="R709" s="475"/>
      <c r="S709" s="475"/>
      <c r="T709" s="475"/>
      <c r="U709" s="475"/>
      <c r="V709" s="475"/>
      <c r="W709" s="475"/>
      <c r="X709" s="475"/>
      <c r="Y709" s="475"/>
      <c r="Z709" s="475"/>
    </row>
    <row r="710" customHeight="1" spans="1:26">
      <c r="A710" s="475"/>
      <c r="B710" s="475"/>
      <c r="C710" s="475"/>
      <c r="D710" s="475"/>
      <c r="E710" s="475"/>
      <c r="F710" s="475"/>
      <c r="G710" s="475"/>
      <c r="H710" s="475"/>
      <c r="I710" s="475"/>
      <c r="J710" s="475"/>
      <c r="K710" s="475"/>
      <c r="L710" s="475"/>
      <c r="M710" s="475"/>
      <c r="N710" s="475"/>
      <c r="O710" s="475"/>
      <c r="P710" s="475"/>
      <c r="Q710" s="475"/>
      <c r="R710" s="475"/>
      <c r="S710" s="475"/>
      <c r="T710" s="475"/>
      <c r="U710" s="475"/>
      <c r="V710" s="475"/>
      <c r="W710" s="475"/>
      <c r="X710" s="475"/>
      <c r="Y710" s="475"/>
      <c r="Z710" s="475"/>
    </row>
    <row r="711" customHeight="1" spans="1:26">
      <c r="A711" s="475"/>
      <c r="B711" s="475"/>
      <c r="C711" s="475"/>
      <c r="D711" s="475"/>
      <c r="E711" s="475"/>
      <c r="F711" s="475"/>
      <c r="G711" s="475"/>
      <c r="H711" s="475"/>
      <c r="I711" s="475"/>
      <c r="J711" s="475"/>
      <c r="K711" s="475"/>
      <c r="L711" s="475"/>
      <c r="M711" s="475"/>
      <c r="N711" s="475"/>
      <c r="O711" s="475"/>
      <c r="P711" s="475"/>
      <c r="Q711" s="475"/>
      <c r="R711" s="475"/>
      <c r="S711" s="475"/>
      <c r="T711" s="475"/>
      <c r="U711" s="475"/>
      <c r="V711" s="475"/>
      <c r="W711" s="475"/>
      <c r="X711" s="475"/>
      <c r="Y711" s="475"/>
      <c r="Z711" s="475"/>
    </row>
    <row r="712" customHeight="1" spans="1:26">
      <c r="A712" s="475"/>
      <c r="B712" s="475"/>
      <c r="C712" s="475"/>
      <c r="D712" s="475"/>
      <c r="E712" s="475"/>
      <c r="F712" s="475"/>
      <c r="G712" s="475"/>
      <c r="H712" s="475"/>
      <c r="I712" s="475"/>
      <c r="J712" s="475"/>
      <c r="K712" s="475"/>
      <c r="L712" s="475"/>
      <c r="M712" s="475"/>
      <c r="N712" s="475"/>
      <c r="O712" s="475"/>
      <c r="P712" s="475"/>
      <c r="Q712" s="475"/>
      <c r="R712" s="475"/>
      <c r="S712" s="475"/>
      <c r="T712" s="475"/>
      <c r="U712" s="475"/>
      <c r="V712" s="475"/>
      <c r="W712" s="475"/>
      <c r="X712" s="475"/>
      <c r="Y712" s="475"/>
      <c r="Z712" s="475"/>
    </row>
    <row r="713" customHeight="1" spans="1:26">
      <c r="A713" s="475"/>
      <c r="B713" s="475"/>
      <c r="C713" s="475"/>
      <c r="D713" s="475"/>
      <c r="E713" s="475"/>
      <c r="F713" s="475"/>
      <c r="G713" s="475"/>
      <c r="H713" s="475"/>
      <c r="I713" s="475"/>
      <c r="J713" s="475"/>
      <c r="K713" s="475"/>
      <c r="L713" s="475"/>
      <c r="M713" s="475"/>
      <c r="N713" s="475"/>
      <c r="O713" s="475"/>
      <c r="P713" s="475"/>
      <c r="Q713" s="475"/>
      <c r="R713" s="475"/>
      <c r="S713" s="475"/>
      <c r="T713" s="475"/>
      <c r="U713" s="475"/>
      <c r="V713" s="475"/>
      <c r="W713" s="475"/>
      <c r="X713" s="475"/>
      <c r="Y713" s="475"/>
      <c r="Z713" s="475"/>
    </row>
    <row r="714" customHeight="1" spans="1:26">
      <c r="A714" s="475"/>
      <c r="B714" s="475"/>
      <c r="C714" s="475"/>
      <c r="D714" s="475"/>
      <c r="E714" s="475"/>
      <c r="F714" s="475"/>
      <c r="G714" s="475"/>
      <c r="H714" s="475"/>
      <c r="I714" s="475"/>
      <c r="J714" s="475"/>
      <c r="K714" s="475"/>
      <c r="L714" s="475"/>
      <c r="M714" s="475"/>
      <c r="N714" s="475"/>
      <c r="O714" s="475"/>
      <c r="P714" s="475"/>
      <c r="Q714" s="475"/>
      <c r="R714" s="475"/>
      <c r="S714" s="475"/>
      <c r="T714" s="475"/>
      <c r="U714" s="475"/>
      <c r="V714" s="475"/>
      <c r="W714" s="475"/>
      <c r="X714" s="475"/>
      <c r="Y714" s="475"/>
      <c r="Z714" s="475"/>
    </row>
    <row r="715" customHeight="1" spans="1:26">
      <c r="A715" s="475"/>
      <c r="B715" s="475"/>
      <c r="C715" s="475"/>
      <c r="D715" s="475"/>
      <c r="E715" s="475"/>
      <c r="F715" s="475"/>
      <c r="G715" s="475"/>
      <c r="H715" s="475"/>
      <c r="I715" s="475"/>
      <c r="J715" s="475"/>
      <c r="K715" s="475"/>
      <c r="L715" s="475"/>
      <c r="M715" s="475"/>
      <c r="N715" s="475"/>
      <c r="O715" s="475"/>
      <c r="P715" s="475"/>
      <c r="Q715" s="475"/>
      <c r="R715" s="475"/>
      <c r="S715" s="475"/>
      <c r="T715" s="475"/>
      <c r="U715" s="475"/>
      <c r="V715" s="475"/>
      <c r="W715" s="475"/>
      <c r="X715" s="475"/>
      <c r="Y715" s="475"/>
      <c r="Z715" s="475"/>
    </row>
    <row r="716" customHeight="1" spans="1:26">
      <c r="A716" s="475"/>
      <c r="B716" s="475"/>
      <c r="C716" s="475"/>
      <c r="D716" s="475"/>
      <c r="E716" s="475"/>
      <c r="F716" s="475"/>
      <c r="G716" s="475"/>
      <c r="H716" s="475"/>
      <c r="I716" s="475"/>
      <c r="J716" s="475"/>
      <c r="K716" s="475"/>
      <c r="L716" s="475"/>
      <c r="M716" s="475"/>
      <c r="N716" s="475"/>
      <c r="O716" s="475"/>
      <c r="P716" s="475"/>
      <c r="Q716" s="475"/>
      <c r="R716" s="475"/>
      <c r="S716" s="475"/>
      <c r="T716" s="475"/>
      <c r="U716" s="475"/>
      <c r="V716" s="475"/>
      <c r="W716" s="475"/>
      <c r="X716" s="475"/>
      <c r="Y716" s="475"/>
      <c r="Z716" s="475"/>
    </row>
    <row r="717" customHeight="1" spans="1:26">
      <c r="A717" s="475"/>
      <c r="B717" s="475"/>
      <c r="C717" s="475"/>
      <c r="D717" s="475"/>
      <c r="E717" s="475"/>
      <c r="F717" s="475"/>
      <c r="G717" s="475"/>
      <c r="H717" s="475"/>
      <c r="I717" s="475"/>
      <c r="J717" s="475"/>
      <c r="K717" s="475"/>
      <c r="L717" s="475"/>
      <c r="M717" s="475"/>
      <c r="N717" s="475"/>
      <c r="O717" s="475"/>
      <c r="P717" s="475"/>
      <c r="Q717" s="475"/>
      <c r="R717" s="475"/>
      <c r="S717" s="475"/>
      <c r="T717" s="475"/>
      <c r="U717" s="475"/>
      <c r="V717" s="475"/>
      <c r="W717" s="475"/>
      <c r="X717" s="475"/>
      <c r="Y717" s="475"/>
      <c r="Z717" s="475"/>
    </row>
    <row r="718" customHeight="1" spans="1:26">
      <c r="A718" s="475"/>
      <c r="B718" s="475"/>
      <c r="C718" s="475"/>
      <c r="D718" s="475"/>
      <c r="E718" s="475"/>
      <c r="F718" s="475"/>
      <c r="G718" s="475"/>
      <c r="H718" s="475"/>
      <c r="I718" s="475"/>
      <c r="J718" s="475"/>
      <c r="K718" s="475"/>
      <c r="L718" s="475"/>
      <c r="M718" s="475"/>
      <c r="N718" s="475"/>
      <c r="O718" s="475"/>
      <c r="P718" s="475"/>
      <c r="Q718" s="475"/>
      <c r="R718" s="475"/>
      <c r="S718" s="475"/>
      <c r="T718" s="475"/>
      <c r="U718" s="475"/>
      <c r="V718" s="475"/>
      <c r="W718" s="475"/>
      <c r="X718" s="475"/>
      <c r="Y718" s="475"/>
      <c r="Z718" s="475"/>
    </row>
    <row r="719" customHeight="1" spans="1:26">
      <c r="A719" s="475"/>
      <c r="B719" s="475"/>
      <c r="C719" s="475"/>
      <c r="D719" s="475"/>
      <c r="E719" s="475"/>
      <c r="F719" s="475"/>
      <c r="G719" s="475"/>
      <c r="H719" s="475"/>
      <c r="I719" s="475"/>
      <c r="J719" s="475"/>
      <c r="K719" s="475"/>
      <c r="L719" s="475"/>
      <c r="M719" s="475"/>
      <c r="N719" s="475"/>
      <c r="O719" s="475"/>
      <c r="P719" s="475"/>
      <c r="Q719" s="475"/>
      <c r="R719" s="475"/>
      <c r="S719" s="475"/>
      <c r="T719" s="475"/>
      <c r="U719" s="475"/>
      <c r="V719" s="475"/>
      <c r="W719" s="475"/>
      <c r="X719" s="475"/>
      <c r="Y719" s="475"/>
      <c r="Z719" s="475"/>
    </row>
    <row r="720" customHeight="1" spans="1:26">
      <c r="A720" s="475"/>
      <c r="B720" s="475"/>
      <c r="C720" s="475"/>
      <c r="D720" s="475"/>
      <c r="E720" s="475"/>
      <c r="F720" s="475"/>
      <c r="G720" s="475"/>
      <c r="H720" s="475"/>
      <c r="I720" s="475"/>
      <c r="J720" s="475"/>
      <c r="K720" s="475"/>
      <c r="L720" s="475"/>
      <c r="M720" s="475"/>
      <c r="N720" s="475"/>
      <c r="O720" s="475"/>
      <c r="P720" s="475"/>
      <c r="Q720" s="475"/>
      <c r="R720" s="475"/>
      <c r="S720" s="475"/>
      <c r="T720" s="475"/>
      <c r="U720" s="475"/>
      <c r="V720" s="475"/>
      <c r="W720" s="475"/>
      <c r="X720" s="475"/>
      <c r="Y720" s="475"/>
      <c r="Z720" s="475"/>
    </row>
    <row r="721" customHeight="1" spans="1:26">
      <c r="A721" s="475"/>
      <c r="B721" s="475"/>
      <c r="C721" s="475"/>
      <c r="D721" s="475"/>
      <c r="E721" s="475"/>
      <c r="F721" s="475"/>
      <c r="G721" s="475"/>
      <c r="H721" s="475"/>
      <c r="I721" s="475"/>
      <c r="J721" s="475"/>
      <c r="K721" s="475"/>
      <c r="L721" s="475"/>
      <c r="M721" s="475"/>
      <c r="N721" s="475"/>
      <c r="O721" s="475"/>
      <c r="P721" s="475"/>
      <c r="Q721" s="475"/>
      <c r="R721" s="475"/>
      <c r="S721" s="475"/>
      <c r="T721" s="475"/>
      <c r="U721" s="475"/>
      <c r="V721" s="475"/>
      <c r="W721" s="475"/>
      <c r="X721" s="475"/>
      <c r="Y721" s="475"/>
      <c r="Z721" s="475"/>
    </row>
    <row r="722" customHeight="1" spans="1:26">
      <c r="A722" s="475"/>
      <c r="B722" s="475"/>
      <c r="C722" s="475"/>
      <c r="D722" s="475"/>
      <c r="E722" s="475"/>
      <c r="F722" s="475"/>
      <c r="G722" s="475"/>
      <c r="H722" s="475"/>
      <c r="I722" s="475"/>
      <c r="J722" s="475"/>
      <c r="K722" s="475"/>
      <c r="L722" s="475"/>
      <c r="M722" s="475"/>
      <c r="N722" s="475"/>
      <c r="O722" s="475"/>
      <c r="P722" s="475"/>
      <c r="Q722" s="475"/>
      <c r="R722" s="475"/>
      <c r="S722" s="475"/>
      <c r="T722" s="475"/>
      <c r="U722" s="475"/>
      <c r="V722" s="475"/>
      <c r="W722" s="475"/>
      <c r="X722" s="475"/>
      <c r="Y722" s="475"/>
      <c r="Z722" s="475"/>
    </row>
    <row r="723" customHeight="1" spans="1:26">
      <c r="A723" s="475"/>
      <c r="B723" s="475"/>
      <c r="C723" s="475"/>
      <c r="D723" s="475"/>
      <c r="E723" s="475"/>
      <c r="F723" s="475"/>
      <c r="G723" s="475"/>
      <c r="H723" s="475"/>
      <c r="I723" s="475"/>
      <c r="J723" s="475"/>
      <c r="K723" s="475"/>
      <c r="L723" s="475"/>
      <c r="M723" s="475"/>
      <c r="N723" s="475"/>
      <c r="O723" s="475"/>
      <c r="P723" s="475"/>
      <c r="Q723" s="475"/>
      <c r="R723" s="475"/>
      <c r="S723" s="475"/>
      <c r="T723" s="475"/>
      <c r="U723" s="475"/>
      <c r="V723" s="475"/>
      <c r="W723" s="475"/>
      <c r="X723" s="475"/>
      <c r="Y723" s="475"/>
      <c r="Z723" s="475"/>
    </row>
    <row r="724" customHeight="1" spans="1:26">
      <c r="A724" s="475"/>
      <c r="B724" s="475"/>
      <c r="C724" s="475"/>
      <c r="D724" s="475"/>
      <c r="E724" s="475"/>
      <c r="F724" s="475"/>
      <c r="G724" s="475"/>
      <c r="H724" s="475"/>
      <c r="I724" s="475"/>
      <c r="J724" s="475"/>
      <c r="K724" s="475"/>
      <c r="L724" s="475"/>
      <c r="M724" s="475"/>
      <c r="N724" s="475"/>
      <c r="O724" s="475"/>
      <c r="P724" s="475"/>
      <c r="Q724" s="475"/>
      <c r="R724" s="475"/>
      <c r="S724" s="475"/>
      <c r="T724" s="475"/>
      <c r="U724" s="475"/>
      <c r="V724" s="475"/>
      <c r="W724" s="475"/>
      <c r="X724" s="475"/>
      <c r="Y724" s="475"/>
      <c r="Z724" s="475"/>
    </row>
    <row r="725" customHeight="1" spans="1:26">
      <c r="A725" s="475"/>
      <c r="B725" s="475"/>
      <c r="C725" s="475"/>
      <c r="D725" s="475"/>
      <c r="E725" s="475"/>
      <c r="F725" s="475"/>
      <c r="G725" s="475"/>
      <c r="H725" s="475"/>
      <c r="I725" s="475"/>
      <c r="J725" s="475"/>
      <c r="K725" s="475"/>
      <c r="L725" s="475"/>
      <c r="M725" s="475"/>
      <c r="N725" s="475"/>
      <c r="O725" s="475"/>
      <c r="P725" s="475"/>
      <c r="Q725" s="475"/>
      <c r="R725" s="475"/>
      <c r="S725" s="475"/>
      <c r="T725" s="475"/>
      <c r="U725" s="475"/>
      <c r="V725" s="475"/>
      <c r="W725" s="475"/>
      <c r="X725" s="475"/>
      <c r="Y725" s="475"/>
      <c r="Z725" s="475"/>
    </row>
    <row r="726" customHeight="1" spans="1:26">
      <c r="A726" s="475"/>
      <c r="B726" s="475"/>
      <c r="C726" s="475"/>
      <c r="D726" s="475"/>
      <c r="E726" s="475"/>
      <c r="F726" s="475"/>
      <c r="G726" s="475"/>
      <c r="H726" s="475"/>
      <c r="I726" s="475"/>
      <c r="J726" s="475"/>
      <c r="K726" s="475"/>
      <c r="L726" s="475"/>
      <c r="M726" s="475"/>
      <c r="N726" s="475"/>
      <c r="O726" s="475"/>
      <c r="P726" s="475"/>
      <c r="Q726" s="475"/>
      <c r="R726" s="475"/>
      <c r="S726" s="475"/>
      <c r="T726" s="475"/>
      <c r="U726" s="475"/>
      <c r="V726" s="475"/>
      <c r="W726" s="475"/>
      <c r="X726" s="475"/>
      <c r="Y726" s="475"/>
      <c r="Z726" s="475"/>
    </row>
    <row r="727" customHeight="1" spans="1:26">
      <c r="A727" s="475"/>
      <c r="B727" s="475"/>
      <c r="C727" s="475"/>
      <c r="D727" s="475"/>
      <c r="E727" s="475"/>
      <c r="F727" s="475"/>
      <c r="G727" s="475"/>
      <c r="H727" s="475"/>
      <c r="I727" s="475"/>
      <c r="J727" s="475"/>
      <c r="K727" s="475"/>
      <c r="L727" s="475"/>
      <c r="M727" s="475"/>
      <c r="N727" s="475"/>
      <c r="O727" s="475"/>
      <c r="P727" s="475"/>
      <c r="Q727" s="475"/>
      <c r="R727" s="475"/>
      <c r="S727" s="475"/>
      <c r="T727" s="475"/>
      <c r="U727" s="475"/>
      <c r="V727" s="475"/>
      <c r="W727" s="475"/>
      <c r="X727" s="475"/>
      <c r="Y727" s="475"/>
      <c r="Z727" s="475"/>
    </row>
    <row r="728" customHeight="1" spans="1:26">
      <c r="A728" s="475"/>
      <c r="B728" s="475"/>
      <c r="C728" s="475"/>
      <c r="D728" s="475"/>
      <c r="E728" s="475"/>
      <c r="F728" s="475"/>
      <c r="G728" s="475"/>
      <c r="H728" s="475"/>
      <c r="I728" s="475"/>
      <c r="J728" s="475"/>
      <c r="K728" s="475"/>
      <c r="L728" s="475"/>
      <c r="M728" s="475"/>
      <c r="N728" s="475"/>
      <c r="O728" s="475"/>
      <c r="P728" s="475"/>
      <c r="Q728" s="475"/>
      <c r="R728" s="475"/>
      <c r="S728" s="475"/>
      <c r="T728" s="475"/>
      <c r="U728" s="475"/>
      <c r="V728" s="475"/>
      <c r="W728" s="475"/>
      <c r="X728" s="475"/>
      <c r="Y728" s="475"/>
      <c r="Z728" s="475"/>
    </row>
    <row r="729" customHeight="1" spans="1:26">
      <c r="A729" s="475"/>
      <c r="B729" s="475"/>
      <c r="C729" s="475"/>
      <c r="D729" s="475"/>
      <c r="E729" s="475"/>
      <c r="F729" s="475"/>
      <c r="G729" s="475"/>
      <c r="H729" s="475"/>
      <c r="I729" s="475"/>
      <c r="J729" s="475"/>
      <c r="K729" s="475"/>
      <c r="L729" s="475"/>
      <c r="M729" s="475"/>
      <c r="N729" s="475"/>
      <c r="O729" s="475"/>
      <c r="P729" s="475"/>
      <c r="Q729" s="475"/>
      <c r="R729" s="475"/>
      <c r="S729" s="475"/>
      <c r="T729" s="475"/>
      <c r="U729" s="475"/>
      <c r="V729" s="475"/>
      <c r="W729" s="475"/>
      <c r="X729" s="475"/>
      <c r="Y729" s="475"/>
      <c r="Z729" s="475"/>
    </row>
    <row r="730" customHeight="1" spans="1:26">
      <c r="A730" s="475"/>
      <c r="B730" s="475"/>
      <c r="C730" s="475"/>
      <c r="D730" s="475"/>
      <c r="E730" s="475"/>
      <c r="F730" s="475"/>
      <c r="G730" s="475"/>
      <c r="H730" s="475"/>
      <c r="I730" s="475"/>
      <c r="J730" s="475"/>
      <c r="K730" s="475"/>
      <c r="L730" s="475"/>
      <c r="M730" s="475"/>
      <c r="N730" s="475"/>
      <c r="O730" s="475"/>
      <c r="P730" s="475"/>
      <c r="Q730" s="475"/>
      <c r="R730" s="475"/>
      <c r="S730" s="475"/>
      <c r="T730" s="475"/>
      <c r="U730" s="475"/>
      <c r="V730" s="475"/>
      <c r="W730" s="475"/>
      <c r="X730" s="475"/>
      <c r="Y730" s="475"/>
      <c r="Z730" s="475"/>
    </row>
    <row r="731" customHeight="1" spans="1:26">
      <c r="A731" s="475"/>
      <c r="B731" s="475"/>
      <c r="C731" s="475"/>
      <c r="D731" s="475"/>
      <c r="E731" s="475"/>
      <c r="F731" s="475"/>
      <c r="G731" s="475"/>
      <c r="H731" s="475"/>
      <c r="I731" s="475"/>
      <c r="J731" s="475"/>
      <c r="K731" s="475"/>
      <c r="L731" s="475"/>
      <c r="M731" s="475"/>
      <c r="N731" s="475"/>
      <c r="O731" s="475"/>
      <c r="P731" s="475"/>
      <c r="Q731" s="475"/>
      <c r="R731" s="475"/>
      <c r="S731" s="475"/>
      <c r="T731" s="475"/>
      <c r="U731" s="475"/>
      <c r="V731" s="475"/>
      <c r="W731" s="475"/>
      <c r="X731" s="475"/>
      <c r="Y731" s="475"/>
      <c r="Z731" s="475"/>
    </row>
    <row r="732" customHeight="1" spans="1:26">
      <c r="A732" s="475"/>
      <c r="B732" s="475"/>
      <c r="C732" s="475"/>
      <c r="D732" s="475"/>
      <c r="E732" s="475"/>
      <c r="F732" s="475"/>
      <c r="G732" s="475"/>
      <c r="H732" s="475"/>
      <c r="I732" s="475"/>
      <c r="J732" s="475"/>
      <c r="K732" s="475"/>
      <c r="L732" s="475"/>
      <c r="M732" s="475"/>
      <c r="N732" s="475"/>
      <c r="O732" s="475"/>
      <c r="P732" s="475"/>
      <c r="Q732" s="475"/>
      <c r="R732" s="475"/>
      <c r="S732" s="475"/>
      <c r="T732" s="475"/>
      <c r="U732" s="475"/>
      <c r="V732" s="475"/>
      <c r="W732" s="475"/>
      <c r="X732" s="475"/>
      <c r="Y732" s="475"/>
      <c r="Z732" s="475"/>
    </row>
    <row r="733" customHeight="1" spans="1:26">
      <c r="A733" s="475"/>
      <c r="B733" s="475"/>
      <c r="C733" s="475"/>
      <c r="D733" s="475"/>
      <c r="E733" s="475"/>
      <c r="F733" s="475"/>
      <c r="G733" s="475"/>
      <c r="H733" s="475"/>
      <c r="I733" s="475"/>
      <c r="J733" s="475"/>
      <c r="K733" s="475"/>
      <c r="L733" s="475"/>
      <c r="M733" s="475"/>
      <c r="N733" s="475"/>
      <c r="O733" s="475"/>
      <c r="P733" s="475"/>
      <c r="Q733" s="475"/>
      <c r="R733" s="475"/>
      <c r="S733" s="475"/>
      <c r="T733" s="475"/>
      <c r="U733" s="475"/>
      <c r="V733" s="475"/>
      <c r="W733" s="475"/>
      <c r="X733" s="475"/>
      <c r="Y733" s="475"/>
      <c r="Z733" s="475"/>
    </row>
    <row r="734" customHeight="1" spans="1:26">
      <c r="A734" s="475"/>
      <c r="B734" s="475"/>
      <c r="C734" s="475"/>
      <c r="D734" s="475"/>
      <c r="E734" s="475"/>
      <c r="F734" s="475"/>
      <c r="G734" s="475"/>
      <c r="H734" s="475"/>
      <c r="I734" s="475"/>
      <c r="J734" s="475"/>
      <c r="K734" s="475"/>
      <c r="L734" s="475"/>
      <c r="M734" s="475"/>
      <c r="N734" s="475"/>
      <c r="O734" s="475"/>
      <c r="P734" s="475"/>
      <c r="Q734" s="475"/>
      <c r="R734" s="475"/>
      <c r="S734" s="475"/>
      <c r="T734" s="475"/>
      <c r="U734" s="475"/>
      <c r="V734" s="475"/>
      <c r="W734" s="475"/>
      <c r="X734" s="475"/>
      <c r="Y734" s="475"/>
      <c r="Z734" s="475"/>
    </row>
    <row r="735" customHeight="1" spans="1:26">
      <c r="A735" s="475"/>
      <c r="B735" s="475"/>
      <c r="C735" s="475"/>
      <c r="D735" s="475"/>
      <c r="E735" s="475"/>
      <c r="F735" s="475"/>
      <c r="G735" s="475"/>
      <c r="H735" s="475"/>
      <c r="I735" s="475"/>
      <c r="J735" s="475"/>
      <c r="K735" s="475"/>
      <c r="L735" s="475"/>
      <c r="M735" s="475"/>
      <c r="N735" s="475"/>
      <c r="O735" s="475"/>
      <c r="P735" s="475"/>
      <c r="Q735" s="475"/>
      <c r="R735" s="475"/>
      <c r="S735" s="475"/>
      <c r="T735" s="475"/>
      <c r="U735" s="475"/>
      <c r="V735" s="475"/>
      <c r="W735" s="475"/>
      <c r="X735" s="475"/>
      <c r="Y735" s="475"/>
      <c r="Z735" s="475"/>
    </row>
    <row r="736" customHeight="1" spans="1:26">
      <c r="A736" s="475"/>
      <c r="B736" s="475"/>
      <c r="C736" s="475"/>
      <c r="D736" s="475"/>
      <c r="E736" s="475"/>
      <c r="F736" s="475"/>
      <c r="G736" s="475"/>
      <c r="H736" s="475"/>
      <c r="I736" s="475"/>
      <c r="J736" s="475"/>
      <c r="K736" s="475"/>
      <c r="L736" s="475"/>
      <c r="M736" s="475"/>
      <c r="N736" s="475"/>
      <c r="O736" s="475"/>
      <c r="P736" s="475"/>
      <c r="Q736" s="475"/>
      <c r="R736" s="475"/>
      <c r="S736" s="475"/>
      <c r="T736" s="475"/>
      <c r="U736" s="475"/>
      <c r="V736" s="475"/>
      <c r="W736" s="475"/>
      <c r="X736" s="475"/>
      <c r="Y736" s="475"/>
      <c r="Z736" s="475"/>
    </row>
    <row r="737" customHeight="1" spans="1:26">
      <c r="A737" s="475"/>
      <c r="B737" s="475"/>
      <c r="C737" s="475"/>
      <c r="D737" s="475"/>
      <c r="E737" s="475"/>
      <c r="F737" s="475"/>
      <c r="G737" s="475"/>
      <c r="H737" s="475"/>
      <c r="I737" s="475"/>
      <c r="J737" s="475"/>
      <c r="K737" s="475"/>
      <c r="L737" s="475"/>
      <c r="M737" s="475"/>
      <c r="N737" s="475"/>
      <c r="O737" s="475"/>
      <c r="P737" s="475"/>
      <c r="Q737" s="475"/>
      <c r="R737" s="475"/>
      <c r="S737" s="475"/>
      <c r="T737" s="475"/>
      <c r="U737" s="475"/>
      <c r="V737" s="475"/>
      <c r="W737" s="475"/>
      <c r="X737" s="475"/>
      <c r="Y737" s="475"/>
      <c r="Z737" s="475"/>
    </row>
    <row r="738" customHeight="1" spans="1:26">
      <c r="A738" s="475"/>
      <c r="B738" s="475"/>
      <c r="C738" s="475"/>
      <c r="D738" s="475"/>
      <c r="E738" s="475"/>
      <c r="F738" s="475"/>
      <c r="G738" s="475"/>
      <c r="H738" s="475"/>
      <c r="I738" s="475"/>
      <c r="J738" s="475"/>
      <c r="K738" s="475"/>
      <c r="L738" s="475"/>
      <c r="M738" s="475"/>
      <c r="N738" s="475"/>
      <c r="O738" s="475"/>
      <c r="P738" s="475"/>
      <c r="Q738" s="475"/>
      <c r="R738" s="475"/>
      <c r="S738" s="475"/>
      <c r="T738" s="475"/>
      <c r="U738" s="475"/>
      <c r="V738" s="475"/>
      <c r="W738" s="475"/>
      <c r="X738" s="475"/>
      <c r="Y738" s="475"/>
      <c r="Z738" s="475"/>
    </row>
    <row r="739" customHeight="1" spans="1:26">
      <c r="A739" s="475"/>
      <c r="B739" s="475"/>
      <c r="C739" s="475"/>
      <c r="D739" s="475"/>
      <c r="E739" s="475"/>
      <c r="F739" s="475"/>
      <c r="G739" s="475"/>
      <c r="H739" s="475"/>
      <c r="I739" s="475"/>
      <c r="J739" s="475"/>
      <c r="K739" s="475"/>
      <c r="L739" s="475"/>
      <c r="M739" s="475"/>
      <c r="N739" s="475"/>
      <c r="O739" s="475"/>
      <c r="P739" s="475"/>
      <c r="Q739" s="475"/>
      <c r="R739" s="475"/>
      <c r="S739" s="475"/>
      <c r="T739" s="475"/>
      <c r="U739" s="475"/>
      <c r="V739" s="475"/>
      <c r="W739" s="475"/>
      <c r="X739" s="475"/>
      <c r="Y739" s="475"/>
      <c r="Z739" s="475"/>
    </row>
    <row r="740" customHeight="1" spans="1:26">
      <c r="A740" s="475"/>
      <c r="B740" s="475"/>
      <c r="C740" s="475"/>
      <c r="D740" s="475"/>
      <c r="E740" s="475"/>
      <c r="F740" s="475"/>
      <c r="G740" s="475"/>
      <c r="H740" s="475"/>
      <c r="I740" s="475"/>
      <c r="J740" s="475"/>
      <c r="K740" s="475"/>
      <c r="L740" s="475"/>
      <c r="M740" s="475"/>
      <c r="N740" s="475"/>
      <c r="O740" s="475"/>
      <c r="P740" s="475"/>
      <c r="Q740" s="475"/>
      <c r="R740" s="475"/>
      <c r="S740" s="475"/>
      <c r="T740" s="475"/>
      <c r="U740" s="475"/>
      <c r="V740" s="475"/>
      <c r="W740" s="475"/>
      <c r="X740" s="475"/>
      <c r="Y740" s="475"/>
      <c r="Z740" s="475"/>
    </row>
    <row r="741" customHeight="1" spans="1:26">
      <c r="A741" s="475"/>
      <c r="B741" s="475"/>
      <c r="C741" s="475"/>
      <c r="D741" s="475"/>
      <c r="E741" s="475"/>
      <c r="F741" s="475"/>
      <c r="G741" s="475"/>
      <c r="H741" s="475"/>
      <c r="I741" s="475"/>
      <c r="J741" s="475"/>
      <c r="K741" s="475"/>
      <c r="L741" s="475"/>
      <c r="M741" s="475"/>
      <c r="N741" s="475"/>
      <c r="O741" s="475"/>
      <c r="P741" s="475"/>
      <c r="Q741" s="475"/>
      <c r="R741" s="475"/>
      <c r="S741" s="475"/>
      <c r="T741" s="475"/>
      <c r="U741" s="475"/>
      <c r="V741" s="475"/>
      <c r="W741" s="475"/>
      <c r="X741" s="475"/>
      <c r="Y741" s="475"/>
      <c r="Z741" s="475"/>
    </row>
    <row r="742" customHeight="1" spans="1:26">
      <c r="A742" s="475"/>
      <c r="B742" s="475"/>
      <c r="C742" s="475"/>
      <c r="D742" s="475"/>
      <c r="E742" s="475"/>
      <c r="F742" s="475"/>
      <c r="G742" s="475"/>
      <c r="H742" s="475"/>
      <c r="I742" s="475"/>
      <c r="J742" s="475"/>
      <c r="K742" s="475"/>
      <c r="L742" s="475"/>
      <c r="M742" s="475"/>
      <c r="N742" s="475"/>
      <c r="O742" s="475"/>
      <c r="P742" s="475"/>
      <c r="Q742" s="475"/>
      <c r="R742" s="475"/>
      <c r="S742" s="475"/>
      <c r="T742" s="475"/>
      <c r="U742" s="475"/>
      <c r="V742" s="475"/>
      <c r="W742" s="475"/>
      <c r="X742" s="475"/>
      <c r="Y742" s="475"/>
      <c r="Z742" s="475"/>
    </row>
    <row r="743" customHeight="1" spans="1:26">
      <c r="A743" s="475"/>
      <c r="B743" s="475"/>
      <c r="C743" s="475"/>
      <c r="D743" s="475"/>
      <c r="E743" s="475"/>
      <c r="F743" s="475"/>
      <c r="G743" s="475"/>
      <c r="H743" s="475"/>
      <c r="I743" s="475"/>
      <c r="J743" s="475"/>
      <c r="K743" s="475"/>
      <c r="L743" s="475"/>
      <c r="M743" s="475"/>
      <c r="N743" s="475"/>
      <c r="O743" s="475"/>
      <c r="P743" s="475"/>
      <c r="Q743" s="475"/>
      <c r="R743" s="475"/>
      <c r="S743" s="475"/>
      <c r="T743" s="475"/>
      <c r="U743" s="475"/>
      <c r="V743" s="475"/>
      <c r="W743" s="475"/>
      <c r="X743" s="475"/>
      <c r="Y743" s="475"/>
      <c r="Z743" s="475"/>
    </row>
    <row r="744" customHeight="1" spans="1:26">
      <c r="A744" s="475"/>
      <c r="B744" s="475"/>
      <c r="C744" s="475"/>
      <c r="D744" s="475"/>
      <c r="E744" s="475"/>
      <c r="F744" s="475"/>
      <c r="G744" s="475"/>
      <c r="H744" s="475"/>
      <c r="I744" s="475"/>
      <c r="J744" s="475"/>
      <c r="K744" s="475"/>
      <c r="L744" s="475"/>
      <c r="M744" s="475"/>
      <c r="N744" s="475"/>
      <c r="O744" s="475"/>
      <c r="P744" s="475"/>
      <c r="Q744" s="475"/>
      <c r="R744" s="475"/>
      <c r="S744" s="475"/>
      <c r="T744" s="475"/>
      <c r="U744" s="475"/>
      <c r="V744" s="475"/>
      <c r="W744" s="475"/>
      <c r="X744" s="475"/>
      <c r="Y744" s="475"/>
      <c r="Z744" s="475"/>
    </row>
    <row r="745" customHeight="1" spans="1:26">
      <c r="A745" s="475"/>
      <c r="B745" s="475"/>
      <c r="C745" s="475"/>
      <c r="D745" s="475"/>
      <c r="E745" s="475"/>
      <c r="F745" s="475"/>
      <c r="G745" s="475"/>
      <c r="H745" s="475"/>
      <c r="I745" s="475"/>
      <c r="J745" s="475"/>
      <c r="K745" s="475"/>
      <c r="L745" s="475"/>
      <c r="M745" s="475"/>
      <c r="N745" s="475"/>
      <c r="O745" s="475"/>
      <c r="P745" s="475"/>
      <c r="Q745" s="475"/>
      <c r="R745" s="475"/>
      <c r="S745" s="475"/>
      <c r="T745" s="475"/>
      <c r="U745" s="475"/>
      <c r="V745" s="475"/>
      <c r="W745" s="475"/>
      <c r="X745" s="475"/>
      <c r="Y745" s="475"/>
      <c r="Z745" s="475"/>
    </row>
    <row r="746" customHeight="1" spans="1:26">
      <c r="A746" s="475"/>
      <c r="B746" s="475"/>
      <c r="C746" s="475"/>
      <c r="D746" s="475"/>
      <c r="E746" s="475"/>
      <c r="F746" s="475"/>
      <c r="G746" s="475"/>
      <c r="H746" s="475"/>
      <c r="I746" s="475"/>
      <c r="J746" s="475"/>
      <c r="K746" s="475"/>
      <c r="L746" s="475"/>
      <c r="M746" s="475"/>
      <c r="N746" s="475"/>
      <c r="O746" s="475"/>
      <c r="P746" s="475"/>
      <c r="Q746" s="475"/>
      <c r="R746" s="475"/>
      <c r="S746" s="475"/>
      <c r="T746" s="475"/>
      <c r="U746" s="475"/>
      <c r="V746" s="475"/>
      <c r="W746" s="475"/>
      <c r="X746" s="475"/>
      <c r="Y746" s="475"/>
      <c r="Z746" s="475"/>
    </row>
    <row r="747" customHeight="1" spans="1:26">
      <c r="A747" s="475"/>
      <c r="B747" s="475"/>
      <c r="C747" s="475"/>
      <c r="D747" s="475"/>
      <c r="E747" s="475"/>
      <c r="F747" s="475"/>
      <c r="G747" s="475"/>
      <c r="H747" s="475"/>
      <c r="I747" s="475"/>
      <c r="J747" s="475"/>
      <c r="K747" s="475"/>
      <c r="L747" s="475"/>
      <c r="M747" s="475"/>
      <c r="N747" s="475"/>
      <c r="O747" s="475"/>
      <c r="P747" s="475"/>
      <c r="Q747" s="475"/>
      <c r="R747" s="475"/>
      <c r="S747" s="475"/>
      <c r="T747" s="475"/>
      <c r="U747" s="475"/>
      <c r="V747" s="475"/>
      <c r="W747" s="475"/>
      <c r="X747" s="475"/>
      <c r="Y747" s="475"/>
      <c r="Z747" s="475"/>
    </row>
    <row r="748" customHeight="1" spans="1:26">
      <c r="A748" s="475"/>
      <c r="B748" s="475"/>
      <c r="C748" s="475"/>
      <c r="D748" s="475"/>
      <c r="E748" s="475"/>
      <c r="F748" s="475"/>
      <c r="G748" s="475"/>
      <c r="H748" s="475"/>
      <c r="I748" s="475"/>
      <c r="J748" s="475"/>
      <c r="K748" s="475"/>
      <c r="L748" s="475"/>
      <c r="M748" s="475"/>
      <c r="N748" s="475"/>
      <c r="O748" s="475"/>
      <c r="P748" s="475"/>
      <c r="Q748" s="475"/>
      <c r="R748" s="475"/>
      <c r="S748" s="475"/>
      <c r="T748" s="475"/>
      <c r="U748" s="475"/>
      <c r="V748" s="475"/>
      <c r="W748" s="475"/>
      <c r="X748" s="475"/>
      <c r="Y748" s="475"/>
      <c r="Z748" s="475"/>
    </row>
    <row r="749" customHeight="1" spans="1:26">
      <c r="A749" s="475"/>
      <c r="B749" s="475"/>
      <c r="C749" s="475"/>
      <c r="D749" s="475"/>
      <c r="E749" s="475"/>
      <c r="F749" s="475"/>
      <c r="G749" s="475"/>
      <c r="H749" s="475"/>
      <c r="I749" s="475"/>
      <c r="J749" s="475"/>
      <c r="K749" s="475"/>
      <c r="L749" s="475"/>
      <c r="M749" s="475"/>
      <c r="N749" s="475"/>
      <c r="O749" s="475"/>
      <c r="P749" s="475"/>
      <c r="Q749" s="475"/>
      <c r="R749" s="475"/>
      <c r="S749" s="475"/>
      <c r="T749" s="475"/>
      <c r="U749" s="475"/>
      <c r="V749" s="475"/>
      <c r="W749" s="475"/>
      <c r="X749" s="475"/>
      <c r="Y749" s="475"/>
      <c r="Z749" s="475"/>
    </row>
    <row r="750" customHeight="1" spans="1:26">
      <c r="A750" s="475"/>
      <c r="B750" s="475"/>
      <c r="C750" s="475"/>
      <c r="D750" s="475"/>
      <c r="E750" s="475"/>
      <c r="F750" s="475"/>
      <c r="G750" s="475"/>
      <c r="H750" s="475"/>
      <c r="I750" s="475"/>
      <c r="J750" s="475"/>
      <c r="K750" s="475"/>
      <c r="L750" s="475"/>
      <c r="M750" s="475"/>
      <c r="N750" s="475"/>
      <c r="O750" s="475"/>
      <c r="P750" s="475"/>
      <c r="Q750" s="475"/>
      <c r="R750" s="475"/>
      <c r="S750" s="475"/>
      <c r="T750" s="475"/>
      <c r="U750" s="475"/>
      <c r="V750" s="475"/>
      <c r="W750" s="475"/>
      <c r="X750" s="475"/>
      <c r="Y750" s="475"/>
      <c r="Z750" s="475"/>
    </row>
    <row r="751" customHeight="1" spans="1:26">
      <c r="A751" s="475"/>
      <c r="B751" s="475"/>
      <c r="C751" s="475"/>
      <c r="D751" s="475"/>
      <c r="E751" s="475"/>
      <c r="F751" s="475"/>
      <c r="G751" s="475"/>
      <c r="H751" s="475"/>
      <c r="I751" s="475"/>
      <c r="J751" s="475"/>
      <c r="K751" s="475"/>
      <c r="L751" s="475"/>
      <c r="M751" s="475"/>
      <c r="N751" s="475"/>
      <c r="O751" s="475"/>
      <c r="P751" s="475"/>
      <c r="Q751" s="475"/>
      <c r="R751" s="475"/>
      <c r="S751" s="475"/>
      <c r="T751" s="475"/>
      <c r="U751" s="475"/>
      <c r="V751" s="475"/>
      <c r="W751" s="475"/>
      <c r="X751" s="475"/>
      <c r="Y751" s="475"/>
      <c r="Z751" s="475"/>
    </row>
    <row r="752" customHeight="1" spans="1:26">
      <c r="A752" s="475"/>
      <c r="B752" s="475"/>
      <c r="C752" s="475"/>
      <c r="D752" s="475"/>
      <c r="E752" s="475"/>
      <c r="F752" s="475"/>
      <c r="G752" s="475"/>
      <c r="H752" s="475"/>
      <c r="I752" s="475"/>
      <c r="J752" s="475"/>
      <c r="K752" s="475"/>
      <c r="L752" s="475"/>
      <c r="M752" s="475"/>
      <c r="N752" s="475"/>
      <c r="O752" s="475"/>
      <c r="P752" s="475"/>
      <c r="Q752" s="475"/>
      <c r="R752" s="475"/>
      <c r="S752" s="475"/>
      <c r="T752" s="475"/>
      <c r="U752" s="475"/>
      <c r="V752" s="475"/>
      <c r="W752" s="475"/>
      <c r="X752" s="475"/>
      <c r="Y752" s="475"/>
      <c r="Z752" s="475"/>
    </row>
    <row r="753" customHeight="1" spans="1:26">
      <c r="A753" s="475"/>
      <c r="B753" s="475"/>
      <c r="C753" s="475"/>
      <c r="D753" s="475"/>
      <c r="E753" s="475"/>
      <c r="F753" s="475"/>
      <c r="G753" s="475"/>
      <c r="H753" s="475"/>
      <c r="I753" s="475"/>
      <c r="J753" s="475"/>
      <c r="K753" s="475"/>
      <c r="L753" s="475"/>
      <c r="M753" s="475"/>
      <c r="N753" s="475"/>
      <c r="O753" s="475"/>
      <c r="P753" s="475"/>
      <c r="Q753" s="475"/>
      <c r="R753" s="475"/>
      <c r="S753" s="475"/>
      <c r="T753" s="475"/>
      <c r="U753" s="475"/>
      <c r="V753" s="475"/>
      <c r="W753" s="475"/>
      <c r="X753" s="475"/>
      <c r="Y753" s="475"/>
      <c r="Z753" s="475"/>
    </row>
    <row r="754" customHeight="1" spans="1:26">
      <c r="A754" s="475"/>
      <c r="B754" s="475"/>
      <c r="C754" s="475"/>
      <c r="D754" s="475"/>
      <c r="E754" s="475"/>
      <c r="F754" s="475"/>
      <c r="G754" s="475"/>
      <c r="H754" s="475"/>
      <c r="I754" s="475"/>
      <c r="J754" s="475"/>
      <c r="K754" s="475"/>
      <c r="L754" s="475"/>
      <c r="M754" s="475"/>
      <c r="N754" s="475"/>
      <c r="O754" s="475"/>
      <c r="P754" s="475"/>
      <c r="Q754" s="475"/>
      <c r="R754" s="475"/>
      <c r="S754" s="475"/>
      <c r="T754" s="475"/>
      <c r="U754" s="475"/>
      <c r="V754" s="475"/>
      <c r="W754" s="475"/>
      <c r="X754" s="475"/>
      <c r="Y754" s="475"/>
      <c r="Z754" s="475"/>
    </row>
    <row r="755" customHeight="1" spans="1:26">
      <c r="A755" s="475"/>
      <c r="B755" s="475"/>
      <c r="C755" s="475"/>
      <c r="D755" s="475"/>
      <c r="E755" s="475"/>
      <c r="F755" s="475"/>
      <c r="G755" s="475"/>
      <c r="H755" s="475"/>
      <c r="I755" s="475"/>
      <c r="J755" s="475"/>
      <c r="K755" s="475"/>
      <c r="L755" s="475"/>
      <c r="M755" s="475"/>
      <c r="N755" s="475"/>
      <c r="O755" s="475"/>
      <c r="P755" s="475"/>
      <c r="Q755" s="475"/>
      <c r="R755" s="475"/>
      <c r="S755" s="475"/>
      <c r="T755" s="475"/>
      <c r="U755" s="475"/>
      <c r="V755" s="475"/>
      <c r="W755" s="475"/>
      <c r="X755" s="475"/>
      <c r="Y755" s="475"/>
      <c r="Z755" s="475"/>
    </row>
    <row r="756" customHeight="1" spans="1:26">
      <c r="A756" s="475"/>
      <c r="B756" s="475"/>
      <c r="C756" s="475"/>
      <c r="D756" s="475"/>
      <c r="E756" s="475"/>
      <c r="F756" s="475"/>
      <c r="G756" s="475"/>
      <c r="H756" s="475"/>
      <c r="I756" s="475"/>
      <c r="J756" s="475"/>
      <c r="K756" s="475"/>
      <c r="L756" s="475"/>
      <c r="M756" s="475"/>
      <c r="N756" s="475"/>
      <c r="O756" s="475"/>
      <c r="P756" s="475"/>
      <c r="Q756" s="475"/>
      <c r="R756" s="475"/>
      <c r="S756" s="475"/>
      <c r="T756" s="475"/>
      <c r="U756" s="475"/>
      <c r="V756" s="475"/>
      <c r="W756" s="475"/>
      <c r="X756" s="475"/>
      <c r="Y756" s="475"/>
      <c r="Z756" s="475"/>
    </row>
    <row r="757" customHeight="1" spans="1:26">
      <c r="A757" s="475"/>
      <c r="B757" s="475"/>
      <c r="C757" s="475"/>
      <c r="D757" s="475"/>
      <c r="E757" s="475"/>
      <c r="F757" s="475"/>
      <c r="G757" s="475"/>
      <c r="H757" s="475"/>
      <c r="I757" s="475"/>
      <c r="J757" s="475"/>
      <c r="K757" s="475"/>
      <c r="L757" s="475"/>
      <c r="M757" s="475"/>
      <c r="N757" s="475"/>
      <c r="O757" s="475"/>
      <c r="P757" s="475"/>
      <c r="Q757" s="475"/>
      <c r="R757" s="475"/>
      <c r="S757" s="475"/>
      <c r="T757" s="475"/>
      <c r="U757" s="475"/>
      <c r="V757" s="475"/>
      <c r="W757" s="475"/>
      <c r="X757" s="475"/>
      <c r="Y757" s="475"/>
      <c r="Z757" s="475"/>
    </row>
    <row r="758" customHeight="1" spans="1:26">
      <c r="A758" s="475"/>
      <c r="B758" s="475"/>
      <c r="C758" s="475"/>
      <c r="D758" s="475"/>
      <c r="E758" s="475"/>
      <c r="F758" s="475"/>
      <c r="G758" s="475"/>
      <c r="H758" s="475"/>
      <c r="I758" s="475"/>
      <c r="J758" s="475"/>
      <c r="K758" s="475"/>
      <c r="L758" s="475"/>
      <c r="M758" s="475"/>
      <c r="N758" s="475"/>
      <c r="O758" s="475"/>
      <c r="P758" s="475"/>
      <c r="Q758" s="475"/>
      <c r="R758" s="475"/>
      <c r="S758" s="475"/>
      <c r="T758" s="475"/>
      <c r="U758" s="475"/>
      <c r="V758" s="475"/>
      <c r="W758" s="475"/>
      <c r="X758" s="475"/>
      <c r="Y758" s="475"/>
      <c r="Z758" s="475"/>
    </row>
    <row r="759" customHeight="1" spans="1:26">
      <c r="A759" s="475"/>
      <c r="B759" s="475"/>
      <c r="C759" s="475"/>
      <c r="D759" s="475"/>
      <c r="E759" s="475"/>
      <c r="F759" s="475"/>
      <c r="G759" s="475"/>
      <c r="H759" s="475"/>
      <c r="I759" s="475"/>
      <c r="J759" s="475"/>
      <c r="K759" s="475"/>
      <c r="L759" s="475"/>
      <c r="M759" s="475"/>
      <c r="N759" s="475"/>
      <c r="O759" s="475"/>
      <c r="P759" s="475"/>
      <c r="Q759" s="475"/>
      <c r="R759" s="475"/>
      <c r="S759" s="475"/>
      <c r="T759" s="475"/>
      <c r="U759" s="475"/>
      <c r="V759" s="475"/>
      <c r="W759" s="475"/>
      <c r="X759" s="475"/>
      <c r="Y759" s="475"/>
      <c r="Z759" s="475"/>
    </row>
    <row r="760" customHeight="1" spans="1:26">
      <c r="A760" s="475"/>
      <c r="B760" s="475"/>
      <c r="C760" s="475"/>
      <c r="D760" s="475"/>
      <c r="E760" s="475"/>
      <c r="F760" s="475"/>
      <c r="G760" s="475"/>
      <c r="H760" s="475"/>
      <c r="I760" s="475"/>
      <c r="J760" s="475"/>
      <c r="K760" s="475"/>
      <c r="L760" s="475"/>
      <c r="M760" s="475"/>
      <c r="N760" s="475"/>
      <c r="O760" s="475"/>
      <c r="P760" s="475"/>
      <c r="Q760" s="475"/>
      <c r="R760" s="475"/>
      <c r="S760" s="475"/>
      <c r="T760" s="475"/>
      <c r="U760" s="475"/>
      <c r="V760" s="475"/>
      <c r="W760" s="475"/>
      <c r="X760" s="475"/>
      <c r="Y760" s="475"/>
      <c r="Z760" s="475"/>
    </row>
    <row r="761" customHeight="1" spans="1:26">
      <c r="A761" s="475"/>
      <c r="B761" s="475"/>
      <c r="C761" s="475"/>
      <c r="D761" s="475"/>
      <c r="E761" s="475"/>
      <c r="F761" s="475"/>
      <c r="G761" s="475"/>
      <c r="H761" s="475"/>
      <c r="I761" s="475"/>
      <c r="J761" s="475"/>
      <c r="K761" s="475"/>
      <c r="L761" s="475"/>
      <c r="M761" s="475"/>
      <c r="N761" s="475"/>
      <c r="O761" s="475"/>
      <c r="P761" s="475"/>
      <c r="Q761" s="475"/>
      <c r="R761" s="475"/>
      <c r="S761" s="475"/>
      <c r="T761" s="475"/>
      <c r="U761" s="475"/>
      <c r="V761" s="475"/>
      <c r="W761" s="475"/>
      <c r="X761" s="475"/>
      <c r="Y761" s="475"/>
      <c r="Z761" s="475"/>
    </row>
    <row r="762" customHeight="1" spans="1:26">
      <c r="A762" s="475"/>
      <c r="B762" s="475"/>
      <c r="C762" s="475"/>
      <c r="D762" s="475"/>
      <c r="E762" s="475"/>
      <c r="F762" s="475"/>
      <c r="G762" s="475"/>
      <c r="H762" s="475"/>
      <c r="I762" s="475"/>
      <c r="J762" s="475"/>
      <c r="K762" s="475"/>
      <c r="L762" s="475"/>
      <c r="M762" s="475"/>
      <c r="N762" s="475"/>
      <c r="O762" s="475"/>
      <c r="P762" s="475"/>
      <c r="Q762" s="475"/>
      <c r="R762" s="475"/>
      <c r="S762" s="475"/>
      <c r="T762" s="475"/>
      <c r="U762" s="475"/>
      <c r="V762" s="475"/>
      <c r="W762" s="475"/>
      <c r="X762" s="475"/>
      <c r="Y762" s="475"/>
      <c r="Z762" s="475"/>
    </row>
    <row r="763" customHeight="1" spans="1:26">
      <c r="A763" s="475"/>
      <c r="B763" s="475"/>
      <c r="C763" s="475"/>
      <c r="D763" s="475"/>
      <c r="E763" s="475"/>
      <c r="F763" s="475"/>
      <c r="G763" s="475"/>
      <c r="H763" s="475"/>
      <c r="I763" s="475"/>
      <c r="J763" s="475"/>
      <c r="K763" s="475"/>
      <c r="L763" s="475"/>
      <c r="M763" s="475"/>
      <c r="N763" s="475"/>
      <c r="O763" s="475"/>
      <c r="P763" s="475"/>
      <c r="Q763" s="475"/>
      <c r="R763" s="475"/>
      <c r="S763" s="475"/>
      <c r="T763" s="475"/>
      <c r="U763" s="475"/>
      <c r="V763" s="475"/>
      <c r="W763" s="475"/>
      <c r="X763" s="475"/>
      <c r="Y763" s="475"/>
      <c r="Z763" s="475"/>
    </row>
    <row r="764" customHeight="1" spans="1:26">
      <c r="A764" s="475"/>
      <c r="B764" s="475"/>
      <c r="C764" s="475"/>
      <c r="D764" s="475"/>
      <c r="E764" s="475"/>
      <c r="F764" s="475"/>
      <c r="G764" s="475"/>
      <c r="H764" s="475"/>
      <c r="I764" s="475"/>
      <c r="J764" s="475"/>
      <c r="K764" s="475"/>
      <c r="L764" s="475"/>
      <c r="M764" s="475"/>
      <c r="N764" s="475"/>
      <c r="O764" s="475"/>
      <c r="P764" s="475"/>
      <c r="Q764" s="475"/>
      <c r="R764" s="475"/>
      <c r="S764" s="475"/>
      <c r="T764" s="475"/>
      <c r="U764" s="475"/>
      <c r="V764" s="475"/>
      <c r="W764" s="475"/>
      <c r="X764" s="475"/>
      <c r="Y764" s="475"/>
      <c r="Z764" s="475"/>
    </row>
    <row r="765" customHeight="1" spans="1:26">
      <c r="A765" s="475"/>
      <c r="B765" s="475"/>
      <c r="C765" s="475"/>
      <c r="D765" s="475"/>
      <c r="E765" s="475"/>
      <c r="F765" s="475"/>
      <c r="G765" s="475"/>
      <c r="H765" s="475"/>
      <c r="I765" s="475"/>
      <c r="J765" s="475"/>
      <c r="K765" s="475"/>
      <c r="L765" s="475"/>
      <c r="M765" s="475"/>
      <c r="N765" s="475"/>
      <c r="O765" s="475"/>
      <c r="P765" s="475"/>
      <c r="Q765" s="475"/>
      <c r="R765" s="475"/>
      <c r="S765" s="475"/>
      <c r="T765" s="475"/>
      <c r="U765" s="475"/>
      <c r="V765" s="475"/>
      <c r="W765" s="475"/>
      <c r="X765" s="475"/>
      <c r="Y765" s="475"/>
      <c r="Z765" s="475"/>
    </row>
    <row r="766" customHeight="1" spans="1:26">
      <c r="A766" s="475"/>
      <c r="B766" s="475"/>
      <c r="C766" s="475"/>
      <c r="D766" s="475"/>
      <c r="E766" s="475"/>
      <c r="F766" s="475"/>
      <c r="G766" s="475"/>
      <c r="H766" s="475"/>
      <c r="I766" s="475"/>
      <c r="J766" s="475"/>
      <c r="K766" s="475"/>
      <c r="L766" s="475"/>
      <c r="M766" s="475"/>
      <c r="N766" s="475"/>
      <c r="O766" s="475"/>
      <c r="P766" s="475"/>
      <c r="Q766" s="475"/>
      <c r="R766" s="475"/>
      <c r="S766" s="475"/>
      <c r="T766" s="475"/>
      <c r="U766" s="475"/>
      <c r="V766" s="475"/>
      <c r="W766" s="475"/>
      <c r="X766" s="475"/>
      <c r="Y766" s="475"/>
      <c r="Z766" s="475"/>
    </row>
    <row r="767" customHeight="1" spans="1:26">
      <c r="A767" s="475"/>
      <c r="B767" s="475"/>
      <c r="C767" s="475"/>
      <c r="D767" s="475"/>
      <c r="E767" s="475"/>
      <c r="F767" s="475"/>
      <c r="G767" s="475"/>
      <c r="H767" s="475"/>
      <c r="I767" s="475"/>
      <c r="J767" s="475"/>
      <c r="K767" s="475"/>
      <c r="L767" s="475"/>
      <c r="M767" s="475"/>
      <c r="N767" s="475"/>
      <c r="O767" s="475"/>
      <c r="P767" s="475"/>
      <c r="Q767" s="475"/>
      <c r="R767" s="475"/>
      <c r="S767" s="475"/>
      <c r="T767" s="475"/>
      <c r="U767" s="475"/>
      <c r="V767" s="475"/>
      <c r="W767" s="475"/>
      <c r="X767" s="475"/>
      <c r="Y767" s="475"/>
      <c r="Z767" s="475"/>
    </row>
    <row r="768" customHeight="1" spans="1:26">
      <c r="A768" s="475"/>
      <c r="B768" s="475"/>
      <c r="C768" s="475"/>
      <c r="D768" s="475"/>
      <c r="E768" s="475"/>
      <c r="F768" s="475"/>
      <c r="G768" s="475"/>
      <c r="H768" s="475"/>
      <c r="I768" s="475"/>
      <c r="J768" s="475"/>
      <c r="K768" s="475"/>
      <c r="L768" s="475"/>
      <c r="M768" s="475"/>
      <c r="N768" s="475"/>
      <c r="O768" s="475"/>
      <c r="P768" s="475"/>
      <c r="Q768" s="475"/>
      <c r="R768" s="475"/>
      <c r="S768" s="475"/>
      <c r="T768" s="475"/>
      <c r="U768" s="475"/>
      <c r="V768" s="475"/>
      <c r="W768" s="475"/>
      <c r="X768" s="475"/>
      <c r="Y768" s="475"/>
      <c r="Z768" s="475"/>
    </row>
    <row r="769" customHeight="1" spans="1:26">
      <c r="A769" s="475"/>
      <c r="B769" s="475"/>
      <c r="C769" s="475"/>
      <c r="D769" s="475"/>
      <c r="E769" s="475"/>
      <c r="F769" s="475"/>
      <c r="G769" s="475"/>
      <c r="H769" s="475"/>
      <c r="I769" s="475"/>
      <c r="J769" s="475"/>
      <c r="K769" s="475"/>
      <c r="L769" s="475"/>
      <c r="M769" s="475"/>
      <c r="N769" s="475"/>
      <c r="O769" s="475"/>
      <c r="P769" s="475"/>
      <c r="Q769" s="475"/>
      <c r="R769" s="475"/>
      <c r="S769" s="475"/>
      <c r="T769" s="475"/>
      <c r="U769" s="475"/>
      <c r="V769" s="475"/>
      <c r="W769" s="475"/>
      <c r="X769" s="475"/>
      <c r="Y769" s="475"/>
      <c r="Z769" s="475"/>
    </row>
    <row r="770" customHeight="1" spans="1:26">
      <c r="A770" s="475"/>
      <c r="B770" s="475"/>
      <c r="C770" s="475"/>
      <c r="D770" s="475"/>
      <c r="E770" s="475"/>
      <c r="F770" s="475"/>
      <c r="G770" s="475"/>
      <c r="H770" s="475"/>
      <c r="I770" s="475"/>
      <c r="J770" s="475"/>
      <c r="K770" s="475"/>
      <c r="L770" s="475"/>
      <c r="M770" s="475"/>
      <c r="N770" s="475"/>
      <c r="O770" s="475"/>
      <c r="P770" s="475"/>
      <c r="Q770" s="475"/>
      <c r="R770" s="475"/>
      <c r="S770" s="475"/>
      <c r="T770" s="475"/>
      <c r="U770" s="475"/>
      <c r="V770" s="475"/>
      <c r="W770" s="475"/>
      <c r="X770" s="475"/>
      <c r="Y770" s="475"/>
      <c r="Z770" s="475"/>
    </row>
    <row r="771" customHeight="1" spans="1:26">
      <c r="A771" s="475"/>
      <c r="B771" s="475"/>
      <c r="C771" s="475"/>
      <c r="D771" s="475"/>
      <c r="E771" s="475"/>
      <c r="F771" s="475"/>
      <c r="G771" s="475"/>
      <c r="H771" s="475"/>
      <c r="I771" s="475"/>
      <c r="J771" s="475"/>
      <c r="K771" s="475"/>
      <c r="L771" s="475"/>
      <c r="M771" s="475"/>
      <c r="N771" s="475"/>
      <c r="O771" s="475"/>
      <c r="P771" s="475"/>
      <c r="Q771" s="475"/>
      <c r="R771" s="475"/>
      <c r="S771" s="475"/>
      <c r="T771" s="475"/>
      <c r="U771" s="475"/>
      <c r="V771" s="475"/>
      <c r="W771" s="475"/>
      <c r="X771" s="475"/>
      <c r="Y771" s="475"/>
      <c r="Z771" s="475"/>
    </row>
    <row r="772" customHeight="1" spans="1:26">
      <c r="A772" s="475"/>
      <c r="B772" s="475"/>
      <c r="C772" s="475"/>
      <c r="D772" s="475"/>
      <c r="E772" s="475"/>
      <c r="F772" s="475"/>
      <c r="G772" s="475"/>
      <c r="H772" s="475"/>
      <c r="I772" s="475"/>
      <c r="J772" s="475"/>
      <c r="K772" s="475"/>
      <c r="L772" s="475"/>
      <c r="M772" s="475"/>
      <c r="N772" s="475"/>
      <c r="O772" s="475"/>
      <c r="P772" s="475"/>
      <c r="Q772" s="475"/>
      <c r="R772" s="475"/>
      <c r="S772" s="475"/>
      <c r="T772" s="475"/>
      <c r="U772" s="475"/>
      <c r="V772" s="475"/>
      <c r="W772" s="475"/>
      <c r="X772" s="475"/>
      <c r="Y772" s="475"/>
      <c r="Z772" s="475"/>
    </row>
    <row r="773" customHeight="1" spans="1:26">
      <c r="A773" s="475"/>
      <c r="B773" s="475"/>
      <c r="C773" s="475"/>
      <c r="D773" s="475"/>
      <c r="E773" s="475"/>
      <c r="F773" s="475"/>
      <c r="G773" s="475"/>
      <c r="H773" s="475"/>
      <c r="I773" s="475"/>
      <c r="J773" s="475"/>
      <c r="K773" s="475"/>
      <c r="L773" s="475"/>
      <c r="M773" s="475"/>
      <c r="N773" s="475"/>
      <c r="O773" s="475"/>
      <c r="P773" s="475"/>
      <c r="Q773" s="475"/>
      <c r="R773" s="475"/>
      <c r="S773" s="475"/>
      <c r="T773" s="475"/>
      <c r="U773" s="475"/>
      <c r="V773" s="475"/>
      <c r="W773" s="475"/>
      <c r="X773" s="475"/>
      <c r="Y773" s="475"/>
      <c r="Z773" s="475"/>
    </row>
    <row r="774" customHeight="1" spans="1:26">
      <c r="A774" s="475"/>
      <c r="B774" s="475"/>
      <c r="C774" s="475"/>
      <c r="D774" s="475"/>
      <c r="E774" s="475"/>
      <c r="F774" s="475"/>
      <c r="G774" s="475"/>
      <c r="H774" s="475"/>
      <c r="I774" s="475"/>
      <c r="J774" s="475"/>
      <c r="K774" s="475"/>
      <c r="L774" s="475"/>
      <c r="M774" s="475"/>
      <c r="N774" s="475"/>
      <c r="O774" s="475"/>
      <c r="P774" s="475"/>
      <c r="Q774" s="475"/>
      <c r="R774" s="475"/>
      <c r="S774" s="475"/>
      <c r="T774" s="475"/>
      <c r="U774" s="475"/>
      <c r="V774" s="475"/>
      <c r="W774" s="475"/>
      <c r="X774" s="475"/>
      <c r="Y774" s="475"/>
      <c r="Z774" s="475"/>
    </row>
    <row r="775" customHeight="1" spans="1:26">
      <c r="A775" s="475"/>
      <c r="B775" s="475"/>
      <c r="C775" s="475"/>
      <c r="D775" s="475"/>
      <c r="E775" s="475"/>
      <c r="F775" s="475"/>
      <c r="G775" s="475"/>
      <c r="H775" s="475"/>
      <c r="I775" s="475"/>
      <c r="J775" s="475"/>
      <c r="K775" s="475"/>
      <c r="L775" s="475"/>
      <c r="M775" s="475"/>
      <c r="N775" s="475"/>
      <c r="O775" s="475"/>
      <c r="P775" s="475"/>
      <c r="Q775" s="475"/>
      <c r="R775" s="475"/>
      <c r="S775" s="475"/>
      <c r="T775" s="475"/>
      <c r="U775" s="475"/>
      <c r="V775" s="475"/>
      <c r="W775" s="475"/>
      <c r="X775" s="475"/>
      <c r="Y775" s="475"/>
      <c r="Z775" s="475"/>
    </row>
    <row r="776" customHeight="1" spans="1:26">
      <c r="A776" s="475"/>
      <c r="B776" s="475"/>
      <c r="C776" s="475"/>
      <c r="D776" s="475"/>
      <c r="E776" s="475"/>
      <c r="F776" s="475"/>
      <c r="G776" s="475"/>
      <c r="H776" s="475"/>
      <c r="I776" s="475"/>
      <c r="J776" s="475"/>
      <c r="K776" s="475"/>
      <c r="L776" s="475"/>
      <c r="M776" s="475"/>
      <c r="N776" s="475"/>
      <c r="O776" s="475"/>
      <c r="P776" s="475"/>
      <c r="Q776" s="475"/>
      <c r="R776" s="475"/>
      <c r="S776" s="475"/>
      <c r="T776" s="475"/>
      <c r="U776" s="475"/>
      <c r="V776" s="475"/>
      <c r="W776" s="475"/>
      <c r="X776" s="475"/>
      <c r="Y776" s="475"/>
      <c r="Z776" s="475"/>
    </row>
    <row r="777" customHeight="1" spans="1:26">
      <c r="A777" s="475"/>
      <c r="B777" s="475"/>
      <c r="C777" s="475"/>
      <c r="D777" s="475"/>
      <c r="E777" s="475"/>
      <c r="F777" s="475"/>
      <c r="G777" s="475"/>
      <c r="H777" s="475"/>
      <c r="I777" s="475"/>
      <c r="J777" s="475"/>
      <c r="K777" s="475"/>
      <c r="L777" s="475"/>
      <c r="M777" s="475"/>
      <c r="N777" s="475"/>
      <c r="O777" s="475"/>
      <c r="P777" s="475"/>
      <c r="Q777" s="475"/>
      <c r="R777" s="475"/>
      <c r="S777" s="475"/>
      <c r="T777" s="475"/>
      <c r="U777" s="475"/>
      <c r="V777" s="475"/>
      <c r="W777" s="475"/>
      <c r="X777" s="475"/>
      <c r="Y777" s="475"/>
      <c r="Z777" s="475"/>
    </row>
    <row r="778" customHeight="1" spans="1:26">
      <c r="A778" s="475"/>
      <c r="B778" s="475"/>
      <c r="C778" s="475"/>
      <c r="D778" s="475"/>
      <c r="E778" s="475"/>
      <c r="F778" s="475"/>
      <c r="G778" s="475"/>
      <c r="H778" s="475"/>
      <c r="I778" s="475"/>
      <c r="J778" s="475"/>
      <c r="K778" s="475"/>
      <c r="L778" s="475"/>
      <c r="M778" s="475"/>
      <c r="N778" s="475"/>
      <c r="O778" s="475"/>
      <c r="P778" s="475"/>
      <c r="Q778" s="475"/>
      <c r="R778" s="475"/>
      <c r="S778" s="475"/>
      <c r="T778" s="475"/>
      <c r="U778" s="475"/>
      <c r="V778" s="475"/>
      <c r="W778" s="475"/>
      <c r="X778" s="475"/>
      <c r="Y778" s="475"/>
      <c r="Z778" s="475"/>
    </row>
    <row r="779" customHeight="1" spans="1:26">
      <c r="A779" s="475"/>
      <c r="B779" s="475"/>
      <c r="C779" s="475"/>
      <c r="D779" s="475"/>
      <c r="E779" s="475"/>
      <c r="F779" s="475"/>
      <c r="G779" s="475"/>
      <c r="H779" s="475"/>
      <c r="I779" s="475"/>
      <c r="J779" s="475"/>
      <c r="K779" s="475"/>
      <c r="L779" s="475"/>
      <c r="M779" s="475"/>
      <c r="N779" s="475"/>
      <c r="O779" s="475"/>
      <c r="P779" s="475"/>
      <c r="Q779" s="475"/>
      <c r="R779" s="475"/>
      <c r="S779" s="475"/>
      <c r="T779" s="475"/>
      <c r="U779" s="475"/>
      <c r="V779" s="475"/>
      <c r="W779" s="475"/>
      <c r="X779" s="475"/>
      <c r="Y779" s="475"/>
      <c r="Z779" s="475"/>
    </row>
    <row r="780" customHeight="1" spans="1:26">
      <c r="A780" s="475"/>
      <c r="B780" s="475"/>
      <c r="C780" s="475"/>
      <c r="D780" s="475"/>
      <c r="E780" s="475"/>
      <c r="F780" s="475"/>
      <c r="G780" s="475"/>
      <c r="H780" s="475"/>
      <c r="I780" s="475"/>
      <c r="J780" s="475"/>
      <c r="K780" s="475"/>
      <c r="L780" s="475"/>
      <c r="M780" s="475"/>
      <c r="N780" s="475"/>
      <c r="O780" s="475"/>
      <c r="P780" s="475"/>
      <c r="Q780" s="475"/>
      <c r="R780" s="475"/>
      <c r="S780" s="475"/>
      <c r="T780" s="475"/>
      <c r="U780" s="475"/>
      <c r="V780" s="475"/>
      <c r="W780" s="475"/>
      <c r="X780" s="475"/>
      <c r="Y780" s="475"/>
      <c r="Z780" s="475"/>
    </row>
    <row r="781" customHeight="1" spans="1:26">
      <c r="A781" s="475"/>
      <c r="B781" s="475"/>
      <c r="C781" s="475"/>
      <c r="D781" s="475"/>
      <c r="E781" s="475"/>
      <c r="F781" s="475"/>
      <c r="G781" s="475"/>
      <c r="H781" s="475"/>
      <c r="I781" s="475"/>
      <c r="J781" s="475"/>
      <c r="K781" s="475"/>
      <c r="L781" s="475"/>
      <c r="M781" s="475"/>
      <c r="N781" s="475"/>
      <c r="O781" s="475"/>
      <c r="P781" s="475"/>
      <c r="Q781" s="475"/>
      <c r="R781" s="475"/>
      <c r="S781" s="475"/>
      <c r="T781" s="475"/>
      <c r="U781" s="475"/>
      <c r="V781" s="475"/>
      <c r="W781" s="475"/>
      <c r="X781" s="475"/>
      <c r="Y781" s="475"/>
      <c r="Z781" s="475"/>
    </row>
    <row r="782" customHeight="1" spans="1:26">
      <c r="A782" s="475"/>
      <c r="B782" s="475"/>
      <c r="C782" s="475"/>
      <c r="D782" s="475"/>
      <c r="E782" s="475"/>
      <c r="F782" s="475"/>
      <c r="G782" s="475"/>
      <c r="H782" s="475"/>
      <c r="I782" s="475"/>
      <c r="J782" s="475"/>
      <c r="K782" s="475"/>
      <c r="L782" s="475"/>
      <c r="M782" s="475"/>
      <c r="N782" s="475"/>
      <c r="O782" s="475"/>
      <c r="P782" s="475"/>
      <c r="Q782" s="475"/>
      <c r="R782" s="475"/>
      <c r="S782" s="475"/>
      <c r="T782" s="475"/>
      <c r="U782" s="475"/>
      <c r="V782" s="475"/>
      <c r="W782" s="475"/>
      <c r="X782" s="475"/>
      <c r="Y782" s="475"/>
      <c r="Z782" s="475"/>
    </row>
    <row r="783" customHeight="1" spans="1:26">
      <c r="A783" s="475"/>
      <c r="B783" s="475"/>
      <c r="C783" s="475"/>
      <c r="D783" s="475"/>
      <c r="E783" s="475"/>
      <c r="F783" s="475"/>
      <c r="G783" s="475"/>
      <c r="H783" s="475"/>
      <c r="I783" s="475"/>
      <c r="J783" s="475"/>
      <c r="K783" s="475"/>
      <c r="L783" s="475"/>
      <c r="M783" s="475"/>
      <c r="N783" s="475"/>
      <c r="O783" s="475"/>
      <c r="P783" s="475"/>
      <c r="Q783" s="475"/>
      <c r="R783" s="475"/>
      <c r="S783" s="475"/>
      <c r="T783" s="475"/>
      <c r="U783" s="475"/>
      <c r="V783" s="475"/>
      <c r="W783" s="475"/>
      <c r="X783" s="475"/>
      <c r="Y783" s="475"/>
      <c r="Z783" s="475"/>
    </row>
    <row r="784" customHeight="1" spans="1:26">
      <c r="A784" s="475"/>
      <c r="B784" s="475"/>
      <c r="C784" s="475"/>
      <c r="D784" s="475"/>
      <c r="E784" s="475"/>
      <c r="F784" s="475"/>
      <c r="G784" s="475"/>
      <c r="H784" s="475"/>
      <c r="I784" s="475"/>
      <c r="J784" s="475"/>
      <c r="K784" s="475"/>
      <c r="L784" s="475"/>
      <c r="M784" s="475"/>
      <c r="N784" s="475"/>
      <c r="O784" s="475"/>
      <c r="P784" s="475"/>
      <c r="Q784" s="475"/>
      <c r="R784" s="475"/>
      <c r="S784" s="475"/>
      <c r="T784" s="475"/>
      <c r="U784" s="475"/>
      <c r="V784" s="475"/>
      <c r="W784" s="475"/>
      <c r="X784" s="475"/>
      <c r="Y784" s="475"/>
      <c r="Z784" s="475"/>
    </row>
    <row r="785" customHeight="1" spans="1:26">
      <c r="A785" s="475"/>
      <c r="B785" s="475"/>
      <c r="C785" s="475"/>
      <c r="D785" s="475"/>
      <c r="E785" s="475"/>
      <c r="F785" s="475"/>
      <c r="G785" s="475"/>
      <c r="H785" s="475"/>
      <c r="I785" s="475"/>
      <c r="J785" s="475"/>
      <c r="K785" s="475"/>
      <c r="L785" s="475"/>
      <c r="M785" s="475"/>
      <c r="N785" s="475"/>
      <c r="O785" s="475"/>
      <c r="P785" s="475"/>
      <c r="Q785" s="475"/>
      <c r="R785" s="475"/>
      <c r="S785" s="475"/>
      <c r="T785" s="475"/>
      <c r="U785" s="475"/>
      <c r="V785" s="475"/>
      <c r="W785" s="475"/>
      <c r="X785" s="475"/>
      <c r="Y785" s="475"/>
      <c r="Z785" s="475"/>
    </row>
    <row r="786" customHeight="1" spans="1:26">
      <c r="A786" s="475"/>
      <c r="B786" s="475"/>
      <c r="C786" s="475"/>
      <c r="D786" s="475"/>
      <c r="E786" s="475"/>
      <c r="F786" s="475"/>
      <c r="G786" s="475"/>
      <c r="H786" s="475"/>
      <c r="I786" s="475"/>
      <c r="J786" s="475"/>
      <c r="K786" s="475"/>
      <c r="L786" s="475"/>
      <c r="M786" s="475"/>
      <c r="N786" s="475"/>
      <c r="O786" s="475"/>
      <c r="P786" s="475"/>
      <c r="Q786" s="475"/>
      <c r="R786" s="475"/>
      <c r="S786" s="475"/>
      <c r="T786" s="475"/>
      <c r="U786" s="475"/>
      <c r="V786" s="475"/>
      <c r="W786" s="475"/>
      <c r="X786" s="475"/>
      <c r="Y786" s="475"/>
      <c r="Z786" s="475"/>
    </row>
    <row r="787" customHeight="1" spans="1:26">
      <c r="A787" s="475"/>
      <c r="B787" s="475"/>
      <c r="C787" s="475"/>
      <c r="D787" s="475"/>
      <c r="E787" s="475"/>
      <c r="F787" s="475"/>
      <c r="G787" s="475"/>
      <c r="H787" s="475"/>
      <c r="I787" s="475"/>
      <c r="J787" s="475"/>
      <c r="K787" s="475"/>
      <c r="L787" s="475"/>
      <c r="M787" s="475"/>
      <c r="N787" s="475"/>
      <c r="O787" s="475"/>
      <c r="P787" s="475"/>
      <c r="Q787" s="475"/>
      <c r="R787" s="475"/>
      <c r="S787" s="475"/>
      <c r="T787" s="475"/>
      <c r="U787" s="475"/>
      <c r="V787" s="475"/>
      <c r="W787" s="475"/>
      <c r="X787" s="475"/>
      <c r="Y787" s="475"/>
      <c r="Z787" s="475"/>
    </row>
    <row r="788" customHeight="1" spans="1:26">
      <c r="A788" s="475"/>
      <c r="B788" s="475"/>
      <c r="C788" s="475"/>
      <c r="D788" s="475"/>
      <c r="E788" s="475"/>
      <c r="F788" s="475"/>
      <c r="G788" s="475"/>
      <c r="H788" s="475"/>
      <c r="I788" s="475"/>
      <c r="J788" s="475"/>
      <c r="K788" s="475"/>
      <c r="L788" s="475"/>
      <c r="M788" s="475"/>
      <c r="N788" s="475"/>
      <c r="O788" s="475"/>
      <c r="P788" s="475"/>
      <c r="Q788" s="475"/>
      <c r="R788" s="475"/>
      <c r="S788" s="475"/>
      <c r="T788" s="475"/>
      <c r="U788" s="475"/>
      <c r="V788" s="475"/>
      <c r="W788" s="475"/>
      <c r="X788" s="475"/>
      <c r="Y788" s="475"/>
      <c r="Z788" s="475"/>
    </row>
    <row r="789" customHeight="1" spans="1:26">
      <c r="A789" s="475"/>
      <c r="B789" s="475"/>
      <c r="C789" s="475"/>
      <c r="D789" s="475"/>
      <c r="E789" s="475"/>
      <c r="F789" s="475"/>
      <c r="G789" s="475"/>
      <c r="H789" s="475"/>
      <c r="I789" s="475"/>
      <c r="J789" s="475"/>
      <c r="K789" s="475"/>
      <c r="L789" s="475"/>
      <c r="M789" s="475"/>
      <c r="N789" s="475"/>
      <c r="O789" s="475"/>
      <c r="P789" s="475"/>
      <c r="Q789" s="475"/>
      <c r="R789" s="475"/>
      <c r="S789" s="475"/>
      <c r="T789" s="475"/>
      <c r="U789" s="475"/>
      <c r="V789" s="475"/>
      <c r="W789" s="475"/>
      <c r="X789" s="475"/>
      <c r="Y789" s="475"/>
      <c r="Z789" s="475"/>
    </row>
    <row r="790" customHeight="1" spans="1:26">
      <c r="A790" s="475"/>
      <c r="B790" s="475"/>
      <c r="C790" s="475"/>
      <c r="D790" s="475"/>
      <c r="E790" s="475"/>
      <c r="F790" s="475"/>
      <c r="G790" s="475"/>
      <c r="H790" s="475"/>
      <c r="I790" s="475"/>
      <c r="J790" s="475"/>
      <c r="K790" s="475"/>
      <c r="L790" s="475"/>
      <c r="M790" s="475"/>
      <c r="N790" s="475"/>
      <c r="O790" s="475"/>
      <c r="P790" s="475"/>
      <c r="Q790" s="475"/>
      <c r="R790" s="475"/>
      <c r="S790" s="475"/>
      <c r="T790" s="475"/>
      <c r="U790" s="475"/>
      <c r="V790" s="475"/>
      <c r="W790" s="475"/>
      <c r="X790" s="475"/>
      <c r="Y790" s="475"/>
      <c r="Z790" s="475"/>
    </row>
    <row r="791" customHeight="1" spans="1:26">
      <c r="A791" s="475"/>
      <c r="B791" s="475"/>
      <c r="C791" s="475"/>
      <c r="D791" s="475"/>
      <c r="E791" s="475"/>
      <c r="F791" s="475"/>
      <c r="G791" s="475"/>
      <c r="H791" s="475"/>
      <c r="I791" s="475"/>
      <c r="J791" s="475"/>
      <c r="K791" s="475"/>
      <c r="L791" s="475"/>
      <c r="M791" s="475"/>
      <c r="N791" s="475"/>
      <c r="O791" s="475"/>
      <c r="P791" s="475"/>
      <c r="Q791" s="475"/>
      <c r="R791" s="475"/>
      <c r="S791" s="475"/>
      <c r="T791" s="475"/>
      <c r="U791" s="475"/>
      <c r="V791" s="475"/>
      <c r="W791" s="475"/>
      <c r="X791" s="475"/>
      <c r="Y791" s="475"/>
      <c r="Z791" s="475"/>
    </row>
    <row r="792" customHeight="1" spans="1:26">
      <c r="A792" s="475"/>
      <c r="B792" s="475"/>
      <c r="C792" s="475"/>
      <c r="D792" s="475"/>
      <c r="E792" s="475"/>
      <c r="F792" s="475"/>
      <c r="G792" s="475"/>
      <c r="H792" s="475"/>
      <c r="I792" s="475"/>
      <c r="J792" s="475"/>
      <c r="K792" s="475"/>
      <c r="L792" s="475"/>
      <c r="M792" s="475"/>
      <c r="N792" s="475"/>
      <c r="O792" s="475"/>
      <c r="P792" s="475"/>
      <c r="Q792" s="475"/>
      <c r="R792" s="475"/>
      <c r="S792" s="475"/>
      <c r="T792" s="475"/>
      <c r="U792" s="475"/>
      <c r="V792" s="475"/>
      <c r="W792" s="475"/>
      <c r="X792" s="475"/>
      <c r="Y792" s="475"/>
      <c r="Z792" s="475"/>
    </row>
    <row r="793" customHeight="1" spans="1:26">
      <c r="A793" s="475"/>
      <c r="B793" s="475"/>
      <c r="C793" s="475"/>
      <c r="D793" s="475"/>
      <c r="E793" s="475"/>
      <c r="F793" s="475"/>
      <c r="G793" s="475"/>
      <c r="H793" s="475"/>
      <c r="I793" s="475"/>
      <c r="J793" s="475"/>
      <c r="K793" s="475"/>
      <c r="L793" s="475"/>
      <c r="M793" s="475"/>
      <c r="N793" s="475"/>
      <c r="O793" s="475"/>
      <c r="P793" s="475"/>
      <c r="Q793" s="475"/>
      <c r="R793" s="475"/>
      <c r="S793" s="475"/>
      <c r="T793" s="475"/>
      <c r="U793" s="475"/>
      <c r="V793" s="475"/>
      <c r="W793" s="475"/>
      <c r="X793" s="475"/>
      <c r="Y793" s="475"/>
      <c r="Z793" s="475"/>
    </row>
    <row r="794" customHeight="1" spans="1:26">
      <c r="A794" s="475"/>
      <c r="B794" s="475"/>
      <c r="C794" s="475"/>
      <c r="D794" s="475"/>
      <c r="E794" s="475"/>
      <c r="F794" s="475"/>
      <c r="G794" s="475"/>
      <c r="H794" s="475"/>
      <c r="I794" s="475"/>
      <c r="J794" s="475"/>
      <c r="K794" s="475"/>
      <c r="L794" s="475"/>
      <c r="M794" s="475"/>
      <c r="N794" s="475"/>
      <c r="O794" s="475"/>
      <c r="P794" s="475"/>
      <c r="Q794" s="475"/>
      <c r="R794" s="475"/>
      <c r="S794" s="475"/>
      <c r="T794" s="475"/>
      <c r="U794" s="475"/>
      <c r="V794" s="475"/>
      <c r="W794" s="475"/>
      <c r="X794" s="475"/>
      <c r="Y794" s="475"/>
      <c r="Z794" s="475"/>
    </row>
    <row r="795" customHeight="1" spans="1:26">
      <c r="A795" s="475"/>
      <c r="B795" s="475"/>
      <c r="C795" s="475"/>
      <c r="D795" s="475"/>
      <c r="E795" s="475"/>
      <c r="F795" s="475"/>
      <c r="G795" s="475"/>
      <c r="H795" s="475"/>
      <c r="I795" s="475"/>
      <c r="J795" s="475"/>
      <c r="K795" s="475"/>
      <c r="L795" s="475"/>
      <c r="M795" s="475"/>
      <c r="N795" s="475"/>
      <c r="O795" s="475"/>
      <c r="P795" s="475"/>
      <c r="Q795" s="475"/>
      <c r="R795" s="475"/>
      <c r="S795" s="475"/>
      <c r="T795" s="475"/>
      <c r="U795" s="475"/>
      <c r="V795" s="475"/>
      <c r="W795" s="475"/>
      <c r="X795" s="475"/>
      <c r="Y795" s="475"/>
      <c r="Z795" s="475"/>
    </row>
    <row r="796" customHeight="1" spans="1:26">
      <c r="A796" s="475"/>
      <c r="B796" s="475"/>
      <c r="C796" s="475"/>
      <c r="D796" s="475"/>
      <c r="E796" s="475"/>
      <c r="F796" s="475"/>
      <c r="G796" s="475"/>
      <c r="H796" s="475"/>
      <c r="I796" s="475"/>
      <c r="J796" s="475"/>
      <c r="K796" s="475"/>
      <c r="L796" s="475"/>
      <c r="M796" s="475"/>
      <c r="N796" s="475"/>
      <c r="O796" s="475"/>
      <c r="P796" s="475"/>
      <c r="Q796" s="475"/>
      <c r="R796" s="475"/>
      <c r="S796" s="475"/>
      <c r="T796" s="475"/>
      <c r="U796" s="475"/>
      <c r="V796" s="475"/>
      <c r="W796" s="475"/>
      <c r="X796" s="475"/>
      <c r="Y796" s="475"/>
      <c r="Z796" s="475"/>
    </row>
    <row r="797" customHeight="1" spans="1:26">
      <c r="A797" s="475"/>
      <c r="B797" s="475"/>
      <c r="C797" s="475"/>
      <c r="D797" s="475"/>
      <c r="E797" s="475"/>
      <c r="F797" s="475"/>
      <c r="G797" s="475"/>
      <c r="H797" s="475"/>
      <c r="I797" s="475"/>
      <c r="J797" s="475"/>
      <c r="K797" s="475"/>
      <c r="L797" s="475"/>
      <c r="M797" s="475"/>
      <c r="N797" s="475"/>
      <c r="O797" s="475"/>
      <c r="P797" s="475"/>
      <c r="Q797" s="475"/>
      <c r="R797" s="475"/>
      <c r="S797" s="475"/>
      <c r="T797" s="475"/>
      <c r="U797" s="475"/>
      <c r="V797" s="475"/>
      <c r="W797" s="475"/>
      <c r="X797" s="475"/>
      <c r="Y797" s="475"/>
      <c r="Z797" s="475"/>
    </row>
    <row r="798" customHeight="1" spans="1:26">
      <c r="A798" s="475"/>
      <c r="B798" s="475"/>
      <c r="C798" s="475"/>
      <c r="D798" s="475"/>
      <c r="E798" s="475"/>
      <c r="F798" s="475"/>
      <c r="G798" s="475"/>
      <c r="H798" s="475"/>
      <c r="I798" s="475"/>
      <c r="J798" s="475"/>
      <c r="K798" s="475"/>
      <c r="L798" s="475"/>
      <c r="M798" s="475"/>
      <c r="N798" s="475"/>
      <c r="O798" s="475"/>
      <c r="P798" s="475"/>
      <c r="Q798" s="475"/>
      <c r="R798" s="475"/>
      <c r="S798" s="475"/>
      <c r="T798" s="475"/>
      <c r="U798" s="475"/>
      <c r="V798" s="475"/>
      <c r="W798" s="475"/>
      <c r="X798" s="475"/>
      <c r="Y798" s="475"/>
      <c r="Z798" s="475"/>
    </row>
    <row r="799" customHeight="1" spans="1:26">
      <c r="A799" s="475"/>
      <c r="B799" s="475"/>
      <c r="C799" s="475"/>
      <c r="D799" s="475"/>
      <c r="E799" s="475"/>
      <c r="F799" s="475"/>
      <c r="G799" s="475"/>
      <c r="H799" s="475"/>
      <c r="I799" s="475"/>
      <c r="J799" s="475"/>
      <c r="K799" s="475"/>
      <c r="L799" s="475"/>
      <c r="M799" s="475"/>
      <c r="N799" s="475"/>
      <c r="O799" s="475"/>
      <c r="P799" s="475"/>
      <c r="Q799" s="475"/>
      <c r="R799" s="475"/>
      <c r="S799" s="475"/>
      <c r="T799" s="475"/>
      <c r="U799" s="475"/>
      <c r="V799" s="475"/>
      <c r="W799" s="475"/>
      <c r="X799" s="475"/>
      <c r="Y799" s="475"/>
      <c r="Z799" s="475"/>
    </row>
    <row r="800" customHeight="1" spans="1:26">
      <c r="A800" s="475"/>
      <c r="B800" s="475"/>
      <c r="C800" s="475"/>
      <c r="D800" s="475"/>
      <c r="E800" s="475"/>
      <c r="F800" s="475"/>
      <c r="G800" s="475"/>
      <c r="H800" s="475"/>
      <c r="I800" s="475"/>
      <c r="J800" s="475"/>
      <c r="K800" s="475"/>
      <c r="L800" s="475"/>
      <c r="M800" s="475"/>
      <c r="N800" s="475"/>
      <c r="O800" s="475"/>
      <c r="P800" s="475"/>
      <c r="Q800" s="475"/>
      <c r="R800" s="475"/>
      <c r="S800" s="475"/>
      <c r="T800" s="475"/>
      <c r="U800" s="475"/>
      <c r="V800" s="475"/>
      <c r="W800" s="475"/>
      <c r="X800" s="475"/>
      <c r="Y800" s="475"/>
      <c r="Z800" s="475"/>
    </row>
    <row r="801" customHeight="1" spans="1:26">
      <c r="A801" s="475"/>
      <c r="B801" s="475"/>
      <c r="C801" s="475"/>
      <c r="D801" s="475"/>
      <c r="E801" s="475"/>
      <c r="F801" s="475"/>
      <c r="G801" s="475"/>
      <c r="H801" s="475"/>
      <c r="I801" s="475"/>
      <c r="J801" s="475"/>
      <c r="K801" s="475"/>
      <c r="L801" s="475"/>
      <c r="M801" s="475"/>
      <c r="N801" s="475"/>
      <c r="O801" s="475"/>
      <c r="P801" s="475"/>
      <c r="Q801" s="475"/>
      <c r="R801" s="475"/>
      <c r="S801" s="475"/>
      <c r="T801" s="475"/>
      <c r="U801" s="475"/>
      <c r="V801" s="475"/>
      <c r="W801" s="475"/>
      <c r="X801" s="475"/>
      <c r="Y801" s="475"/>
      <c r="Z801" s="475"/>
    </row>
    <row r="802" customHeight="1" spans="1:26">
      <c r="A802" s="475"/>
      <c r="B802" s="475"/>
      <c r="C802" s="475"/>
      <c r="D802" s="475"/>
      <c r="E802" s="475"/>
      <c r="F802" s="475"/>
      <c r="G802" s="475"/>
      <c r="H802" s="475"/>
      <c r="I802" s="475"/>
      <c r="J802" s="475"/>
      <c r="K802" s="475"/>
      <c r="L802" s="475"/>
      <c r="M802" s="475"/>
      <c r="N802" s="475"/>
      <c r="O802" s="475"/>
      <c r="P802" s="475"/>
      <c r="Q802" s="475"/>
      <c r="R802" s="475"/>
      <c r="S802" s="475"/>
      <c r="T802" s="475"/>
      <c r="U802" s="475"/>
      <c r="V802" s="475"/>
      <c r="W802" s="475"/>
      <c r="X802" s="475"/>
      <c r="Y802" s="475"/>
      <c r="Z802" s="475"/>
    </row>
    <row r="803" customHeight="1" spans="1:26">
      <c r="A803" s="475"/>
      <c r="B803" s="475"/>
      <c r="C803" s="475"/>
      <c r="D803" s="475"/>
      <c r="E803" s="475"/>
      <c r="F803" s="475"/>
      <c r="G803" s="475"/>
      <c r="H803" s="475"/>
      <c r="I803" s="475"/>
      <c r="J803" s="475"/>
      <c r="K803" s="475"/>
      <c r="L803" s="475"/>
      <c r="M803" s="475"/>
      <c r="N803" s="475"/>
      <c r="O803" s="475"/>
      <c r="P803" s="475"/>
      <c r="Q803" s="475"/>
      <c r="R803" s="475"/>
      <c r="S803" s="475"/>
      <c r="T803" s="475"/>
      <c r="U803" s="475"/>
      <c r="V803" s="475"/>
      <c r="W803" s="475"/>
      <c r="X803" s="475"/>
      <c r="Y803" s="475"/>
      <c r="Z803" s="475"/>
    </row>
    <row r="804" customHeight="1" spans="1:26">
      <c r="A804" s="475"/>
      <c r="B804" s="475"/>
      <c r="C804" s="475"/>
      <c r="D804" s="475"/>
      <c r="E804" s="475"/>
      <c r="F804" s="475"/>
      <c r="G804" s="475"/>
      <c r="H804" s="475"/>
      <c r="I804" s="475"/>
      <c r="J804" s="475"/>
      <c r="K804" s="475"/>
      <c r="L804" s="475"/>
      <c r="M804" s="475"/>
      <c r="N804" s="475"/>
      <c r="O804" s="475"/>
      <c r="P804" s="475"/>
      <c r="Q804" s="475"/>
      <c r="R804" s="475"/>
      <c r="S804" s="475"/>
      <c r="T804" s="475"/>
      <c r="U804" s="475"/>
      <c r="V804" s="475"/>
      <c r="W804" s="475"/>
      <c r="X804" s="475"/>
      <c r="Y804" s="475"/>
      <c r="Z804" s="475"/>
    </row>
    <row r="805" customHeight="1" spans="1:26">
      <c r="A805" s="475"/>
      <c r="B805" s="475"/>
      <c r="C805" s="475"/>
      <c r="D805" s="475"/>
      <c r="E805" s="475"/>
      <c r="F805" s="475"/>
      <c r="G805" s="475"/>
      <c r="H805" s="475"/>
      <c r="I805" s="475"/>
      <c r="J805" s="475"/>
      <c r="K805" s="475"/>
      <c r="L805" s="475"/>
      <c r="M805" s="475"/>
      <c r="N805" s="475"/>
      <c r="O805" s="475"/>
      <c r="P805" s="475"/>
      <c r="Q805" s="475"/>
      <c r="R805" s="475"/>
      <c r="S805" s="475"/>
      <c r="T805" s="475"/>
      <c r="U805" s="475"/>
      <c r="V805" s="475"/>
      <c r="W805" s="475"/>
      <c r="X805" s="475"/>
      <c r="Y805" s="475"/>
      <c r="Z805" s="475"/>
    </row>
    <row r="806" customHeight="1" spans="1:26">
      <c r="A806" s="475"/>
      <c r="B806" s="475"/>
      <c r="C806" s="475"/>
      <c r="D806" s="475"/>
      <c r="E806" s="475"/>
      <c r="F806" s="475"/>
      <c r="G806" s="475"/>
      <c r="H806" s="475"/>
      <c r="I806" s="475"/>
      <c r="J806" s="475"/>
      <c r="K806" s="475"/>
      <c r="L806" s="475"/>
      <c r="M806" s="475"/>
      <c r="N806" s="475"/>
      <c r="O806" s="475"/>
      <c r="P806" s="475"/>
      <c r="Q806" s="475"/>
      <c r="R806" s="475"/>
      <c r="S806" s="475"/>
      <c r="T806" s="475"/>
      <c r="U806" s="475"/>
      <c r="V806" s="475"/>
      <c r="W806" s="475"/>
      <c r="X806" s="475"/>
      <c r="Y806" s="475"/>
      <c r="Z806" s="475"/>
    </row>
    <row r="807" customHeight="1" spans="1:26">
      <c r="A807" s="475"/>
      <c r="B807" s="475"/>
      <c r="C807" s="475"/>
      <c r="D807" s="475"/>
      <c r="E807" s="475"/>
      <c r="F807" s="475"/>
      <c r="G807" s="475"/>
      <c r="H807" s="475"/>
      <c r="I807" s="475"/>
      <c r="J807" s="475"/>
      <c r="K807" s="475"/>
      <c r="L807" s="475"/>
      <c r="M807" s="475"/>
      <c r="N807" s="475"/>
      <c r="O807" s="475"/>
      <c r="P807" s="475"/>
      <c r="Q807" s="475"/>
      <c r="R807" s="475"/>
      <c r="S807" s="475"/>
      <c r="T807" s="475"/>
      <c r="U807" s="475"/>
      <c r="V807" s="475"/>
      <c r="W807" s="475"/>
      <c r="X807" s="475"/>
      <c r="Y807" s="475"/>
      <c r="Z807" s="475"/>
    </row>
    <row r="808" customHeight="1" spans="1:26">
      <c r="A808" s="475"/>
      <c r="B808" s="475"/>
      <c r="C808" s="475"/>
      <c r="D808" s="475"/>
      <c r="E808" s="475"/>
      <c r="F808" s="475"/>
      <c r="G808" s="475"/>
      <c r="H808" s="475"/>
      <c r="I808" s="475"/>
      <c r="J808" s="475"/>
      <c r="K808" s="475"/>
      <c r="L808" s="475"/>
      <c r="M808" s="475"/>
      <c r="N808" s="475"/>
      <c r="O808" s="475"/>
      <c r="P808" s="475"/>
      <c r="Q808" s="475"/>
      <c r="R808" s="475"/>
      <c r="S808" s="475"/>
      <c r="T808" s="475"/>
      <c r="U808" s="475"/>
      <c r="V808" s="475"/>
      <c r="W808" s="475"/>
      <c r="X808" s="475"/>
      <c r="Y808" s="475"/>
      <c r="Z808" s="475"/>
    </row>
    <row r="809" customHeight="1" spans="1:26">
      <c r="A809" s="475"/>
      <c r="B809" s="475"/>
      <c r="C809" s="475"/>
      <c r="D809" s="475"/>
      <c r="E809" s="475"/>
      <c r="F809" s="475"/>
      <c r="G809" s="475"/>
      <c r="H809" s="475"/>
      <c r="I809" s="475"/>
      <c r="J809" s="475"/>
      <c r="K809" s="475"/>
      <c r="L809" s="475"/>
      <c r="M809" s="475"/>
      <c r="N809" s="475"/>
      <c r="O809" s="475"/>
      <c r="P809" s="475"/>
      <c r="Q809" s="475"/>
      <c r="R809" s="475"/>
      <c r="S809" s="475"/>
      <c r="T809" s="475"/>
      <c r="U809" s="475"/>
      <c r="V809" s="475"/>
      <c r="W809" s="475"/>
      <c r="X809" s="475"/>
      <c r="Y809" s="475"/>
      <c r="Z809" s="475"/>
    </row>
    <row r="810" customHeight="1" spans="1:26">
      <c r="A810" s="475"/>
      <c r="B810" s="475"/>
      <c r="C810" s="475"/>
      <c r="D810" s="475"/>
      <c r="E810" s="475"/>
      <c r="F810" s="475"/>
      <c r="G810" s="475"/>
      <c r="H810" s="475"/>
      <c r="I810" s="475"/>
      <c r="J810" s="475"/>
      <c r="K810" s="475"/>
      <c r="L810" s="475"/>
      <c r="M810" s="475"/>
      <c r="N810" s="475"/>
      <c r="O810" s="475"/>
      <c r="P810" s="475"/>
      <c r="Q810" s="475"/>
      <c r="R810" s="475"/>
      <c r="S810" s="475"/>
      <c r="T810" s="475"/>
      <c r="U810" s="475"/>
      <c r="V810" s="475"/>
      <c r="W810" s="475"/>
      <c r="X810" s="475"/>
      <c r="Y810" s="475"/>
      <c r="Z810" s="475"/>
    </row>
    <row r="811" customHeight="1" spans="1:26">
      <c r="A811" s="475"/>
      <c r="B811" s="475"/>
      <c r="C811" s="475"/>
      <c r="D811" s="475"/>
      <c r="E811" s="475"/>
      <c r="F811" s="475"/>
      <c r="G811" s="475"/>
      <c r="H811" s="475"/>
      <c r="I811" s="475"/>
      <c r="J811" s="475"/>
      <c r="K811" s="475"/>
      <c r="L811" s="475"/>
      <c r="M811" s="475"/>
      <c r="N811" s="475"/>
      <c r="O811" s="475"/>
      <c r="P811" s="475"/>
      <c r="Q811" s="475"/>
      <c r="R811" s="475"/>
      <c r="S811" s="475"/>
      <c r="T811" s="475"/>
      <c r="U811" s="475"/>
      <c r="V811" s="475"/>
      <c r="W811" s="475"/>
      <c r="X811" s="475"/>
      <c r="Y811" s="475"/>
      <c r="Z811" s="475"/>
    </row>
    <row r="812" customHeight="1" spans="1:26">
      <c r="A812" s="475"/>
      <c r="B812" s="475"/>
      <c r="C812" s="475"/>
      <c r="D812" s="475"/>
      <c r="E812" s="475"/>
      <c r="F812" s="475"/>
      <c r="G812" s="475"/>
      <c r="H812" s="475"/>
      <c r="I812" s="475"/>
      <c r="J812" s="475"/>
      <c r="K812" s="475"/>
      <c r="L812" s="475"/>
      <c r="M812" s="475"/>
      <c r="N812" s="475"/>
      <c r="O812" s="475"/>
      <c r="P812" s="475"/>
      <c r="Q812" s="475"/>
      <c r="R812" s="475"/>
      <c r="S812" s="475"/>
      <c r="T812" s="475"/>
      <c r="U812" s="475"/>
      <c r="V812" s="475"/>
      <c r="W812" s="475"/>
      <c r="X812" s="475"/>
      <c r="Y812" s="475"/>
      <c r="Z812" s="475"/>
    </row>
    <row r="813" customHeight="1" spans="1:26">
      <c r="A813" s="475"/>
      <c r="B813" s="475"/>
      <c r="C813" s="475"/>
      <c r="D813" s="475"/>
      <c r="E813" s="475"/>
      <c r="F813" s="475"/>
      <c r="G813" s="475"/>
      <c r="H813" s="475"/>
      <c r="I813" s="475"/>
      <c r="J813" s="475"/>
      <c r="K813" s="475"/>
      <c r="L813" s="475"/>
      <c r="M813" s="475"/>
      <c r="N813" s="475"/>
      <c r="O813" s="475"/>
      <c r="P813" s="475"/>
      <c r="Q813" s="475"/>
      <c r="R813" s="475"/>
      <c r="S813" s="475"/>
      <c r="T813" s="475"/>
      <c r="U813" s="475"/>
      <c r="V813" s="475"/>
      <c r="W813" s="475"/>
      <c r="X813" s="475"/>
      <c r="Y813" s="475"/>
      <c r="Z813" s="475"/>
    </row>
    <row r="814" customHeight="1" spans="1:26">
      <c r="A814" s="475"/>
      <c r="B814" s="475"/>
      <c r="C814" s="475"/>
      <c r="D814" s="475"/>
      <c r="E814" s="475"/>
      <c r="F814" s="475"/>
      <c r="G814" s="475"/>
      <c r="H814" s="475"/>
      <c r="I814" s="475"/>
      <c r="J814" s="475"/>
      <c r="K814" s="475"/>
      <c r="L814" s="475"/>
      <c r="M814" s="475"/>
      <c r="N814" s="475"/>
      <c r="O814" s="475"/>
      <c r="P814" s="475"/>
      <c r="Q814" s="475"/>
      <c r="R814" s="475"/>
      <c r="S814" s="475"/>
      <c r="T814" s="475"/>
      <c r="U814" s="475"/>
      <c r="V814" s="475"/>
      <c r="W814" s="475"/>
      <c r="X814" s="475"/>
      <c r="Y814" s="475"/>
      <c r="Z814" s="475"/>
    </row>
    <row r="815" customHeight="1" spans="1:26">
      <c r="A815" s="475"/>
      <c r="B815" s="475"/>
      <c r="C815" s="475"/>
      <c r="D815" s="475"/>
      <c r="E815" s="475"/>
      <c r="F815" s="475"/>
      <c r="G815" s="475"/>
      <c r="H815" s="475"/>
      <c r="I815" s="475"/>
      <c r="J815" s="475"/>
      <c r="K815" s="475"/>
      <c r="L815" s="475"/>
      <c r="M815" s="475"/>
      <c r="N815" s="475"/>
      <c r="O815" s="475"/>
      <c r="P815" s="475"/>
      <c r="Q815" s="475"/>
      <c r="R815" s="475"/>
      <c r="S815" s="475"/>
      <c r="T815" s="475"/>
      <c r="U815" s="475"/>
      <c r="V815" s="475"/>
      <c r="W815" s="475"/>
      <c r="X815" s="475"/>
      <c r="Y815" s="475"/>
      <c r="Z815" s="475"/>
    </row>
    <row r="816" customHeight="1" spans="1:26">
      <c r="A816" s="475"/>
      <c r="B816" s="475"/>
      <c r="C816" s="475"/>
      <c r="D816" s="475"/>
      <c r="E816" s="475"/>
      <c r="F816" s="475"/>
      <c r="G816" s="475"/>
      <c r="H816" s="475"/>
      <c r="I816" s="475"/>
      <c r="J816" s="475"/>
      <c r="K816" s="475"/>
      <c r="L816" s="475"/>
      <c r="M816" s="475"/>
      <c r="N816" s="475"/>
      <c r="O816" s="475"/>
      <c r="P816" s="475"/>
      <c r="Q816" s="475"/>
      <c r="R816" s="475"/>
      <c r="S816" s="475"/>
      <c r="T816" s="475"/>
      <c r="U816" s="475"/>
      <c r="V816" s="475"/>
      <c r="W816" s="475"/>
      <c r="X816" s="475"/>
      <c r="Y816" s="475"/>
      <c r="Z816" s="475"/>
    </row>
    <row r="817" customHeight="1" spans="1:26">
      <c r="A817" s="475"/>
      <c r="B817" s="475"/>
      <c r="C817" s="475"/>
      <c r="D817" s="475"/>
      <c r="E817" s="475"/>
      <c r="F817" s="475"/>
      <c r="G817" s="475"/>
      <c r="H817" s="475"/>
      <c r="I817" s="475"/>
      <c r="J817" s="475"/>
      <c r="K817" s="475"/>
      <c r="L817" s="475"/>
      <c r="M817" s="475"/>
      <c r="N817" s="475"/>
      <c r="O817" s="475"/>
      <c r="P817" s="475"/>
      <c r="Q817" s="475"/>
      <c r="R817" s="475"/>
      <c r="S817" s="475"/>
      <c r="T817" s="475"/>
      <c r="U817" s="475"/>
      <c r="V817" s="475"/>
      <c r="W817" s="475"/>
      <c r="X817" s="475"/>
      <c r="Y817" s="475"/>
      <c r="Z817" s="475"/>
    </row>
    <row r="818" customHeight="1" spans="1:26">
      <c r="A818" s="475"/>
      <c r="B818" s="475"/>
      <c r="C818" s="475"/>
      <c r="D818" s="475"/>
      <c r="E818" s="475"/>
      <c r="F818" s="475"/>
      <c r="G818" s="475"/>
      <c r="H818" s="475"/>
      <c r="I818" s="475"/>
      <c r="J818" s="475"/>
      <c r="K818" s="475"/>
      <c r="L818" s="475"/>
      <c r="M818" s="475"/>
      <c r="N818" s="475"/>
      <c r="O818" s="475"/>
      <c r="P818" s="475"/>
      <c r="Q818" s="475"/>
      <c r="R818" s="475"/>
      <c r="S818" s="475"/>
      <c r="T818" s="475"/>
      <c r="U818" s="475"/>
      <c r="V818" s="475"/>
      <c r="W818" s="475"/>
      <c r="X818" s="475"/>
      <c r="Y818" s="475"/>
      <c r="Z818" s="475"/>
    </row>
    <row r="819" customHeight="1" spans="1:26">
      <c r="A819" s="475"/>
      <c r="B819" s="475"/>
      <c r="C819" s="475"/>
      <c r="D819" s="475"/>
      <c r="E819" s="475"/>
      <c r="F819" s="475"/>
      <c r="G819" s="475"/>
      <c r="H819" s="475"/>
      <c r="I819" s="475"/>
      <c r="J819" s="475"/>
      <c r="K819" s="475"/>
      <c r="L819" s="475"/>
      <c r="M819" s="475"/>
      <c r="N819" s="475"/>
      <c r="O819" s="475"/>
      <c r="P819" s="475"/>
      <c r="Q819" s="475"/>
      <c r="R819" s="475"/>
      <c r="S819" s="475"/>
      <c r="T819" s="475"/>
      <c r="U819" s="475"/>
      <c r="V819" s="475"/>
      <c r="W819" s="475"/>
      <c r="X819" s="475"/>
      <c r="Y819" s="475"/>
      <c r="Z819" s="475"/>
    </row>
    <row r="820" customHeight="1" spans="1:26">
      <c r="A820" s="475"/>
      <c r="B820" s="475"/>
      <c r="C820" s="475"/>
      <c r="D820" s="475"/>
      <c r="E820" s="475"/>
      <c r="F820" s="475"/>
      <c r="G820" s="475"/>
      <c r="H820" s="475"/>
      <c r="I820" s="475"/>
      <c r="J820" s="475"/>
      <c r="K820" s="475"/>
      <c r="L820" s="475"/>
      <c r="M820" s="475"/>
      <c r="N820" s="475"/>
      <c r="O820" s="475"/>
      <c r="P820" s="475"/>
      <c r="Q820" s="475"/>
      <c r="R820" s="475"/>
      <c r="S820" s="475"/>
      <c r="T820" s="475"/>
      <c r="U820" s="475"/>
      <c r="V820" s="475"/>
      <c r="W820" s="475"/>
      <c r="X820" s="475"/>
      <c r="Y820" s="475"/>
      <c r="Z820" s="475"/>
    </row>
    <row r="821" customHeight="1" spans="1:26">
      <c r="A821" s="475"/>
      <c r="B821" s="475"/>
      <c r="C821" s="475"/>
      <c r="D821" s="475"/>
      <c r="E821" s="475"/>
      <c r="F821" s="475"/>
      <c r="G821" s="475"/>
      <c r="H821" s="475"/>
      <c r="I821" s="475"/>
      <c r="J821" s="475"/>
      <c r="K821" s="475"/>
      <c r="L821" s="475"/>
      <c r="M821" s="475"/>
      <c r="N821" s="475"/>
      <c r="O821" s="475"/>
      <c r="P821" s="475"/>
      <c r="Q821" s="475"/>
      <c r="R821" s="475"/>
      <c r="S821" s="475"/>
      <c r="T821" s="475"/>
      <c r="U821" s="475"/>
      <c r="V821" s="475"/>
      <c r="W821" s="475"/>
      <c r="X821" s="475"/>
      <c r="Y821" s="475"/>
      <c r="Z821" s="475"/>
    </row>
    <row r="822" customHeight="1" spans="1:26">
      <c r="A822" s="475"/>
      <c r="B822" s="475"/>
      <c r="C822" s="475"/>
      <c r="D822" s="475"/>
      <c r="E822" s="475"/>
      <c r="F822" s="475"/>
      <c r="G822" s="475"/>
      <c r="H822" s="475"/>
      <c r="I822" s="475"/>
      <c r="J822" s="475"/>
      <c r="K822" s="475"/>
      <c r="L822" s="475"/>
      <c r="M822" s="475"/>
      <c r="N822" s="475"/>
      <c r="O822" s="475"/>
      <c r="P822" s="475"/>
      <c r="Q822" s="475"/>
      <c r="R822" s="475"/>
      <c r="S822" s="475"/>
      <c r="T822" s="475"/>
      <c r="U822" s="475"/>
      <c r="V822" s="475"/>
      <c r="W822" s="475"/>
      <c r="X822" s="475"/>
      <c r="Y822" s="475"/>
      <c r="Z822" s="475"/>
    </row>
    <row r="823" customHeight="1" spans="1:26">
      <c r="A823" s="475"/>
      <c r="B823" s="475"/>
      <c r="C823" s="475"/>
      <c r="D823" s="475"/>
      <c r="E823" s="475"/>
      <c r="F823" s="475"/>
      <c r="G823" s="475"/>
      <c r="H823" s="475"/>
      <c r="I823" s="475"/>
      <c r="J823" s="475"/>
      <c r="K823" s="475"/>
      <c r="L823" s="475"/>
      <c r="M823" s="475"/>
      <c r="N823" s="475"/>
      <c r="O823" s="475"/>
      <c r="P823" s="475"/>
      <c r="Q823" s="475"/>
      <c r="R823" s="475"/>
      <c r="S823" s="475"/>
      <c r="T823" s="475"/>
      <c r="U823" s="475"/>
      <c r="V823" s="475"/>
      <c r="W823" s="475"/>
      <c r="X823" s="475"/>
      <c r="Y823" s="475"/>
      <c r="Z823" s="475"/>
    </row>
    <row r="824" customHeight="1" spans="1:26">
      <c r="A824" s="475"/>
      <c r="B824" s="475"/>
      <c r="C824" s="475"/>
      <c r="D824" s="475"/>
      <c r="E824" s="475"/>
      <c r="F824" s="475"/>
      <c r="G824" s="475"/>
      <c r="H824" s="475"/>
      <c r="I824" s="475"/>
      <c r="J824" s="475"/>
      <c r="K824" s="475"/>
      <c r="L824" s="475"/>
      <c r="M824" s="475"/>
      <c r="N824" s="475"/>
      <c r="O824" s="475"/>
      <c r="P824" s="475"/>
      <c r="Q824" s="475"/>
      <c r="R824" s="475"/>
      <c r="S824" s="475"/>
      <c r="T824" s="475"/>
      <c r="U824" s="475"/>
      <c r="V824" s="475"/>
      <c r="W824" s="475"/>
      <c r="X824" s="475"/>
      <c r="Y824" s="475"/>
      <c r="Z824" s="475"/>
    </row>
    <row r="825" customHeight="1" spans="1:26">
      <c r="A825" s="475"/>
      <c r="B825" s="475"/>
      <c r="C825" s="475"/>
      <c r="D825" s="475"/>
      <c r="E825" s="475"/>
      <c r="F825" s="475"/>
      <c r="G825" s="475"/>
      <c r="H825" s="475"/>
      <c r="I825" s="475"/>
      <c r="J825" s="475"/>
      <c r="K825" s="475"/>
      <c r="L825" s="475"/>
      <c r="M825" s="475"/>
      <c r="N825" s="475"/>
      <c r="O825" s="475"/>
      <c r="P825" s="475"/>
      <c r="Q825" s="475"/>
      <c r="R825" s="475"/>
      <c r="S825" s="475"/>
      <c r="T825" s="475"/>
      <c r="U825" s="475"/>
      <c r="V825" s="475"/>
      <c r="W825" s="475"/>
      <c r="X825" s="475"/>
      <c r="Y825" s="475"/>
      <c r="Z825" s="475"/>
    </row>
    <row r="826" customHeight="1" spans="1:26">
      <c r="A826" s="475"/>
      <c r="B826" s="475"/>
      <c r="C826" s="475"/>
      <c r="D826" s="475"/>
      <c r="E826" s="475"/>
      <c r="F826" s="475"/>
      <c r="G826" s="475"/>
      <c r="H826" s="475"/>
      <c r="I826" s="475"/>
      <c r="J826" s="475"/>
      <c r="K826" s="475"/>
      <c r="L826" s="475"/>
      <c r="M826" s="475"/>
      <c r="N826" s="475"/>
      <c r="O826" s="475"/>
      <c r="P826" s="475"/>
      <c r="Q826" s="475"/>
      <c r="R826" s="475"/>
      <c r="S826" s="475"/>
      <c r="T826" s="475"/>
      <c r="U826" s="475"/>
      <c r="V826" s="475"/>
      <c r="W826" s="475"/>
      <c r="X826" s="475"/>
      <c r="Y826" s="475"/>
      <c r="Z826" s="475"/>
    </row>
    <row r="827" customHeight="1" spans="1:26">
      <c r="A827" s="475"/>
      <c r="B827" s="475"/>
      <c r="C827" s="475"/>
      <c r="D827" s="475"/>
      <c r="E827" s="475"/>
      <c r="F827" s="475"/>
      <c r="G827" s="475"/>
      <c r="H827" s="475"/>
      <c r="I827" s="475"/>
      <c r="J827" s="475"/>
      <c r="K827" s="475"/>
      <c r="L827" s="475"/>
      <c r="M827" s="475"/>
      <c r="N827" s="475"/>
      <c r="O827" s="475"/>
      <c r="P827" s="475"/>
      <c r="Q827" s="475"/>
      <c r="R827" s="475"/>
      <c r="S827" s="475"/>
      <c r="T827" s="475"/>
      <c r="U827" s="475"/>
      <c r="V827" s="475"/>
      <c r="W827" s="475"/>
      <c r="X827" s="475"/>
      <c r="Y827" s="475"/>
      <c r="Z827" s="475"/>
    </row>
    <row r="828" customHeight="1" spans="1:26">
      <c r="A828" s="475"/>
      <c r="B828" s="475"/>
      <c r="C828" s="475"/>
      <c r="D828" s="475"/>
      <c r="E828" s="475"/>
      <c r="F828" s="475"/>
      <c r="G828" s="475"/>
      <c r="H828" s="475"/>
      <c r="I828" s="475"/>
      <c r="J828" s="475"/>
      <c r="K828" s="475"/>
      <c r="L828" s="475"/>
      <c r="M828" s="475"/>
      <c r="N828" s="475"/>
      <c r="O828" s="475"/>
      <c r="P828" s="475"/>
      <c r="Q828" s="475"/>
      <c r="R828" s="475"/>
      <c r="S828" s="475"/>
      <c r="T828" s="475"/>
      <c r="U828" s="475"/>
      <c r="V828" s="475"/>
      <c r="W828" s="475"/>
      <c r="X828" s="475"/>
      <c r="Y828" s="475"/>
      <c r="Z828" s="475"/>
    </row>
    <row r="829" customHeight="1" spans="1:26">
      <c r="A829" s="475"/>
      <c r="B829" s="475"/>
      <c r="C829" s="475"/>
      <c r="D829" s="475"/>
      <c r="E829" s="475"/>
      <c r="F829" s="475"/>
      <c r="G829" s="475"/>
      <c r="H829" s="475"/>
      <c r="I829" s="475"/>
      <c r="J829" s="475"/>
      <c r="K829" s="475"/>
      <c r="L829" s="475"/>
      <c r="M829" s="475"/>
      <c r="N829" s="475"/>
      <c r="O829" s="475"/>
      <c r="P829" s="475"/>
      <c r="Q829" s="475"/>
      <c r="R829" s="475"/>
      <c r="S829" s="475"/>
      <c r="T829" s="475"/>
      <c r="U829" s="475"/>
      <c r="V829" s="475"/>
      <c r="W829" s="475"/>
      <c r="X829" s="475"/>
      <c r="Y829" s="475"/>
      <c r="Z829" s="475"/>
    </row>
    <row r="830" customHeight="1" spans="1:26">
      <c r="A830" s="475"/>
      <c r="B830" s="475"/>
      <c r="C830" s="475"/>
      <c r="D830" s="475"/>
      <c r="E830" s="475"/>
      <c r="F830" s="475"/>
      <c r="G830" s="475"/>
      <c r="H830" s="475"/>
      <c r="I830" s="475"/>
      <c r="J830" s="475"/>
      <c r="K830" s="475"/>
      <c r="L830" s="475"/>
      <c r="M830" s="475"/>
      <c r="N830" s="475"/>
      <c r="O830" s="475"/>
      <c r="P830" s="475"/>
      <c r="Q830" s="475"/>
      <c r="R830" s="475"/>
      <c r="S830" s="475"/>
      <c r="T830" s="475"/>
      <c r="U830" s="475"/>
      <c r="V830" s="475"/>
      <c r="W830" s="475"/>
      <c r="X830" s="475"/>
      <c r="Y830" s="475"/>
      <c r="Z830" s="475"/>
    </row>
    <row r="831" customHeight="1" spans="1:26">
      <c r="A831" s="475"/>
      <c r="B831" s="475"/>
      <c r="C831" s="475"/>
      <c r="D831" s="475"/>
      <c r="E831" s="475"/>
      <c r="F831" s="475"/>
      <c r="G831" s="475"/>
      <c r="H831" s="475"/>
      <c r="I831" s="475"/>
      <c r="J831" s="475"/>
      <c r="K831" s="475"/>
      <c r="L831" s="475"/>
      <c r="M831" s="475"/>
      <c r="N831" s="475"/>
      <c r="O831" s="475"/>
      <c r="P831" s="475"/>
      <c r="Q831" s="475"/>
      <c r="R831" s="475"/>
      <c r="S831" s="475"/>
      <c r="T831" s="475"/>
      <c r="U831" s="475"/>
      <c r="V831" s="475"/>
      <c r="W831" s="475"/>
      <c r="X831" s="475"/>
      <c r="Y831" s="475"/>
      <c r="Z831" s="475"/>
    </row>
    <row r="832" customHeight="1" spans="1:26">
      <c r="A832" s="475"/>
      <c r="B832" s="475"/>
      <c r="C832" s="475"/>
      <c r="D832" s="475"/>
      <c r="E832" s="475"/>
      <c r="F832" s="475"/>
      <c r="G832" s="475"/>
      <c r="H832" s="475"/>
      <c r="I832" s="475"/>
      <c r="J832" s="475"/>
      <c r="K832" s="475"/>
      <c r="L832" s="475"/>
      <c r="M832" s="475"/>
      <c r="N832" s="475"/>
      <c r="O832" s="475"/>
      <c r="P832" s="475"/>
      <c r="Q832" s="475"/>
      <c r="R832" s="475"/>
      <c r="S832" s="475"/>
      <c r="T832" s="475"/>
      <c r="U832" s="475"/>
      <c r="V832" s="475"/>
      <c r="W832" s="475"/>
      <c r="X832" s="475"/>
      <c r="Y832" s="475"/>
      <c r="Z832" s="475"/>
    </row>
    <row r="833" customHeight="1" spans="1:26">
      <c r="A833" s="475"/>
      <c r="B833" s="475"/>
      <c r="C833" s="475"/>
      <c r="D833" s="475"/>
      <c r="E833" s="475"/>
      <c r="F833" s="475"/>
      <c r="G833" s="475"/>
      <c r="H833" s="475"/>
      <c r="I833" s="475"/>
      <c r="J833" s="475"/>
      <c r="K833" s="475"/>
      <c r="L833" s="475"/>
      <c r="M833" s="475"/>
      <c r="N833" s="475"/>
      <c r="O833" s="475"/>
      <c r="P833" s="475"/>
      <c r="Q833" s="475"/>
      <c r="R833" s="475"/>
      <c r="S833" s="475"/>
      <c r="T833" s="475"/>
      <c r="U833" s="475"/>
      <c r="V833" s="475"/>
      <c r="W833" s="475"/>
      <c r="X833" s="475"/>
      <c r="Y833" s="475"/>
      <c r="Z833" s="475"/>
    </row>
    <row r="834" customHeight="1" spans="1:26">
      <c r="A834" s="475"/>
      <c r="B834" s="475"/>
      <c r="C834" s="475"/>
      <c r="D834" s="475"/>
      <c r="E834" s="475"/>
      <c r="F834" s="475"/>
      <c r="G834" s="475"/>
      <c r="H834" s="475"/>
      <c r="I834" s="475"/>
      <c r="J834" s="475"/>
      <c r="K834" s="475"/>
      <c r="L834" s="475"/>
      <c r="M834" s="475"/>
      <c r="N834" s="475"/>
      <c r="O834" s="475"/>
      <c r="P834" s="475"/>
      <c r="Q834" s="475"/>
      <c r="R834" s="475"/>
      <c r="S834" s="475"/>
      <c r="T834" s="475"/>
      <c r="U834" s="475"/>
      <c r="V834" s="475"/>
      <c r="W834" s="475"/>
      <c r="X834" s="475"/>
      <c r="Y834" s="475"/>
      <c r="Z834" s="475"/>
    </row>
    <row r="835" customHeight="1" spans="1:26">
      <c r="A835" s="475"/>
      <c r="B835" s="475"/>
      <c r="C835" s="475"/>
      <c r="D835" s="475"/>
      <c r="E835" s="475"/>
      <c r="F835" s="475"/>
      <c r="G835" s="475"/>
      <c r="H835" s="475"/>
      <c r="I835" s="475"/>
      <c r="J835" s="475"/>
      <c r="K835" s="475"/>
      <c r="L835" s="475"/>
      <c r="M835" s="475"/>
      <c r="N835" s="475"/>
      <c r="O835" s="475"/>
      <c r="P835" s="475"/>
      <c r="Q835" s="475"/>
      <c r="R835" s="475"/>
      <c r="S835" s="475"/>
      <c r="T835" s="475"/>
      <c r="U835" s="475"/>
      <c r="V835" s="475"/>
      <c r="W835" s="475"/>
      <c r="X835" s="475"/>
      <c r="Y835" s="475"/>
      <c r="Z835" s="475"/>
    </row>
    <row r="836" customHeight="1" spans="1:26">
      <c r="A836" s="475"/>
      <c r="B836" s="475"/>
      <c r="C836" s="475"/>
      <c r="D836" s="475"/>
      <c r="E836" s="475"/>
      <c r="F836" s="475"/>
      <c r="G836" s="475"/>
      <c r="H836" s="475"/>
      <c r="I836" s="475"/>
      <c r="J836" s="475"/>
      <c r="K836" s="475"/>
      <c r="L836" s="475"/>
      <c r="M836" s="475"/>
      <c r="N836" s="475"/>
      <c r="O836" s="475"/>
      <c r="P836" s="475"/>
      <c r="Q836" s="475"/>
      <c r="R836" s="475"/>
      <c r="S836" s="475"/>
      <c r="T836" s="475"/>
      <c r="U836" s="475"/>
      <c r="V836" s="475"/>
      <c r="W836" s="475"/>
      <c r="X836" s="475"/>
      <c r="Y836" s="475"/>
      <c r="Z836" s="475"/>
    </row>
    <row r="837" customHeight="1" spans="1:26">
      <c r="A837" s="475"/>
      <c r="B837" s="475"/>
      <c r="C837" s="475"/>
      <c r="D837" s="475"/>
      <c r="E837" s="475"/>
      <c r="F837" s="475"/>
      <c r="G837" s="475"/>
      <c r="H837" s="475"/>
      <c r="I837" s="475"/>
      <c r="J837" s="475"/>
      <c r="K837" s="475"/>
      <c r="L837" s="475"/>
      <c r="M837" s="475"/>
      <c r="N837" s="475"/>
      <c r="O837" s="475"/>
      <c r="P837" s="475"/>
      <c r="Q837" s="475"/>
      <c r="R837" s="475"/>
      <c r="S837" s="475"/>
      <c r="T837" s="475"/>
      <c r="U837" s="475"/>
      <c r="V837" s="475"/>
      <c r="W837" s="475"/>
      <c r="X837" s="475"/>
      <c r="Y837" s="475"/>
      <c r="Z837" s="475"/>
    </row>
    <row r="838" customHeight="1" spans="1:26">
      <c r="A838" s="475"/>
      <c r="B838" s="475"/>
      <c r="C838" s="475"/>
      <c r="D838" s="475"/>
      <c r="E838" s="475"/>
      <c r="F838" s="475"/>
      <c r="G838" s="475"/>
      <c r="H838" s="475"/>
      <c r="I838" s="475"/>
      <c r="J838" s="475"/>
      <c r="K838" s="475"/>
      <c r="L838" s="475"/>
      <c r="M838" s="475"/>
      <c r="N838" s="475"/>
      <c r="O838" s="475"/>
      <c r="P838" s="475"/>
      <c r="Q838" s="475"/>
      <c r="R838" s="475"/>
      <c r="S838" s="475"/>
      <c r="T838" s="475"/>
      <c r="U838" s="475"/>
      <c r="V838" s="475"/>
      <c r="W838" s="475"/>
      <c r="X838" s="475"/>
      <c r="Y838" s="475"/>
      <c r="Z838" s="475"/>
    </row>
    <row r="839" customHeight="1" spans="1:26">
      <c r="A839" s="475"/>
      <c r="B839" s="475"/>
      <c r="C839" s="475"/>
      <c r="D839" s="475"/>
      <c r="E839" s="475"/>
      <c r="F839" s="475"/>
      <c r="G839" s="475"/>
      <c r="H839" s="475"/>
      <c r="I839" s="475"/>
      <c r="J839" s="475"/>
      <c r="K839" s="475"/>
      <c r="L839" s="475"/>
      <c r="M839" s="475"/>
      <c r="N839" s="475"/>
      <c r="O839" s="475"/>
      <c r="P839" s="475"/>
      <c r="Q839" s="475"/>
      <c r="R839" s="475"/>
      <c r="S839" s="475"/>
      <c r="T839" s="475"/>
      <c r="U839" s="475"/>
      <c r="V839" s="475"/>
      <c r="W839" s="475"/>
      <c r="X839" s="475"/>
      <c r="Y839" s="475"/>
      <c r="Z839" s="475"/>
    </row>
    <row r="840" customHeight="1" spans="1:26">
      <c r="A840" s="475"/>
      <c r="B840" s="475"/>
      <c r="C840" s="475"/>
      <c r="D840" s="475"/>
      <c r="E840" s="475"/>
      <c r="F840" s="475"/>
      <c r="G840" s="475"/>
      <c r="H840" s="475"/>
      <c r="I840" s="475"/>
      <c r="J840" s="475"/>
      <c r="K840" s="475"/>
      <c r="L840" s="475"/>
      <c r="M840" s="475"/>
      <c r="N840" s="475"/>
      <c r="O840" s="475"/>
      <c r="P840" s="475"/>
      <c r="Q840" s="475"/>
      <c r="R840" s="475"/>
      <c r="S840" s="475"/>
      <c r="T840" s="475"/>
      <c r="U840" s="475"/>
      <c r="V840" s="475"/>
      <c r="W840" s="475"/>
      <c r="X840" s="475"/>
      <c r="Y840" s="475"/>
      <c r="Z840" s="475"/>
    </row>
    <row r="841" customHeight="1" spans="1:26">
      <c r="A841" s="475"/>
      <c r="B841" s="475"/>
      <c r="C841" s="475"/>
      <c r="D841" s="475"/>
      <c r="E841" s="475"/>
      <c r="F841" s="475"/>
      <c r="G841" s="475"/>
      <c r="H841" s="475"/>
      <c r="I841" s="475"/>
      <c r="J841" s="475"/>
      <c r="K841" s="475"/>
      <c r="L841" s="475"/>
      <c r="M841" s="475"/>
      <c r="N841" s="475"/>
      <c r="O841" s="475"/>
      <c r="P841" s="475"/>
      <c r="Q841" s="475"/>
      <c r="R841" s="475"/>
      <c r="S841" s="475"/>
      <c r="T841" s="475"/>
      <c r="U841" s="475"/>
      <c r="V841" s="475"/>
      <c r="W841" s="475"/>
      <c r="X841" s="475"/>
      <c r="Y841" s="475"/>
      <c r="Z841" s="475"/>
    </row>
    <row r="842" customHeight="1" spans="1:26">
      <c r="A842" s="475"/>
      <c r="B842" s="475"/>
      <c r="C842" s="475"/>
      <c r="D842" s="475"/>
      <c r="E842" s="475"/>
      <c r="F842" s="475"/>
      <c r="G842" s="475"/>
      <c r="H842" s="475"/>
      <c r="I842" s="475"/>
      <c r="J842" s="475"/>
      <c r="K842" s="475"/>
      <c r="L842" s="475"/>
      <c r="M842" s="475"/>
      <c r="N842" s="475"/>
      <c r="O842" s="475"/>
      <c r="P842" s="475"/>
      <c r="Q842" s="475"/>
      <c r="R842" s="475"/>
      <c r="S842" s="475"/>
      <c r="T842" s="475"/>
      <c r="U842" s="475"/>
      <c r="V842" s="475"/>
      <c r="W842" s="475"/>
      <c r="X842" s="475"/>
      <c r="Y842" s="475"/>
      <c r="Z842" s="475"/>
    </row>
    <row r="843" customHeight="1" spans="1:26">
      <c r="A843" s="475"/>
      <c r="B843" s="475"/>
      <c r="C843" s="475"/>
      <c r="D843" s="475"/>
      <c r="E843" s="475"/>
      <c r="F843" s="475"/>
      <c r="G843" s="475"/>
      <c r="H843" s="475"/>
      <c r="I843" s="475"/>
      <c r="J843" s="475"/>
      <c r="K843" s="475"/>
      <c r="L843" s="475"/>
      <c r="M843" s="475"/>
      <c r="N843" s="475"/>
      <c r="O843" s="475"/>
      <c r="P843" s="475"/>
      <c r="Q843" s="475"/>
      <c r="R843" s="475"/>
      <c r="S843" s="475"/>
      <c r="T843" s="475"/>
      <c r="U843" s="475"/>
      <c r="V843" s="475"/>
      <c r="W843" s="475"/>
      <c r="X843" s="475"/>
      <c r="Y843" s="475"/>
      <c r="Z843" s="475"/>
    </row>
    <row r="844" customHeight="1" spans="1:26">
      <c r="A844" s="475"/>
      <c r="B844" s="475"/>
      <c r="C844" s="475"/>
      <c r="D844" s="475"/>
      <c r="E844" s="475"/>
      <c r="F844" s="475"/>
      <c r="G844" s="475"/>
      <c r="H844" s="475"/>
      <c r="I844" s="475"/>
      <c r="J844" s="475"/>
      <c r="K844" s="475"/>
      <c r="L844" s="475"/>
      <c r="M844" s="475"/>
      <c r="N844" s="475"/>
      <c r="O844" s="475"/>
      <c r="P844" s="475"/>
      <c r="Q844" s="475"/>
      <c r="R844" s="475"/>
      <c r="S844" s="475"/>
      <c r="T844" s="475"/>
      <c r="U844" s="475"/>
      <c r="V844" s="475"/>
      <c r="W844" s="475"/>
      <c r="X844" s="475"/>
      <c r="Y844" s="475"/>
      <c r="Z844" s="475"/>
    </row>
    <row r="845" customHeight="1" spans="1:26">
      <c r="A845" s="475"/>
      <c r="B845" s="475"/>
      <c r="C845" s="475"/>
      <c r="D845" s="475"/>
      <c r="E845" s="475"/>
      <c r="F845" s="475"/>
      <c r="G845" s="475"/>
      <c r="H845" s="475"/>
      <c r="I845" s="475"/>
      <c r="J845" s="475"/>
      <c r="K845" s="475"/>
      <c r="L845" s="475"/>
      <c r="M845" s="475"/>
      <c r="N845" s="475"/>
      <c r="O845" s="475"/>
      <c r="P845" s="475"/>
      <c r="Q845" s="475"/>
      <c r="R845" s="475"/>
      <c r="S845" s="475"/>
      <c r="T845" s="475"/>
      <c r="U845" s="475"/>
      <c r="V845" s="475"/>
      <c r="W845" s="475"/>
      <c r="X845" s="475"/>
      <c r="Y845" s="475"/>
      <c r="Z845" s="475"/>
    </row>
    <row r="846" customHeight="1" spans="1:26">
      <c r="A846" s="475"/>
      <c r="B846" s="475"/>
      <c r="C846" s="475"/>
      <c r="D846" s="475"/>
      <c r="E846" s="475"/>
      <c r="F846" s="475"/>
      <c r="G846" s="475"/>
      <c r="H846" s="475"/>
      <c r="I846" s="475"/>
      <c r="J846" s="475"/>
      <c r="K846" s="475"/>
      <c r="L846" s="475"/>
      <c r="M846" s="475"/>
      <c r="N846" s="475"/>
      <c r="O846" s="475"/>
      <c r="P846" s="475"/>
      <c r="Q846" s="475"/>
      <c r="R846" s="475"/>
      <c r="S846" s="475"/>
      <c r="T846" s="475"/>
      <c r="U846" s="475"/>
      <c r="V846" s="475"/>
      <c r="W846" s="475"/>
      <c r="X846" s="475"/>
      <c r="Y846" s="475"/>
      <c r="Z846" s="475"/>
    </row>
    <row r="847" customHeight="1" spans="1:26">
      <c r="A847" s="475"/>
      <c r="B847" s="475"/>
      <c r="C847" s="475"/>
      <c r="D847" s="475"/>
      <c r="E847" s="475"/>
      <c r="F847" s="475"/>
      <c r="G847" s="475"/>
      <c r="H847" s="475"/>
      <c r="I847" s="475"/>
      <c r="J847" s="475"/>
      <c r="K847" s="475"/>
      <c r="L847" s="475"/>
      <c r="M847" s="475"/>
      <c r="N847" s="475"/>
      <c r="O847" s="475"/>
      <c r="P847" s="475"/>
      <c r="Q847" s="475"/>
      <c r="R847" s="475"/>
      <c r="S847" s="475"/>
      <c r="T847" s="475"/>
      <c r="U847" s="475"/>
      <c r="V847" s="475"/>
      <c r="W847" s="475"/>
      <c r="X847" s="475"/>
      <c r="Y847" s="475"/>
      <c r="Z847" s="475"/>
    </row>
    <row r="848" customHeight="1" spans="1:26">
      <c r="A848" s="475"/>
      <c r="B848" s="475"/>
      <c r="C848" s="475"/>
      <c r="D848" s="475"/>
      <c r="E848" s="475"/>
      <c r="F848" s="475"/>
      <c r="G848" s="475"/>
      <c r="H848" s="475"/>
      <c r="I848" s="475"/>
      <c r="J848" s="475"/>
      <c r="K848" s="475"/>
      <c r="L848" s="475"/>
      <c r="M848" s="475"/>
      <c r="N848" s="475"/>
      <c r="O848" s="475"/>
      <c r="P848" s="475"/>
      <c r="Q848" s="475"/>
      <c r="R848" s="475"/>
      <c r="S848" s="475"/>
      <c r="T848" s="475"/>
      <c r="U848" s="475"/>
      <c r="V848" s="475"/>
      <c r="W848" s="475"/>
      <c r="X848" s="475"/>
      <c r="Y848" s="475"/>
      <c r="Z848" s="475"/>
    </row>
    <row r="849" customHeight="1" spans="1:26">
      <c r="A849" s="475"/>
      <c r="B849" s="475"/>
      <c r="C849" s="475"/>
      <c r="D849" s="475"/>
      <c r="E849" s="475"/>
      <c r="F849" s="475"/>
      <c r="G849" s="475"/>
      <c r="H849" s="475"/>
      <c r="I849" s="475"/>
      <c r="J849" s="475"/>
      <c r="K849" s="475"/>
      <c r="L849" s="475"/>
      <c r="M849" s="475"/>
      <c r="N849" s="475"/>
      <c r="O849" s="475"/>
      <c r="P849" s="475"/>
      <c r="Q849" s="475"/>
      <c r="R849" s="475"/>
      <c r="S849" s="475"/>
      <c r="T849" s="475"/>
      <c r="U849" s="475"/>
      <c r="V849" s="475"/>
      <c r="W849" s="475"/>
      <c r="X849" s="475"/>
      <c r="Y849" s="475"/>
      <c r="Z849" s="475"/>
    </row>
    <row r="850" customHeight="1" spans="1:26">
      <c r="A850" s="475"/>
      <c r="B850" s="475"/>
      <c r="C850" s="475"/>
      <c r="D850" s="475"/>
      <c r="E850" s="475"/>
      <c r="F850" s="475"/>
      <c r="G850" s="475"/>
      <c r="H850" s="475"/>
      <c r="I850" s="475"/>
      <c r="J850" s="475"/>
      <c r="K850" s="475"/>
      <c r="L850" s="475"/>
      <c r="M850" s="475"/>
      <c r="N850" s="475"/>
      <c r="O850" s="475"/>
      <c r="P850" s="475"/>
      <c r="Q850" s="475"/>
      <c r="R850" s="475"/>
      <c r="S850" s="475"/>
      <c r="T850" s="475"/>
      <c r="U850" s="475"/>
      <c r="V850" s="475"/>
      <c r="W850" s="475"/>
      <c r="X850" s="475"/>
      <c r="Y850" s="475"/>
      <c r="Z850" s="475"/>
    </row>
    <row r="851" customHeight="1" spans="1:26">
      <c r="A851" s="475"/>
      <c r="B851" s="475"/>
      <c r="C851" s="475"/>
      <c r="D851" s="475"/>
      <c r="E851" s="475"/>
      <c r="F851" s="475"/>
      <c r="G851" s="475"/>
      <c r="H851" s="475"/>
      <c r="I851" s="475"/>
      <c r="J851" s="475"/>
      <c r="K851" s="475"/>
      <c r="L851" s="475"/>
      <c r="M851" s="475"/>
      <c r="N851" s="475"/>
      <c r="O851" s="475"/>
      <c r="P851" s="475"/>
      <c r="Q851" s="475"/>
      <c r="R851" s="475"/>
      <c r="S851" s="475"/>
      <c r="T851" s="475"/>
      <c r="U851" s="475"/>
      <c r="V851" s="475"/>
      <c r="W851" s="475"/>
      <c r="X851" s="475"/>
      <c r="Y851" s="475"/>
      <c r="Z851" s="475"/>
    </row>
    <row r="852" customHeight="1" spans="1:26">
      <c r="A852" s="475"/>
      <c r="B852" s="475"/>
      <c r="C852" s="475"/>
      <c r="D852" s="475"/>
      <c r="E852" s="475"/>
      <c r="F852" s="475"/>
      <c r="G852" s="475"/>
      <c r="H852" s="475"/>
      <c r="I852" s="475"/>
      <c r="J852" s="475"/>
      <c r="K852" s="475"/>
      <c r="L852" s="475"/>
      <c r="M852" s="475"/>
      <c r="N852" s="475"/>
      <c r="O852" s="475"/>
      <c r="P852" s="475"/>
      <c r="Q852" s="475"/>
      <c r="R852" s="475"/>
      <c r="S852" s="475"/>
      <c r="T852" s="475"/>
      <c r="U852" s="475"/>
      <c r="V852" s="475"/>
      <c r="W852" s="475"/>
      <c r="X852" s="475"/>
      <c r="Y852" s="475"/>
      <c r="Z852" s="475"/>
    </row>
    <row r="853" customHeight="1" spans="1:26">
      <c r="A853" s="475"/>
      <c r="B853" s="475"/>
      <c r="C853" s="475"/>
      <c r="D853" s="475"/>
      <c r="E853" s="475"/>
      <c r="F853" s="475"/>
      <c r="G853" s="475"/>
      <c r="H853" s="475"/>
      <c r="I853" s="475"/>
      <c r="J853" s="475"/>
      <c r="K853" s="475"/>
      <c r="L853" s="475"/>
      <c r="M853" s="475"/>
      <c r="N853" s="475"/>
      <c r="O853" s="475"/>
      <c r="P853" s="475"/>
      <c r="Q853" s="475"/>
      <c r="R853" s="475"/>
      <c r="S853" s="475"/>
      <c r="T853" s="475"/>
      <c r="U853" s="475"/>
      <c r="V853" s="475"/>
      <c r="W853" s="475"/>
      <c r="X853" s="475"/>
      <c r="Y853" s="475"/>
      <c r="Z853" s="475"/>
    </row>
    <row r="854" customHeight="1" spans="1:26">
      <c r="A854" s="475"/>
      <c r="B854" s="475"/>
      <c r="C854" s="475"/>
      <c r="D854" s="475"/>
      <c r="E854" s="475"/>
      <c r="F854" s="475"/>
      <c r="G854" s="475"/>
      <c r="H854" s="475"/>
      <c r="I854" s="475"/>
      <c r="J854" s="475"/>
      <c r="K854" s="475"/>
      <c r="L854" s="475"/>
      <c r="M854" s="475"/>
      <c r="N854" s="475"/>
      <c r="O854" s="475"/>
      <c r="P854" s="475"/>
      <c r="Q854" s="475"/>
      <c r="R854" s="475"/>
      <c r="S854" s="475"/>
      <c r="T854" s="475"/>
      <c r="U854" s="475"/>
      <c r="V854" s="475"/>
      <c r="W854" s="475"/>
      <c r="X854" s="475"/>
      <c r="Y854" s="475"/>
      <c r="Z854" s="475"/>
    </row>
    <row r="855" customHeight="1" spans="1:26">
      <c r="A855" s="475"/>
      <c r="B855" s="475"/>
      <c r="C855" s="475"/>
      <c r="D855" s="475"/>
      <c r="E855" s="475"/>
      <c r="F855" s="475"/>
      <c r="G855" s="475"/>
      <c r="H855" s="475"/>
      <c r="I855" s="475"/>
      <c r="J855" s="475"/>
      <c r="K855" s="475"/>
      <c r="L855" s="475"/>
      <c r="M855" s="475"/>
      <c r="N855" s="475"/>
      <c r="O855" s="475"/>
      <c r="P855" s="475"/>
      <c r="Q855" s="475"/>
      <c r="R855" s="475"/>
      <c r="S855" s="475"/>
      <c r="T855" s="475"/>
      <c r="U855" s="475"/>
      <c r="V855" s="475"/>
      <c r="W855" s="475"/>
      <c r="X855" s="475"/>
      <c r="Y855" s="475"/>
      <c r="Z855" s="475"/>
    </row>
    <row r="856" customHeight="1" spans="1:26">
      <c r="A856" s="475"/>
      <c r="B856" s="475"/>
      <c r="C856" s="475"/>
      <c r="D856" s="475"/>
      <c r="E856" s="475"/>
      <c r="F856" s="475"/>
      <c r="G856" s="475"/>
      <c r="H856" s="475"/>
      <c r="I856" s="475"/>
      <c r="J856" s="475"/>
      <c r="K856" s="475"/>
      <c r="L856" s="475"/>
      <c r="M856" s="475"/>
      <c r="N856" s="475"/>
      <c r="O856" s="475"/>
      <c r="P856" s="475"/>
      <c r="Q856" s="475"/>
      <c r="R856" s="475"/>
      <c r="S856" s="475"/>
      <c r="T856" s="475"/>
      <c r="U856" s="475"/>
      <c r="V856" s="475"/>
      <c r="W856" s="475"/>
      <c r="X856" s="475"/>
      <c r="Y856" s="475"/>
      <c r="Z856" s="475"/>
    </row>
    <row r="857" customHeight="1" spans="1:26">
      <c r="A857" s="475"/>
      <c r="B857" s="475"/>
      <c r="C857" s="475"/>
      <c r="D857" s="475"/>
      <c r="E857" s="475"/>
      <c r="F857" s="475"/>
      <c r="G857" s="475"/>
      <c r="H857" s="475"/>
      <c r="I857" s="475"/>
      <c r="J857" s="475"/>
      <c r="K857" s="475"/>
      <c r="L857" s="475"/>
      <c r="M857" s="475"/>
      <c r="N857" s="475"/>
      <c r="O857" s="475"/>
      <c r="P857" s="475"/>
      <c r="Q857" s="475"/>
      <c r="R857" s="475"/>
      <c r="S857" s="475"/>
      <c r="T857" s="475"/>
      <c r="U857" s="475"/>
      <c r="V857" s="475"/>
      <c r="W857" s="475"/>
      <c r="X857" s="475"/>
      <c r="Y857" s="475"/>
      <c r="Z857" s="475"/>
    </row>
    <row r="858" customHeight="1" spans="1:26">
      <c r="A858" s="475"/>
      <c r="B858" s="475"/>
      <c r="C858" s="475"/>
      <c r="D858" s="475"/>
      <c r="E858" s="475"/>
      <c r="F858" s="475"/>
      <c r="G858" s="475"/>
      <c r="H858" s="475"/>
      <c r="I858" s="475"/>
      <c r="J858" s="475"/>
      <c r="K858" s="475"/>
      <c r="L858" s="475"/>
      <c r="M858" s="475"/>
      <c r="N858" s="475"/>
      <c r="O858" s="475"/>
      <c r="P858" s="475"/>
      <c r="Q858" s="475"/>
      <c r="R858" s="475"/>
      <c r="S858" s="475"/>
      <c r="T858" s="475"/>
      <c r="U858" s="475"/>
      <c r="V858" s="475"/>
      <c r="W858" s="475"/>
      <c r="X858" s="475"/>
      <c r="Y858" s="475"/>
      <c r="Z858" s="475"/>
    </row>
    <row r="859" customHeight="1" spans="1:26">
      <c r="A859" s="475"/>
      <c r="B859" s="475"/>
      <c r="C859" s="475"/>
      <c r="D859" s="475"/>
      <c r="E859" s="475"/>
      <c r="F859" s="475"/>
      <c r="G859" s="475"/>
      <c r="H859" s="475"/>
      <c r="I859" s="475"/>
      <c r="J859" s="475"/>
      <c r="K859" s="475"/>
      <c r="L859" s="475"/>
      <c r="M859" s="475"/>
      <c r="N859" s="475"/>
      <c r="O859" s="475"/>
      <c r="P859" s="475"/>
      <c r="Q859" s="475"/>
      <c r="R859" s="475"/>
      <c r="S859" s="475"/>
      <c r="T859" s="475"/>
      <c r="U859" s="475"/>
      <c r="V859" s="475"/>
      <c r="W859" s="475"/>
      <c r="X859" s="475"/>
      <c r="Y859" s="475"/>
      <c r="Z859" s="475"/>
    </row>
    <row r="860" customHeight="1" spans="1:26">
      <c r="A860" s="475"/>
      <c r="B860" s="475"/>
      <c r="C860" s="475"/>
      <c r="D860" s="475"/>
      <c r="E860" s="475"/>
      <c r="F860" s="475"/>
      <c r="G860" s="475"/>
      <c r="H860" s="475"/>
      <c r="I860" s="475"/>
      <c r="J860" s="475"/>
      <c r="K860" s="475"/>
      <c r="L860" s="475"/>
      <c r="M860" s="475"/>
      <c r="N860" s="475"/>
      <c r="O860" s="475"/>
      <c r="P860" s="475"/>
      <c r="Q860" s="475"/>
      <c r="R860" s="475"/>
      <c r="S860" s="475"/>
      <c r="T860" s="475"/>
      <c r="U860" s="475"/>
      <c r="V860" s="475"/>
      <c r="W860" s="475"/>
      <c r="X860" s="475"/>
      <c r="Y860" s="475"/>
      <c r="Z860" s="475"/>
    </row>
    <row r="861" customHeight="1" spans="1:26">
      <c r="A861" s="475"/>
      <c r="B861" s="475"/>
      <c r="C861" s="475"/>
      <c r="D861" s="475"/>
      <c r="E861" s="475"/>
      <c r="F861" s="475"/>
      <c r="G861" s="475"/>
      <c r="H861" s="475"/>
      <c r="I861" s="475"/>
      <c r="J861" s="475"/>
      <c r="K861" s="475"/>
      <c r="L861" s="475"/>
      <c r="M861" s="475"/>
      <c r="N861" s="475"/>
      <c r="O861" s="475"/>
      <c r="P861" s="475"/>
      <c r="Q861" s="475"/>
      <c r="R861" s="475"/>
      <c r="S861" s="475"/>
      <c r="T861" s="475"/>
      <c r="U861" s="475"/>
      <c r="V861" s="475"/>
      <c r="W861" s="475"/>
      <c r="X861" s="475"/>
      <c r="Y861" s="475"/>
      <c r="Z861" s="475"/>
    </row>
    <row r="862" customHeight="1" spans="1:26">
      <c r="A862" s="475"/>
      <c r="B862" s="475"/>
      <c r="C862" s="475"/>
      <c r="D862" s="475"/>
      <c r="E862" s="475"/>
      <c r="F862" s="475"/>
      <c r="G862" s="475"/>
      <c r="H862" s="475"/>
      <c r="I862" s="475"/>
      <c r="J862" s="475"/>
      <c r="K862" s="475"/>
      <c r="L862" s="475"/>
      <c r="M862" s="475"/>
      <c r="N862" s="475"/>
      <c r="O862" s="475"/>
      <c r="P862" s="475"/>
      <c r="Q862" s="475"/>
      <c r="R862" s="475"/>
      <c r="S862" s="475"/>
      <c r="T862" s="475"/>
      <c r="U862" s="475"/>
      <c r="V862" s="475"/>
      <c r="W862" s="475"/>
      <c r="X862" s="475"/>
      <c r="Y862" s="475"/>
      <c r="Z862" s="475"/>
    </row>
    <row r="863" customHeight="1" spans="1:26">
      <c r="A863" s="475"/>
      <c r="B863" s="475"/>
      <c r="C863" s="475"/>
      <c r="D863" s="475"/>
      <c r="E863" s="475"/>
      <c r="F863" s="475"/>
      <c r="G863" s="475"/>
      <c r="H863" s="475"/>
      <c r="I863" s="475"/>
      <c r="J863" s="475"/>
      <c r="K863" s="475"/>
      <c r="L863" s="475"/>
      <c r="M863" s="475"/>
      <c r="N863" s="475"/>
      <c r="O863" s="475"/>
      <c r="P863" s="475"/>
      <c r="Q863" s="475"/>
      <c r="R863" s="475"/>
      <c r="S863" s="475"/>
      <c r="T863" s="475"/>
      <c r="U863" s="475"/>
      <c r="V863" s="475"/>
      <c r="W863" s="475"/>
      <c r="X863" s="475"/>
      <c r="Y863" s="475"/>
      <c r="Z863" s="475"/>
    </row>
    <row r="864" customHeight="1" spans="1:26">
      <c r="A864" s="475"/>
      <c r="B864" s="475"/>
      <c r="C864" s="475"/>
      <c r="D864" s="475"/>
      <c r="E864" s="475"/>
      <c r="F864" s="475"/>
      <c r="G864" s="475"/>
      <c r="H864" s="475"/>
      <c r="I864" s="475"/>
      <c r="J864" s="475"/>
      <c r="K864" s="475"/>
      <c r="L864" s="475"/>
      <c r="M864" s="475"/>
      <c r="N864" s="475"/>
      <c r="O864" s="475"/>
      <c r="P864" s="475"/>
      <c r="Q864" s="475"/>
      <c r="R864" s="475"/>
      <c r="S864" s="475"/>
      <c r="T864" s="475"/>
      <c r="U864" s="475"/>
      <c r="V864" s="475"/>
      <c r="W864" s="475"/>
      <c r="X864" s="475"/>
      <c r="Y864" s="475"/>
      <c r="Z864" s="475"/>
    </row>
    <row r="865" customHeight="1" spans="1:26">
      <c r="A865" s="475"/>
      <c r="B865" s="475"/>
      <c r="C865" s="475"/>
      <c r="D865" s="475"/>
      <c r="E865" s="475"/>
      <c r="F865" s="475"/>
      <c r="G865" s="475"/>
      <c r="H865" s="475"/>
      <c r="I865" s="475"/>
      <c r="J865" s="475"/>
      <c r="K865" s="475"/>
      <c r="L865" s="475"/>
      <c r="M865" s="475"/>
      <c r="N865" s="475"/>
      <c r="O865" s="475"/>
      <c r="P865" s="475"/>
      <c r="Q865" s="475"/>
      <c r="R865" s="475"/>
      <c r="S865" s="475"/>
      <c r="T865" s="475"/>
      <c r="U865" s="475"/>
      <c r="V865" s="475"/>
      <c r="W865" s="475"/>
      <c r="X865" s="475"/>
      <c r="Y865" s="475"/>
      <c r="Z865" s="475"/>
    </row>
    <row r="866" customHeight="1" spans="1:26">
      <c r="A866" s="475"/>
      <c r="B866" s="475"/>
      <c r="C866" s="475"/>
      <c r="D866" s="475"/>
      <c r="E866" s="475"/>
      <c r="F866" s="475"/>
      <c r="G866" s="475"/>
      <c r="H866" s="475"/>
      <c r="I866" s="475"/>
      <c r="J866" s="475"/>
      <c r="K866" s="475"/>
      <c r="L866" s="475"/>
      <c r="M866" s="475"/>
      <c r="N866" s="475"/>
      <c r="O866" s="475"/>
      <c r="P866" s="475"/>
      <c r="Q866" s="475"/>
      <c r="R866" s="475"/>
      <c r="S866" s="475"/>
      <c r="T866" s="475"/>
      <c r="U866" s="475"/>
      <c r="V866" s="475"/>
      <c r="W866" s="475"/>
      <c r="X866" s="475"/>
      <c r="Y866" s="475"/>
      <c r="Z866" s="475"/>
    </row>
    <row r="867" customHeight="1" spans="1:26">
      <c r="A867" s="475"/>
      <c r="B867" s="475"/>
      <c r="C867" s="475"/>
      <c r="D867" s="475"/>
      <c r="E867" s="475"/>
      <c r="F867" s="475"/>
      <c r="G867" s="475"/>
      <c r="H867" s="475"/>
      <c r="I867" s="475"/>
      <c r="J867" s="475"/>
      <c r="K867" s="475"/>
      <c r="L867" s="475"/>
      <c r="M867" s="475"/>
      <c r="N867" s="475"/>
      <c r="O867" s="475"/>
      <c r="P867" s="475"/>
      <c r="Q867" s="475"/>
      <c r="R867" s="475"/>
      <c r="S867" s="475"/>
      <c r="T867" s="475"/>
      <c r="U867" s="475"/>
      <c r="V867" s="475"/>
      <c r="W867" s="475"/>
      <c r="X867" s="475"/>
      <c r="Y867" s="475"/>
      <c r="Z867" s="475"/>
    </row>
    <row r="868" customHeight="1" spans="1:26">
      <c r="A868" s="475"/>
      <c r="B868" s="475"/>
      <c r="C868" s="475"/>
      <c r="D868" s="475"/>
      <c r="E868" s="475"/>
      <c r="F868" s="475"/>
      <c r="G868" s="475"/>
      <c r="H868" s="475"/>
      <c r="I868" s="475"/>
      <c r="J868" s="475"/>
      <c r="K868" s="475"/>
      <c r="L868" s="475"/>
      <c r="M868" s="475"/>
      <c r="N868" s="475"/>
      <c r="O868" s="475"/>
      <c r="P868" s="475"/>
      <c r="Q868" s="475"/>
      <c r="R868" s="475"/>
      <c r="S868" s="475"/>
      <c r="T868" s="475"/>
      <c r="U868" s="475"/>
      <c r="V868" s="475"/>
      <c r="W868" s="475"/>
      <c r="X868" s="475"/>
      <c r="Y868" s="475"/>
      <c r="Z868" s="475"/>
    </row>
    <row r="869" customHeight="1" spans="1:26">
      <c r="A869" s="475"/>
      <c r="B869" s="475"/>
      <c r="C869" s="475"/>
      <c r="D869" s="475"/>
      <c r="E869" s="475"/>
      <c r="F869" s="475"/>
      <c r="G869" s="475"/>
      <c r="H869" s="475"/>
      <c r="I869" s="475"/>
      <c r="J869" s="475"/>
      <c r="K869" s="475"/>
      <c r="L869" s="475"/>
      <c r="M869" s="475"/>
      <c r="N869" s="475"/>
      <c r="O869" s="475"/>
      <c r="P869" s="475"/>
      <c r="Q869" s="475"/>
      <c r="R869" s="475"/>
      <c r="S869" s="475"/>
      <c r="T869" s="475"/>
      <c r="U869" s="475"/>
      <c r="V869" s="475"/>
      <c r="W869" s="475"/>
      <c r="X869" s="475"/>
      <c r="Y869" s="475"/>
      <c r="Z869" s="475"/>
    </row>
    <row r="870" customHeight="1" spans="1:26">
      <c r="A870" s="475"/>
      <c r="B870" s="475"/>
      <c r="C870" s="475"/>
      <c r="D870" s="475"/>
      <c r="E870" s="475"/>
      <c r="F870" s="475"/>
      <c r="G870" s="475"/>
      <c r="H870" s="475"/>
      <c r="I870" s="475"/>
      <c r="J870" s="475"/>
      <c r="K870" s="475"/>
      <c r="L870" s="475"/>
      <c r="M870" s="475"/>
      <c r="N870" s="475"/>
      <c r="O870" s="475"/>
      <c r="P870" s="475"/>
      <c r="Q870" s="475"/>
      <c r="R870" s="475"/>
      <c r="S870" s="475"/>
      <c r="T870" s="475"/>
      <c r="U870" s="475"/>
      <c r="V870" s="475"/>
      <c r="W870" s="475"/>
      <c r="X870" s="475"/>
      <c r="Y870" s="475"/>
      <c r="Z870" s="475"/>
    </row>
    <row r="871" customHeight="1" spans="1:26">
      <c r="A871" s="475"/>
      <c r="B871" s="475"/>
      <c r="C871" s="475"/>
      <c r="D871" s="475"/>
      <c r="E871" s="475"/>
      <c r="F871" s="475"/>
      <c r="G871" s="475"/>
      <c r="H871" s="475"/>
      <c r="I871" s="475"/>
      <c r="J871" s="475"/>
      <c r="K871" s="475"/>
      <c r="L871" s="475"/>
      <c r="M871" s="475"/>
      <c r="N871" s="475"/>
      <c r="O871" s="475"/>
      <c r="P871" s="475"/>
      <c r="Q871" s="475"/>
      <c r="R871" s="475"/>
      <c r="S871" s="475"/>
      <c r="T871" s="475"/>
      <c r="U871" s="475"/>
      <c r="V871" s="475"/>
      <c r="W871" s="475"/>
      <c r="X871" s="475"/>
      <c r="Y871" s="475"/>
      <c r="Z871" s="475"/>
    </row>
    <row r="872" customHeight="1" spans="1:26">
      <c r="A872" s="475"/>
      <c r="B872" s="475"/>
      <c r="C872" s="475"/>
      <c r="D872" s="475"/>
      <c r="E872" s="475"/>
      <c r="F872" s="475"/>
      <c r="G872" s="475"/>
      <c r="H872" s="475"/>
      <c r="I872" s="475"/>
      <c r="J872" s="475"/>
      <c r="K872" s="475"/>
      <c r="L872" s="475"/>
      <c r="M872" s="475"/>
      <c r="N872" s="475"/>
      <c r="O872" s="475"/>
      <c r="P872" s="475"/>
      <c r="Q872" s="475"/>
      <c r="R872" s="475"/>
      <c r="S872" s="475"/>
      <c r="T872" s="475"/>
      <c r="U872" s="475"/>
      <c r="V872" s="475"/>
      <c r="W872" s="475"/>
      <c r="X872" s="475"/>
      <c r="Y872" s="475"/>
      <c r="Z872" s="475"/>
    </row>
    <row r="873" customHeight="1" spans="1:26">
      <c r="A873" s="475"/>
      <c r="B873" s="475"/>
      <c r="C873" s="475"/>
      <c r="D873" s="475"/>
      <c r="E873" s="475"/>
      <c r="F873" s="475"/>
      <c r="G873" s="475"/>
      <c r="H873" s="475"/>
      <c r="I873" s="475"/>
      <c r="J873" s="475"/>
      <c r="K873" s="475"/>
      <c r="L873" s="475"/>
      <c r="M873" s="475"/>
      <c r="N873" s="475"/>
      <c r="O873" s="475"/>
      <c r="P873" s="475"/>
      <c r="Q873" s="475"/>
      <c r="R873" s="475"/>
      <c r="S873" s="475"/>
      <c r="T873" s="475"/>
      <c r="U873" s="475"/>
      <c r="V873" s="475"/>
      <c r="W873" s="475"/>
      <c r="X873" s="475"/>
      <c r="Y873" s="475"/>
      <c r="Z873" s="475"/>
    </row>
    <row r="874" customHeight="1" spans="1:26">
      <c r="A874" s="475"/>
      <c r="B874" s="475"/>
      <c r="C874" s="475"/>
      <c r="D874" s="475"/>
      <c r="E874" s="475"/>
      <c r="F874" s="475"/>
      <c r="G874" s="475"/>
      <c r="H874" s="475"/>
      <c r="I874" s="475"/>
      <c r="J874" s="475"/>
      <c r="K874" s="475"/>
      <c r="L874" s="475"/>
      <c r="M874" s="475"/>
      <c r="N874" s="475"/>
      <c r="O874" s="475"/>
      <c r="P874" s="475"/>
      <c r="Q874" s="475"/>
      <c r="R874" s="475"/>
      <c r="S874" s="475"/>
      <c r="T874" s="475"/>
      <c r="U874" s="475"/>
      <c r="V874" s="475"/>
      <c r="W874" s="475"/>
      <c r="X874" s="475"/>
      <c r="Y874" s="475"/>
      <c r="Z874" s="475"/>
    </row>
    <row r="875" customHeight="1" spans="1:26">
      <c r="A875" s="475"/>
      <c r="B875" s="475"/>
      <c r="C875" s="475"/>
      <c r="D875" s="475"/>
      <c r="E875" s="475"/>
      <c r="F875" s="475"/>
      <c r="G875" s="475"/>
      <c r="H875" s="475"/>
      <c r="I875" s="475"/>
      <c r="J875" s="475"/>
      <c r="K875" s="475"/>
      <c r="L875" s="475"/>
      <c r="M875" s="475"/>
      <c r="N875" s="475"/>
      <c r="O875" s="475"/>
      <c r="P875" s="475"/>
      <c r="Q875" s="475"/>
      <c r="R875" s="475"/>
      <c r="S875" s="475"/>
      <c r="T875" s="475"/>
      <c r="U875" s="475"/>
      <c r="V875" s="475"/>
      <c r="W875" s="475"/>
      <c r="X875" s="475"/>
      <c r="Y875" s="475"/>
      <c r="Z875" s="475"/>
    </row>
    <row r="876" customHeight="1" spans="1:26">
      <c r="A876" s="475"/>
      <c r="B876" s="475"/>
      <c r="C876" s="475"/>
      <c r="D876" s="475"/>
      <c r="E876" s="475"/>
      <c r="F876" s="475"/>
      <c r="G876" s="475"/>
      <c r="H876" s="475"/>
      <c r="I876" s="475"/>
      <c r="J876" s="475"/>
      <c r="K876" s="475"/>
      <c r="L876" s="475"/>
      <c r="M876" s="475"/>
      <c r="N876" s="475"/>
      <c r="O876" s="475"/>
      <c r="P876" s="475"/>
      <c r="Q876" s="475"/>
      <c r="R876" s="475"/>
      <c r="S876" s="475"/>
      <c r="T876" s="475"/>
      <c r="U876" s="475"/>
      <c r="V876" s="475"/>
      <c r="W876" s="475"/>
      <c r="X876" s="475"/>
      <c r="Y876" s="475"/>
      <c r="Z876" s="475"/>
    </row>
    <row r="877" customHeight="1" spans="1:26">
      <c r="A877" s="475"/>
      <c r="B877" s="475"/>
      <c r="C877" s="475"/>
      <c r="D877" s="475"/>
      <c r="E877" s="475"/>
      <c r="F877" s="475"/>
      <c r="G877" s="475"/>
      <c r="H877" s="475"/>
      <c r="I877" s="475"/>
      <c r="J877" s="475"/>
      <c r="K877" s="475"/>
      <c r="L877" s="475"/>
      <c r="M877" s="475"/>
      <c r="N877" s="475"/>
      <c r="O877" s="475"/>
      <c r="P877" s="475"/>
      <c r="Q877" s="475"/>
      <c r="R877" s="475"/>
      <c r="S877" s="475"/>
      <c r="T877" s="475"/>
      <c r="U877" s="475"/>
      <c r="V877" s="475"/>
      <c r="W877" s="475"/>
      <c r="X877" s="475"/>
      <c r="Y877" s="475"/>
      <c r="Z877" s="475"/>
    </row>
    <row r="878" customHeight="1" spans="1:26">
      <c r="A878" s="475"/>
      <c r="B878" s="475"/>
      <c r="C878" s="475"/>
      <c r="D878" s="475"/>
      <c r="E878" s="475"/>
      <c r="F878" s="475"/>
      <c r="G878" s="475"/>
      <c r="H878" s="475"/>
      <c r="I878" s="475"/>
      <c r="J878" s="475"/>
      <c r="K878" s="475"/>
      <c r="L878" s="475"/>
      <c r="M878" s="475"/>
      <c r="N878" s="475"/>
      <c r="O878" s="475"/>
      <c r="P878" s="475"/>
      <c r="Q878" s="475"/>
      <c r="R878" s="475"/>
      <c r="S878" s="475"/>
      <c r="T878" s="475"/>
      <c r="U878" s="475"/>
      <c r="V878" s="475"/>
      <c r="W878" s="475"/>
      <c r="X878" s="475"/>
      <c r="Y878" s="475"/>
      <c r="Z878" s="475"/>
    </row>
    <row r="879" customHeight="1" spans="1:26">
      <c r="A879" s="475"/>
      <c r="B879" s="475"/>
      <c r="C879" s="475"/>
      <c r="D879" s="475"/>
      <c r="E879" s="475"/>
      <c r="F879" s="475"/>
      <c r="G879" s="475"/>
      <c r="H879" s="475"/>
      <c r="I879" s="475"/>
      <c r="J879" s="475"/>
      <c r="K879" s="475"/>
      <c r="L879" s="475"/>
      <c r="M879" s="475"/>
      <c r="N879" s="475"/>
      <c r="O879" s="475"/>
      <c r="P879" s="475"/>
      <c r="Q879" s="475"/>
      <c r="R879" s="475"/>
      <c r="S879" s="475"/>
      <c r="T879" s="475"/>
      <c r="U879" s="475"/>
      <c r="V879" s="475"/>
      <c r="W879" s="475"/>
      <c r="X879" s="475"/>
      <c r="Y879" s="475"/>
      <c r="Z879" s="475"/>
    </row>
    <row r="880" customHeight="1" spans="1:26">
      <c r="A880" s="475"/>
      <c r="B880" s="475"/>
      <c r="C880" s="475"/>
      <c r="D880" s="475"/>
      <c r="E880" s="475"/>
      <c r="F880" s="475"/>
      <c r="G880" s="475"/>
      <c r="H880" s="475"/>
      <c r="I880" s="475"/>
      <c r="J880" s="475"/>
      <c r="K880" s="475"/>
      <c r="L880" s="475"/>
      <c r="M880" s="475"/>
      <c r="N880" s="475"/>
      <c r="O880" s="475"/>
      <c r="P880" s="475"/>
      <c r="Q880" s="475"/>
      <c r="R880" s="475"/>
      <c r="S880" s="475"/>
      <c r="T880" s="475"/>
      <c r="U880" s="475"/>
      <c r="V880" s="475"/>
      <c r="W880" s="475"/>
      <c r="X880" s="475"/>
      <c r="Y880" s="475"/>
      <c r="Z880" s="475"/>
    </row>
    <row r="881" customHeight="1" spans="1:26">
      <c r="A881" s="475"/>
      <c r="B881" s="475"/>
      <c r="C881" s="475"/>
      <c r="D881" s="475"/>
      <c r="E881" s="475"/>
      <c r="F881" s="475"/>
      <c r="G881" s="475"/>
      <c r="H881" s="475"/>
      <c r="I881" s="475"/>
      <c r="J881" s="475"/>
      <c r="K881" s="475"/>
      <c r="L881" s="475"/>
      <c r="M881" s="475"/>
      <c r="N881" s="475"/>
      <c r="O881" s="475"/>
      <c r="P881" s="475"/>
      <c r="Q881" s="475"/>
      <c r="R881" s="475"/>
      <c r="S881" s="475"/>
      <c r="T881" s="475"/>
      <c r="U881" s="475"/>
      <c r="V881" s="475"/>
      <c r="W881" s="475"/>
      <c r="X881" s="475"/>
      <c r="Y881" s="475"/>
      <c r="Z881" s="475"/>
    </row>
    <row r="882" customHeight="1" spans="1:26">
      <c r="A882" s="475"/>
      <c r="B882" s="475"/>
      <c r="C882" s="475"/>
      <c r="D882" s="475"/>
      <c r="E882" s="475"/>
      <c r="F882" s="475"/>
      <c r="G882" s="475"/>
      <c r="H882" s="475"/>
      <c r="I882" s="475"/>
      <c r="J882" s="475"/>
      <c r="K882" s="475"/>
      <c r="L882" s="475"/>
      <c r="M882" s="475"/>
      <c r="N882" s="475"/>
      <c r="O882" s="475"/>
      <c r="P882" s="475"/>
      <c r="Q882" s="475"/>
      <c r="R882" s="475"/>
      <c r="S882" s="475"/>
      <c r="T882" s="475"/>
      <c r="U882" s="475"/>
      <c r="V882" s="475"/>
      <c r="W882" s="475"/>
      <c r="X882" s="475"/>
      <c r="Y882" s="475"/>
      <c r="Z882" s="475"/>
    </row>
    <row r="883" customHeight="1" spans="1:26">
      <c r="A883" s="475"/>
      <c r="B883" s="475"/>
      <c r="C883" s="475"/>
      <c r="D883" s="475"/>
      <c r="E883" s="475"/>
      <c r="F883" s="475"/>
      <c r="G883" s="475"/>
      <c r="H883" s="475"/>
      <c r="I883" s="475"/>
      <c r="J883" s="475"/>
      <c r="K883" s="475"/>
      <c r="L883" s="475"/>
      <c r="M883" s="475"/>
      <c r="N883" s="475"/>
      <c r="O883" s="475"/>
      <c r="P883" s="475"/>
      <c r="Q883" s="475"/>
      <c r="R883" s="475"/>
      <c r="S883" s="475"/>
      <c r="T883" s="475"/>
      <c r="U883" s="475"/>
      <c r="V883" s="475"/>
      <c r="W883" s="475"/>
      <c r="X883" s="475"/>
      <c r="Y883" s="475"/>
      <c r="Z883" s="475"/>
    </row>
    <row r="884" customHeight="1" spans="1:26">
      <c r="A884" s="475"/>
      <c r="B884" s="475"/>
      <c r="C884" s="475"/>
      <c r="D884" s="475"/>
      <c r="E884" s="475"/>
      <c r="F884" s="475"/>
      <c r="G884" s="475"/>
      <c r="H884" s="475"/>
      <c r="I884" s="475"/>
      <c r="J884" s="475"/>
      <c r="K884" s="475"/>
      <c r="L884" s="475"/>
      <c r="M884" s="475"/>
      <c r="N884" s="475"/>
      <c r="O884" s="475"/>
      <c r="P884" s="475"/>
      <c r="Q884" s="475"/>
      <c r="R884" s="475"/>
      <c r="S884" s="475"/>
      <c r="T884" s="475"/>
      <c r="U884" s="475"/>
      <c r="V884" s="475"/>
      <c r="W884" s="475"/>
      <c r="X884" s="475"/>
      <c r="Y884" s="475"/>
      <c r="Z884" s="475"/>
    </row>
    <row r="885" customHeight="1" spans="1:26">
      <c r="A885" s="475"/>
      <c r="B885" s="475"/>
      <c r="C885" s="475"/>
      <c r="D885" s="475"/>
      <c r="E885" s="475"/>
      <c r="F885" s="475"/>
      <c r="G885" s="475"/>
      <c r="H885" s="475"/>
      <c r="I885" s="475"/>
      <c r="J885" s="475"/>
      <c r="K885" s="475"/>
      <c r="L885" s="475"/>
      <c r="M885" s="475"/>
      <c r="N885" s="475"/>
      <c r="O885" s="475"/>
      <c r="P885" s="475"/>
      <c r="Q885" s="475"/>
      <c r="R885" s="475"/>
      <c r="S885" s="475"/>
      <c r="T885" s="475"/>
      <c r="U885" s="475"/>
      <c r="V885" s="475"/>
      <c r="W885" s="475"/>
      <c r="X885" s="475"/>
      <c r="Y885" s="475"/>
      <c r="Z885" s="475"/>
    </row>
    <row r="886" customHeight="1" spans="1:26">
      <c r="A886" s="475"/>
      <c r="B886" s="475"/>
      <c r="C886" s="475"/>
      <c r="D886" s="475"/>
      <c r="E886" s="475"/>
      <c r="F886" s="475"/>
      <c r="G886" s="475"/>
      <c r="H886" s="475"/>
      <c r="I886" s="475"/>
      <c r="J886" s="475"/>
      <c r="K886" s="475"/>
      <c r="L886" s="475"/>
      <c r="M886" s="475"/>
      <c r="N886" s="475"/>
      <c r="O886" s="475"/>
      <c r="P886" s="475"/>
      <c r="Q886" s="475"/>
      <c r="R886" s="475"/>
      <c r="S886" s="475"/>
      <c r="T886" s="475"/>
      <c r="U886" s="475"/>
      <c r="V886" s="475"/>
      <c r="W886" s="475"/>
      <c r="X886" s="475"/>
      <c r="Y886" s="475"/>
      <c r="Z886" s="475"/>
    </row>
    <row r="887" customHeight="1" spans="1:26">
      <c r="A887" s="475"/>
      <c r="B887" s="475"/>
      <c r="C887" s="475"/>
      <c r="D887" s="475"/>
      <c r="E887" s="475"/>
      <c r="F887" s="475"/>
      <c r="G887" s="475"/>
      <c r="H887" s="475"/>
      <c r="I887" s="475"/>
      <c r="J887" s="475"/>
      <c r="K887" s="475"/>
      <c r="L887" s="475"/>
      <c r="M887" s="475"/>
      <c r="N887" s="475"/>
      <c r="O887" s="475"/>
      <c r="P887" s="475"/>
      <c r="Q887" s="475"/>
      <c r="R887" s="475"/>
      <c r="S887" s="475"/>
      <c r="T887" s="475"/>
      <c r="U887" s="475"/>
      <c r="V887" s="475"/>
      <c r="W887" s="475"/>
      <c r="X887" s="475"/>
      <c r="Y887" s="475"/>
      <c r="Z887" s="475"/>
    </row>
    <row r="888" customHeight="1" spans="1:26">
      <c r="A888" s="475"/>
      <c r="B888" s="475"/>
      <c r="C888" s="475"/>
      <c r="D888" s="475"/>
      <c r="E888" s="475"/>
      <c r="F888" s="475"/>
      <c r="G888" s="475"/>
      <c r="H888" s="475"/>
      <c r="I888" s="475"/>
      <c r="J888" s="475"/>
      <c r="K888" s="475"/>
      <c r="L888" s="475"/>
      <c r="M888" s="475"/>
      <c r="N888" s="475"/>
      <c r="O888" s="475"/>
      <c r="P888" s="475"/>
      <c r="Q888" s="475"/>
      <c r="R888" s="475"/>
      <c r="S888" s="475"/>
      <c r="T888" s="475"/>
      <c r="U888" s="475"/>
      <c r="V888" s="475"/>
      <c r="W888" s="475"/>
      <c r="X888" s="475"/>
      <c r="Y888" s="475"/>
      <c r="Z888" s="475"/>
    </row>
    <row r="889" customHeight="1" spans="1:26">
      <c r="A889" s="475"/>
      <c r="B889" s="475"/>
      <c r="C889" s="475"/>
      <c r="D889" s="475"/>
      <c r="E889" s="475"/>
      <c r="F889" s="475"/>
      <c r="G889" s="475"/>
      <c r="H889" s="475"/>
      <c r="I889" s="475"/>
      <c r="J889" s="475"/>
      <c r="K889" s="475"/>
      <c r="L889" s="475"/>
      <c r="M889" s="475"/>
      <c r="N889" s="475"/>
      <c r="O889" s="475"/>
      <c r="P889" s="475"/>
      <c r="Q889" s="475"/>
      <c r="R889" s="475"/>
      <c r="S889" s="475"/>
      <c r="T889" s="475"/>
      <c r="U889" s="475"/>
      <c r="V889" s="475"/>
      <c r="W889" s="475"/>
      <c r="X889" s="475"/>
      <c r="Y889" s="475"/>
      <c r="Z889" s="475"/>
    </row>
    <row r="890" customHeight="1" spans="1:26">
      <c r="A890" s="475"/>
      <c r="B890" s="475"/>
      <c r="C890" s="475"/>
      <c r="D890" s="475"/>
      <c r="E890" s="475"/>
      <c r="F890" s="475"/>
      <c r="G890" s="475"/>
      <c r="H890" s="475"/>
      <c r="I890" s="475"/>
      <c r="J890" s="475"/>
      <c r="K890" s="475"/>
      <c r="L890" s="475"/>
      <c r="M890" s="475"/>
      <c r="N890" s="475"/>
      <c r="O890" s="475"/>
      <c r="P890" s="475"/>
      <c r="Q890" s="475"/>
      <c r="R890" s="475"/>
      <c r="S890" s="475"/>
      <c r="T890" s="475"/>
      <c r="U890" s="475"/>
      <c r="V890" s="475"/>
      <c r="W890" s="475"/>
      <c r="X890" s="475"/>
      <c r="Y890" s="475"/>
      <c r="Z890" s="475"/>
    </row>
    <row r="891" customHeight="1" spans="1:26">
      <c r="A891" s="475"/>
      <c r="B891" s="475"/>
      <c r="C891" s="475"/>
      <c r="D891" s="475"/>
      <c r="E891" s="475"/>
      <c r="F891" s="475"/>
      <c r="G891" s="475"/>
      <c r="H891" s="475"/>
      <c r="I891" s="475"/>
      <c r="J891" s="475"/>
      <c r="K891" s="475"/>
      <c r="L891" s="475"/>
      <c r="M891" s="475"/>
      <c r="N891" s="475"/>
      <c r="O891" s="475"/>
      <c r="P891" s="475"/>
      <c r="Q891" s="475"/>
      <c r="R891" s="475"/>
      <c r="S891" s="475"/>
      <c r="T891" s="475"/>
      <c r="U891" s="475"/>
      <c r="V891" s="475"/>
      <c r="W891" s="475"/>
      <c r="X891" s="475"/>
      <c r="Y891" s="475"/>
      <c r="Z891" s="475"/>
    </row>
    <row r="892" customHeight="1" spans="1:26">
      <c r="A892" s="475"/>
      <c r="B892" s="475"/>
      <c r="C892" s="475"/>
      <c r="D892" s="475"/>
      <c r="E892" s="475"/>
      <c r="F892" s="475"/>
      <c r="G892" s="475"/>
      <c r="H892" s="475"/>
      <c r="I892" s="475"/>
      <c r="J892" s="475"/>
      <c r="K892" s="475"/>
      <c r="L892" s="475"/>
      <c r="M892" s="475"/>
      <c r="N892" s="475"/>
      <c r="O892" s="475"/>
      <c r="P892" s="475"/>
      <c r="Q892" s="475"/>
      <c r="R892" s="475"/>
      <c r="S892" s="475"/>
      <c r="T892" s="475"/>
      <c r="U892" s="475"/>
      <c r="V892" s="475"/>
      <c r="W892" s="475"/>
      <c r="X892" s="475"/>
      <c r="Y892" s="475"/>
      <c r="Z892" s="475"/>
    </row>
    <row r="893" customHeight="1" spans="1:26">
      <c r="A893" s="475"/>
      <c r="B893" s="475"/>
      <c r="C893" s="475"/>
      <c r="D893" s="475"/>
      <c r="E893" s="475"/>
      <c r="F893" s="475"/>
      <c r="G893" s="475"/>
      <c r="H893" s="475"/>
      <c r="I893" s="475"/>
      <c r="J893" s="475"/>
      <c r="K893" s="475"/>
      <c r="L893" s="475"/>
      <c r="M893" s="475"/>
      <c r="N893" s="475"/>
      <c r="O893" s="475"/>
      <c r="P893" s="475"/>
      <c r="Q893" s="475"/>
      <c r="R893" s="475"/>
      <c r="S893" s="475"/>
      <c r="T893" s="475"/>
      <c r="U893" s="475"/>
      <c r="V893" s="475"/>
      <c r="W893" s="475"/>
      <c r="X893" s="475"/>
      <c r="Y893" s="475"/>
      <c r="Z893" s="475"/>
    </row>
    <row r="894" customHeight="1" spans="1:26">
      <c r="A894" s="475"/>
      <c r="B894" s="475"/>
      <c r="C894" s="475"/>
      <c r="D894" s="475"/>
      <c r="E894" s="475"/>
      <c r="F894" s="475"/>
      <c r="G894" s="475"/>
      <c r="H894" s="475"/>
      <c r="I894" s="475"/>
      <c r="J894" s="475"/>
      <c r="K894" s="475"/>
      <c r="L894" s="475"/>
      <c r="M894" s="475"/>
      <c r="N894" s="475"/>
      <c r="O894" s="475"/>
      <c r="P894" s="475"/>
      <c r="Q894" s="475"/>
      <c r="R894" s="475"/>
      <c r="S894" s="475"/>
      <c r="T894" s="475"/>
      <c r="U894" s="475"/>
      <c r="V894" s="475"/>
      <c r="W894" s="475"/>
      <c r="X894" s="475"/>
      <c r="Y894" s="475"/>
      <c r="Z894" s="475"/>
    </row>
    <row r="895" customHeight="1" spans="1:26">
      <c r="A895" s="475"/>
      <c r="B895" s="475"/>
      <c r="C895" s="475"/>
      <c r="D895" s="475"/>
      <c r="E895" s="475"/>
      <c r="F895" s="475"/>
      <c r="G895" s="475"/>
      <c r="H895" s="475"/>
      <c r="I895" s="475"/>
      <c r="J895" s="475"/>
      <c r="K895" s="475"/>
      <c r="L895" s="475"/>
      <c r="M895" s="475"/>
      <c r="N895" s="475"/>
      <c r="O895" s="475"/>
      <c r="P895" s="475"/>
      <c r="Q895" s="475"/>
      <c r="R895" s="475"/>
      <c r="S895" s="475"/>
      <c r="T895" s="475"/>
      <c r="U895" s="475"/>
      <c r="V895" s="475"/>
      <c r="W895" s="475"/>
      <c r="X895" s="475"/>
      <c r="Y895" s="475"/>
      <c r="Z895" s="475"/>
    </row>
    <row r="896" customHeight="1" spans="1:26">
      <c r="A896" s="475"/>
      <c r="B896" s="475"/>
      <c r="C896" s="475"/>
      <c r="D896" s="475"/>
      <c r="E896" s="475"/>
      <c r="F896" s="475"/>
      <c r="G896" s="475"/>
      <c r="H896" s="475"/>
      <c r="I896" s="475"/>
      <c r="J896" s="475"/>
      <c r="K896" s="475"/>
      <c r="L896" s="475"/>
      <c r="M896" s="475"/>
      <c r="N896" s="475"/>
      <c r="O896" s="475"/>
      <c r="P896" s="475"/>
      <c r="Q896" s="475"/>
      <c r="R896" s="475"/>
      <c r="S896" s="475"/>
      <c r="T896" s="475"/>
      <c r="U896" s="475"/>
      <c r="V896" s="475"/>
      <c r="W896" s="475"/>
      <c r="X896" s="475"/>
      <c r="Y896" s="475"/>
      <c r="Z896" s="475"/>
    </row>
    <row r="897" customHeight="1" spans="1:26">
      <c r="A897" s="475"/>
      <c r="B897" s="475"/>
      <c r="C897" s="475"/>
      <c r="D897" s="475"/>
      <c r="E897" s="475"/>
      <c r="F897" s="475"/>
      <c r="G897" s="475"/>
      <c r="H897" s="475"/>
      <c r="I897" s="475"/>
      <c r="J897" s="475"/>
      <c r="K897" s="475"/>
      <c r="L897" s="475"/>
      <c r="M897" s="475"/>
      <c r="N897" s="475"/>
      <c r="O897" s="475"/>
      <c r="P897" s="475"/>
      <c r="Q897" s="475"/>
      <c r="R897" s="475"/>
      <c r="S897" s="475"/>
      <c r="T897" s="475"/>
      <c r="U897" s="475"/>
      <c r="V897" s="475"/>
      <c r="W897" s="475"/>
      <c r="X897" s="475"/>
      <c r="Y897" s="475"/>
      <c r="Z897" s="475"/>
    </row>
    <row r="898" customHeight="1" spans="1:26">
      <c r="A898" s="475"/>
      <c r="B898" s="475"/>
      <c r="C898" s="475"/>
      <c r="D898" s="475"/>
      <c r="E898" s="475"/>
      <c r="F898" s="475"/>
      <c r="G898" s="475"/>
      <c r="H898" s="475"/>
      <c r="I898" s="475"/>
      <c r="J898" s="475"/>
      <c r="K898" s="475"/>
      <c r="L898" s="475"/>
      <c r="M898" s="475"/>
      <c r="N898" s="475"/>
      <c r="O898" s="475"/>
      <c r="P898" s="475"/>
      <c r="Q898" s="475"/>
      <c r="R898" s="475"/>
      <c r="S898" s="475"/>
      <c r="T898" s="475"/>
      <c r="U898" s="475"/>
      <c r="V898" s="475"/>
      <c r="W898" s="475"/>
      <c r="X898" s="475"/>
      <c r="Y898" s="475"/>
      <c r="Z898" s="475"/>
    </row>
    <row r="899" customHeight="1" spans="1:26">
      <c r="A899" s="475"/>
      <c r="B899" s="475"/>
      <c r="C899" s="475"/>
      <c r="D899" s="475"/>
      <c r="E899" s="475"/>
      <c r="F899" s="475"/>
      <c r="G899" s="475"/>
      <c r="H899" s="475"/>
      <c r="I899" s="475"/>
      <c r="J899" s="475"/>
      <c r="K899" s="475"/>
      <c r="L899" s="475"/>
      <c r="M899" s="475"/>
      <c r="N899" s="475"/>
      <c r="O899" s="475"/>
      <c r="P899" s="475"/>
      <c r="Q899" s="475"/>
      <c r="R899" s="475"/>
      <c r="S899" s="475"/>
      <c r="T899" s="475"/>
      <c r="U899" s="475"/>
      <c r="V899" s="475"/>
      <c r="W899" s="475"/>
      <c r="X899" s="475"/>
      <c r="Y899" s="475"/>
      <c r="Z899" s="475"/>
    </row>
    <row r="900" customHeight="1" spans="1:26">
      <c r="A900" s="475"/>
      <c r="B900" s="475"/>
      <c r="C900" s="475"/>
      <c r="D900" s="475"/>
      <c r="E900" s="475"/>
      <c r="F900" s="475"/>
      <c r="G900" s="475"/>
      <c r="H900" s="475"/>
      <c r="I900" s="475"/>
      <c r="J900" s="475"/>
      <c r="K900" s="475"/>
      <c r="L900" s="475"/>
      <c r="M900" s="475"/>
      <c r="N900" s="475"/>
      <c r="O900" s="475"/>
      <c r="P900" s="475"/>
      <c r="Q900" s="475"/>
      <c r="R900" s="475"/>
      <c r="S900" s="475"/>
      <c r="T900" s="475"/>
      <c r="U900" s="475"/>
      <c r="V900" s="475"/>
      <c r="W900" s="475"/>
      <c r="X900" s="475"/>
      <c r="Y900" s="475"/>
      <c r="Z900" s="475"/>
    </row>
    <row r="901" customHeight="1" spans="1:26">
      <c r="A901" s="475"/>
      <c r="B901" s="475"/>
      <c r="C901" s="475"/>
      <c r="D901" s="475"/>
      <c r="E901" s="475"/>
      <c r="F901" s="475"/>
      <c r="G901" s="475"/>
      <c r="H901" s="475"/>
      <c r="I901" s="475"/>
      <c r="J901" s="475"/>
      <c r="K901" s="475"/>
      <c r="L901" s="475"/>
      <c r="M901" s="475"/>
      <c r="N901" s="475"/>
      <c r="O901" s="475"/>
      <c r="P901" s="475"/>
      <c r="Q901" s="475"/>
      <c r="R901" s="475"/>
      <c r="S901" s="475"/>
      <c r="T901" s="475"/>
      <c r="U901" s="475"/>
      <c r="V901" s="475"/>
      <c r="W901" s="475"/>
      <c r="X901" s="475"/>
      <c r="Y901" s="475"/>
      <c r="Z901" s="475"/>
    </row>
    <row r="902" customHeight="1" spans="1:26">
      <c r="A902" s="475"/>
      <c r="B902" s="475"/>
      <c r="C902" s="475"/>
      <c r="D902" s="475"/>
      <c r="E902" s="475"/>
      <c r="F902" s="475"/>
      <c r="G902" s="475"/>
      <c r="H902" s="475"/>
      <c r="I902" s="475"/>
      <c r="J902" s="475"/>
      <c r="K902" s="475"/>
      <c r="L902" s="475"/>
      <c r="M902" s="475"/>
      <c r="N902" s="475"/>
      <c r="O902" s="475"/>
      <c r="P902" s="475"/>
      <c r="Q902" s="475"/>
      <c r="R902" s="475"/>
      <c r="S902" s="475"/>
      <c r="T902" s="475"/>
      <c r="U902" s="475"/>
      <c r="V902" s="475"/>
      <c r="W902" s="475"/>
      <c r="X902" s="475"/>
      <c r="Y902" s="475"/>
      <c r="Z902" s="475"/>
    </row>
    <row r="903" customHeight="1" spans="1:26">
      <c r="A903" s="475"/>
      <c r="B903" s="475"/>
      <c r="C903" s="475"/>
      <c r="D903" s="475"/>
      <c r="E903" s="475"/>
      <c r="F903" s="475"/>
      <c r="G903" s="475"/>
      <c r="H903" s="475"/>
      <c r="I903" s="475"/>
      <c r="J903" s="475"/>
      <c r="K903" s="475"/>
      <c r="L903" s="475"/>
      <c r="M903" s="475"/>
      <c r="N903" s="475"/>
      <c r="O903" s="475"/>
      <c r="P903" s="475"/>
      <c r="Q903" s="475"/>
      <c r="R903" s="475"/>
      <c r="S903" s="475"/>
      <c r="T903" s="475"/>
      <c r="U903" s="475"/>
      <c r="V903" s="475"/>
      <c r="W903" s="475"/>
      <c r="X903" s="475"/>
      <c r="Y903" s="475"/>
      <c r="Z903" s="475"/>
    </row>
    <row r="904" customHeight="1" spans="1:26">
      <c r="A904" s="475"/>
      <c r="B904" s="475"/>
      <c r="C904" s="475"/>
      <c r="D904" s="475"/>
      <c r="E904" s="475"/>
      <c r="F904" s="475"/>
      <c r="G904" s="475"/>
      <c r="H904" s="475"/>
      <c r="I904" s="475"/>
      <c r="J904" s="475"/>
      <c r="K904" s="475"/>
      <c r="L904" s="475"/>
      <c r="M904" s="475"/>
      <c r="N904" s="475"/>
      <c r="O904" s="475"/>
      <c r="P904" s="475"/>
      <c r="Q904" s="475"/>
      <c r="R904" s="475"/>
      <c r="S904" s="475"/>
      <c r="T904" s="475"/>
      <c r="U904" s="475"/>
      <c r="V904" s="475"/>
      <c r="W904" s="475"/>
      <c r="X904" s="475"/>
      <c r="Y904" s="475"/>
      <c r="Z904" s="475"/>
    </row>
    <row r="905" customHeight="1" spans="1:26">
      <c r="A905" s="475"/>
      <c r="B905" s="475"/>
      <c r="C905" s="475"/>
      <c r="D905" s="475"/>
      <c r="E905" s="475"/>
      <c r="F905" s="475"/>
      <c r="G905" s="475"/>
      <c r="H905" s="475"/>
      <c r="I905" s="475"/>
      <c r="J905" s="475"/>
      <c r="K905" s="475"/>
      <c r="L905" s="475"/>
      <c r="M905" s="475"/>
      <c r="N905" s="475"/>
      <c r="O905" s="475"/>
      <c r="P905" s="475"/>
      <c r="Q905" s="475"/>
      <c r="R905" s="475"/>
      <c r="S905" s="475"/>
      <c r="T905" s="475"/>
      <c r="U905" s="475"/>
      <c r="V905" s="475"/>
      <c r="W905" s="475"/>
      <c r="X905" s="475"/>
      <c r="Y905" s="475"/>
      <c r="Z905" s="475"/>
    </row>
    <row r="906" customHeight="1" spans="1:26">
      <c r="A906" s="475"/>
      <c r="B906" s="475"/>
      <c r="C906" s="475"/>
      <c r="D906" s="475"/>
      <c r="E906" s="475"/>
      <c r="F906" s="475"/>
      <c r="G906" s="475"/>
      <c r="H906" s="475"/>
      <c r="I906" s="475"/>
      <c r="J906" s="475"/>
      <c r="K906" s="475"/>
      <c r="L906" s="475"/>
      <c r="M906" s="475"/>
      <c r="N906" s="475"/>
      <c r="O906" s="475"/>
      <c r="P906" s="475"/>
      <c r="Q906" s="475"/>
      <c r="R906" s="475"/>
      <c r="S906" s="475"/>
      <c r="T906" s="475"/>
      <c r="U906" s="475"/>
      <c r="V906" s="475"/>
      <c r="W906" s="475"/>
      <c r="X906" s="475"/>
      <c r="Y906" s="475"/>
      <c r="Z906" s="475"/>
    </row>
    <row r="907" customHeight="1" spans="1:26">
      <c r="A907" s="475"/>
      <c r="B907" s="475"/>
      <c r="C907" s="475"/>
      <c r="D907" s="475"/>
      <c r="E907" s="475"/>
      <c r="F907" s="475"/>
      <c r="G907" s="475"/>
      <c r="H907" s="475"/>
      <c r="I907" s="475"/>
      <c r="J907" s="475"/>
      <c r="K907" s="475"/>
      <c r="L907" s="475"/>
      <c r="M907" s="475"/>
      <c r="N907" s="475"/>
      <c r="O907" s="475"/>
      <c r="P907" s="475"/>
      <c r="Q907" s="475"/>
      <c r="R907" s="475"/>
      <c r="S907" s="475"/>
      <c r="T907" s="475"/>
      <c r="U907" s="475"/>
      <c r="V907" s="475"/>
      <c r="W907" s="475"/>
      <c r="X907" s="475"/>
      <c r="Y907" s="475"/>
      <c r="Z907" s="475"/>
    </row>
    <row r="908" customHeight="1" spans="1:26">
      <c r="A908" s="475"/>
      <c r="B908" s="475"/>
      <c r="C908" s="475"/>
      <c r="D908" s="475"/>
      <c r="E908" s="475"/>
      <c r="F908" s="475"/>
      <c r="G908" s="475"/>
      <c r="H908" s="475"/>
      <c r="I908" s="475"/>
      <c r="J908" s="475"/>
      <c r="K908" s="475"/>
      <c r="L908" s="475"/>
      <c r="M908" s="475"/>
      <c r="N908" s="475"/>
      <c r="O908" s="475"/>
      <c r="P908" s="475"/>
      <c r="Q908" s="475"/>
      <c r="R908" s="475"/>
      <c r="S908" s="475"/>
      <c r="T908" s="475"/>
      <c r="U908" s="475"/>
      <c r="V908" s="475"/>
      <c r="W908" s="475"/>
      <c r="X908" s="475"/>
      <c r="Y908" s="475"/>
      <c r="Z908" s="475"/>
    </row>
    <row r="909" customHeight="1" spans="1:26">
      <c r="A909" s="475"/>
      <c r="B909" s="475"/>
      <c r="C909" s="475"/>
      <c r="D909" s="475"/>
      <c r="E909" s="475"/>
      <c r="F909" s="475"/>
      <c r="G909" s="475"/>
      <c r="H909" s="475"/>
      <c r="I909" s="475"/>
      <c r="J909" s="475"/>
      <c r="K909" s="475"/>
      <c r="L909" s="475"/>
      <c r="M909" s="475"/>
      <c r="N909" s="475"/>
      <c r="O909" s="475"/>
      <c r="P909" s="475"/>
      <c r="Q909" s="475"/>
      <c r="R909" s="475"/>
      <c r="S909" s="475"/>
      <c r="T909" s="475"/>
      <c r="U909" s="475"/>
      <c r="V909" s="475"/>
      <c r="W909" s="475"/>
      <c r="X909" s="475"/>
      <c r="Y909" s="475"/>
      <c r="Z909" s="475"/>
    </row>
    <row r="910" customHeight="1" spans="1:26">
      <c r="A910" s="475"/>
      <c r="B910" s="475"/>
      <c r="C910" s="475"/>
      <c r="D910" s="475"/>
      <c r="E910" s="475"/>
      <c r="F910" s="475"/>
      <c r="G910" s="475"/>
      <c r="H910" s="475"/>
      <c r="I910" s="475"/>
      <c r="J910" s="475"/>
      <c r="K910" s="475"/>
      <c r="L910" s="475"/>
      <c r="M910" s="475"/>
      <c r="N910" s="475"/>
      <c r="O910" s="475"/>
      <c r="P910" s="475"/>
      <c r="Q910" s="475"/>
      <c r="R910" s="475"/>
      <c r="S910" s="475"/>
      <c r="T910" s="475"/>
      <c r="U910" s="475"/>
      <c r="V910" s="475"/>
      <c r="W910" s="475"/>
      <c r="X910" s="475"/>
      <c r="Y910" s="475"/>
      <c r="Z910" s="475"/>
    </row>
    <row r="911" customHeight="1" spans="1:26">
      <c r="A911" s="475"/>
      <c r="B911" s="475"/>
      <c r="C911" s="475"/>
      <c r="D911" s="475"/>
      <c r="E911" s="475"/>
      <c r="F911" s="475"/>
      <c r="G911" s="475"/>
      <c r="H911" s="475"/>
      <c r="I911" s="475"/>
      <c r="J911" s="475"/>
      <c r="K911" s="475"/>
      <c r="L911" s="475"/>
      <c r="M911" s="475"/>
      <c r="N911" s="475"/>
      <c r="O911" s="475"/>
      <c r="P911" s="475"/>
      <c r="Q911" s="475"/>
      <c r="R911" s="475"/>
      <c r="S911" s="475"/>
      <c r="T911" s="475"/>
      <c r="U911" s="475"/>
      <c r="V911" s="475"/>
      <c r="W911" s="475"/>
      <c r="X911" s="475"/>
      <c r="Y911" s="475"/>
      <c r="Z911" s="475"/>
    </row>
    <row r="912" customHeight="1" spans="1:26">
      <c r="A912" s="475"/>
      <c r="B912" s="475"/>
      <c r="C912" s="475"/>
      <c r="D912" s="475"/>
      <c r="E912" s="475"/>
      <c r="F912" s="475"/>
      <c r="G912" s="475"/>
      <c r="H912" s="475"/>
      <c r="I912" s="475"/>
      <c r="J912" s="475"/>
      <c r="K912" s="475"/>
      <c r="L912" s="475"/>
      <c r="M912" s="475"/>
      <c r="N912" s="475"/>
      <c r="O912" s="475"/>
      <c r="P912" s="475"/>
      <c r="Q912" s="475"/>
      <c r="R912" s="475"/>
      <c r="S912" s="475"/>
      <c r="T912" s="475"/>
      <c r="U912" s="475"/>
      <c r="V912" s="475"/>
      <c r="W912" s="475"/>
      <c r="X912" s="475"/>
      <c r="Y912" s="475"/>
      <c r="Z912" s="475"/>
    </row>
    <row r="913" customHeight="1" spans="1:26">
      <c r="A913" s="475"/>
      <c r="B913" s="475"/>
      <c r="C913" s="475"/>
      <c r="D913" s="475"/>
      <c r="E913" s="475"/>
      <c r="F913" s="475"/>
      <c r="G913" s="475"/>
      <c r="H913" s="475"/>
      <c r="I913" s="475"/>
      <c r="J913" s="475"/>
      <c r="K913" s="475"/>
      <c r="L913" s="475"/>
      <c r="M913" s="475"/>
      <c r="N913" s="475"/>
      <c r="O913" s="475"/>
      <c r="P913" s="475"/>
      <c r="Q913" s="475"/>
      <c r="R913" s="475"/>
      <c r="S913" s="475"/>
      <c r="T913" s="475"/>
      <c r="U913" s="475"/>
      <c r="V913" s="475"/>
      <c r="W913" s="475"/>
      <c r="X913" s="475"/>
      <c r="Y913" s="475"/>
      <c r="Z913" s="475"/>
    </row>
    <row r="914" customHeight="1" spans="1:26">
      <c r="A914" s="475"/>
      <c r="B914" s="475"/>
      <c r="C914" s="475"/>
      <c r="D914" s="475"/>
      <c r="E914" s="475"/>
      <c r="F914" s="475"/>
      <c r="G914" s="475"/>
      <c r="H914" s="475"/>
      <c r="I914" s="475"/>
      <c r="J914" s="475"/>
      <c r="K914" s="475"/>
      <c r="L914" s="475"/>
      <c r="M914" s="475"/>
      <c r="N914" s="475"/>
      <c r="O914" s="475"/>
      <c r="P914" s="475"/>
      <c r="Q914" s="475"/>
      <c r="R914" s="475"/>
      <c r="S914" s="475"/>
      <c r="T914" s="475"/>
      <c r="U914" s="475"/>
      <c r="V914" s="475"/>
      <c r="W914" s="475"/>
      <c r="X914" s="475"/>
      <c r="Y914" s="475"/>
      <c r="Z914" s="475"/>
    </row>
    <row r="915" customHeight="1" spans="1:26">
      <c r="A915" s="475"/>
      <c r="B915" s="475"/>
      <c r="C915" s="475"/>
      <c r="D915" s="475"/>
      <c r="E915" s="475"/>
      <c r="F915" s="475"/>
      <c r="G915" s="475"/>
      <c r="H915" s="475"/>
      <c r="I915" s="475"/>
      <c r="J915" s="475"/>
      <c r="K915" s="475"/>
      <c r="L915" s="475"/>
      <c r="M915" s="475"/>
      <c r="N915" s="475"/>
      <c r="O915" s="475"/>
      <c r="P915" s="475"/>
      <c r="Q915" s="475"/>
      <c r="R915" s="475"/>
      <c r="S915" s="475"/>
      <c r="T915" s="475"/>
      <c r="U915" s="475"/>
      <c r="V915" s="475"/>
      <c r="W915" s="475"/>
      <c r="X915" s="475"/>
      <c r="Y915" s="475"/>
      <c r="Z915" s="475"/>
    </row>
    <row r="916" customHeight="1" spans="1:26">
      <c r="A916" s="475"/>
      <c r="B916" s="475"/>
      <c r="C916" s="475"/>
      <c r="D916" s="475"/>
      <c r="E916" s="475"/>
      <c r="F916" s="475"/>
      <c r="G916" s="475"/>
      <c r="H916" s="475"/>
      <c r="I916" s="475"/>
      <c r="J916" s="475"/>
      <c r="K916" s="475"/>
      <c r="L916" s="475"/>
      <c r="M916" s="475"/>
      <c r="N916" s="475"/>
      <c r="O916" s="475"/>
      <c r="P916" s="475"/>
      <c r="Q916" s="475"/>
      <c r="R916" s="475"/>
      <c r="S916" s="475"/>
      <c r="T916" s="475"/>
      <c r="U916" s="475"/>
      <c r="V916" s="475"/>
      <c r="W916" s="475"/>
      <c r="X916" s="475"/>
      <c r="Y916" s="475"/>
      <c r="Z916" s="475"/>
    </row>
    <row r="917" customHeight="1" spans="1:26">
      <c r="A917" s="475"/>
      <c r="B917" s="475"/>
      <c r="C917" s="475"/>
      <c r="D917" s="475"/>
      <c r="E917" s="475"/>
      <c r="F917" s="475"/>
      <c r="G917" s="475"/>
      <c r="H917" s="475"/>
      <c r="I917" s="475"/>
      <c r="J917" s="475"/>
      <c r="K917" s="475"/>
      <c r="L917" s="475"/>
      <c r="M917" s="475"/>
      <c r="N917" s="475"/>
      <c r="O917" s="475"/>
      <c r="P917" s="475"/>
      <c r="Q917" s="475"/>
      <c r="R917" s="475"/>
      <c r="S917" s="475"/>
      <c r="T917" s="475"/>
      <c r="U917" s="475"/>
      <c r="V917" s="475"/>
      <c r="W917" s="475"/>
      <c r="X917" s="475"/>
      <c r="Y917" s="475"/>
      <c r="Z917" s="475"/>
    </row>
    <row r="918" customHeight="1" spans="1:26">
      <c r="A918" s="475"/>
      <c r="B918" s="475"/>
      <c r="C918" s="475"/>
      <c r="D918" s="475"/>
      <c r="E918" s="475"/>
      <c r="F918" s="475"/>
      <c r="G918" s="475"/>
      <c r="H918" s="475"/>
      <c r="I918" s="475"/>
      <c r="J918" s="475"/>
      <c r="K918" s="475"/>
      <c r="L918" s="475"/>
      <c r="M918" s="475"/>
      <c r="N918" s="475"/>
      <c r="O918" s="475"/>
      <c r="P918" s="475"/>
      <c r="Q918" s="475"/>
      <c r="R918" s="475"/>
      <c r="S918" s="475"/>
      <c r="T918" s="475"/>
      <c r="U918" s="475"/>
      <c r="V918" s="475"/>
      <c r="W918" s="475"/>
      <c r="X918" s="475"/>
      <c r="Y918" s="475"/>
      <c r="Z918" s="475"/>
    </row>
    <row r="919" customHeight="1" spans="1:26">
      <c r="A919" s="475"/>
      <c r="B919" s="475"/>
      <c r="C919" s="475"/>
      <c r="D919" s="475"/>
      <c r="E919" s="475"/>
      <c r="F919" s="475"/>
      <c r="G919" s="475"/>
      <c r="H919" s="475"/>
      <c r="I919" s="475"/>
      <c r="J919" s="475"/>
      <c r="K919" s="475"/>
      <c r="L919" s="475"/>
      <c r="M919" s="475"/>
      <c r="N919" s="475"/>
      <c r="O919" s="475"/>
      <c r="P919" s="475"/>
      <c r="Q919" s="475"/>
      <c r="R919" s="475"/>
      <c r="S919" s="475"/>
      <c r="T919" s="475"/>
      <c r="U919" s="475"/>
      <c r="V919" s="475"/>
      <c r="W919" s="475"/>
      <c r="X919" s="475"/>
      <c r="Y919" s="475"/>
      <c r="Z919" s="475"/>
    </row>
    <row r="920" customHeight="1" spans="1:26">
      <c r="A920" s="475"/>
      <c r="B920" s="475"/>
      <c r="C920" s="475"/>
      <c r="D920" s="475"/>
      <c r="E920" s="475"/>
      <c r="F920" s="475"/>
      <c r="G920" s="475"/>
      <c r="H920" s="475"/>
      <c r="I920" s="475"/>
      <c r="J920" s="475"/>
      <c r="K920" s="475"/>
      <c r="L920" s="475"/>
      <c r="M920" s="475"/>
      <c r="N920" s="475"/>
      <c r="O920" s="475"/>
      <c r="P920" s="475"/>
      <c r="Q920" s="475"/>
      <c r="R920" s="475"/>
      <c r="S920" s="475"/>
      <c r="T920" s="475"/>
      <c r="U920" s="475"/>
      <c r="V920" s="475"/>
      <c r="W920" s="475"/>
      <c r="X920" s="475"/>
      <c r="Y920" s="475"/>
      <c r="Z920" s="475"/>
    </row>
    <row r="921" customHeight="1" spans="1:26">
      <c r="A921" s="475"/>
      <c r="B921" s="475"/>
      <c r="C921" s="475"/>
      <c r="D921" s="475"/>
      <c r="E921" s="475"/>
      <c r="F921" s="475"/>
      <c r="G921" s="475"/>
      <c r="H921" s="475"/>
      <c r="I921" s="475"/>
      <c r="J921" s="475"/>
      <c r="K921" s="475"/>
      <c r="L921" s="475"/>
      <c r="M921" s="475"/>
      <c r="N921" s="475"/>
      <c r="O921" s="475"/>
      <c r="P921" s="475"/>
      <c r="Q921" s="475"/>
      <c r="R921" s="475"/>
      <c r="S921" s="475"/>
      <c r="T921" s="475"/>
      <c r="U921" s="475"/>
      <c r="V921" s="475"/>
      <c r="W921" s="475"/>
      <c r="X921" s="475"/>
      <c r="Y921" s="475"/>
      <c r="Z921" s="475"/>
    </row>
    <row r="922" customHeight="1" spans="1:26">
      <c r="A922" s="475"/>
      <c r="B922" s="475"/>
      <c r="C922" s="475"/>
      <c r="D922" s="475"/>
      <c r="E922" s="475"/>
      <c r="F922" s="475"/>
      <c r="G922" s="475"/>
      <c r="H922" s="475"/>
      <c r="I922" s="475"/>
      <c r="J922" s="475"/>
      <c r="K922" s="475"/>
      <c r="L922" s="475"/>
      <c r="M922" s="475"/>
      <c r="N922" s="475"/>
      <c r="O922" s="475"/>
      <c r="P922" s="475"/>
      <c r="Q922" s="475"/>
      <c r="R922" s="475"/>
      <c r="S922" s="475"/>
      <c r="T922" s="475"/>
      <c r="U922" s="475"/>
      <c r="V922" s="475"/>
      <c r="W922" s="475"/>
      <c r="X922" s="475"/>
      <c r="Y922" s="475"/>
      <c r="Z922" s="475"/>
    </row>
    <row r="923" customHeight="1" spans="1:26">
      <c r="A923" s="475"/>
      <c r="B923" s="475"/>
      <c r="C923" s="475"/>
      <c r="D923" s="475"/>
      <c r="E923" s="475"/>
      <c r="F923" s="475"/>
      <c r="G923" s="475"/>
      <c r="H923" s="475"/>
      <c r="I923" s="475"/>
      <c r="J923" s="475"/>
      <c r="K923" s="475"/>
      <c r="L923" s="475"/>
      <c r="M923" s="475"/>
      <c r="N923" s="475"/>
      <c r="O923" s="475"/>
      <c r="P923" s="475"/>
      <c r="Q923" s="475"/>
      <c r="R923" s="475"/>
      <c r="S923" s="475"/>
      <c r="T923" s="475"/>
      <c r="U923" s="475"/>
      <c r="V923" s="475"/>
      <c r="W923" s="475"/>
      <c r="X923" s="475"/>
      <c r="Y923" s="475"/>
      <c r="Z923" s="475"/>
    </row>
    <row r="924" customHeight="1" spans="1:26">
      <c r="A924" s="475"/>
      <c r="B924" s="475"/>
      <c r="C924" s="475"/>
      <c r="D924" s="475"/>
      <c r="E924" s="475"/>
      <c r="F924" s="475"/>
      <c r="G924" s="475"/>
      <c r="H924" s="475"/>
      <c r="I924" s="475"/>
      <c r="J924" s="475"/>
      <c r="K924" s="475"/>
      <c r="L924" s="475"/>
      <c r="M924" s="475"/>
      <c r="N924" s="475"/>
      <c r="O924" s="475"/>
      <c r="P924" s="475"/>
      <c r="Q924" s="475"/>
      <c r="R924" s="475"/>
      <c r="S924" s="475"/>
      <c r="T924" s="475"/>
      <c r="U924" s="475"/>
      <c r="V924" s="475"/>
      <c r="W924" s="475"/>
      <c r="X924" s="475"/>
      <c r="Y924" s="475"/>
      <c r="Z924" s="475"/>
    </row>
    <row r="925" customHeight="1" spans="1:26">
      <c r="A925" s="475"/>
      <c r="B925" s="475"/>
      <c r="C925" s="475"/>
      <c r="D925" s="475"/>
      <c r="E925" s="475"/>
      <c r="F925" s="475"/>
      <c r="G925" s="475"/>
      <c r="H925" s="475"/>
      <c r="I925" s="475"/>
      <c r="J925" s="475"/>
      <c r="K925" s="475"/>
      <c r="L925" s="475"/>
      <c r="M925" s="475"/>
      <c r="N925" s="475"/>
      <c r="O925" s="475"/>
      <c r="P925" s="475"/>
      <c r="Q925" s="475"/>
      <c r="R925" s="475"/>
      <c r="S925" s="475"/>
      <c r="T925" s="475"/>
      <c r="U925" s="475"/>
      <c r="V925" s="475"/>
      <c r="W925" s="475"/>
      <c r="X925" s="475"/>
      <c r="Y925" s="475"/>
      <c r="Z925" s="475"/>
    </row>
    <row r="926" customHeight="1" spans="1:26">
      <c r="A926" s="475"/>
      <c r="B926" s="475"/>
      <c r="C926" s="475"/>
      <c r="D926" s="475"/>
      <c r="E926" s="475"/>
      <c r="F926" s="475"/>
      <c r="G926" s="475"/>
      <c r="H926" s="475"/>
      <c r="I926" s="475"/>
      <c r="J926" s="475"/>
      <c r="K926" s="475"/>
      <c r="L926" s="475"/>
      <c r="M926" s="475"/>
      <c r="N926" s="475"/>
      <c r="O926" s="475"/>
      <c r="P926" s="475"/>
      <c r="Q926" s="475"/>
      <c r="R926" s="475"/>
      <c r="S926" s="475"/>
      <c r="T926" s="475"/>
      <c r="U926" s="475"/>
      <c r="V926" s="475"/>
      <c r="W926" s="475"/>
      <c r="X926" s="475"/>
      <c r="Y926" s="475"/>
      <c r="Z926" s="475"/>
    </row>
    <row r="927" customHeight="1" spans="1:26">
      <c r="A927" s="475"/>
      <c r="B927" s="475"/>
      <c r="C927" s="475"/>
      <c r="D927" s="475"/>
      <c r="E927" s="475"/>
      <c r="F927" s="475"/>
      <c r="G927" s="475"/>
      <c r="H927" s="475"/>
      <c r="I927" s="475"/>
      <c r="J927" s="475"/>
      <c r="K927" s="475"/>
      <c r="L927" s="475"/>
      <c r="M927" s="475"/>
      <c r="N927" s="475"/>
      <c r="O927" s="475"/>
      <c r="P927" s="475"/>
      <c r="Q927" s="475"/>
      <c r="R927" s="475"/>
      <c r="S927" s="475"/>
      <c r="T927" s="475"/>
      <c r="U927" s="475"/>
      <c r="V927" s="475"/>
      <c r="W927" s="475"/>
      <c r="X927" s="475"/>
      <c r="Y927" s="475"/>
      <c r="Z927" s="475"/>
    </row>
    <row r="928" customHeight="1" spans="1:26">
      <c r="A928" s="475"/>
      <c r="B928" s="475"/>
      <c r="C928" s="475"/>
      <c r="D928" s="475"/>
      <c r="E928" s="475"/>
      <c r="F928" s="475"/>
      <c r="G928" s="475"/>
      <c r="H928" s="475"/>
      <c r="I928" s="475"/>
      <c r="J928" s="475"/>
      <c r="K928" s="475"/>
      <c r="L928" s="475"/>
      <c r="M928" s="475"/>
      <c r="N928" s="475"/>
      <c r="O928" s="475"/>
      <c r="P928" s="475"/>
      <c r="Q928" s="475"/>
      <c r="R928" s="475"/>
      <c r="S928" s="475"/>
      <c r="T928" s="475"/>
      <c r="U928" s="475"/>
      <c r="V928" s="475"/>
      <c r="W928" s="475"/>
      <c r="X928" s="475"/>
      <c r="Y928" s="475"/>
      <c r="Z928" s="475"/>
    </row>
    <row r="929" customHeight="1" spans="1:26">
      <c r="A929" s="475"/>
      <c r="B929" s="475"/>
      <c r="C929" s="475"/>
      <c r="D929" s="475"/>
      <c r="E929" s="475"/>
      <c r="F929" s="475"/>
      <c r="G929" s="475"/>
      <c r="H929" s="475"/>
      <c r="I929" s="475"/>
      <c r="J929" s="475"/>
      <c r="K929" s="475"/>
      <c r="L929" s="475"/>
      <c r="M929" s="475"/>
      <c r="N929" s="475"/>
      <c r="O929" s="475"/>
      <c r="P929" s="475"/>
      <c r="Q929" s="475"/>
      <c r="R929" s="475"/>
      <c r="S929" s="475"/>
      <c r="T929" s="475"/>
      <c r="U929" s="475"/>
      <c r="V929" s="475"/>
      <c r="W929" s="475"/>
      <c r="X929" s="475"/>
      <c r="Y929" s="475"/>
      <c r="Z929" s="475"/>
    </row>
    <row r="930" customHeight="1" spans="1:26">
      <c r="A930" s="475"/>
      <c r="B930" s="475"/>
      <c r="C930" s="475"/>
      <c r="D930" s="475"/>
      <c r="E930" s="475"/>
      <c r="F930" s="475"/>
      <c r="G930" s="475"/>
      <c r="H930" s="475"/>
      <c r="I930" s="475"/>
      <c r="J930" s="475"/>
      <c r="K930" s="475"/>
      <c r="L930" s="475"/>
      <c r="M930" s="475"/>
      <c r="N930" s="475"/>
      <c r="O930" s="475"/>
      <c r="P930" s="475"/>
      <c r="Q930" s="475"/>
      <c r="R930" s="475"/>
      <c r="S930" s="475"/>
      <c r="T930" s="475"/>
      <c r="U930" s="475"/>
      <c r="V930" s="475"/>
      <c r="W930" s="475"/>
      <c r="X930" s="475"/>
      <c r="Y930" s="475"/>
      <c r="Z930" s="475"/>
    </row>
    <row r="931" customHeight="1" spans="1:26">
      <c r="A931" s="475"/>
      <c r="B931" s="475"/>
      <c r="C931" s="475"/>
      <c r="D931" s="475"/>
      <c r="E931" s="475"/>
      <c r="F931" s="475"/>
      <c r="G931" s="475"/>
      <c r="H931" s="475"/>
      <c r="I931" s="475"/>
      <c r="J931" s="475"/>
      <c r="K931" s="475"/>
      <c r="L931" s="475"/>
      <c r="M931" s="475"/>
      <c r="N931" s="475"/>
      <c r="O931" s="475"/>
      <c r="P931" s="475"/>
      <c r="Q931" s="475"/>
      <c r="R931" s="475"/>
      <c r="S931" s="475"/>
      <c r="T931" s="475"/>
      <c r="U931" s="475"/>
      <c r="V931" s="475"/>
      <c r="W931" s="475"/>
      <c r="X931" s="475"/>
      <c r="Y931" s="475"/>
      <c r="Z931" s="475"/>
    </row>
    <row r="932" customHeight="1" spans="1:26">
      <c r="A932" s="475"/>
      <c r="B932" s="475"/>
      <c r="C932" s="475"/>
      <c r="D932" s="475"/>
      <c r="E932" s="475"/>
      <c r="F932" s="475"/>
      <c r="G932" s="475"/>
      <c r="H932" s="475"/>
      <c r="I932" s="475"/>
      <c r="J932" s="475"/>
      <c r="K932" s="475"/>
      <c r="L932" s="475"/>
      <c r="M932" s="475"/>
      <c r="N932" s="475"/>
      <c r="O932" s="475"/>
      <c r="P932" s="475"/>
      <c r="Q932" s="475"/>
      <c r="R932" s="475"/>
      <c r="S932" s="475"/>
      <c r="T932" s="475"/>
      <c r="U932" s="475"/>
      <c r="V932" s="475"/>
      <c r="W932" s="475"/>
      <c r="X932" s="475"/>
      <c r="Y932" s="475"/>
      <c r="Z932" s="475"/>
    </row>
    <row r="933" customHeight="1" spans="1:26">
      <c r="A933" s="475"/>
      <c r="B933" s="475"/>
      <c r="C933" s="475"/>
      <c r="D933" s="475"/>
      <c r="E933" s="475"/>
      <c r="F933" s="475"/>
      <c r="G933" s="475"/>
      <c r="H933" s="475"/>
      <c r="I933" s="475"/>
      <c r="J933" s="475"/>
      <c r="K933" s="475"/>
      <c r="L933" s="475"/>
      <c r="M933" s="475"/>
      <c r="N933" s="475"/>
      <c r="O933" s="475"/>
      <c r="P933" s="475"/>
      <c r="Q933" s="475"/>
      <c r="R933" s="475"/>
      <c r="S933" s="475"/>
      <c r="T933" s="475"/>
      <c r="U933" s="475"/>
      <c r="V933" s="475"/>
      <c r="W933" s="475"/>
      <c r="X933" s="475"/>
      <c r="Y933" s="475"/>
      <c r="Z933" s="475"/>
    </row>
    <row r="934" customHeight="1" spans="1:26">
      <c r="A934" s="475"/>
      <c r="B934" s="475"/>
      <c r="C934" s="475"/>
      <c r="D934" s="475"/>
      <c r="E934" s="475"/>
      <c r="F934" s="475"/>
      <c r="G934" s="475"/>
      <c r="H934" s="475"/>
      <c r="I934" s="475"/>
      <c r="J934" s="475"/>
      <c r="K934" s="475"/>
      <c r="L934" s="475"/>
      <c r="M934" s="475"/>
      <c r="N934" s="475"/>
      <c r="O934" s="475"/>
      <c r="P934" s="475"/>
      <c r="Q934" s="475"/>
      <c r="R934" s="475"/>
      <c r="S934" s="475"/>
      <c r="T934" s="475"/>
      <c r="U934" s="475"/>
      <c r="V934" s="475"/>
      <c r="W934" s="475"/>
      <c r="X934" s="475"/>
      <c r="Y934" s="475"/>
      <c r="Z934" s="475"/>
    </row>
    <row r="935" customHeight="1" spans="1:26">
      <c r="A935" s="475"/>
      <c r="B935" s="475"/>
      <c r="C935" s="475"/>
      <c r="D935" s="475"/>
      <c r="E935" s="475"/>
      <c r="F935" s="475"/>
      <c r="G935" s="475"/>
      <c r="H935" s="475"/>
      <c r="I935" s="475"/>
      <c r="J935" s="475"/>
      <c r="K935" s="475"/>
      <c r="L935" s="475"/>
      <c r="M935" s="475"/>
      <c r="N935" s="475"/>
      <c r="O935" s="475"/>
      <c r="P935" s="475"/>
      <c r="Q935" s="475"/>
      <c r="R935" s="475"/>
      <c r="S935" s="475"/>
      <c r="T935" s="475"/>
      <c r="U935" s="475"/>
      <c r="V935" s="475"/>
      <c r="W935" s="475"/>
      <c r="X935" s="475"/>
      <c r="Y935" s="475"/>
      <c r="Z935" s="475"/>
    </row>
    <row r="936" customHeight="1" spans="1:26">
      <c r="A936" s="475"/>
      <c r="B936" s="475"/>
      <c r="C936" s="475"/>
      <c r="D936" s="475"/>
      <c r="E936" s="475"/>
      <c r="F936" s="475"/>
      <c r="G936" s="475"/>
      <c r="H936" s="475"/>
      <c r="I936" s="475"/>
      <c r="J936" s="475"/>
      <c r="K936" s="475"/>
      <c r="L936" s="475"/>
      <c r="M936" s="475"/>
      <c r="N936" s="475"/>
      <c r="O936" s="475"/>
      <c r="P936" s="475"/>
      <c r="Q936" s="475"/>
      <c r="R936" s="475"/>
      <c r="S936" s="475"/>
      <c r="T936" s="475"/>
      <c r="U936" s="475"/>
      <c r="V936" s="475"/>
      <c r="W936" s="475"/>
      <c r="X936" s="475"/>
      <c r="Y936" s="475"/>
      <c r="Z936" s="475"/>
    </row>
    <row r="937" customHeight="1" spans="1:26">
      <c r="A937" s="475"/>
      <c r="B937" s="475"/>
      <c r="C937" s="475"/>
      <c r="D937" s="475"/>
      <c r="E937" s="475"/>
      <c r="F937" s="475"/>
      <c r="G937" s="475"/>
      <c r="H937" s="475"/>
      <c r="I937" s="475"/>
      <c r="J937" s="475"/>
      <c r="K937" s="475"/>
      <c r="L937" s="475"/>
      <c r="M937" s="475"/>
      <c r="N937" s="475"/>
      <c r="O937" s="475"/>
      <c r="P937" s="475"/>
      <c r="Q937" s="475"/>
      <c r="R937" s="475"/>
      <c r="S937" s="475"/>
      <c r="T937" s="475"/>
      <c r="U937" s="475"/>
      <c r="V937" s="475"/>
      <c r="W937" s="475"/>
      <c r="X937" s="475"/>
      <c r="Y937" s="475"/>
      <c r="Z937" s="475"/>
    </row>
    <row r="938" customHeight="1" spans="1:26">
      <c r="A938" s="475"/>
      <c r="B938" s="475"/>
      <c r="C938" s="475"/>
      <c r="D938" s="475"/>
      <c r="E938" s="475"/>
      <c r="F938" s="475"/>
      <c r="G938" s="475"/>
      <c r="H938" s="475"/>
      <c r="I938" s="475"/>
      <c r="J938" s="475"/>
      <c r="K938" s="475"/>
      <c r="L938" s="475"/>
      <c r="M938" s="475"/>
      <c r="N938" s="475"/>
      <c r="O938" s="475"/>
      <c r="P938" s="475"/>
      <c r="Q938" s="475"/>
      <c r="R938" s="475"/>
      <c r="S938" s="475"/>
      <c r="T938" s="475"/>
      <c r="U938" s="475"/>
      <c r="V938" s="475"/>
      <c r="W938" s="475"/>
      <c r="X938" s="475"/>
      <c r="Y938" s="475"/>
      <c r="Z938" s="475"/>
    </row>
    <row r="939" customHeight="1" spans="1:26">
      <c r="A939" s="475"/>
      <c r="B939" s="475"/>
      <c r="C939" s="475"/>
      <c r="D939" s="475"/>
      <c r="E939" s="475"/>
      <c r="F939" s="475"/>
      <c r="G939" s="475"/>
      <c r="H939" s="475"/>
      <c r="I939" s="475"/>
      <c r="J939" s="475"/>
      <c r="K939" s="475"/>
      <c r="L939" s="475"/>
      <c r="M939" s="475"/>
      <c r="N939" s="475"/>
      <c r="O939" s="475"/>
      <c r="P939" s="475"/>
      <c r="Q939" s="475"/>
      <c r="R939" s="475"/>
      <c r="S939" s="475"/>
      <c r="T939" s="475"/>
      <c r="U939" s="475"/>
      <c r="V939" s="475"/>
      <c r="W939" s="475"/>
      <c r="X939" s="475"/>
      <c r="Y939" s="475"/>
      <c r="Z939" s="475"/>
    </row>
    <row r="940" customHeight="1" spans="1:26">
      <c r="A940" s="475"/>
      <c r="B940" s="475"/>
      <c r="C940" s="475"/>
      <c r="D940" s="475"/>
      <c r="E940" s="475"/>
      <c r="F940" s="475"/>
      <c r="G940" s="475"/>
      <c r="H940" s="475"/>
      <c r="I940" s="475"/>
      <c r="J940" s="475"/>
      <c r="K940" s="475"/>
      <c r="L940" s="475"/>
      <c r="M940" s="475"/>
      <c r="N940" s="475"/>
      <c r="O940" s="475"/>
      <c r="P940" s="475"/>
      <c r="Q940" s="475"/>
      <c r="R940" s="475"/>
      <c r="S940" s="475"/>
      <c r="T940" s="475"/>
      <c r="U940" s="475"/>
      <c r="V940" s="475"/>
      <c r="W940" s="475"/>
      <c r="X940" s="475"/>
      <c r="Y940" s="475"/>
      <c r="Z940" s="475"/>
    </row>
    <row r="941" customHeight="1" spans="1:26">
      <c r="A941" s="475"/>
      <c r="B941" s="475"/>
      <c r="C941" s="475"/>
      <c r="D941" s="475"/>
      <c r="E941" s="475"/>
      <c r="F941" s="475"/>
      <c r="G941" s="475"/>
      <c r="H941" s="475"/>
      <c r="I941" s="475"/>
      <c r="J941" s="475"/>
      <c r="K941" s="475"/>
      <c r="L941" s="475"/>
      <c r="M941" s="475"/>
      <c r="N941" s="475"/>
      <c r="O941" s="475"/>
      <c r="P941" s="475"/>
      <c r="Q941" s="475"/>
      <c r="R941" s="475"/>
      <c r="S941" s="475"/>
      <c r="T941" s="475"/>
      <c r="U941" s="475"/>
      <c r="V941" s="475"/>
      <c r="W941" s="475"/>
      <c r="X941" s="475"/>
      <c r="Y941" s="475"/>
      <c r="Z941" s="475"/>
    </row>
    <row r="942" customHeight="1" spans="1:26">
      <c r="A942" s="475"/>
      <c r="B942" s="475"/>
      <c r="C942" s="475"/>
      <c r="D942" s="475"/>
      <c r="E942" s="475"/>
      <c r="F942" s="475"/>
      <c r="G942" s="475"/>
      <c r="H942" s="475"/>
      <c r="I942" s="475"/>
      <c r="J942" s="475"/>
      <c r="K942" s="475"/>
      <c r="L942" s="475"/>
      <c r="M942" s="475"/>
      <c r="N942" s="475"/>
      <c r="O942" s="475"/>
      <c r="P942" s="475"/>
      <c r="Q942" s="475"/>
      <c r="R942" s="475"/>
      <c r="S942" s="475"/>
      <c r="T942" s="475"/>
      <c r="U942" s="475"/>
      <c r="V942" s="475"/>
      <c r="W942" s="475"/>
      <c r="X942" s="475"/>
      <c r="Y942" s="475"/>
      <c r="Z942" s="475"/>
    </row>
    <row r="943" customHeight="1" spans="1:26">
      <c r="A943" s="475"/>
      <c r="B943" s="475"/>
      <c r="C943" s="475"/>
      <c r="D943" s="475"/>
      <c r="E943" s="475"/>
      <c r="F943" s="475"/>
      <c r="G943" s="475"/>
      <c r="H943" s="475"/>
      <c r="I943" s="475"/>
      <c r="J943" s="475"/>
      <c r="K943" s="475"/>
      <c r="L943" s="475"/>
      <c r="M943" s="475"/>
      <c r="N943" s="475"/>
      <c r="O943" s="475"/>
      <c r="P943" s="475"/>
      <c r="Q943" s="475"/>
      <c r="R943" s="475"/>
      <c r="S943" s="475"/>
      <c r="T943" s="475"/>
      <c r="U943" s="475"/>
      <c r="V943" s="475"/>
      <c r="W943" s="475"/>
      <c r="X943" s="475"/>
      <c r="Y943" s="475"/>
      <c r="Z943" s="475"/>
    </row>
    <row r="944" customHeight="1" spans="1:26">
      <c r="A944" s="475"/>
      <c r="B944" s="475"/>
      <c r="C944" s="475"/>
      <c r="D944" s="475"/>
      <c r="E944" s="475"/>
      <c r="F944" s="475"/>
      <c r="G944" s="475"/>
      <c r="H944" s="475"/>
      <c r="I944" s="475"/>
      <c r="J944" s="475"/>
      <c r="K944" s="475"/>
      <c r="L944" s="475"/>
      <c r="M944" s="475"/>
      <c r="N944" s="475"/>
      <c r="O944" s="475"/>
      <c r="P944" s="475"/>
      <c r="Q944" s="475"/>
      <c r="R944" s="475"/>
      <c r="S944" s="475"/>
      <c r="T944" s="475"/>
      <c r="U944" s="475"/>
      <c r="V944" s="475"/>
      <c r="W944" s="475"/>
      <c r="X944" s="475"/>
      <c r="Y944" s="475"/>
      <c r="Z944" s="475"/>
    </row>
    <row r="945" customHeight="1" spans="1:26">
      <c r="A945" s="475"/>
      <c r="B945" s="475"/>
      <c r="C945" s="475"/>
      <c r="D945" s="475"/>
      <c r="E945" s="475"/>
      <c r="F945" s="475"/>
      <c r="G945" s="475"/>
      <c r="H945" s="475"/>
      <c r="I945" s="475"/>
      <c r="J945" s="475"/>
      <c r="K945" s="475"/>
      <c r="L945" s="475"/>
      <c r="M945" s="475"/>
      <c r="N945" s="475"/>
      <c r="O945" s="475"/>
      <c r="P945" s="475"/>
      <c r="Q945" s="475"/>
      <c r="R945" s="475"/>
      <c r="S945" s="475"/>
      <c r="T945" s="475"/>
      <c r="U945" s="475"/>
      <c r="V945" s="475"/>
      <c r="W945" s="475"/>
      <c r="X945" s="475"/>
      <c r="Y945" s="475"/>
      <c r="Z945" s="475"/>
    </row>
    <row r="946" customHeight="1" spans="1:26">
      <c r="A946" s="475"/>
      <c r="B946" s="475"/>
      <c r="C946" s="475"/>
      <c r="D946" s="475"/>
      <c r="E946" s="475"/>
      <c r="F946" s="475"/>
      <c r="G946" s="475"/>
      <c r="H946" s="475"/>
      <c r="I946" s="475"/>
      <c r="J946" s="475"/>
      <c r="K946" s="475"/>
      <c r="L946" s="475"/>
      <c r="M946" s="475"/>
      <c r="N946" s="475"/>
      <c r="O946" s="475"/>
      <c r="P946" s="475"/>
      <c r="Q946" s="475"/>
      <c r="R946" s="475"/>
      <c r="S946" s="475"/>
      <c r="T946" s="475"/>
      <c r="U946" s="475"/>
      <c r="V946" s="475"/>
      <c r="W946" s="475"/>
      <c r="X946" s="475"/>
      <c r="Y946" s="475"/>
      <c r="Z946" s="475"/>
    </row>
    <row r="947" customHeight="1" spans="1:26">
      <c r="A947" s="475"/>
      <c r="B947" s="475"/>
      <c r="C947" s="475"/>
      <c r="D947" s="475"/>
      <c r="E947" s="475"/>
      <c r="F947" s="475"/>
      <c r="G947" s="475"/>
      <c r="H947" s="475"/>
      <c r="I947" s="475"/>
      <c r="J947" s="475"/>
      <c r="K947" s="475"/>
      <c r="L947" s="475"/>
      <c r="M947" s="475"/>
      <c r="N947" s="475"/>
      <c r="O947" s="475"/>
      <c r="P947" s="475"/>
      <c r="Q947" s="475"/>
      <c r="R947" s="475"/>
      <c r="S947" s="475"/>
      <c r="T947" s="475"/>
      <c r="U947" s="475"/>
      <c r="V947" s="475"/>
      <c r="W947" s="475"/>
      <c r="X947" s="475"/>
      <c r="Y947" s="475"/>
      <c r="Z947" s="475"/>
    </row>
    <row r="948" customHeight="1" spans="1:26">
      <c r="A948" s="475"/>
      <c r="B948" s="475"/>
      <c r="C948" s="475"/>
      <c r="D948" s="475"/>
      <c r="E948" s="475"/>
      <c r="F948" s="475"/>
      <c r="G948" s="475"/>
      <c r="H948" s="475"/>
      <c r="I948" s="475"/>
      <c r="J948" s="475"/>
      <c r="K948" s="475"/>
      <c r="L948" s="475"/>
      <c r="M948" s="475"/>
      <c r="N948" s="475"/>
      <c r="O948" s="475"/>
      <c r="P948" s="475"/>
      <c r="Q948" s="475"/>
      <c r="R948" s="475"/>
      <c r="S948" s="475"/>
      <c r="T948" s="475"/>
      <c r="U948" s="475"/>
      <c r="V948" s="475"/>
      <c r="W948" s="475"/>
      <c r="X948" s="475"/>
      <c r="Y948" s="475"/>
      <c r="Z948" s="475"/>
    </row>
    <row r="949" customHeight="1" spans="1:26">
      <c r="A949" s="475"/>
      <c r="B949" s="475"/>
      <c r="C949" s="475"/>
      <c r="D949" s="475"/>
      <c r="E949" s="475"/>
      <c r="F949" s="475"/>
      <c r="G949" s="475"/>
      <c r="H949" s="475"/>
      <c r="I949" s="475"/>
      <c r="J949" s="475"/>
      <c r="K949" s="475"/>
      <c r="L949" s="475"/>
      <c r="M949" s="475"/>
      <c r="N949" s="475"/>
      <c r="O949" s="475"/>
      <c r="P949" s="475"/>
      <c r="Q949" s="475"/>
      <c r="R949" s="475"/>
      <c r="S949" s="475"/>
      <c r="T949" s="475"/>
      <c r="U949" s="475"/>
      <c r="V949" s="475"/>
      <c r="W949" s="475"/>
      <c r="X949" s="475"/>
      <c r="Y949" s="475"/>
      <c r="Z949" s="475"/>
    </row>
    <row r="950" customHeight="1" spans="1:26">
      <c r="A950" s="475"/>
      <c r="B950" s="475"/>
      <c r="C950" s="475"/>
      <c r="D950" s="475"/>
      <c r="E950" s="475"/>
      <c r="F950" s="475"/>
      <c r="G950" s="475"/>
      <c r="H950" s="475"/>
      <c r="I950" s="475"/>
      <c r="J950" s="475"/>
      <c r="K950" s="475"/>
      <c r="L950" s="475"/>
      <c r="M950" s="475"/>
      <c r="N950" s="475"/>
      <c r="O950" s="475"/>
      <c r="P950" s="475"/>
      <c r="Q950" s="475"/>
      <c r="R950" s="475"/>
      <c r="S950" s="475"/>
      <c r="T950" s="475"/>
      <c r="U950" s="475"/>
      <c r="V950" s="475"/>
      <c r="W950" s="475"/>
      <c r="X950" s="475"/>
      <c r="Y950" s="475"/>
      <c r="Z950" s="475"/>
    </row>
    <row r="951" customHeight="1" spans="1:26">
      <c r="A951" s="475"/>
      <c r="B951" s="475"/>
      <c r="C951" s="475"/>
      <c r="D951" s="475"/>
      <c r="E951" s="475"/>
      <c r="F951" s="475"/>
      <c r="G951" s="475"/>
      <c r="H951" s="475"/>
      <c r="I951" s="475"/>
      <c r="J951" s="475"/>
      <c r="K951" s="475"/>
      <c r="L951" s="475"/>
      <c r="M951" s="475"/>
      <c r="N951" s="475"/>
      <c r="O951" s="475"/>
      <c r="P951" s="475"/>
      <c r="Q951" s="475"/>
      <c r="R951" s="475"/>
      <c r="S951" s="475"/>
      <c r="T951" s="475"/>
      <c r="U951" s="475"/>
      <c r="V951" s="475"/>
      <c r="W951" s="475"/>
      <c r="X951" s="475"/>
      <c r="Y951" s="475"/>
      <c r="Z951" s="475"/>
    </row>
    <row r="952" customHeight="1" spans="1:26">
      <c r="A952" s="475"/>
      <c r="B952" s="475"/>
      <c r="C952" s="475"/>
      <c r="D952" s="475"/>
      <c r="E952" s="475"/>
      <c r="F952" s="475"/>
      <c r="G952" s="475"/>
      <c r="H952" s="475"/>
      <c r="I952" s="475"/>
      <c r="J952" s="475"/>
      <c r="K952" s="475"/>
      <c r="L952" s="475"/>
      <c r="M952" s="475"/>
      <c r="N952" s="475"/>
      <c r="O952" s="475"/>
      <c r="P952" s="475"/>
      <c r="Q952" s="475"/>
      <c r="R952" s="475"/>
      <c r="S952" s="475"/>
      <c r="T952" s="475"/>
      <c r="U952" s="475"/>
      <c r="V952" s="475"/>
      <c r="W952" s="475"/>
      <c r="X952" s="475"/>
      <c r="Y952" s="475"/>
      <c r="Z952" s="475"/>
    </row>
    <row r="953" customHeight="1" spans="1:26">
      <c r="A953" s="475"/>
      <c r="B953" s="475"/>
      <c r="C953" s="475"/>
      <c r="D953" s="475"/>
      <c r="E953" s="475"/>
      <c r="F953" s="475"/>
      <c r="G953" s="475"/>
      <c r="H953" s="475"/>
      <c r="I953" s="475"/>
      <c r="J953" s="475"/>
      <c r="K953" s="475"/>
      <c r="L953" s="475"/>
      <c r="M953" s="475"/>
      <c r="N953" s="475"/>
      <c r="O953" s="475"/>
      <c r="P953" s="475"/>
      <c r="Q953" s="475"/>
      <c r="R953" s="475"/>
      <c r="S953" s="475"/>
      <c r="T953" s="475"/>
      <c r="U953" s="475"/>
      <c r="V953" s="475"/>
      <c r="W953" s="475"/>
      <c r="X953" s="475"/>
      <c r="Y953" s="475"/>
      <c r="Z953" s="475"/>
    </row>
    <row r="954" customHeight="1" spans="1:26">
      <c r="A954" s="475"/>
      <c r="B954" s="475"/>
      <c r="C954" s="475"/>
      <c r="D954" s="475"/>
      <c r="E954" s="475"/>
      <c r="F954" s="475"/>
      <c r="G954" s="475"/>
      <c r="H954" s="475"/>
      <c r="I954" s="475"/>
      <c r="J954" s="475"/>
      <c r="K954" s="475"/>
      <c r="L954" s="475"/>
      <c r="M954" s="475"/>
      <c r="N954" s="475"/>
      <c r="O954" s="475"/>
      <c r="P954" s="475"/>
      <c r="Q954" s="475"/>
      <c r="R954" s="475"/>
      <c r="S954" s="475"/>
      <c r="T954" s="475"/>
      <c r="U954" s="475"/>
      <c r="V954" s="475"/>
      <c r="W954" s="475"/>
      <c r="X954" s="475"/>
      <c r="Y954" s="475"/>
      <c r="Z954" s="475"/>
    </row>
    <row r="955" customHeight="1" spans="1:26">
      <c r="A955" s="475"/>
      <c r="B955" s="475"/>
      <c r="C955" s="475"/>
      <c r="D955" s="475"/>
      <c r="E955" s="475"/>
      <c r="F955" s="475"/>
      <c r="G955" s="475"/>
      <c r="H955" s="475"/>
      <c r="I955" s="475"/>
      <c r="J955" s="475"/>
      <c r="K955" s="475"/>
      <c r="L955" s="475"/>
      <c r="M955" s="475"/>
      <c r="N955" s="475"/>
      <c r="O955" s="475"/>
      <c r="P955" s="475"/>
      <c r="Q955" s="475"/>
      <c r="R955" s="475"/>
      <c r="S955" s="475"/>
      <c r="T955" s="475"/>
      <c r="U955" s="475"/>
      <c r="V955" s="475"/>
      <c r="W955" s="475"/>
      <c r="X955" s="475"/>
      <c r="Y955" s="475"/>
      <c r="Z955" s="475"/>
    </row>
    <row r="956" customHeight="1" spans="1:26">
      <c r="A956" s="475"/>
      <c r="B956" s="475"/>
      <c r="C956" s="475"/>
      <c r="D956" s="475"/>
      <c r="E956" s="475"/>
      <c r="F956" s="475"/>
      <c r="G956" s="475"/>
      <c r="H956" s="475"/>
      <c r="I956" s="475"/>
      <c r="J956" s="475"/>
      <c r="K956" s="475"/>
      <c r="L956" s="475"/>
      <c r="M956" s="475"/>
      <c r="N956" s="475"/>
      <c r="O956" s="475"/>
      <c r="P956" s="475"/>
      <c r="Q956" s="475"/>
      <c r="R956" s="475"/>
      <c r="S956" s="475"/>
      <c r="T956" s="475"/>
      <c r="U956" s="475"/>
      <c r="V956" s="475"/>
      <c r="W956" s="475"/>
      <c r="X956" s="475"/>
      <c r="Y956" s="475"/>
      <c r="Z956" s="475"/>
    </row>
    <row r="957" customHeight="1" spans="1:26">
      <c r="A957" s="475"/>
      <c r="B957" s="475"/>
      <c r="C957" s="475"/>
      <c r="D957" s="475"/>
      <c r="E957" s="475"/>
      <c r="F957" s="475"/>
      <c r="G957" s="475"/>
      <c r="H957" s="475"/>
      <c r="I957" s="475"/>
      <c r="J957" s="475"/>
      <c r="K957" s="475"/>
      <c r="L957" s="475"/>
      <c r="M957" s="475"/>
      <c r="N957" s="475"/>
      <c r="O957" s="475"/>
      <c r="P957" s="475"/>
      <c r="Q957" s="475"/>
      <c r="R957" s="475"/>
      <c r="S957" s="475"/>
      <c r="T957" s="475"/>
      <c r="U957" s="475"/>
      <c r="V957" s="475"/>
      <c r="W957" s="475"/>
      <c r="X957" s="475"/>
      <c r="Y957" s="475"/>
      <c r="Z957" s="475"/>
    </row>
    <row r="958" customHeight="1" spans="1:26">
      <c r="A958" s="475"/>
      <c r="B958" s="475"/>
      <c r="C958" s="475"/>
      <c r="D958" s="475"/>
      <c r="E958" s="475"/>
      <c r="F958" s="475"/>
      <c r="G958" s="475"/>
      <c r="H958" s="475"/>
      <c r="I958" s="475"/>
      <c r="J958" s="475"/>
      <c r="K958" s="475"/>
      <c r="L958" s="475"/>
      <c r="M958" s="475"/>
      <c r="N958" s="475"/>
      <c r="O958" s="475"/>
      <c r="P958" s="475"/>
      <c r="Q958" s="475"/>
      <c r="R958" s="475"/>
      <c r="S958" s="475"/>
      <c r="T958" s="475"/>
      <c r="U958" s="475"/>
      <c r="V958" s="475"/>
      <c r="W958" s="475"/>
      <c r="X958" s="475"/>
      <c r="Y958" s="475"/>
      <c r="Z958" s="475"/>
    </row>
    <row r="959" customHeight="1" spans="1:26">
      <c r="A959" s="475"/>
      <c r="B959" s="475"/>
      <c r="C959" s="475"/>
      <c r="D959" s="475"/>
      <c r="E959" s="475"/>
      <c r="F959" s="475"/>
      <c r="G959" s="475"/>
      <c r="H959" s="475"/>
      <c r="I959" s="475"/>
      <c r="J959" s="475"/>
      <c r="K959" s="475"/>
      <c r="L959" s="475"/>
      <c r="M959" s="475"/>
      <c r="N959" s="475"/>
      <c r="O959" s="475"/>
      <c r="P959" s="475"/>
      <c r="Q959" s="475"/>
      <c r="R959" s="475"/>
      <c r="S959" s="475"/>
      <c r="T959" s="475"/>
      <c r="U959" s="475"/>
      <c r="V959" s="475"/>
      <c r="W959" s="475"/>
      <c r="X959" s="475"/>
      <c r="Y959" s="475"/>
      <c r="Z959" s="475"/>
    </row>
    <row r="960" customHeight="1" spans="1:26">
      <c r="A960" s="475"/>
      <c r="B960" s="475"/>
      <c r="C960" s="475"/>
      <c r="D960" s="475"/>
      <c r="E960" s="475"/>
      <c r="F960" s="475"/>
      <c r="G960" s="475"/>
      <c r="H960" s="475"/>
      <c r="I960" s="475"/>
      <c r="J960" s="475"/>
      <c r="K960" s="475"/>
      <c r="L960" s="475"/>
      <c r="M960" s="475"/>
      <c r="N960" s="475"/>
      <c r="O960" s="475"/>
      <c r="P960" s="475"/>
      <c r="Q960" s="475"/>
      <c r="R960" s="475"/>
      <c r="S960" s="475"/>
      <c r="T960" s="475"/>
      <c r="U960" s="475"/>
      <c r="V960" s="475"/>
      <c r="W960" s="475"/>
      <c r="X960" s="475"/>
      <c r="Y960" s="475"/>
      <c r="Z960" s="475"/>
    </row>
    <row r="961" customHeight="1" spans="1:26">
      <c r="A961" s="475"/>
      <c r="B961" s="475"/>
      <c r="C961" s="475"/>
      <c r="D961" s="475"/>
      <c r="E961" s="475"/>
      <c r="F961" s="475"/>
      <c r="G961" s="475"/>
      <c r="H961" s="475"/>
      <c r="I961" s="475"/>
      <c r="J961" s="475"/>
      <c r="K961" s="475"/>
      <c r="L961" s="475"/>
      <c r="M961" s="475"/>
      <c r="N961" s="475"/>
      <c r="O961" s="475"/>
      <c r="P961" s="475"/>
      <c r="Q961" s="475"/>
      <c r="R961" s="475"/>
      <c r="S961" s="475"/>
      <c r="T961" s="475"/>
      <c r="U961" s="475"/>
      <c r="V961" s="475"/>
      <c r="W961" s="475"/>
      <c r="X961" s="475"/>
      <c r="Y961" s="475"/>
      <c r="Z961" s="475"/>
    </row>
    <row r="962" customHeight="1" spans="1:26">
      <c r="A962" s="475"/>
      <c r="B962" s="475"/>
      <c r="C962" s="475"/>
      <c r="D962" s="475"/>
      <c r="E962" s="475"/>
      <c r="F962" s="475"/>
      <c r="G962" s="475"/>
      <c r="H962" s="475"/>
      <c r="I962" s="475"/>
      <c r="J962" s="475"/>
      <c r="K962" s="475"/>
      <c r="L962" s="475"/>
      <c r="M962" s="475"/>
      <c r="N962" s="475"/>
      <c r="O962" s="475"/>
      <c r="P962" s="475"/>
      <c r="Q962" s="475"/>
      <c r="R962" s="475"/>
      <c r="S962" s="475"/>
      <c r="T962" s="475"/>
      <c r="U962" s="475"/>
      <c r="V962" s="475"/>
      <c r="W962" s="475"/>
      <c r="X962" s="475"/>
      <c r="Y962" s="475"/>
      <c r="Z962" s="475"/>
    </row>
    <row r="963" customHeight="1" spans="1:26">
      <c r="A963" s="475"/>
      <c r="B963" s="475"/>
      <c r="C963" s="475"/>
      <c r="D963" s="475"/>
      <c r="E963" s="475"/>
      <c r="F963" s="475"/>
      <c r="G963" s="475"/>
      <c r="H963" s="475"/>
      <c r="I963" s="475"/>
      <c r="J963" s="475"/>
      <c r="K963" s="475"/>
      <c r="L963" s="475"/>
      <c r="M963" s="475"/>
      <c r="N963" s="475"/>
      <c r="O963" s="475"/>
      <c r="P963" s="475"/>
      <c r="Q963" s="475"/>
      <c r="R963" s="475"/>
      <c r="S963" s="475"/>
      <c r="T963" s="475"/>
      <c r="U963" s="475"/>
      <c r="V963" s="475"/>
      <c r="W963" s="475"/>
      <c r="X963" s="475"/>
      <c r="Y963" s="475"/>
      <c r="Z963" s="475"/>
    </row>
    <row r="964" customHeight="1" spans="1:26">
      <c r="A964" s="475"/>
      <c r="B964" s="475"/>
      <c r="C964" s="475"/>
      <c r="D964" s="475"/>
      <c r="E964" s="475"/>
      <c r="F964" s="475"/>
      <c r="G964" s="475"/>
      <c r="H964" s="475"/>
      <c r="I964" s="475"/>
      <c r="J964" s="475"/>
      <c r="K964" s="475"/>
      <c r="L964" s="475"/>
      <c r="M964" s="475"/>
      <c r="N964" s="475"/>
      <c r="O964" s="475"/>
      <c r="P964" s="475"/>
      <c r="Q964" s="475"/>
      <c r="R964" s="475"/>
      <c r="S964" s="475"/>
      <c r="T964" s="475"/>
      <c r="U964" s="475"/>
      <c r="V964" s="475"/>
      <c r="W964" s="475"/>
      <c r="X964" s="475"/>
      <c r="Y964" s="475"/>
      <c r="Z964" s="475"/>
    </row>
    <row r="965" customHeight="1" spans="1:26">
      <c r="A965" s="475"/>
      <c r="B965" s="475"/>
      <c r="C965" s="475"/>
      <c r="D965" s="475"/>
      <c r="E965" s="475"/>
      <c r="F965" s="475"/>
      <c r="G965" s="475"/>
      <c r="H965" s="475"/>
      <c r="I965" s="475"/>
      <c r="J965" s="475"/>
      <c r="K965" s="475"/>
      <c r="L965" s="475"/>
      <c r="M965" s="475"/>
      <c r="N965" s="475"/>
      <c r="O965" s="475"/>
      <c r="P965" s="475"/>
      <c r="Q965" s="475"/>
      <c r="R965" s="475"/>
      <c r="S965" s="475"/>
      <c r="T965" s="475"/>
      <c r="U965" s="475"/>
      <c r="V965" s="475"/>
      <c r="W965" s="475"/>
      <c r="X965" s="475"/>
      <c r="Y965" s="475"/>
      <c r="Z965" s="475"/>
    </row>
    <row r="966" customHeight="1" spans="1:26">
      <c r="A966" s="475"/>
      <c r="B966" s="475"/>
      <c r="C966" s="475"/>
      <c r="D966" s="475"/>
      <c r="E966" s="475"/>
      <c r="F966" s="475"/>
      <c r="G966" s="475"/>
      <c r="H966" s="475"/>
      <c r="I966" s="475"/>
      <c r="J966" s="475"/>
      <c r="K966" s="475"/>
      <c r="L966" s="475"/>
      <c r="M966" s="475"/>
      <c r="N966" s="475"/>
      <c r="O966" s="475"/>
      <c r="P966" s="475"/>
      <c r="Q966" s="475"/>
      <c r="R966" s="475"/>
      <c r="S966" s="475"/>
      <c r="T966" s="475"/>
      <c r="U966" s="475"/>
      <c r="V966" s="475"/>
      <c r="W966" s="475"/>
      <c r="X966" s="475"/>
      <c r="Y966" s="475"/>
      <c r="Z966" s="475"/>
    </row>
    <row r="967" customHeight="1" spans="1:26">
      <c r="A967" s="475"/>
      <c r="B967" s="475"/>
      <c r="C967" s="475"/>
      <c r="D967" s="475"/>
      <c r="E967" s="475"/>
      <c r="F967" s="475"/>
      <c r="G967" s="475"/>
      <c r="H967" s="475"/>
      <c r="I967" s="475"/>
      <c r="J967" s="475"/>
      <c r="K967" s="475"/>
      <c r="L967" s="475"/>
      <c r="M967" s="475"/>
      <c r="N967" s="475"/>
      <c r="O967" s="475"/>
      <c r="P967" s="475"/>
      <c r="Q967" s="475"/>
      <c r="R967" s="475"/>
      <c r="S967" s="475"/>
      <c r="T967" s="475"/>
      <c r="U967" s="475"/>
      <c r="V967" s="475"/>
      <c r="W967" s="475"/>
      <c r="X967" s="475"/>
      <c r="Y967" s="475"/>
      <c r="Z967" s="475"/>
    </row>
    <row r="968" customHeight="1" spans="1:26">
      <c r="A968" s="475"/>
      <c r="B968" s="475"/>
      <c r="C968" s="475"/>
      <c r="D968" s="475"/>
      <c r="E968" s="475"/>
      <c r="F968" s="475"/>
      <c r="G968" s="475"/>
      <c r="H968" s="475"/>
      <c r="I968" s="475"/>
      <c r="J968" s="475"/>
      <c r="K968" s="475"/>
      <c r="L968" s="475"/>
      <c r="M968" s="475"/>
      <c r="N968" s="475"/>
      <c r="O968" s="475"/>
      <c r="P968" s="475"/>
      <c r="Q968" s="475"/>
      <c r="R968" s="475"/>
      <c r="S968" s="475"/>
      <c r="T968" s="475"/>
      <c r="U968" s="475"/>
      <c r="V968" s="475"/>
      <c r="W968" s="475"/>
      <c r="X968" s="475"/>
      <c r="Y968" s="475"/>
      <c r="Z968" s="475"/>
    </row>
    <row r="969" customHeight="1" spans="1:26">
      <c r="A969" s="475"/>
      <c r="B969" s="475"/>
      <c r="C969" s="475"/>
      <c r="D969" s="475"/>
      <c r="E969" s="475"/>
      <c r="F969" s="475"/>
      <c r="G969" s="475"/>
      <c r="H969" s="475"/>
      <c r="I969" s="475"/>
      <c r="J969" s="475"/>
      <c r="K969" s="475"/>
      <c r="L969" s="475"/>
      <c r="M969" s="475"/>
      <c r="N969" s="475"/>
      <c r="O969" s="475"/>
      <c r="P969" s="475"/>
      <c r="Q969" s="475"/>
      <c r="R969" s="475"/>
      <c r="S969" s="475"/>
      <c r="T969" s="475"/>
      <c r="U969" s="475"/>
      <c r="V969" s="475"/>
      <c r="W969" s="475"/>
      <c r="X969" s="475"/>
      <c r="Y969" s="475"/>
      <c r="Z969" s="475"/>
    </row>
    <row r="970" customHeight="1" spans="1:26">
      <c r="A970" s="475"/>
      <c r="B970" s="475"/>
      <c r="C970" s="475"/>
      <c r="D970" s="475"/>
      <c r="E970" s="475"/>
      <c r="F970" s="475"/>
      <c r="G970" s="475"/>
      <c r="H970" s="475"/>
      <c r="I970" s="475"/>
      <c r="J970" s="475"/>
      <c r="K970" s="475"/>
      <c r="L970" s="475"/>
      <c r="M970" s="475"/>
      <c r="N970" s="475"/>
      <c r="O970" s="475"/>
      <c r="P970" s="475"/>
      <c r="Q970" s="475"/>
      <c r="R970" s="475"/>
      <c r="S970" s="475"/>
      <c r="T970" s="475"/>
      <c r="U970" s="475"/>
      <c r="V970" s="475"/>
      <c r="W970" s="475"/>
      <c r="X970" s="475"/>
      <c r="Y970" s="475"/>
      <c r="Z970" s="475"/>
    </row>
    <row r="971" customHeight="1" spans="1:26">
      <c r="A971" s="475"/>
      <c r="B971" s="475"/>
      <c r="C971" s="475"/>
      <c r="D971" s="475"/>
      <c r="E971" s="475"/>
      <c r="F971" s="475"/>
      <c r="G971" s="475"/>
      <c r="H971" s="475"/>
      <c r="I971" s="475"/>
      <c r="J971" s="475"/>
      <c r="K971" s="475"/>
      <c r="L971" s="475"/>
      <c r="M971" s="475"/>
      <c r="N971" s="475"/>
      <c r="O971" s="475"/>
      <c r="P971" s="475"/>
      <c r="Q971" s="475"/>
      <c r="R971" s="475"/>
      <c r="S971" s="475"/>
      <c r="T971" s="475"/>
      <c r="U971" s="475"/>
      <c r="V971" s="475"/>
      <c r="W971" s="475"/>
      <c r="X971" s="475"/>
      <c r="Y971" s="475"/>
      <c r="Z971" s="475"/>
    </row>
    <row r="972" customHeight="1" spans="1:26">
      <c r="A972" s="475"/>
      <c r="B972" s="475"/>
      <c r="C972" s="475"/>
      <c r="D972" s="475"/>
      <c r="E972" s="475"/>
      <c r="F972" s="475"/>
      <c r="G972" s="475"/>
      <c r="H972" s="475"/>
      <c r="I972" s="475"/>
      <c r="J972" s="475"/>
      <c r="K972" s="475"/>
      <c r="L972" s="475"/>
      <c r="M972" s="475"/>
      <c r="N972" s="475"/>
      <c r="O972" s="475"/>
      <c r="P972" s="475"/>
      <c r="Q972" s="475"/>
      <c r="R972" s="475"/>
      <c r="S972" s="475"/>
      <c r="T972" s="475"/>
      <c r="U972" s="475"/>
      <c r="V972" s="475"/>
      <c r="W972" s="475"/>
      <c r="X972" s="475"/>
      <c r="Y972" s="475"/>
      <c r="Z972" s="475"/>
    </row>
    <row r="973" customHeight="1" spans="1:26">
      <c r="A973" s="475"/>
      <c r="B973" s="475"/>
      <c r="C973" s="475"/>
      <c r="D973" s="475"/>
      <c r="E973" s="475"/>
      <c r="F973" s="475"/>
      <c r="G973" s="475"/>
      <c r="H973" s="475"/>
      <c r="I973" s="475"/>
      <c r="J973" s="475"/>
      <c r="K973" s="475"/>
      <c r="L973" s="475"/>
      <c r="M973" s="475"/>
      <c r="N973" s="475"/>
      <c r="O973" s="475"/>
      <c r="P973" s="475"/>
      <c r="Q973" s="475"/>
      <c r="R973" s="475"/>
      <c r="S973" s="475"/>
      <c r="T973" s="475"/>
      <c r="U973" s="475"/>
      <c r="V973" s="475"/>
      <c r="W973" s="475"/>
      <c r="X973" s="475"/>
      <c r="Y973" s="475"/>
      <c r="Z973" s="475"/>
    </row>
    <row r="974" customHeight="1" spans="1:26">
      <c r="A974" s="475"/>
      <c r="B974" s="475"/>
      <c r="C974" s="475"/>
      <c r="D974" s="475"/>
      <c r="E974" s="475"/>
      <c r="F974" s="475"/>
      <c r="G974" s="475"/>
      <c r="H974" s="475"/>
      <c r="I974" s="475"/>
      <c r="J974" s="475"/>
      <c r="K974" s="475"/>
      <c r="L974" s="475"/>
      <c r="M974" s="475"/>
      <c r="N974" s="475"/>
      <c r="O974" s="475"/>
      <c r="P974" s="475"/>
      <c r="Q974" s="475"/>
      <c r="R974" s="475"/>
      <c r="S974" s="475"/>
      <c r="T974" s="475"/>
      <c r="U974" s="475"/>
      <c r="V974" s="475"/>
      <c r="W974" s="475"/>
      <c r="X974" s="475"/>
      <c r="Y974" s="475"/>
      <c r="Z974" s="475"/>
    </row>
    <row r="975" customHeight="1" spans="1:26">
      <c r="A975" s="475"/>
      <c r="B975" s="475"/>
      <c r="C975" s="475"/>
      <c r="D975" s="475"/>
      <c r="E975" s="475"/>
      <c r="F975" s="475"/>
      <c r="G975" s="475"/>
      <c r="H975" s="475"/>
      <c r="I975" s="475"/>
      <c r="J975" s="475"/>
      <c r="K975" s="475"/>
      <c r="L975" s="475"/>
      <c r="M975" s="475"/>
      <c r="N975" s="475"/>
      <c r="O975" s="475"/>
      <c r="P975" s="475"/>
      <c r="Q975" s="475"/>
      <c r="R975" s="475"/>
      <c r="S975" s="475"/>
      <c r="T975" s="475"/>
      <c r="U975" s="475"/>
      <c r="V975" s="475"/>
      <c r="W975" s="475"/>
      <c r="X975" s="475"/>
      <c r="Y975" s="475"/>
      <c r="Z975" s="475"/>
    </row>
    <row r="976" customHeight="1" spans="1:26">
      <c r="A976" s="475"/>
      <c r="B976" s="475"/>
      <c r="C976" s="475"/>
      <c r="D976" s="475"/>
      <c r="E976" s="475"/>
      <c r="F976" s="475"/>
      <c r="G976" s="475"/>
      <c r="H976" s="475"/>
      <c r="I976" s="475"/>
      <c r="J976" s="475"/>
      <c r="K976" s="475"/>
      <c r="L976" s="475"/>
      <c r="M976" s="475"/>
      <c r="N976" s="475"/>
      <c r="O976" s="475"/>
      <c r="P976" s="475"/>
      <c r="Q976" s="475"/>
      <c r="R976" s="475"/>
      <c r="S976" s="475"/>
      <c r="T976" s="475"/>
      <c r="U976" s="475"/>
      <c r="V976" s="475"/>
      <c r="W976" s="475"/>
      <c r="X976" s="475"/>
      <c r="Y976" s="475"/>
      <c r="Z976" s="475"/>
    </row>
    <row r="977" customHeight="1" spans="1:26">
      <c r="A977" s="475"/>
      <c r="B977" s="475"/>
      <c r="C977" s="475"/>
      <c r="D977" s="475"/>
      <c r="E977" s="475"/>
      <c r="F977" s="475"/>
      <c r="G977" s="475"/>
      <c r="H977" s="475"/>
      <c r="I977" s="475"/>
      <c r="J977" s="475"/>
      <c r="K977" s="475"/>
      <c r="L977" s="475"/>
      <c r="M977" s="475"/>
      <c r="N977" s="475"/>
      <c r="O977" s="475"/>
      <c r="P977" s="475"/>
      <c r="Q977" s="475"/>
      <c r="R977" s="475"/>
      <c r="S977" s="475"/>
      <c r="T977" s="475"/>
      <c r="U977" s="475"/>
      <c r="V977" s="475"/>
      <c r="W977" s="475"/>
      <c r="X977" s="475"/>
      <c r="Y977" s="475"/>
      <c r="Z977" s="475"/>
    </row>
    <row r="978" customHeight="1" spans="1:26">
      <c r="A978" s="475"/>
      <c r="B978" s="475"/>
      <c r="C978" s="475"/>
      <c r="D978" s="475"/>
      <c r="E978" s="475"/>
      <c r="F978" s="475"/>
      <c r="G978" s="475"/>
      <c r="H978" s="475"/>
      <c r="I978" s="475"/>
      <c r="J978" s="475"/>
      <c r="K978" s="475"/>
      <c r="L978" s="475"/>
      <c r="M978" s="475"/>
      <c r="N978" s="475"/>
      <c r="O978" s="475"/>
      <c r="P978" s="475"/>
      <c r="Q978" s="475"/>
      <c r="R978" s="475"/>
      <c r="S978" s="475"/>
      <c r="T978" s="475"/>
      <c r="U978" s="475"/>
      <c r="V978" s="475"/>
      <c r="W978" s="475"/>
      <c r="X978" s="475"/>
      <c r="Y978" s="475"/>
      <c r="Z978" s="475"/>
    </row>
    <row r="979" customHeight="1" spans="1:26">
      <c r="A979" s="475"/>
      <c r="B979" s="475"/>
      <c r="C979" s="475"/>
      <c r="D979" s="475"/>
      <c r="E979" s="475"/>
      <c r="F979" s="475"/>
      <c r="G979" s="475"/>
      <c r="H979" s="475"/>
      <c r="I979" s="475"/>
      <c r="J979" s="475"/>
      <c r="K979" s="475"/>
      <c r="L979" s="475"/>
      <c r="M979" s="475"/>
      <c r="N979" s="475"/>
      <c r="O979" s="475"/>
      <c r="P979" s="475"/>
      <c r="Q979" s="475"/>
      <c r="R979" s="475"/>
      <c r="S979" s="475"/>
      <c r="T979" s="475"/>
      <c r="U979" s="475"/>
      <c r="V979" s="475"/>
      <c r="W979" s="475"/>
      <c r="X979" s="475"/>
      <c r="Y979" s="475"/>
      <c r="Z979" s="475"/>
    </row>
    <row r="980" customHeight="1" spans="1:26">
      <c r="A980" s="475"/>
      <c r="B980" s="475"/>
      <c r="C980" s="475"/>
      <c r="D980" s="475"/>
      <c r="E980" s="475"/>
      <c r="F980" s="475"/>
      <c r="G980" s="475"/>
      <c r="H980" s="475"/>
      <c r="I980" s="475"/>
      <c r="J980" s="475"/>
      <c r="K980" s="475"/>
      <c r="L980" s="475"/>
      <c r="M980" s="475"/>
      <c r="N980" s="475"/>
      <c r="O980" s="475"/>
      <c r="P980" s="475"/>
      <c r="Q980" s="475"/>
      <c r="R980" s="475"/>
      <c r="S980" s="475"/>
      <c r="T980" s="475"/>
      <c r="U980" s="475"/>
      <c r="V980" s="475"/>
      <c r="W980" s="475"/>
      <c r="X980" s="475"/>
      <c r="Y980" s="475"/>
      <c r="Z980" s="475"/>
    </row>
    <row r="981" customHeight="1" spans="1:26">
      <c r="A981" s="475"/>
      <c r="B981" s="475"/>
      <c r="C981" s="475"/>
      <c r="D981" s="475"/>
      <c r="E981" s="475"/>
      <c r="F981" s="475"/>
      <c r="G981" s="475"/>
      <c r="H981" s="475"/>
      <c r="I981" s="475"/>
      <c r="J981" s="475"/>
      <c r="K981" s="475"/>
      <c r="L981" s="475"/>
      <c r="M981" s="475"/>
      <c r="N981" s="475"/>
      <c r="O981" s="475"/>
      <c r="P981" s="475"/>
      <c r="Q981" s="475"/>
      <c r="R981" s="475"/>
      <c r="S981" s="475"/>
      <c r="T981" s="475"/>
      <c r="U981" s="475"/>
      <c r="V981" s="475"/>
      <c r="W981" s="475"/>
      <c r="X981" s="475"/>
      <c r="Y981" s="475"/>
      <c r="Z981" s="475"/>
    </row>
    <row r="982" customHeight="1" spans="1:26">
      <c r="A982" s="475"/>
      <c r="B982" s="475"/>
      <c r="C982" s="475"/>
      <c r="D982" s="475"/>
      <c r="E982" s="475"/>
      <c r="F982" s="475"/>
      <c r="G982" s="475"/>
      <c r="H982" s="475"/>
      <c r="I982" s="475"/>
      <c r="J982" s="475"/>
      <c r="K982" s="475"/>
      <c r="L982" s="475"/>
      <c r="M982" s="475"/>
      <c r="N982" s="475"/>
      <c r="O982" s="475"/>
      <c r="P982" s="475"/>
      <c r="Q982" s="475"/>
      <c r="R982" s="475"/>
      <c r="S982" s="475"/>
      <c r="T982" s="475"/>
      <c r="U982" s="475"/>
      <c r="V982" s="475"/>
      <c r="W982" s="475"/>
      <c r="X982" s="475"/>
      <c r="Y982" s="475"/>
      <c r="Z982" s="475"/>
    </row>
    <row r="983" customHeight="1" spans="1:26">
      <c r="A983" s="475"/>
      <c r="B983" s="475"/>
      <c r="C983" s="475"/>
      <c r="D983" s="475"/>
      <c r="E983" s="475"/>
      <c r="F983" s="475"/>
      <c r="G983" s="475"/>
      <c r="H983" s="475"/>
      <c r="I983" s="475"/>
      <c r="J983" s="475"/>
      <c r="K983" s="475"/>
      <c r="L983" s="475"/>
      <c r="M983" s="475"/>
      <c r="N983" s="475"/>
      <c r="O983" s="475"/>
      <c r="P983" s="475"/>
      <c r="Q983" s="475"/>
      <c r="R983" s="475"/>
      <c r="S983" s="475"/>
      <c r="T983" s="475"/>
      <c r="U983" s="475"/>
      <c r="V983" s="475"/>
      <c r="W983" s="475"/>
      <c r="X983" s="475"/>
      <c r="Y983" s="475"/>
      <c r="Z983" s="475"/>
    </row>
    <row r="984" customHeight="1" spans="1:26">
      <c r="A984" s="475"/>
      <c r="B984" s="475"/>
      <c r="C984" s="475"/>
      <c r="D984" s="475"/>
      <c r="E984" s="475"/>
      <c r="F984" s="475"/>
      <c r="G984" s="475"/>
      <c r="H984" s="475"/>
      <c r="I984" s="475"/>
      <c r="J984" s="475"/>
      <c r="K984" s="475"/>
      <c r="L984" s="475"/>
      <c r="M984" s="475"/>
      <c r="N984" s="475"/>
      <c r="O984" s="475"/>
      <c r="P984" s="475"/>
      <c r="Q984" s="475"/>
      <c r="R984" s="475"/>
      <c r="S984" s="475"/>
      <c r="T984" s="475"/>
      <c r="U984" s="475"/>
      <c r="V984" s="475"/>
      <c r="W984" s="475"/>
      <c r="X984" s="475"/>
      <c r="Y984" s="475"/>
      <c r="Z984" s="475"/>
    </row>
    <row r="985" customHeight="1" spans="1:26">
      <c r="A985" s="475"/>
      <c r="B985" s="475"/>
      <c r="C985" s="475"/>
      <c r="D985" s="475"/>
      <c r="E985" s="475"/>
      <c r="F985" s="475"/>
      <c r="G985" s="475"/>
      <c r="H985" s="475"/>
      <c r="I985" s="475"/>
      <c r="J985" s="475"/>
      <c r="K985" s="475"/>
      <c r="L985" s="475"/>
      <c r="M985" s="475"/>
      <c r="N985" s="475"/>
      <c r="O985" s="475"/>
      <c r="P985" s="475"/>
      <c r="Q985" s="475"/>
      <c r="R985" s="475"/>
      <c r="S985" s="475"/>
      <c r="T985" s="475"/>
      <c r="U985" s="475"/>
      <c r="V985" s="475"/>
      <c r="W985" s="475"/>
      <c r="X985" s="475"/>
      <c r="Y985" s="475"/>
      <c r="Z985" s="475"/>
    </row>
    <row r="986" customHeight="1" spans="1:26">
      <c r="A986" s="475"/>
      <c r="B986" s="475"/>
      <c r="C986" s="475"/>
      <c r="D986" s="475"/>
      <c r="E986" s="475"/>
      <c r="F986" s="475"/>
      <c r="G986" s="475"/>
      <c r="H986" s="475"/>
      <c r="I986" s="475"/>
      <c r="J986" s="475"/>
      <c r="K986" s="475"/>
      <c r="L986" s="475"/>
      <c r="M986" s="475"/>
      <c r="N986" s="475"/>
      <c r="O986" s="475"/>
      <c r="P986" s="475"/>
      <c r="Q986" s="475"/>
      <c r="R986" s="475"/>
      <c r="S986" s="475"/>
      <c r="T986" s="475"/>
      <c r="U986" s="475"/>
      <c r="V986" s="475"/>
      <c r="W986" s="475"/>
      <c r="X986" s="475"/>
      <c r="Y986" s="475"/>
      <c r="Z986" s="475"/>
    </row>
    <row r="987" customHeight="1" spans="1:26">
      <c r="A987" s="475"/>
      <c r="B987" s="475"/>
      <c r="C987" s="475"/>
      <c r="D987" s="475"/>
      <c r="E987" s="475"/>
      <c r="F987" s="475"/>
      <c r="G987" s="475"/>
      <c r="H987" s="475"/>
      <c r="I987" s="475"/>
      <c r="J987" s="475"/>
      <c r="K987" s="475"/>
      <c r="L987" s="475"/>
      <c r="M987" s="475"/>
      <c r="N987" s="475"/>
      <c r="O987" s="475"/>
      <c r="P987" s="475"/>
      <c r="Q987" s="475"/>
      <c r="R987" s="475"/>
      <c r="S987" s="475"/>
      <c r="T987" s="475"/>
      <c r="U987" s="475"/>
      <c r="V987" s="475"/>
      <c r="W987" s="475"/>
      <c r="X987" s="475"/>
      <c r="Y987" s="475"/>
      <c r="Z987" s="475"/>
    </row>
    <row r="988" customHeight="1" spans="1:26">
      <c r="A988" s="475"/>
      <c r="B988" s="475"/>
      <c r="C988" s="475"/>
      <c r="D988" s="475"/>
      <c r="E988" s="475"/>
      <c r="F988" s="475"/>
      <c r="G988" s="475"/>
      <c r="H988" s="475"/>
      <c r="I988" s="475"/>
      <c r="J988" s="475"/>
      <c r="K988" s="475"/>
      <c r="L988" s="475"/>
      <c r="M988" s="475"/>
      <c r="N988" s="475"/>
      <c r="O988" s="475"/>
      <c r="P988" s="475"/>
      <c r="Q988" s="475"/>
      <c r="R988" s="475"/>
      <c r="S988" s="475"/>
      <c r="T988" s="475"/>
      <c r="U988" s="475"/>
      <c r="V988" s="475"/>
      <c r="W988" s="475"/>
      <c r="X988" s="475"/>
      <c r="Y988" s="475"/>
      <c r="Z988" s="475"/>
    </row>
    <row r="989" customHeight="1" spans="1:26">
      <c r="A989" s="475"/>
      <c r="B989" s="475"/>
      <c r="C989" s="475"/>
      <c r="D989" s="475"/>
      <c r="E989" s="475"/>
      <c r="F989" s="475"/>
      <c r="G989" s="475"/>
      <c r="H989" s="475"/>
      <c r="I989" s="475"/>
      <c r="J989" s="475"/>
      <c r="K989" s="475"/>
      <c r="L989" s="475"/>
      <c r="M989" s="475"/>
      <c r="N989" s="475"/>
      <c r="O989" s="475"/>
      <c r="P989" s="475"/>
      <c r="Q989" s="475"/>
      <c r="R989" s="475"/>
      <c r="S989" s="475"/>
      <c r="T989" s="475"/>
      <c r="U989" s="475"/>
      <c r="V989" s="475"/>
      <c r="W989" s="475"/>
      <c r="X989" s="475"/>
      <c r="Y989" s="475"/>
      <c r="Z989" s="475"/>
    </row>
    <row r="990" customHeight="1" spans="1:26">
      <c r="A990" s="475"/>
      <c r="B990" s="475"/>
      <c r="C990" s="475"/>
      <c r="D990" s="475"/>
      <c r="E990" s="475"/>
      <c r="F990" s="475"/>
      <c r="G990" s="475"/>
      <c r="H990" s="475"/>
      <c r="I990" s="475"/>
      <c r="J990" s="475"/>
      <c r="K990" s="475"/>
      <c r="L990" s="475"/>
      <c r="M990" s="475"/>
      <c r="N990" s="475"/>
      <c r="O990" s="475"/>
      <c r="P990" s="475"/>
      <c r="Q990" s="475"/>
      <c r="R990" s="475"/>
      <c r="S990" s="475"/>
      <c r="T990" s="475"/>
      <c r="U990" s="475"/>
      <c r="V990" s="475"/>
      <c r="W990" s="475"/>
      <c r="X990" s="475"/>
      <c r="Y990" s="475"/>
      <c r="Z990" s="475"/>
    </row>
    <row r="991" customHeight="1" spans="1:26">
      <c r="A991" s="475"/>
      <c r="B991" s="475"/>
      <c r="C991" s="475"/>
      <c r="D991" s="475"/>
      <c r="E991" s="475"/>
      <c r="F991" s="475"/>
      <c r="G991" s="475"/>
      <c r="H991" s="475"/>
      <c r="I991" s="475"/>
      <c r="J991" s="475"/>
      <c r="K991" s="475"/>
      <c r="L991" s="475"/>
      <c r="M991" s="475"/>
      <c r="N991" s="475"/>
      <c r="O991" s="475"/>
      <c r="P991" s="475"/>
      <c r="Q991" s="475"/>
      <c r="R991" s="475"/>
      <c r="S991" s="475"/>
      <c r="T991" s="475"/>
      <c r="U991" s="475"/>
      <c r="V991" s="475"/>
      <c r="W991" s="475"/>
      <c r="X991" s="475"/>
      <c r="Y991" s="475"/>
      <c r="Z991" s="475"/>
    </row>
    <row r="992" customHeight="1" spans="1:26">
      <c r="A992" s="475"/>
      <c r="B992" s="475"/>
      <c r="C992" s="475"/>
      <c r="D992" s="475"/>
      <c r="E992" s="475"/>
      <c r="F992" s="475"/>
      <c r="G992" s="475"/>
      <c r="H992" s="475"/>
      <c r="I992" s="475"/>
      <c r="J992" s="475"/>
      <c r="K992" s="475"/>
      <c r="L992" s="475"/>
      <c r="M992" s="475"/>
      <c r="N992" s="475"/>
      <c r="O992" s="475"/>
      <c r="P992" s="475"/>
      <c r="Q992" s="475"/>
      <c r="R992" s="475"/>
      <c r="S992" s="475"/>
      <c r="T992" s="475"/>
      <c r="U992" s="475"/>
      <c r="V992" s="475"/>
      <c r="W992" s="475"/>
      <c r="X992" s="475"/>
      <c r="Y992" s="475"/>
      <c r="Z992" s="475"/>
    </row>
    <row r="993" customHeight="1" spans="1:26">
      <c r="A993" s="475"/>
      <c r="B993" s="475"/>
      <c r="C993" s="475"/>
      <c r="D993" s="475"/>
      <c r="E993" s="475"/>
      <c r="F993" s="475"/>
      <c r="G993" s="475"/>
      <c r="H993" s="475"/>
      <c r="I993" s="475"/>
      <c r="J993" s="475"/>
      <c r="K993" s="475"/>
      <c r="L993" s="475"/>
      <c r="M993" s="475"/>
      <c r="N993" s="475"/>
      <c r="O993" s="475"/>
      <c r="P993" s="475"/>
      <c r="Q993" s="475"/>
      <c r="R993" s="475"/>
      <c r="S993" s="475"/>
      <c r="T993" s="475"/>
      <c r="U993" s="475"/>
      <c r="V993" s="475"/>
      <c r="W993" s="475"/>
      <c r="X993" s="475"/>
      <c r="Y993" s="475"/>
      <c r="Z993" s="475"/>
    </row>
    <row r="994" customHeight="1" spans="1:26">
      <c r="A994" s="475"/>
      <c r="B994" s="475"/>
      <c r="C994" s="475"/>
      <c r="D994" s="475"/>
      <c r="E994" s="475"/>
      <c r="F994" s="475"/>
      <c r="G994" s="475"/>
      <c r="H994" s="475"/>
      <c r="I994" s="475"/>
      <c r="J994" s="475"/>
      <c r="K994" s="475"/>
      <c r="L994" s="475"/>
      <c r="M994" s="475"/>
      <c r="N994" s="475"/>
      <c r="O994" s="475"/>
      <c r="P994" s="475"/>
      <c r="Q994" s="475"/>
      <c r="R994" s="475"/>
      <c r="S994" s="475"/>
      <c r="T994" s="475"/>
      <c r="U994" s="475"/>
      <c r="V994" s="475"/>
      <c r="W994" s="475"/>
      <c r="X994" s="475"/>
      <c r="Y994" s="475"/>
      <c r="Z994" s="475"/>
    </row>
    <row r="995" customHeight="1" spans="1:26">
      <c r="A995" s="475"/>
      <c r="B995" s="475"/>
      <c r="C995" s="475"/>
      <c r="D995" s="475"/>
      <c r="E995" s="475"/>
      <c r="F995" s="475"/>
      <c r="G995" s="475"/>
      <c r="H995" s="475"/>
      <c r="I995" s="475"/>
      <c r="J995" s="475"/>
      <c r="K995" s="475"/>
      <c r="L995" s="475"/>
      <c r="M995" s="475"/>
      <c r="N995" s="475"/>
      <c r="O995" s="475"/>
      <c r="P995" s="475"/>
      <c r="Q995" s="475"/>
      <c r="R995" s="475"/>
      <c r="S995" s="475"/>
      <c r="T995" s="475"/>
      <c r="U995" s="475"/>
      <c r="V995" s="475"/>
      <c r="W995" s="475"/>
      <c r="X995" s="475"/>
      <c r="Y995" s="475"/>
      <c r="Z995" s="475"/>
    </row>
    <row r="996" customHeight="1" spans="1:26">
      <c r="A996" s="475"/>
      <c r="B996" s="475"/>
      <c r="C996" s="475"/>
      <c r="D996" s="475"/>
      <c r="E996" s="475"/>
      <c r="F996" s="475"/>
      <c r="G996" s="475"/>
      <c r="H996" s="475"/>
      <c r="I996" s="475"/>
      <c r="J996" s="475"/>
      <c r="K996" s="475"/>
      <c r="L996" s="475"/>
      <c r="M996" s="475"/>
      <c r="N996" s="475"/>
      <c r="O996" s="475"/>
      <c r="P996" s="475"/>
      <c r="Q996" s="475"/>
      <c r="R996" s="475"/>
      <c r="S996" s="475"/>
      <c r="T996" s="475"/>
      <c r="U996" s="475"/>
      <c r="V996" s="475"/>
      <c r="W996" s="475"/>
      <c r="X996" s="475"/>
      <c r="Y996" s="475"/>
      <c r="Z996" s="475"/>
    </row>
    <row r="997" customHeight="1" spans="1:26">
      <c r="A997" s="475"/>
      <c r="B997" s="475"/>
      <c r="C997" s="475"/>
      <c r="D997" s="475"/>
      <c r="E997" s="475"/>
      <c r="F997" s="475"/>
      <c r="G997" s="475"/>
      <c r="H997" s="475"/>
      <c r="I997" s="475"/>
      <c r="J997" s="475"/>
      <c r="K997" s="475"/>
      <c r="L997" s="475"/>
      <c r="M997" s="475"/>
      <c r="N997" s="475"/>
      <c r="O997" s="475"/>
      <c r="P997" s="475"/>
      <c r="Q997" s="475"/>
      <c r="R997" s="475"/>
      <c r="S997" s="475"/>
      <c r="T997" s="475"/>
      <c r="U997" s="475"/>
      <c r="V997" s="475"/>
      <c r="W997" s="475"/>
      <c r="X997" s="475"/>
      <c r="Y997" s="475"/>
      <c r="Z997" s="475"/>
    </row>
    <row r="998" customHeight="1" spans="1:26">
      <c r="A998" s="475"/>
      <c r="B998" s="475"/>
      <c r="C998" s="475"/>
      <c r="D998" s="475"/>
      <c r="E998" s="475"/>
      <c r="F998" s="475"/>
      <c r="G998" s="475"/>
      <c r="H998" s="475"/>
      <c r="I998" s="475"/>
      <c r="J998" s="475"/>
      <c r="K998" s="475"/>
      <c r="L998" s="475"/>
      <c r="M998" s="475"/>
      <c r="N998" s="475"/>
      <c r="O998" s="475"/>
      <c r="P998" s="475"/>
      <c r="Q998" s="475"/>
      <c r="R998" s="475"/>
      <c r="S998" s="475"/>
      <c r="T998" s="475"/>
      <c r="U998" s="475"/>
      <c r="V998" s="475"/>
      <c r="W998" s="475"/>
      <c r="X998" s="475"/>
      <c r="Y998" s="475"/>
      <c r="Z998" s="475"/>
    </row>
    <row r="999" customHeight="1" spans="1:26">
      <c r="A999" s="475"/>
      <c r="B999" s="475"/>
      <c r="C999" s="475"/>
      <c r="D999" s="475"/>
      <c r="E999" s="475"/>
      <c r="F999" s="475"/>
      <c r="G999" s="475"/>
      <c r="H999" s="475"/>
      <c r="I999" s="475"/>
      <c r="J999" s="475"/>
      <c r="K999" s="475"/>
      <c r="L999" s="475"/>
      <c r="M999" s="475"/>
      <c r="N999" s="475"/>
      <c r="O999" s="475"/>
      <c r="P999" s="475"/>
      <c r="Q999" s="475"/>
      <c r="R999" s="475"/>
      <c r="S999" s="475"/>
      <c r="T999" s="475"/>
      <c r="U999" s="475"/>
      <c r="V999" s="475"/>
      <c r="W999" s="475"/>
      <c r="X999" s="475"/>
      <c r="Y999" s="475"/>
      <c r="Z999" s="475"/>
    </row>
    <row r="1000" customHeight="1" spans="1:26">
      <c r="A1000" s="475"/>
      <c r="B1000" s="475"/>
      <c r="C1000" s="475"/>
      <c r="D1000" s="475"/>
      <c r="E1000" s="475"/>
      <c r="F1000" s="475"/>
      <c r="G1000" s="475"/>
      <c r="H1000" s="475"/>
      <c r="I1000" s="475"/>
      <c r="J1000" s="475"/>
      <c r="K1000" s="475"/>
      <c r="L1000" s="475"/>
      <c r="M1000" s="475"/>
      <c r="N1000" s="475"/>
      <c r="O1000" s="475"/>
      <c r="P1000" s="475"/>
      <c r="Q1000" s="475"/>
      <c r="R1000" s="475"/>
      <c r="S1000" s="475"/>
      <c r="T1000" s="475"/>
      <c r="U1000" s="475"/>
      <c r="V1000" s="475"/>
      <c r="W1000" s="475"/>
      <c r="X1000" s="475"/>
      <c r="Y1000" s="475"/>
      <c r="Z1000" s="475"/>
    </row>
  </sheetData>
  <mergeCells count="49">
    <mergeCell ref="C4:C6"/>
    <mergeCell ref="C7:C9"/>
    <mergeCell ref="C10:C12"/>
    <mergeCell ref="C13:C15"/>
    <mergeCell ref="C16:C18"/>
    <mergeCell ref="C19:C21"/>
    <mergeCell ref="C22:C24"/>
    <mergeCell ref="D4:D6"/>
    <mergeCell ref="D7:D9"/>
    <mergeCell ref="D10:D12"/>
    <mergeCell ref="D13:D15"/>
    <mergeCell ref="D16:D18"/>
    <mergeCell ref="D19:D21"/>
    <mergeCell ref="D22:D24"/>
    <mergeCell ref="E4:E6"/>
    <mergeCell ref="E7:E9"/>
    <mergeCell ref="E10:E12"/>
    <mergeCell ref="E13:E15"/>
    <mergeCell ref="E16:E18"/>
    <mergeCell ref="E19:E21"/>
    <mergeCell ref="E22:E24"/>
    <mergeCell ref="F4:F6"/>
    <mergeCell ref="F7:F9"/>
    <mergeCell ref="F10:F12"/>
    <mergeCell ref="F13:F15"/>
    <mergeCell ref="F16:F18"/>
    <mergeCell ref="F19:F21"/>
    <mergeCell ref="F22:F24"/>
    <mergeCell ref="G4:G6"/>
    <mergeCell ref="G7:G9"/>
    <mergeCell ref="G10:G12"/>
    <mergeCell ref="G13:G15"/>
    <mergeCell ref="G16:G18"/>
    <mergeCell ref="G19:G21"/>
    <mergeCell ref="G22:G24"/>
    <mergeCell ref="H4:H6"/>
    <mergeCell ref="H7:H9"/>
    <mergeCell ref="H10:H12"/>
    <mergeCell ref="H13:H15"/>
    <mergeCell ref="H16:H18"/>
    <mergeCell ref="H19:H21"/>
    <mergeCell ref="H22:H24"/>
    <mergeCell ref="I4:I6"/>
    <mergeCell ref="I7:I9"/>
    <mergeCell ref="I10:I12"/>
    <mergeCell ref="I13:I15"/>
    <mergeCell ref="I16:I18"/>
    <mergeCell ref="I19:I21"/>
    <mergeCell ref="I22:I24"/>
  </mergeCells>
  <conditionalFormatting sqref="C4:I33">
    <cfRule type="expression" dxfId="0" priority="1">
      <formula>"yes bank"</formula>
    </cfRule>
  </conditionalFormatting>
  <hyperlinks>
    <hyperlink ref="C4" location="' IPO'!A1" display="IPO"/>
    <hyperlink ref="D4" location="'Yes Bank'!A1" display="Yes Bank"/>
    <hyperlink ref="E4" location="SFB!A1" display="SFB"/>
    <hyperlink ref="F4" location="' LC Housing'!A1" display="LC HOUSING"/>
    <hyperlink ref="G4" location="'Pvt vs Psu banks'!A1" display="Pvt vs Psu banks"/>
    <hyperlink ref="H4" location="' Formula Banks'!A1" display=" Formula Banks"/>
    <hyperlink ref="I4" location="Defence!A1" display="Defence"/>
    <hyperlink ref="C7" location="' Hotels'!A1" display=" Hotels"/>
    <hyperlink ref="D7" location="' Sector and Metrics'!A1" display=" Sector and Metrics"/>
    <hyperlink ref="E7" location="' Reality'!A1" display=" Reality"/>
    <hyperlink ref="F7" location="Indigrid!A1" display="Indigrid"/>
    <hyperlink ref="G7" location="EMS!A1" display="EMS"/>
    <hyperlink ref="H7" location="IREDA!A1" display="IREDA"/>
    <hyperlink ref="I7" location="'Bank of Maharashtra'!A1" display="Bank of Maharashtra"/>
    <hyperlink ref="C10" location="Insurance!A1" display="Insurance"/>
    <hyperlink ref="D10" location="Ites!A1" display="Ites"/>
    <hyperlink ref="E10" location="' Generation Cap'!A1" display=" Generation Cap"/>
    <hyperlink ref="F10" location="' Banks'!A1" display=" Banks"/>
    <hyperlink ref="G10" location="Hospitals!A1" display="Hospitals"/>
    <hyperlink ref="H10" location="' Renewable stock'!A1" display=" Renewable stock"/>
    <hyperlink ref="I10" location="' Pharma'!A1" display="Pharma"/>
    <hyperlink ref="C13" location="REIT!A1" display="Reit"/>
    <hyperlink ref="D13" location="' Invt trust'!A1" display=" Invt trust"/>
    <hyperlink ref="E13" location="Steel!A1" display="Steel"/>
    <hyperlink ref="F13" location="SBI!A1" display="SBI"/>
    <hyperlink ref="G13" location="'Carry Trade'!A1" display="Carry Trade"/>
    <hyperlink ref="H13" location="Electronics!A1" display=" Electronics"/>
    <hyperlink ref="I13" location="'Oil Refinery'!A1" display="Oil Refinery"/>
    <hyperlink ref="C16" location="' Power'!A1" display="Power"/>
    <hyperlink ref="D16" location="Telecom!A1" display="Telecom"/>
    <hyperlink ref="E16" location="' Bajaj vs TVS'!A1" display=" Bajaj vs TVS"/>
    <hyperlink ref="F16" location="'Intellect Design'!A1" display="Intellect Design"/>
    <hyperlink ref="G16" location="' Reits'!A1" display=" Reits"/>
    <hyperlink ref="H16" location="' ZYDUS'!A1" display=" ZYDUS"/>
    <hyperlink ref="I16" location="'Marksans Pharma LTD'!A1" display="Marksans Pharma LTD"/>
    <hyperlink ref="C19" location="'Gravita India'!A1" display="Gravita India"/>
    <hyperlink ref="D19" location="' Zen Technology'!A1" display=" Zen Technology"/>
    <hyperlink ref="E19" location="' Pricol'!A1" display=" Pricol"/>
    <hyperlink ref="F19" location="'Prince Pipes'!A1" display="Prince Pipes"/>
    <hyperlink ref="G19" location="'Ixigo &amp; Tbo Tek'!A1" display="Ixigo &amp; &#10;Tbo Tek"/>
    <hyperlink ref="H19" location="'Q2 software'!A1" display="Q2 software"/>
    <hyperlink ref="I19" location="' TechMah'!A1" display=" TechMah"/>
    <hyperlink ref="C22" location="Netweb!A1" display="Netweb"/>
    <hyperlink ref="I22" location="' Wealth creaters'!A1" display="Wealth Builders Vs Wealth Destroyer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5:M36"/>
  <sheetViews>
    <sheetView workbookViewId="0">
      <selection activeCell="A1" sqref="A1"/>
    </sheetView>
  </sheetViews>
  <sheetFormatPr defaultColWidth="12.6285714285714" defaultRowHeight="15.75" customHeight="1"/>
  <cols>
    <col min="3" max="3" width="15.247619047619" customWidth="1"/>
    <col min="4" max="4" width="29.1333333333333" customWidth="1"/>
    <col min="5" max="5" width="32" customWidth="1"/>
    <col min="6" max="6" width="22.1333333333333" customWidth="1"/>
    <col min="7" max="7" width="24.8761904761905" customWidth="1"/>
    <col min="8" max="8" width="31.6285714285714" customWidth="1"/>
    <col min="9" max="9" width="27.5047619047619" customWidth="1"/>
    <col min="13" max="13" width="110" customWidth="1"/>
  </cols>
  <sheetData>
    <row r="5" ht="29.25" customHeight="1" spans="3:9">
      <c r="C5" s="1387" t="s">
        <v>45</v>
      </c>
      <c r="D5" s="1387" t="s">
        <v>46</v>
      </c>
      <c r="E5" s="1387" t="s">
        <v>47</v>
      </c>
      <c r="F5" s="1387" t="s">
        <v>48</v>
      </c>
      <c r="G5" s="1387" t="s">
        <v>49</v>
      </c>
      <c r="H5" s="1387" t="s">
        <v>50</v>
      </c>
      <c r="I5" s="1387" t="s">
        <v>51</v>
      </c>
    </row>
    <row r="6" ht="34.5" spans="3:9">
      <c r="C6" s="1388">
        <v>1</v>
      </c>
      <c r="D6" s="1389" t="s">
        <v>52</v>
      </c>
      <c r="E6" s="1392" t="s">
        <v>53</v>
      </c>
      <c r="F6" s="1392" t="s">
        <v>54</v>
      </c>
      <c r="G6" s="1392" t="s">
        <v>55</v>
      </c>
      <c r="H6" s="1392" t="s">
        <v>56</v>
      </c>
      <c r="I6" s="1392" t="s">
        <v>57</v>
      </c>
    </row>
    <row r="7" ht="34.5" spans="3:9">
      <c r="C7" s="1390">
        <v>2</v>
      </c>
      <c r="D7" s="1391" t="s">
        <v>58</v>
      </c>
      <c r="E7" s="1393" t="s">
        <v>59</v>
      </c>
      <c r="F7" s="1393" t="s">
        <v>60</v>
      </c>
      <c r="G7" s="1393" t="s">
        <v>61</v>
      </c>
      <c r="H7" s="1393" t="s">
        <v>62</v>
      </c>
      <c r="I7" s="1393" t="s">
        <v>63</v>
      </c>
    </row>
    <row r="8" ht="69" spans="3:9">
      <c r="C8" s="1388">
        <v>3</v>
      </c>
      <c r="D8" s="1389" t="s">
        <v>64</v>
      </c>
      <c r="E8" s="1392" t="s">
        <v>65</v>
      </c>
      <c r="F8" s="1392" t="s">
        <v>66</v>
      </c>
      <c r="G8" s="1392" t="s">
        <v>67</v>
      </c>
      <c r="H8" s="1392" t="s">
        <v>68</v>
      </c>
      <c r="I8" s="1392" t="s">
        <v>69</v>
      </c>
    </row>
    <row r="9" ht="34.5" spans="3:9">
      <c r="C9" s="1390">
        <v>4</v>
      </c>
      <c r="D9" s="1391" t="s">
        <v>70</v>
      </c>
      <c r="E9" s="1394">
        <v>7196</v>
      </c>
      <c r="F9" s="1394">
        <v>6554</v>
      </c>
      <c r="G9" s="1394">
        <v>7020</v>
      </c>
      <c r="H9" s="1393" t="s">
        <v>71</v>
      </c>
      <c r="I9" s="1393" t="s">
        <v>72</v>
      </c>
    </row>
    <row r="10" ht="34.5" spans="3:9">
      <c r="C10" s="1388">
        <v>5</v>
      </c>
      <c r="D10" s="1389" t="s">
        <v>73</v>
      </c>
      <c r="E10" s="1395">
        <v>0.0493</v>
      </c>
      <c r="F10" s="1395">
        <v>0.0522</v>
      </c>
      <c r="G10" s="1395">
        <v>0.0491</v>
      </c>
      <c r="H10" s="1392" t="s">
        <v>74</v>
      </c>
      <c r="I10" s="1392" t="s">
        <v>75</v>
      </c>
    </row>
    <row r="11" ht="34.5" spans="3:9">
      <c r="C11" s="1390">
        <v>6</v>
      </c>
      <c r="D11" s="1391" t="s">
        <v>76</v>
      </c>
      <c r="E11" s="1396">
        <v>0.423</v>
      </c>
      <c r="F11" s="1396">
        <v>0.477</v>
      </c>
      <c r="G11" s="1396">
        <v>0.436</v>
      </c>
      <c r="H11" s="1393" t="s">
        <v>77</v>
      </c>
      <c r="I11" s="1393" t="s">
        <v>78</v>
      </c>
    </row>
    <row r="12" ht="18" spans="3:9">
      <c r="C12" s="1388">
        <v>7</v>
      </c>
      <c r="D12" s="1389" t="s">
        <v>79</v>
      </c>
      <c r="E12" s="1397">
        <v>2623</v>
      </c>
      <c r="F12" s="1397">
        <v>2297</v>
      </c>
      <c r="G12" s="1397">
        <v>2684</v>
      </c>
      <c r="H12" s="1392" t="s">
        <v>80</v>
      </c>
      <c r="I12" s="1392" t="s">
        <v>81</v>
      </c>
    </row>
    <row r="13" ht="34.5" spans="3:13">
      <c r="C13" s="1390">
        <v>8</v>
      </c>
      <c r="D13" s="1391" t="s">
        <v>82</v>
      </c>
      <c r="E13" s="1393">
        <v>794</v>
      </c>
      <c r="F13" s="1393">
        <v>579</v>
      </c>
      <c r="G13" s="1393">
        <v>669</v>
      </c>
      <c r="H13" s="1393" t="s">
        <v>83</v>
      </c>
      <c r="I13" s="1393" t="s">
        <v>84</v>
      </c>
      <c r="M13" s="1399" t="s">
        <v>85</v>
      </c>
    </row>
    <row r="14" ht="21" spans="3:13">
      <c r="C14" s="1388">
        <v>9</v>
      </c>
      <c r="D14" s="1389" t="s">
        <v>86</v>
      </c>
      <c r="E14" s="1397">
        <v>3305</v>
      </c>
      <c r="F14" s="1397">
        <v>3005</v>
      </c>
      <c r="G14" s="1397">
        <v>3344</v>
      </c>
      <c r="H14" s="1392" t="s">
        <v>87</v>
      </c>
      <c r="I14" s="1392" t="s">
        <v>88</v>
      </c>
      <c r="M14" s="1400" t="s">
        <v>89</v>
      </c>
    </row>
    <row r="15" ht="34.5" spans="3:13">
      <c r="C15" s="1390">
        <v>10</v>
      </c>
      <c r="D15" s="1391" t="s">
        <v>90</v>
      </c>
      <c r="E15" s="1396">
        <v>0.015</v>
      </c>
      <c r="F15" s="1396">
        <v>0.0173</v>
      </c>
      <c r="G15" s="1396">
        <v>0.0149</v>
      </c>
      <c r="H15" s="1393" t="s">
        <v>91</v>
      </c>
      <c r="I15" s="1393" t="s">
        <v>92</v>
      </c>
      <c r="M15" s="1401" t="s">
        <v>93</v>
      </c>
    </row>
    <row r="16" ht="34.5" spans="3:13">
      <c r="C16" s="1388">
        <v>11</v>
      </c>
      <c r="D16" s="1389" t="s">
        <v>94</v>
      </c>
      <c r="E16" s="1395">
        <v>0.0041</v>
      </c>
      <c r="F16" s="1395">
        <v>0.0034</v>
      </c>
      <c r="G16" s="1395">
        <v>0.0043</v>
      </c>
      <c r="H16" s="1392" t="s">
        <v>95</v>
      </c>
      <c r="I16" s="1392" t="s">
        <v>96</v>
      </c>
      <c r="M16" s="1402" t="s">
        <v>97</v>
      </c>
    </row>
    <row r="17" ht="34.5" spans="3:13">
      <c r="C17" s="1390">
        <v>12</v>
      </c>
      <c r="D17" s="1391" t="s">
        <v>98</v>
      </c>
      <c r="E17" s="1396">
        <v>0.4724</v>
      </c>
      <c r="F17" s="1396">
        <v>0.4841</v>
      </c>
      <c r="G17" s="1396">
        <v>0.4746</v>
      </c>
      <c r="H17" s="1393" t="s">
        <v>99</v>
      </c>
      <c r="I17" s="1393" t="s">
        <v>100</v>
      </c>
      <c r="M17" s="1402" t="s">
        <v>101</v>
      </c>
    </row>
    <row r="18" ht="34.5" spans="3:13">
      <c r="C18" s="1388">
        <v>13</v>
      </c>
      <c r="D18" s="1389" t="s">
        <v>102</v>
      </c>
      <c r="E18" s="1395">
        <v>0.0068</v>
      </c>
      <c r="F18" s="1395">
        <v>0.0038</v>
      </c>
      <c r="G18" s="1395">
        <v>0.0065</v>
      </c>
      <c r="H18" s="1392" t="s">
        <v>103</v>
      </c>
      <c r="I18" s="1392" t="s">
        <v>104</v>
      </c>
      <c r="M18" s="1402" t="s">
        <v>105</v>
      </c>
    </row>
    <row r="19" ht="34.5" spans="3:13">
      <c r="C19" s="1390">
        <v>14</v>
      </c>
      <c r="D19" s="1391" t="s">
        <v>106</v>
      </c>
      <c r="E19" s="1398">
        <v>1.23</v>
      </c>
      <c r="F19" s="1398">
        <v>1.26</v>
      </c>
      <c r="G19" s="1398">
        <v>1.25</v>
      </c>
      <c r="H19" s="1393" t="s">
        <v>107</v>
      </c>
      <c r="I19" s="1393" t="s">
        <v>108</v>
      </c>
      <c r="M19" s="1402" t="s">
        <v>109</v>
      </c>
    </row>
    <row r="20" ht="18" spans="3:13">
      <c r="C20" s="1388">
        <v>15</v>
      </c>
      <c r="D20" s="1389" t="s">
        <v>110</v>
      </c>
      <c r="E20" s="1395">
        <v>0.0506</v>
      </c>
      <c r="F20" s="1395">
        <v>0.0492</v>
      </c>
      <c r="G20" s="1395">
        <v>0.0496</v>
      </c>
      <c r="H20" s="1392" t="s">
        <v>111</v>
      </c>
      <c r="I20" s="1392" t="s">
        <v>112</v>
      </c>
      <c r="M20" s="1402" t="s">
        <v>113</v>
      </c>
    </row>
    <row r="21" ht="18" spans="3:13">
      <c r="C21" s="1390">
        <v>16</v>
      </c>
      <c r="D21" s="1391" t="s">
        <v>114</v>
      </c>
      <c r="E21" s="1393">
        <v>769</v>
      </c>
      <c r="F21" s="1393">
        <v>627</v>
      </c>
      <c r="G21" s="1393">
        <v>740</v>
      </c>
      <c r="H21" s="1393" t="s">
        <v>115</v>
      </c>
      <c r="I21" s="1393" t="s">
        <v>116</v>
      </c>
      <c r="M21" s="1402" t="s">
        <v>117</v>
      </c>
    </row>
    <row r="22" ht="18" spans="3:13">
      <c r="C22" s="1388">
        <v>17</v>
      </c>
      <c r="D22" s="1389" t="s">
        <v>118</v>
      </c>
      <c r="E22" s="1397">
        <v>2250</v>
      </c>
      <c r="F22" s="1397">
        <v>2000</v>
      </c>
      <c r="G22" s="1397">
        <v>2150</v>
      </c>
      <c r="H22" s="1392" t="s">
        <v>119</v>
      </c>
      <c r="I22" s="1392" t="s">
        <v>120</v>
      </c>
      <c r="M22" s="1402" t="s">
        <v>121</v>
      </c>
    </row>
    <row r="23" ht="34.5" spans="3:13">
      <c r="C23" s="1390">
        <v>18</v>
      </c>
      <c r="D23" s="1391" t="s">
        <v>122</v>
      </c>
      <c r="E23" s="1393" t="s">
        <v>123</v>
      </c>
      <c r="F23" s="1393" t="s">
        <v>124</v>
      </c>
      <c r="G23" s="1393" t="s">
        <v>125</v>
      </c>
      <c r="H23" s="1393" t="s">
        <v>126</v>
      </c>
      <c r="I23" s="1393" t="s">
        <v>127</v>
      </c>
      <c r="M23" s="1402" t="s">
        <v>128</v>
      </c>
    </row>
    <row r="24" ht="34.5" spans="3:13">
      <c r="C24" s="1388">
        <v>19</v>
      </c>
      <c r="D24" s="1389" t="s">
        <v>129</v>
      </c>
      <c r="E24" s="1395">
        <v>0.021</v>
      </c>
      <c r="F24" s="1395">
        <v>0.022</v>
      </c>
      <c r="G24" s="1395">
        <v>0.0212</v>
      </c>
      <c r="H24" s="1392" t="s">
        <v>130</v>
      </c>
      <c r="I24" s="1392" t="s">
        <v>131</v>
      </c>
      <c r="M24" s="1402" t="s">
        <v>132</v>
      </c>
    </row>
    <row r="25" ht="34.5" spans="3:13">
      <c r="C25" s="1390">
        <v>20</v>
      </c>
      <c r="D25" s="1391" t="s">
        <v>133</v>
      </c>
      <c r="E25" s="1396">
        <v>0.1163</v>
      </c>
      <c r="F25" s="1396">
        <v>0.131</v>
      </c>
      <c r="G25" s="1396">
        <v>0.1223</v>
      </c>
      <c r="H25" s="1393" t="s">
        <v>134</v>
      </c>
      <c r="I25" s="1393" t="s">
        <v>135</v>
      </c>
      <c r="M25" s="1403" t="s">
        <v>136</v>
      </c>
    </row>
    <row r="26" ht="34.5" spans="3:13">
      <c r="C26" s="1388">
        <v>21</v>
      </c>
      <c r="D26" s="1389" t="s">
        <v>137</v>
      </c>
      <c r="E26" s="1395">
        <v>0.228</v>
      </c>
      <c r="F26" s="1395">
        <v>0.217</v>
      </c>
      <c r="G26" s="1395">
        <v>0.221</v>
      </c>
      <c r="H26" s="1392" t="s">
        <v>138</v>
      </c>
      <c r="I26" s="1392" t="s">
        <v>137</v>
      </c>
      <c r="M26" s="1401" t="s">
        <v>139</v>
      </c>
    </row>
    <row r="27" ht="24.75" customHeight="1" spans="13:13">
      <c r="M27" s="1404" t="s">
        <v>140</v>
      </c>
    </row>
    <row r="28" ht="24.75" customHeight="1" spans="13:13">
      <c r="M28" s="1404" t="s">
        <v>141</v>
      </c>
    </row>
    <row r="29" ht="24.75" customHeight="1" spans="13:13">
      <c r="M29" s="1404" t="s">
        <v>142</v>
      </c>
    </row>
    <row r="30" ht="24.75" customHeight="1" spans="13:13">
      <c r="M30" s="1404" t="s">
        <v>143</v>
      </c>
    </row>
    <row r="31" ht="24.75" customHeight="1" spans="13:13">
      <c r="M31" s="1404" t="s">
        <v>144</v>
      </c>
    </row>
    <row r="32" ht="24.75" customHeight="1" spans="13:13">
      <c r="M32" s="1405" t="s">
        <v>145</v>
      </c>
    </row>
    <row r="33" ht="24.75" customHeight="1" spans="13:13">
      <c r="M33" s="1401" t="s">
        <v>146</v>
      </c>
    </row>
    <row r="34" ht="24.75" customHeight="1" spans="13:13">
      <c r="M34" s="1406" t="s">
        <v>147</v>
      </c>
    </row>
    <row r="35" ht="24.75" customHeight="1" spans="13:13">
      <c r="M35" s="1406" t="s">
        <v>148</v>
      </c>
    </row>
    <row r="36" ht="24.75" customHeight="1" spans="13:13">
      <c r="M36" s="1406" t="s">
        <v>149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E5:G13"/>
  <sheetViews>
    <sheetView workbookViewId="0">
      <selection activeCell="A1" sqref="A1"/>
    </sheetView>
  </sheetViews>
  <sheetFormatPr defaultColWidth="12.6285714285714" defaultRowHeight="15.75" customHeight="1" outlineLevelCol="6"/>
  <cols>
    <col min="6" max="6" width="52.8761904761905" customWidth="1"/>
    <col min="7" max="7" width="42.247619047619" customWidth="1"/>
    <col min="10" max="10" width="34.247619047619" customWidth="1"/>
    <col min="11" max="11" width="47.3809523809524" customWidth="1"/>
  </cols>
  <sheetData>
    <row r="5" ht="45.75" customHeight="1" spans="5:7">
      <c r="E5" s="1384"/>
      <c r="F5" s="1385" t="s">
        <v>150</v>
      </c>
      <c r="G5" s="1385" t="s">
        <v>151</v>
      </c>
    </row>
    <row r="6" ht="51" customHeight="1" spans="5:7">
      <c r="E6" s="481">
        <v>1</v>
      </c>
      <c r="F6" s="516" t="s">
        <v>152</v>
      </c>
      <c r="G6" s="516" t="s">
        <v>153</v>
      </c>
    </row>
    <row r="7" ht="51" customHeight="1" spans="5:7">
      <c r="E7" s="29">
        <v>2</v>
      </c>
      <c r="F7" s="1386" t="s">
        <v>154</v>
      </c>
      <c r="G7" s="1386" t="s">
        <v>155</v>
      </c>
    </row>
    <row r="8" ht="51" customHeight="1" spans="5:7">
      <c r="E8" s="481">
        <v>3</v>
      </c>
      <c r="F8" s="516" t="s">
        <v>156</v>
      </c>
      <c r="G8" s="516" t="s">
        <v>157</v>
      </c>
    </row>
    <row r="9" ht="51" customHeight="1" spans="5:7">
      <c r="E9" s="29">
        <v>4</v>
      </c>
      <c r="F9" s="1386" t="s">
        <v>158</v>
      </c>
      <c r="G9" s="1386" t="s">
        <v>159</v>
      </c>
    </row>
    <row r="10" ht="51" customHeight="1" spans="5:7">
      <c r="E10" s="481">
        <v>5</v>
      </c>
      <c r="F10" s="516" t="s">
        <v>160</v>
      </c>
      <c r="G10" s="516" t="s">
        <v>161</v>
      </c>
    </row>
    <row r="11" ht="51" customHeight="1" spans="5:7">
      <c r="E11" s="29">
        <v>6</v>
      </c>
      <c r="F11" s="1386" t="s">
        <v>162</v>
      </c>
      <c r="G11" s="1386" t="s">
        <v>163</v>
      </c>
    </row>
    <row r="12" ht="51" customHeight="1" spans="5:7">
      <c r="E12" s="481">
        <v>7</v>
      </c>
      <c r="F12" s="516" t="s">
        <v>164</v>
      </c>
      <c r="G12" s="516" t="s">
        <v>165</v>
      </c>
    </row>
    <row r="13" ht="51" customHeight="1" spans="5:7">
      <c r="E13" s="29">
        <v>8</v>
      </c>
      <c r="F13" s="1386" t="s">
        <v>166</v>
      </c>
      <c r="G13" s="1386" t="s">
        <v>167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E4:G19"/>
  <sheetViews>
    <sheetView workbookViewId="0">
      <selection activeCell="A1" sqref="A1"/>
    </sheetView>
  </sheetViews>
  <sheetFormatPr defaultColWidth="12.6285714285714" defaultRowHeight="15.75" customHeight="1" outlineLevelCol="6"/>
  <cols>
    <col min="6" max="6" width="42" customWidth="1"/>
    <col min="7" max="7" width="66.8761904761905" customWidth="1"/>
  </cols>
  <sheetData>
    <row r="4" customHeight="1" spans="5:7">
      <c r="E4" s="1372" t="s">
        <v>168</v>
      </c>
      <c r="F4" s="60"/>
      <c r="G4" s="64"/>
    </row>
    <row r="5" customHeight="1" spans="5:7">
      <c r="E5" s="1373"/>
      <c r="F5" s="1374" t="s">
        <v>169</v>
      </c>
      <c r="G5" s="1374" t="s">
        <v>170</v>
      </c>
    </row>
    <row r="6" customHeight="1" spans="5:7">
      <c r="E6" s="1375">
        <v>1</v>
      </c>
      <c r="F6" s="1376" t="s">
        <v>171</v>
      </c>
      <c r="G6" s="1377" t="s">
        <v>172</v>
      </c>
    </row>
    <row r="7" customHeight="1" spans="5:7">
      <c r="E7" s="1378">
        <v>2</v>
      </c>
      <c r="F7" s="1379" t="s">
        <v>173</v>
      </c>
      <c r="G7" s="1380" t="s">
        <v>174</v>
      </c>
    </row>
    <row r="8" customHeight="1" spans="5:7">
      <c r="E8" s="1375">
        <v>3</v>
      </c>
      <c r="F8" s="1376" t="s">
        <v>175</v>
      </c>
      <c r="G8" s="1377" t="s">
        <v>176</v>
      </c>
    </row>
    <row r="9" customHeight="1" spans="5:7">
      <c r="E9" s="1378">
        <v>4</v>
      </c>
      <c r="F9" s="1379" t="s">
        <v>177</v>
      </c>
      <c r="G9" s="1380" t="s">
        <v>178</v>
      </c>
    </row>
    <row r="10" customHeight="1" spans="5:7">
      <c r="E10" s="1375">
        <v>5</v>
      </c>
      <c r="F10" s="1376" t="s">
        <v>179</v>
      </c>
      <c r="G10" s="1377" t="s">
        <v>180</v>
      </c>
    </row>
    <row r="11" customHeight="1" spans="5:7">
      <c r="E11" s="1378">
        <v>6</v>
      </c>
      <c r="F11" s="1379" t="s">
        <v>181</v>
      </c>
      <c r="G11" s="1380" t="s">
        <v>182</v>
      </c>
    </row>
    <row r="12" customHeight="1" spans="5:7">
      <c r="E12" s="1375">
        <v>7</v>
      </c>
      <c r="F12" s="1376" t="s">
        <v>183</v>
      </c>
      <c r="G12" s="1377" t="s">
        <v>184</v>
      </c>
    </row>
    <row r="13" customHeight="1" spans="5:7">
      <c r="E13" s="1378">
        <v>8</v>
      </c>
      <c r="F13" s="1379" t="s">
        <v>185</v>
      </c>
      <c r="G13" s="1380" t="s">
        <v>186</v>
      </c>
    </row>
    <row r="14" customHeight="1" spans="5:7">
      <c r="E14" s="1375">
        <v>9</v>
      </c>
      <c r="F14" s="1376" t="s">
        <v>187</v>
      </c>
      <c r="G14" s="1377" t="s">
        <v>188</v>
      </c>
    </row>
    <row r="15" customHeight="1" spans="5:7">
      <c r="E15" s="1378">
        <v>10</v>
      </c>
      <c r="F15" s="1379" t="s">
        <v>189</v>
      </c>
      <c r="G15" s="1380" t="s">
        <v>190</v>
      </c>
    </row>
    <row r="16" customHeight="1" spans="5:7">
      <c r="E16" s="1375">
        <v>11</v>
      </c>
      <c r="F16" s="1376" t="s">
        <v>191</v>
      </c>
      <c r="G16" s="1377" t="s">
        <v>192</v>
      </c>
    </row>
    <row r="17" customHeight="1" spans="5:7">
      <c r="E17" s="1378">
        <v>12</v>
      </c>
      <c r="F17" s="1379" t="s">
        <v>193</v>
      </c>
      <c r="G17" s="1380" t="s">
        <v>194</v>
      </c>
    </row>
    <row r="18" customHeight="1" spans="5:7">
      <c r="E18" s="1375">
        <v>13</v>
      </c>
      <c r="F18" s="1376" t="s">
        <v>195</v>
      </c>
      <c r="G18" s="1377" t="s">
        <v>196</v>
      </c>
    </row>
    <row r="19" customHeight="1" spans="5:7">
      <c r="E19" s="1381">
        <v>14</v>
      </c>
      <c r="F19" s="1382" t="s">
        <v>197</v>
      </c>
      <c r="G19" s="1383" t="s">
        <v>198</v>
      </c>
    </row>
  </sheetData>
  <mergeCells count="1">
    <mergeCell ref="E4:G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D4:J26"/>
  <sheetViews>
    <sheetView workbookViewId="0">
      <selection activeCell="A1" sqref="A1"/>
    </sheetView>
  </sheetViews>
  <sheetFormatPr defaultColWidth="12.6285714285714" defaultRowHeight="15.75" customHeight="1"/>
  <cols>
    <col min="5" max="5" width="45.5047619047619" customWidth="1"/>
    <col min="6" max="6" width="66.5047619047619" customWidth="1"/>
    <col min="9" max="9" width="41.247619047619" customWidth="1"/>
    <col min="10" max="10" width="75.8761904761905" customWidth="1"/>
  </cols>
  <sheetData>
    <row r="4" ht="37.5" customHeight="1" spans="4:6">
      <c r="D4" s="1359" t="s">
        <v>199</v>
      </c>
      <c r="E4" s="152"/>
      <c r="F4" s="165"/>
    </row>
    <row r="5" ht="30" customHeight="1" spans="4:6">
      <c r="D5" s="1360"/>
      <c r="E5" s="1363" t="s">
        <v>169</v>
      </c>
      <c r="F5" s="1363" t="s">
        <v>200</v>
      </c>
    </row>
    <row r="6" ht="30" customHeight="1" spans="4:10">
      <c r="D6" s="1361">
        <v>1</v>
      </c>
      <c r="E6" s="1364" t="s">
        <v>201</v>
      </c>
      <c r="F6" s="1364" t="s">
        <v>202</v>
      </c>
      <c r="I6" s="1366" t="s">
        <v>203</v>
      </c>
      <c r="J6" s="165"/>
    </row>
    <row r="7" ht="30" customHeight="1" spans="4:10">
      <c r="D7" s="1362">
        <v>2</v>
      </c>
      <c r="E7" s="1365" t="s">
        <v>204</v>
      </c>
      <c r="F7" s="1365" t="s">
        <v>205</v>
      </c>
      <c r="I7" s="1367" t="s">
        <v>206</v>
      </c>
      <c r="J7" s="1367" t="s">
        <v>200</v>
      </c>
    </row>
    <row r="8" ht="30" customHeight="1" spans="4:10">
      <c r="D8" s="1361">
        <v>3</v>
      </c>
      <c r="E8" s="1364" t="s">
        <v>207</v>
      </c>
      <c r="F8" s="1364" t="s">
        <v>208</v>
      </c>
      <c r="I8" s="1368" t="s">
        <v>209</v>
      </c>
      <c r="J8" s="1369" t="s">
        <v>210</v>
      </c>
    </row>
    <row r="9" ht="30" customHeight="1" spans="4:10">
      <c r="D9" s="1362">
        <v>4</v>
      </c>
      <c r="E9" s="1365" t="s">
        <v>211</v>
      </c>
      <c r="F9" s="1365" t="s">
        <v>212</v>
      </c>
      <c r="I9" s="1370" t="s">
        <v>213</v>
      </c>
      <c r="J9" s="1371" t="s">
        <v>214</v>
      </c>
    </row>
    <row r="10" ht="30" customHeight="1" spans="4:10">
      <c r="D10" s="1361">
        <v>5</v>
      </c>
      <c r="E10" s="1364" t="s">
        <v>215</v>
      </c>
      <c r="F10" s="1364" t="s">
        <v>216</v>
      </c>
      <c r="I10" s="1368" t="s">
        <v>217</v>
      </c>
      <c r="J10" s="1369" t="s">
        <v>218</v>
      </c>
    </row>
    <row r="11" ht="38.25" customHeight="1" spans="4:10">
      <c r="D11" s="1362">
        <v>6</v>
      </c>
      <c r="E11" s="1365" t="s">
        <v>219</v>
      </c>
      <c r="F11" s="1365" t="s">
        <v>220</v>
      </c>
      <c r="I11" s="1370" t="s">
        <v>221</v>
      </c>
      <c r="J11" s="1371" t="s">
        <v>222</v>
      </c>
    </row>
    <row r="12" ht="39.75" customHeight="1" spans="4:10">
      <c r="D12" s="1361">
        <v>7</v>
      </c>
      <c r="E12" s="1364" t="s">
        <v>223</v>
      </c>
      <c r="F12" s="1364" t="s">
        <v>224</v>
      </c>
      <c r="I12" s="1368" t="s">
        <v>225</v>
      </c>
      <c r="J12" s="1369" t="s">
        <v>226</v>
      </c>
    </row>
    <row r="13" ht="43.5" customHeight="1" spans="4:10">
      <c r="D13" s="1362">
        <v>8</v>
      </c>
      <c r="E13" s="1365" t="s">
        <v>227</v>
      </c>
      <c r="F13" s="1365" t="s">
        <v>228</v>
      </c>
      <c r="I13" s="1370" t="s">
        <v>229</v>
      </c>
      <c r="J13" s="1371" t="s">
        <v>230</v>
      </c>
    </row>
    <row r="14" ht="44.25" customHeight="1" spans="4:10">
      <c r="D14" s="1361">
        <v>9</v>
      </c>
      <c r="E14" s="1364" t="s">
        <v>231</v>
      </c>
      <c r="F14" s="1364" t="s">
        <v>232</v>
      </c>
      <c r="I14" s="1368" t="s">
        <v>233</v>
      </c>
      <c r="J14" s="1369" t="s">
        <v>234</v>
      </c>
    </row>
    <row r="15" ht="30" customHeight="1" spans="4:6">
      <c r="D15" s="1362">
        <v>10</v>
      </c>
      <c r="E15" s="1365" t="s">
        <v>235</v>
      </c>
      <c r="F15" s="1365" t="s">
        <v>236</v>
      </c>
    </row>
    <row r="16" ht="30" customHeight="1" spans="4:6">
      <c r="D16" s="1361">
        <v>11</v>
      </c>
      <c r="E16" s="1364" t="s">
        <v>237</v>
      </c>
      <c r="F16" s="1364" t="s">
        <v>238</v>
      </c>
    </row>
    <row r="17" ht="30" customHeight="1" spans="4:6">
      <c r="D17" s="1362">
        <v>12</v>
      </c>
      <c r="E17" s="1365" t="s">
        <v>239</v>
      </c>
      <c r="F17" s="1365" t="s">
        <v>240</v>
      </c>
    </row>
    <row r="18" ht="30" customHeight="1" spans="4:6">
      <c r="D18" s="1361">
        <v>13</v>
      </c>
      <c r="E18" s="1364" t="s">
        <v>241</v>
      </c>
      <c r="F18" s="1364" t="s">
        <v>242</v>
      </c>
    </row>
    <row r="19" ht="30" customHeight="1" spans="4:6">
      <c r="D19" s="1362">
        <v>14</v>
      </c>
      <c r="E19" s="1365" t="s">
        <v>243</v>
      </c>
      <c r="F19" s="1365" t="s">
        <v>244</v>
      </c>
    </row>
    <row r="20" ht="30" customHeight="1" spans="4:6">
      <c r="D20" s="1361">
        <v>15</v>
      </c>
      <c r="E20" s="1364" t="s">
        <v>245</v>
      </c>
      <c r="F20" s="1364" t="s">
        <v>246</v>
      </c>
    </row>
    <row r="21" ht="30" customHeight="1" spans="4:6">
      <c r="D21" s="1362">
        <v>16</v>
      </c>
      <c r="E21" s="1365" t="s">
        <v>247</v>
      </c>
      <c r="F21" s="1365" t="s">
        <v>248</v>
      </c>
    </row>
    <row r="22" ht="30" customHeight="1" spans="4:6">
      <c r="D22" s="1361">
        <v>17</v>
      </c>
      <c r="E22" s="1364" t="s">
        <v>249</v>
      </c>
      <c r="F22" s="1364" t="s">
        <v>250</v>
      </c>
    </row>
    <row r="23" ht="30" customHeight="1" spans="4:6">
      <c r="D23" s="1362">
        <v>18</v>
      </c>
      <c r="E23" s="1365" t="s">
        <v>251</v>
      </c>
      <c r="F23" s="1365" t="s">
        <v>252</v>
      </c>
    </row>
    <row r="24" ht="30" customHeight="1" spans="4:6">
      <c r="D24" s="1361">
        <v>19</v>
      </c>
      <c r="E24" s="1364" t="s">
        <v>253</v>
      </c>
      <c r="F24" s="1364" t="s">
        <v>254</v>
      </c>
    </row>
    <row r="25" ht="30" customHeight="1" spans="4:6">
      <c r="D25" s="1362">
        <v>20</v>
      </c>
      <c r="E25" s="1365" t="s">
        <v>255</v>
      </c>
      <c r="F25" s="1365" t="s">
        <v>256</v>
      </c>
    </row>
    <row r="26" ht="30" customHeight="1" spans="4:6">
      <c r="D26" s="1361">
        <v>21</v>
      </c>
      <c r="E26" s="1364" t="s">
        <v>257</v>
      </c>
      <c r="F26" s="1364" t="s">
        <v>258</v>
      </c>
    </row>
  </sheetData>
  <mergeCells count="2">
    <mergeCell ref="D4:F4"/>
    <mergeCell ref="I6:J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F5:O9"/>
  <sheetViews>
    <sheetView workbookViewId="0">
      <selection activeCell="A1" sqref="A1"/>
    </sheetView>
  </sheetViews>
  <sheetFormatPr defaultColWidth="12.6285714285714" defaultRowHeight="15.75" customHeight="1"/>
  <cols>
    <col min="6" max="6" width="16.247619047619" customWidth="1"/>
    <col min="7" max="7" width="19" customWidth="1"/>
    <col min="8" max="8" width="19.3809523809524" customWidth="1"/>
    <col min="9" max="11" width="21.6285714285714" customWidth="1"/>
    <col min="12" max="12" width="20.8761904761905" customWidth="1"/>
    <col min="13" max="13" width="15.6285714285714" customWidth="1"/>
    <col min="14" max="14" width="21.8761904761905" customWidth="1"/>
    <col min="15" max="15" width="32.8761904761905" customWidth="1"/>
  </cols>
  <sheetData>
    <row r="5" ht="51" customHeight="1" spans="6:15">
      <c r="F5" s="1347" t="s">
        <v>259</v>
      </c>
      <c r="G5" s="1347" t="s">
        <v>260</v>
      </c>
      <c r="H5" s="1347" t="s">
        <v>261</v>
      </c>
      <c r="I5" s="1347" t="s">
        <v>262</v>
      </c>
      <c r="J5" s="1347" t="s">
        <v>263</v>
      </c>
      <c r="K5" s="1347" t="s">
        <v>264</v>
      </c>
      <c r="L5" s="1347" t="s">
        <v>265</v>
      </c>
      <c r="M5" s="1347" t="s">
        <v>266</v>
      </c>
      <c r="N5" s="1347" t="s">
        <v>267</v>
      </c>
      <c r="O5" s="1347" t="s">
        <v>268</v>
      </c>
    </row>
    <row r="6" ht="69.75" customHeight="1" spans="6:15">
      <c r="F6" s="1348" t="s">
        <v>269</v>
      </c>
      <c r="G6" s="1349">
        <v>63973</v>
      </c>
      <c r="H6" s="1350">
        <v>0.056</v>
      </c>
      <c r="I6" s="1350">
        <v>-0.004</v>
      </c>
      <c r="J6" s="1349">
        <v>12380</v>
      </c>
      <c r="K6" s="1355">
        <v>0.12</v>
      </c>
      <c r="L6" s="1355">
        <v>0.04</v>
      </c>
      <c r="M6" s="1350">
        <v>0.245</v>
      </c>
      <c r="N6" s="1349" t="s">
        <v>270</v>
      </c>
      <c r="O6" s="1357" t="s">
        <v>271</v>
      </c>
    </row>
    <row r="7" ht="73.5" customHeight="1" spans="6:15">
      <c r="F7" s="1351" t="s">
        <v>272</v>
      </c>
      <c r="G7" s="1352">
        <v>41764</v>
      </c>
      <c r="H7" s="1353">
        <v>0.076</v>
      </c>
      <c r="I7" s="1353">
        <v>0.019</v>
      </c>
      <c r="J7" s="1352">
        <v>6806</v>
      </c>
      <c r="K7" s="1353">
        <v>0.114</v>
      </c>
      <c r="L7" s="1353">
        <v>0.046</v>
      </c>
      <c r="M7" s="1353">
        <v>0.213</v>
      </c>
      <c r="N7" s="1358" t="s">
        <v>273</v>
      </c>
      <c r="O7" s="1358" t="s">
        <v>274</v>
      </c>
    </row>
    <row r="8" ht="77.25" customHeight="1" spans="6:15">
      <c r="F8" s="1348" t="s">
        <v>275</v>
      </c>
      <c r="G8" s="1349">
        <v>29890</v>
      </c>
      <c r="H8" s="1354" t="s">
        <v>276</v>
      </c>
      <c r="I8" s="1354" t="s">
        <v>0</v>
      </c>
      <c r="J8" s="1354">
        <v>4591</v>
      </c>
      <c r="K8" s="1350">
        <v>0.051</v>
      </c>
      <c r="L8" s="1350">
        <v>0.036</v>
      </c>
      <c r="M8" s="1350">
        <v>0.195</v>
      </c>
      <c r="N8" s="1354" t="s">
        <v>277</v>
      </c>
      <c r="O8" s="1354" t="s">
        <v>278</v>
      </c>
    </row>
    <row r="9" ht="67.5" customHeight="1" spans="6:15">
      <c r="F9" s="1351" t="s">
        <v>279</v>
      </c>
      <c r="G9" s="1352">
        <v>22318</v>
      </c>
      <c r="H9" s="1353">
        <v>0.001</v>
      </c>
      <c r="I9" s="1353">
        <v>0.005</v>
      </c>
      <c r="J9" s="1356">
        <v>3366.7</v>
      </c>
      <c r="K9" s="1353">
        <v>0.245</v>
      </c>
      <c r="L9" s="1353">
        <v>0.047</v>
      </c>
      <c r="M9" s="1353">
        <v>0.175</v>
      </c>
      <c r="N9" s="1358" t="s">
        <v>280</v>
      </c>
      <c r="O9" s="1358" t="s">
        <v>281</v>
      </c>
    </row>
  </sheetData>
  <hyperlinks>
    <hyperlink ref="O6" r:id="rId1" display="Strong TCV at $10.2 billion; slight revenue decline QoQ due to North America performance. TCS"/>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66"/>
  <sheetViews>
    <sheetView workbookViewId="0">
      <selection activeCell="A1" sqref="A1"/>
    </sheetView>
  </sheetViews>
  <sheetFormatPr defaultColWidth="12.6285714285714" defaultRowHeight="15.75" customHeight="1"/>
  <cols>
    <col min="3" max="3" width="38.8761904761905" customWidth="1"/>
    <col min="4" max="4" width="20.8761904761905" customWidth="1"/>
    <col min="5" max="6" width="17.247619047619" customWidth="1"/>
    <col min="7" max="7" width="17.8761904761905" customWidth="1"/>
    <col min="8" max="8" width="19" customWidth="1"/>
    <col min="9" max="9" width="17.3809523809524" customWidth="1"/>
    <col min="10" max="10" width="18" customWidth="1"/>
  </cols>
  <sheetData>
    <row r="1" ht="21.75" customHeight="1" spans="1:9">
      <c r="A1" s="138" t="s">
        <v>282</v>
      </c>
      <c r="B1" s="1295"/>
      <c r="I1" s="212" t="s">
        <v>0</v>
      </c>
    </row>
    <row r="2" ht="38.25" customHeight="1" spans="2:9">
      <c r="B2" s="1296"/>
      <c r="C2" s="1297" t="s">
        <v>283</v>
      </c>
      <c r="D2" s="802"/>
      <c r="E2" s="802"/>
      <c r="F2" s="802"/>
      <c r="G2" s="802"/>
      <c r="H2" s="802"/>
      <c r="I2" s="815"/>
    </row>
    <row r="3" ht="41.25" customHeight="1" spans="1:26">
      <c r="A3" s="11"/>
      <c r="B3" s="1298"/>
      <c r="C3" s="1299" t="s">
        <v>284</v>
      </c>
      <c r="D3" s="1299" t="s">
        <v>285</v>
      </c>
      <c r="E3" s="1299" t="s">
        <v>286</v>
      </c>
      <c r="F3" s="1299" t="s">
        <v>287</v>
      </c>
      <c r="G3" s="1299" t="s">
        <v>288</v>
      </c>
      <c r="H3" s="1299" t="s">
        <v>289</v>
      </c>
      <c r="I3" s="1340" t="s">
        <v>290</v>
      </c>
      <c r="J3" s="11"/>
      <c r="K3" s="11"/>
      <c r="L3" s="11"/>
      <c r="M3" s="11"/>
      <c r="N3" s="11"/>
      <c r="O3" s="11"/>
      <c r="P3" s="11"/>
      <c r="Q3" s="11"/>
      <c r="R3" s="11"/>
      <c r="S3" s="11"/>
      <c r="T3" s="11"/>
      <c r="U3" s="11"/>
      <c r="V3" s="11"/>
      <c r="W3" s="11"/>
      <c r="X3" s="11"/>
      <c r="Y3" s="11"/>
      <c r="Z3" s="11"/>
    </row>
    <row r="4" ht="27" customHeight="1" spans="2:9">
      <c r="B4" s="1300">
        <v>1</v>
      </c>
      <c r="C4" s="902" t="s">
        <v>291</v>
      </c>
      <c r="D4" s="1301">
        <v>45307</v>
      </c>
      <c r="E4" s="903">
        <v>331</v>
      </c>
      <c r="F4" s="903">
        <v>433.15</v>
      </c>
      <c r="G4" s="903">
        <v>30.86</v>
      </c>
      <c r="H4" s="903">
        <v>1296.45</v>
      </c>
      <c r="I4" s="903">
        <v>291.68</v>
      </c>
    </row>
    <row r="5" ht="27" customHeight="1" spans="2:9">
      <c r="B5" s="1302">
        <v>2</v>
      </c>
      <c r="C5" s="905" t="s">
        <v>292</v>
      </c>
      <c r="D5" s="1303">
        <v>45356</v>
      </c>
      <c r="E5" s="906">
        <v>142</v>
      </c>
      <c r="F5" s="906">
        <v>225.65</v>
      </c>
      <c r="G5" s="906">
        <v>58.91</v>
      </c>
      <c r="H5" s="906">
        <v>486.3</v>
      </c>
      <c r="I5" s="906">
        <v>242.46</v>
      </c>
    </row>
    <row r="6" ht="27" customHeight="1" spans="2:9">
      <c r="B6" s="1300">
        <v>3</v>
      </c>
      <c r="C6" s="902" t="s">
        <v>293</v>
      </c>
      <c r="D6" s="1301">
        <v>45412</v>
      </c>
      <c r="E6" s="903">
        <v>415</v>
      </c>
      <c r="F6" s="903">
        <v>693.95</v>
      </c>
      <c r="G6" s="903">
        <v>67.22</v>
      </c>
      <c r="H6" s="903">
        <v>883.05</v>
      </c>
      <c r="I6" s="903">
        <v>112.78</v>
      </c>
    </row>
    <row r="7" ht="27" customHeight="1" spans="2:9">
      <c r="B7" s="1302">
        <v>4</v>
      </c>
      <c r="C7" s="905" t="s">
        <v>294</v>
      </c>
      <c r="D7" s="1303">
        <v>45427</v>
      </c>
      <c r="E7" s="906">
        <v>920</v>
      </c>
      <c r="F7" s="906">
        <v>1404.85</v>
      </c>
      <c r="G7" s="906">
        <v>52.7</v>
      </c>
      <c r="H7" s="906">
        <v>1842.7</v>
      </c>
      <c r="I7" s="906">
        <v>100.29</v>
      </c>
    </row>
    <row r="8" ht="27" customHeight="1" spans="2:9">
      <c r="B8" s="1300">
        <v>5</v>
      </c>
      <c r="C8" s="902" t="s">
        <v>295</v>
      </c>
      <c r="D8" s="1301">
        <v>45394</v>
      </c>
      <c r="E8" s="903">
        <v>570</v>
      </c>
      <c r="F8" s="903">
        <v>813.75</v>
      </c>
      <c r="G8" s="903">
        <v>42.76</v>
      </c>
      <c r="H8" s="903">
        <v>1092.9</v>
      </c>
      <c r="I8" s="903">
        <v>91.74</v>
      </c>
    </row>
    <row r="9" ht="27" customHeight="1" spans="2:9">
      <c r="B9" s="1302">
        <v>6</v>
      </c>
      <c r="C9" s="905" t="s">
        <v>296</v>
      </c>
      <c r="D9" s="1303">
        <v>45461</v>
      </c>
      <c r="E9" s="906">
        <v>93</v>
      </c>
      <c r="F9" s="906">
        <v>161.99</v>
      </c>
      <c r="G9" s="906">
        <v>74.18</v>
      </c>
      <c r="H9" s="906">
        <v>170.45</v>
      </c>
      <c r="I9" s="906">
        <v>83.28</v>
      </c>
    </row>
    <row r="10" ht="27" customHeight="1" spans="2:9">
      <c r="B10" s="1300">
        <v>7</v>
      </c>
      <c r="C10" s="902" t="s">
        <v>297</v>
      </c>
      <c r="D10" s="1301">
        <v>45328</v>
      </c>
      <c r="E10" s="903">
        <v>135</v>
      </c>
      <c r="F10" s="903">
        <v>370.75</v>
      </c>
      <c r="G10" s="903">
        <v>174.63</v>
      </c>
      <c r="H10" s="903">
        <v>245.75</v>
      </c>
      <c r="I10" s="903">
        <v>82.04</v>
      </c>
    </row>
    <row r="11" ht="27" customHeight="1" spans="2:9">
      <c r="B11" s="1302">
        <v>8</v>
      </c>
      <c r="C11" s="905" t="s">
        <v>298</v>
      </c>
      <c r="D11" s="1303">
        <v>45469</v>
      </c>
      <c r="E11" s="906">
        <v>203</v>
      </c>
      <c r="F11" s="906">
        <v>335</v>
      </c>
      <c r="G11" s="906">
        <v>65.02</v>
      </c>
      <c r="H11" s="906">
        <v>363.55</v>
      </c>
      <c r="I11" s="906">
        <v>79.09</v>
      </c>
    </row>
    <row r="12" ht="27" customHeight="1" spans="2:9">
      <c r="B12" s="1300">
        <v>9</v>
      </c>
      <c r="C12" s="902" t="s">
        <v>299</v>
      </c>
      <c r="D12" s="1301">
        <v>45342</v>
      </c>
      <c r="E12" s="903">
        <v>151</v>
      </c>
      <c r="F12" s="903">
        <v>442</v>
      </c>
      <c r="G12" s="903">
        <v>192.72</v>
      </c>
      <c r="H12" s="903">
        <v>255.25</v>
      </c>
      <c r="I12" s="903">
        <v>69.04</v>
      </c>
    </row>
    <row r="13" ht="27" customHeight="1" spans="2:9">
      <c r="B13" s="1302">
        <v>10</v>
      </c>
      <c r="C13" s="905" t="s">
        <v>300</v>
      </c>
      <c r="D13" s="1303">
        <v>45336</v>
      </c>
      <c r="E13" s="906">
        <v>414</v>
      </c>
      <c r="F13" s="906">
        <v>368.2</v>
      </c>
      <c r="G13" s="906">
        <v>-11.06</v>
      </c>
      <c r="H13" s="906">
        <v>679.05</v>
      </c>
      <c r="I13" s="906">
        <v>64.02</v>
      </c>
    </row>
    <row r="14" ht="27" customHeight="1" spans="2:9">
      <c r="B14" s="1300">
        <v>11</v>
      </c>
      <c r="C14" s="902" t="s">
        <v>301</v>
      </c>
      <c r="D14" s="1301">
        <v>45322</v>
      </c>
      <c r="E14" s="903">
        <v>41</v>
      </c>
      <c r="F14" s="903">
        <v>58.79</v>
      </c>
      <c r="G14" s="903">
        <v>43.39</v>
      </c>
      <c r="H14" s="903">
        <v>66.94</v>
      </c>
      <c r="I14" s="903">
        <v>63.27</v>
      </c>
    </row>
    <row r="15" ht="27" customHeight="1" spans="2:9">
      <c r="B15" s="1302">
        <v>12</v>
      </c>
      <c r="C15" s="905" t="s">
        <v>302</v>
      </c>
      <c r="D15" s="1303">
        <v>45407</v>
      </c>
      <c r="E15" s="906">
        <v>11</v>
      </c>
      <c r="F15" s="906">
        <v>13.09</v>
      </c>
      <c r="G15" s="906">
        <v>19</v>
      </c>
      <c r="H15" s="906">
        <v>17.09</v>
      </c>
      <c r="I15" s="906">
        <v>55.36</v>
      </c>
    </row>
    <row r="16" ht="27" customHeight="1" spans="2:9">
      <c r="B16" s="1300">
        <v>13</v>
      </c>
      <c r="C16" s="902" t="s">
        <v>303</v>
      </c>
      <c r="D16" s="1304">
        <v>45442</v>
      </c>
      <c r="E16" s="903">
        <v>383</v>
      </c>
      <c r="F16" s="903">
        <v>402.5</v>
      </c>
      <c r="G16" s="903">
        <v>5.09</v>
      </c>
      <c r="H16" s="903">
        <v>551.9</v>
      </c>
      <c r="I16" s="903">
        <v>44.1</v>
      </c>
    </row>
    <row r="17" ht="27" customHeight="1" spans="2:9">
      <c r="B17" s="1302">
        <v>14</v>
      </c>
      <c r="C17" s="905" t="s">
        <v>304</v>
      </c>
      <c r="D17" s="1305">
        <v>45427</v>
      </c>
      <c r="E17" s="906">
        <v>315</v>
      </c>
      <c r="F17" s="906">
        <v>329.55</v>
      </c>
      <c r="G17" s="906">
        <v>4.62</v>
      </c>
      <c r="H17" s="906">
        <v>435.4</v>
      </c>
      <c r="I17" s="906">
        <v>38.22</v>
      </c>
    </row>
    <row r="18" ht="27" customHeight="1" spans="2:9">
      <c r="B18" s="1300">
        <v>15</v>
      </c>
      <c r="C18" s="902" t="s">
        <v>305</v>
      </c>
      <c r="D18" s="1301">
        <v>45471</v>
      </c>
      <c r="E18" s="903">
        <v>369</v>
      </c>
      <c r="F18" s="903">
        <v>474</v>
      </c>
      <c r="G18" s="903">
        <v>28.46</v>
      </c>
      <c r="H18" s="903">
        <v>487.85</v>
      </c>
      <c r="I18" s="903">
        <v>32.21</v>
      </c>
    </row>
    <row r="19" ht="27" customHeight="1" spans="2:9">
      <c r="B19" s="1302">
        <v>16</v>
      </c>
      <c r="C19" s="905" t="s">
        <v>306</v>
      </c>
      <c r="D19" s="1303">
        <v>45356</v>
      </c>
      <c r="E19" s="906">
        <v>171</v>
      </c>
      <c r="F19" s="906">
        <v>220.9</v>
      </c>
      <c r="G19" s="906">
        <v>29.18</v>
      </c>
      <c r="H19" s="906">
        <v>225.9</v>
      </c>
      <c r="I19" s="906">
        <v>32.11</v>
      </c>
    </row>
    <row r="20" ht="27" customHeight="1" spans="2:9">
      <c r="B20" s="1300">
        <v>17</v>
      </c>
      <c r="C20" s="902" t="s">
        <v>307</v>
      </c>
      <c r="D20" s="1301">
        <v>45336</v>
      </c>
      <c r="E20" s="903">
        <v>311</v>
      </c>
      <c r="F20" s="903">
        <v>320.55</v>
      </c>
      <c r="G20" s="903">
        <v>3.07</v>
      </c>
      <c r="H20" s="903">
        <v>405.55</v>
      </c>
      <c r="I20" s="903">
        <v>30.4</v>
      </c>
    </row>
    <row r="21" ht="27" customHeight="1" spans="2:9">
      <c r="B21" s="1302">
        <v>18</v>
      </c>
      <c r="C21" s="905" t="s">
        <v>308</v>
      </c>
      <c r="D21" s="1303">
        <v>45314</v>
      </c>
      <c r="E21" s="906">
        <v>418</v>
      </c>
      <c r="F21" s="906">
        <v>464.25</v>
      </c>
      <c r="G21" s="906">
        <v>11.06</v>
      </c>
      <c r="H21" s="906">
        <v>541</v>
      </c>
      <c r="I21" s="906">
        <v>29.43</v>
      </c>
    </row>
    <row r="22" ht="27" customHeight="1" spans="2:9">
      <c r="B22" s="1300">
        <v>19</v>
      </c>
      <c r="C22" s="902" t="s">
        <v>309</v>
      </c>
      <c r="D22" s="1301">
        <v>45350</v>
      </c>
      <c r="E22" s="903">
        <v>360</v>
      </c>
      <c r="F22" s="903">
        <v>397.3</v>
      </c>
      <c r="G22" s="903">
        <v>10.36</v>
      </c>
      <c r="H22" s="903">
        <v>463.2</v>
      </c>
      <c r="I22" s="903">
        <v>28.67</v>
      </c>
    </row>
    <row r="23" ht="27" customHeight="1" spans="2:9">
      <c r="B23" s="1302">
        <v>20</v>
      </c>
      <c r="C23" s="905" t="s">
        <v>310</v>
      </c>
      <c r="D23" s="1305">
        <v>45435</v>
      </c>
      <c r="E23" s="906">
        <v>272</v>
      </c>
      <c r="F23" s="906">
        <v>305.75</v>
      </c>
      <c r="G23" s="906">
        <v>12.41</v>
      </c>
      <c r="H23" s="906">
        <v>347.95</v>
      </c>
      <c r="I23" s="906">
        <v>27.92</v>
      </c>
    </row>
    <row r="24" ht="27" customHeight="1" spans="2:9">
      <c r="B24" s="1300">
        <v>21</v>
      </c>
      <c r="C24" s="902" t="s">
        <v>311</v>
      </c>
      <c r="D24" s="1301">
        <v>45476</v>
      </c>
      <c r="E24" s="903">
        <v>207</v>
      </c>
      <c r="F24" s="903">
        <v>251.95</v>
      </c>
      <c r="G24" s="903">
        <v>21.71</v>
      </c>
      <c r="H24" s="903">
        <v>260.95</v>
      </c>
      <c r="I24" s="903">
        <v>26.06</v>
      </c>
    </row>
    <row r="25" ht="27" customHeight="1" spans="2:9">
      <c r="B25" s="1302">
        <v>22</v>
      </c>
      <c r="C25" s="905" t="s">
        <v>312</v>
      </c>
      <c r="D25" s="1303">
        <v>45334</v>
      </c>
      <c r="E25" s="906">
        <v>155</v>
      </c>
      <c r="F25" s="906">
        <v>203.45</v>
      </c>
      <c r="G25" s="906">
        <v>31.26</v>
      </c>
      <c r="H25" s="906">
        <v>195.15</v>
      </c>
      <c r="I25" s="906">
        <v>25.9</v>
      </c>
    </row>
    <row r="26" ht="27" customHeight="1" spans="2:9">
      <c r="B26" s="1300">
        <v>23</v>
      </c>
      <c r="C26" s="902" t="s">
        <v>313</v>
      </c>
      <c r="D26" s="1301">
        <v>45358</v>
      </c>
      <c r="E26" s="903">
        <v>28</v>
      </c>
      <c r="F26" s="903">
        <v>42.26</v>
      </c>
      <c r="G26" s="903">
        <v>50.93</v>
      </c>
      <c r="H26" s="903">
        <v>34.93</v>
      </c>
      <c r="I26" s="903">
        <v>24.75</v>
      </c>
    </row>
    <row r="27" ht="27" customHeight="1" spans="2:9">
      <c r="B27" s="1302">
        <v>24</v>
      </c>
      <c r="C27" s="905" t="s">
        <v>314</v>
      </c>
      <c r="D27" s="1305">
        <v>45425</v>
      </c>
      <c r="E27" s="906">
        <v>452</v>
      </c>
      <c r="F27" s="906">
        <v>570.65</v>
      </c>
      <c r="G27" s="906">
        <v>26.25</v>
      </c>
      <c r="H27" s="906">
        <v>560.25</v>
      </c>
      <c r="I27" s="906">
        <v>23.95</v>
      </c>
    </row>
    <row r="28" ht="27" customHeight="1" spans="2:9">
      <c r="B28" s="1300">
        <v>25</v>
      </c>
      <c r="C28" s="902" t="s">
        <v>315</v>
      </c>
      <c r="D28" s="1301">
        <v>45475</v>
      </c>
      <c r="E28" s="903">
        <v>281</v>
      </c>
      <c r="F28" s="903">
        <v>317.85</v>
      </c>
      <c r="G28" s="903">
        <v>13.11</v>
      </c>
      <c r="H28" s="903">
        <v>343.9</v>
      </c>
      <c r="I28" s="903">
        <v>22.38</v>
      </c>
    </row>
    <row r="29" ht="27" customHeight="1" spans="2:9">
      <c r="B29" s="1302">
        <v>26</v>
      </c>
      <c r="C29" s="905" t="s">
        <v>316</v>
      </c>
      <c r="D29" s="1305">
        <v>45453</v>
      </c>
      <c r="E29" s="906">
        <v>136</v>
      </c>
      <c r="F29" s="906">
        <v>151.4</v>
      </c>
      <c r="G29" s="906">
        <v>11.32</v>
      </c>
      <c r="H29" s="906">
        <v>163.35</v>
      </c>
      <c r="I29" s="906">
        <v>20.11</v>
      </c>
    </row>
    <row r="30" ht="27" customHeight="1" spans="2:9">
      <c r="B30" s="1300">
        <v>27</v>
      </c>
      <c r="C30" s="902" t="s">
        <v>317</v>
      </c>
      <c r="D30" s="1301">
        <v>45364</v>
      </c>
      <c r="E30" s="903">
        <v>221</v>
      </c>
      <c r="F30" s="903">
        <v>184.65</v>
      </c>
      <c r="G30" s="903">
        <v>-16.45</v>
      </c>
      <c r="H30" s="903">
        <v>260</v>
      </c>
      <c r="I30" s="903">
        <v>17.65</v>
      </c>
    </row>
    <row r="31" ht="27" customHeight="1" spans="2:9">
      <c r="B31" s="1302">
        <v>28</v>
      </c>
      <c r="C31" s="905" t="s">
        <v>318</v>
      </c>
      <c r="D31" s="1305">
        <v>45372</v>
      </c>
      <c r="E31" s="906">
        <v>715</v>
      </c>
      <c r="F31" s="906">
        <v>712.3</v>
      </c>
      <c r="G31" s="906">
        <v>-0.38</v>
      </c>
      <c r="H31" s="906">
        <v>820.25</v>
      </c>
      <c r="I31" s="906">
        <v>14.72</v>
      </c>
    </row>
    <row r="32" ht="27" customHeight="1" spans="2:9">
      <c r="B32" s="1300">
        <v>29</v>
      </c>
      <c r="C32" s="902" t="s">
        <v>319</v>
      </c>
      <c r="D32" s="1301">
        <v>45321</v>
      </c>
      <c r="E32" s="903">
        <v>230</v>
      </c>
      <c r="F32" s="903">
        <v>207.7</v>
      </c>
      <c r="G32" s="903">
        <v>-9.7</v>
      </c>
      <c r="H32" s="903">
        <v>246.9</v>
      </c>
      <c r="I32" s="903">
        <v>7.35</v>
      </c>
    </row>
    <row r="33" ht="35.25" customHeight="1" spans="2:9">
      <c r="B33" s="1302">
        <v>30</v>
      </c>
      <c r="C33" s="1306" t="s">
        <v>320</v>
      </c>
      <c r="D33" s="1307">
        <v>45363</v>
      </c>
      <c r="E33" s="1327">
        <v>100</v>
      </c>
      <c r="F33" s="1327">
        <v>103.05</v>
      </c>
      <c r="G33" s="1327">
        <v>3.05</v>
      </c>
      <c r="H33" s="1327">
        <v>105.7</v>
      </c>
      <c r="I33" s="1327">
        <v>5.7</v>
      </c>
    </row>
    <row r="34" ht="27" customHeight="1" spans="2:9">
      <c r="B34" s="1308">
        <v>31</v>
      </c>
      <c r="C34" s="1309" t="s">
        <v>321</v>
      </c>
      <c r="D34" s="1310">
        <v>45351</v>
      </c>
      <c r="E34" s="1328">
        <v>186</v>
      </c>
      <c r="F34" s="1328">
        <v>200.75</v>
      </c>
      <c r="G34" s="1328">
        <v>7.93</v>
      </c>
      <c r="H34" s="1329">
        <v>172.95</v>
      </c>
      <c r="I34" s="1341">
        <v>-7.02</v>
      </c>
    </row>
    <row r="35" ht="27" customHeight="1" spans="2:9">
      <c r="B35" s="1311">
        <v>32</v>
      </c>
      <c r="C35" s="1312" t="s">
        <v>322</v>
      </c>
      <c r="D35" s="1313">
        <v>45363</v>
      </c>
      <c r="E35" s="1330">
        <v>288</v>
      </c>
      <c r="F35" s="1330">
        <v>263.25</v>
      </c>
      <c r="G35" s="1330">
        <v>-8.59</v>
      </c>
      <c r="H35" s="1331">
        <v>265.05</v>
      </c>
      <c r="I35" s="1342">
        <v>-7.97</v>
      </c>
    </row>
    <row r="36" ht="27" customHeight="1" spans="2:9">
      <c r="B36" s="1308">
        <v>33</v>
      </c>
      <c r="C36" s="1309" t="s">
        <v>323</v>
      </c>
      <c r="D36" s="1310">
        <v>45338</v>
      </c>
      <c r="E36" s="1328">
        <v>1258</v>
      </c>
      <c r="F36" s="1328">
        <v>1149.5</v>
      </c>
      <c r="G36" s="1328">
        <v>-8.62</v>
      </c>
      <c r="H36" s="1329">
        <v>1128.95</v>
      </c>
      <c r="I36" s="1343">
        <v>-10.26</v>
      </c>
    </row>
    <row r="37" ht="27" customHeight="1" spans="2:9">
      <c r="B37" s="1311">
        <v>34</v>
      </c>
      <c r="C37" s="1312" t="s">
        <v>324</v>
      </c>
      <c r="D37" s="1313">
        <v>45370</v>
      </c>
      <c r="E37" s="1330">
        <v>295</v>
      </c>
      <c r="F37" s="1330">
        <v>276.25</v>
      </c>
      <c r="G37" s="1330">
        <v>-6.36</v>
      </c>
      <c r="H37" s="1331">
        <v>252.35</v>
      </c>
      <c r="I37" s="1342">
        <v>-14.46</v>
      </c>
    </row>
    <row r="38" ht="27" customHeight="1" spans="2:9">
      <c r="B38" s="1308">
        <v>35</v>
      </c>
      <c r="C38" s="1309" t="s">
        <v>325</v>
      </c>
      <c r="D38" s="1310">
        <v>45385</v>
      </c>
      <c r="E38" s="1328">
        <v>210</v>
      </c>
      <c r="F38" s="1328">
        <v>236.2</v>
      </c>
      <c r="G38" s="1328">
        <v>12.48</v>
      </c>
      <c r="H38" s="1329">
        <v>177.25</v>
      </c>
      <c r="I38" s="1343">
        <v>-15.6</v>
      </c>
    </row>
    <row r="39" ht="27" customHeight="1" spans="2:9">
      <c r="B39" s="1311">
        <v>36</v>
      </c>
      <c r="C39" s="1312" t="s">
        <v>326</v>
      </c>
      <c r="D39" s="1314">
        <v>45365</v>
      </c>
      <c r="E39" s="1330">
        <v>401</v>
      </c>
      <c r="F39" s="1330">
        <v>360.05</v>
      </c>
      <c r="G39" s="1330">
        <v>-10.21</v>
      </c>
      <c r="H39" s="1331">
        <v>326.35</v>
      </c>
      <c r="I39" s="1342">
        <v>-18.62</v>
      </c>
    </row>
    <row r="40" ht="27" customHeight="1" spans="2:9">
      <c r="B40" s="1308">
        <v>37</v>
      </c>
      <c r="C40" s="1309" t="s">
        <v>327</v>
      </c>
      <c r="D40" s="1310">
        <v>45336</v>
      </c>
      <c r="E40" s="1328">
        <v>468</v>
      </c>
      <c r="F40" s="1328">
        <v>434.3</v>
      </c>
      <c r="G40" s="1328">
        <v>-7.2</v>
      </c>
      <c r="H40" s="1329">
        <v>345.5</v>
      </c>
      <c r="I40" s="1344">
        <v>-26.18</v>
      </c>
    </row>
    <row r="41" ht="17.25" spans="3:9">
      <c r="C41" s="1315"/>
      <c r="D41" s="1316"/>
      <c r="E41" s="1332"/>
      <c r="F41" s="1332"/>
      <c r="G41" s="1333"/>
      <c r="H41" s="1332"/>
      <c r="I41" s="1345" t="s">
        <v>0</v>
      </c>
    </row>
    <row r="43" ht="54" customHeight="1" spans="2:11">
      <c r="B43" s="1317"/>
      <c r="C43" s="1318" t="s">
        <v>284</v>
      </c>
      <c r="D43" s="1318" t="s">
        <v>328</v>
      </c>
      <c r="E43" s="1318" t="s">
        <v>329</v>
      </c>
      <c r="F43" s="1318" t="s">
        <v>330</v>
      </c>
      <c r="G43" s="1318" t="s">
        <v>286</v>
      </c>
      <c r="H43" s="1318" t="s">
        <v>331</v>
      </c>
      <c r="I43" s="1318" t="s">
        <v>332</v>
      </c>
      <c r="J43" s="1318" t="s">
        <v>333</v>
      </c>
      <c r="K43" s="1318" t="s">
        <v>334</v>
      </c>
    </row>
    <row r="44" ht="35.25" customHeight="1" spans="2:11">
      <c r="B44" s="479">
        <v>1</v>
      </c>
      <c r="C44" s="1319" t="s">
        <v>291</v>
      </c>
      <c r="D44" s="1320" t="s">
        <v>335</v>
      </c>
      <c r="E44" s="1334">
        <v>45307</v>
      </c>
      <c r="F44" s="1335" t="s">
        <v>336</v>
      </c>
      <c r="G44" s="1335">
        <v>331</v>
      </c>
      <c r="H44" s="1335">
        <v>433.15</v>
      </c>
      <c r="I44" s="1335">
        <v>1296.45</v>
      </c>
      <c r="J44" s="1335">
        <v>863.3</v>
      </c>
      <c r="K44" s="1335">
        <v>291.68</v>
      </c>
    </row>
    <row r="45" ht="26.25" customHeight="1" spans="2:13">
      <c r="B45" s="30">
        <v>2</v>
      </c>
      <c r="C45" s="905" t="s">
        <v>292</v>
      </c>
      <c r="D45" s="1321" t="s">
        <v>337</v>
      </c>
      <c r="E45" s="1336">
        <v>45366</v>
      </c>
      <c r="F45" s="1045" t="s">
        <v>338</v>
      </c>
      <c r="G45" s="1045">
        <v>142</v>
      </c>
      <c r="H45" s="1045">
        <v>429</v>
      </c>
      <c r="I45" s="1045">
        <v>500.05</v>
      </c>
      <c r="J45" s="1045">
        <v>71.05</v>
      </c>
      <c r="K45" s="1045">
        <v>252.15</v>
      </c>
      <c r="M45" s="1346"/>
    </row>
    <row r="46" ht="26.25" customHeight="1" spans="2:11">
      <c r="B46" s="481">
        <v>3</v>
      </c>
      <c r="C46" s="902" t="s">
        <v>294</v>
      </c>
      <c r="D46" s="1280" t="s">
        <v>337</v>
      </c>
      <c r="E46" s="1337">
        <v>45427</v>
      </c>
      <c r="F46" s="1041" t="s">
        <v>339</v>
      </c>
      <c r="G46" s="1041">
        <v>920</v>
      </c>
      <c r="H46" s="1041">
        <v>1520</v>
      </c>
      <c r="I46" s="1041">
        <v>1894.85</v>
      </c>
      <c r="J46" s="1041">
        <v>374.85</v>
      </c>
      <c r="K46" s="1041">
        <v>105.96</v>
      </c>
    </row>
    <row r="47" ht="26.25" customHeight="1" spans="2:11">
      <c r="B47" s="30">
        <v>4</v>
      </c>
      <c r="C47" s="905" t="s">
        <v>293</v>
      </c>
      <c r="D47" s="1321" t="s">
        <v>340</v>
      </c>
      <c r="E47" s="1336">
        <v>45412</v>
      </c>
      <c r="F47" s="1045" t="s">
        <v>341</v>
      </c>
      <c r="G47" s="1045">
        <v>415</v>
      </c>
      <c r="H47" s="1045">
        <v>551</v>
      </c>
      <c r="I47" s="1045">
        <v>830.75</v>
      </c>
      <c r="J47" s="1045">
        <v>279.75</v>
      </c>
      <c r="K47" s="1045">
        <v>100.18</v>
      </c>
    </row>
    <row r="48" ht="26.25" customHeight="1" spans="2:11">
      <c r="B48" s="481">
        <v>5</v>
      </c>
      <c r="C48" s="902" t="s">
        <v>295</v>
      </c>
      <c r="D48" s="1280" t="s">
        <v>342</v>
      </c>
      <c r="E48" s="1338">
        <v>45394</v>
      </c>
      <c r="F48" s="1041" t="s">
        <v>343</v>
      </c>
      <c r="G48" s="1041">
        <v>570</v>
      </c>
      <c r="H48" s="1041">
        <v>860</v>
      </c>
      <c r="I48" s="1041">
        <v>1099.8</v>
      </c>
      <c r="J48" s="1041">
        <v>239.8</v>
      </c>
      <c r="K48" s="1041">
        <v>92.95</v>
      </c>
    </row>
    <row r="49" ht="26.25" customHeight="1" spans="2:11">
      <c r="B49" s="30">
        <v>6</v>
      </c>
      <c r="C49" s="905" t="s">
        <v>319</v>
      </c>
      <c r="D49" s="1321" t="s">
        <v>344</v>
      </c>
      <c r="E49" s="1336">
        <v>45328</v>
      </c>
      <c r="F49" s="1045" t="s">
        <v>345</v>
      </c>
      <c r="G49" s="1045">
        <v>135</v>
      </c>
      <c r="H49" s="1045">
        <v>200</v>
      </c>
      <c r="I49" s="1045">
        <v>245.75</v>
      </c>
      <c r="J49" s="1045">
        <v>45.75</v>
      </c>
      <c r="K49" s="1045">
        <v>82.04</v>
      </c>
    </row>
    <row r="50" ht="26.25" customHeight="1" spans="2:11">
      <c r="B50" s="481">
        <v>7</v>
      </c>
      <c r="C50" s="902" t="s">
        <v>296</v>
      </c>
      <c r="D50" s="1280" t="s">
        <v>337</v>
      </c>
      <c r="E50" s="1338">
        <v>45461</v>
      </c>
      <c r="F50" s="1041" t="s">
        <v>346</v>
      </c>
      <c r="G50" s="1041">
        <v>93</v>
      </c>
      <c r="H50" s="1041">
        <v>150</v>
      </c>
      <c r="I50" s="1041">
        <v>158.65</v>
      </c>
      <c r="J50" s="1041">
        <v>8.65</v>
      </c>
      <c r="K50" s="1041">
        <v>70.59</v>
      </c>
    </row>
    <row r="51" ht="26.25" customHeight="1" spans="2:11">
      <c r="B51" s="30">
        <v>8</v>
      </c>
      <c r="C51" s="905" t="s">
        <v>299</v>
      </c>
      <c r="D51" s="1321" t="s">
        <v>340</v>
      </c>
      <c r="E51" s="1336">
        <v>45342</v>
      </c>
      <c r="F51" s="1045" t="s">
        <v>347</v>
      </c>
      <c r="G51" s="1045">
        <v>151</v>
      </c>
      <c r="H51" s="1045">
        <v>210</v>
      </c>
      <c r="I51" s="1045">
        <v>255.25</v>
      </c>
      <c r="J51" s="1045">
        <v>45.25</v>
      </c>
      <c r="K51" s="1045">
        <v>69.04</v>
      </c>
    </row>
    <row r="52" ht="26.25" customHeight="1" spans="2:11">
      <c r="B52" s="481">
        <v>9</v>
      </c>
      <c r="C52" s="902" t="s">
        <v>300</v>
      </c>
      <c r="D52" s="1280" t="s">
        <v>342</v>
      </c>
      <c r="E52" s="1338">
        <v>45336</v>
      </c>
      <c r="F52" s="1041" t="s">
        <v>348</v>
      </c>
      <c r="G52" s="1041">
        <v>414</v>
      </c>
      <c r="H52" s="1041">
        <v>590</v>
      </c>
      <c r="I52" s="1041">
        <v>679.05</v>
      </c>
      <c r="J52" s="1041">
        <v>89.05</v>
      </c>
      <c r="K52" s="1041">
        <v>64.02</v>
      </c>
    </row>
    <row r="53" ht="26.25" customHeight="1" spans="2:11">
      <c r="B53" s="30">
        <v>10</v>
      </c>
      <c r="C53" s="905" t="s">
        <v>301</v>
      </c>
      <c r="D53" s="1321" t="s">
        <v>349</v>
      </c>
      <c r="E53" s="1336">
        <v>45322</v>
      </c>
      <c r="F53" s="1045" t="s">
        <v>350</v>
      </c>
      <c r="G53" s="1045">
        <v>41</v>
      </c>
      <c r="H53" s="1045">
        <v>58.79</v>
      </c>
      <c r="I53" s="1045">
        <v>66.94</v>
      </c>
      <c r="J53" s="1045">
        <v>8.15</v>
      </c>
      <c r="K53" s="1045">
        <v>63.27</v>
      </c>
    </row>
    <row r="54" ht="26.25" customHeight="1" spans="2:11">
      <c r="B54" s="481">
        <v>11</v>
      </c>
      <c r="C54" s="902" t="s">
        <v>298</v>
      </c>
      <c r="D54" s="1280" t="s">
        <v>340</v>
      </c>
      <c r="E54" s="1338">
        <v>45356</v>
      </c>
      <c r="F54" s="1041" t="s">
        <v>351</v>
      </c>
      <c r="G54" s="1041">
        <v>203</v>
      </c>
      <c r="H54" s="1041">
        <v>335</v>
      </c>
      <c r="I54" s="1041">
        <v>324.45</v>
      </c>
      <c r="J54" s="1041">
        <v>-10.55</v>
      </c>
      <c r="K54" s="1041">
        <v>59.83</v>
      </c>
    </row>
    <row r="55" ht="26.25" customHeight="1" spans="2:11">
      <c r="B55" s="30">
        <v>12</v>
      </c>
      <c r="C55" s="905" t="s">
        <v>305</v>
      </c>
      <c r="D55" s="1321" t="s">
        <v>344</v>
      </c>
      <c r="E55" s="1336">
        <v>45319</v>
      </c>
      <c r="F55" s="1045" t="s">
        <v>352</v>
      </c>
      <c r="G55" s="1045">
        <v>369</v>
      </c>
      <c r="H55" s="1045">
        <v>474</v>
      </c>
      <c r="I55" s="1045">
        <v>505.3</v>
      </c>
      <c r="J55" s="1045">
        <v>31.3</v>
      </c>
      <c r="K55" s="1045">
        <v>36.94</v>
      </c>
    </row>
    <row r="56" ht="26.25" customHeight="1" spans="2:11">
      <c r="B56" s="481">
        <v>13</v>
      </c>
      <c r="C56" s="902" t="s">
        <v>308</v>
      </c>
      <c r="D56" s="1280" t="s">
        <v>353</v>
      </c>
      <c r="E56" s="1338">
        <v>45314</v>
      </c>
      <c r="F56" s="1041" t="s">
        <v>354</v>
      </c>
      <c r="G56" s="1041">
        <v>418</v>
      </c>
      <c r="H56" s="1041">
        <v>464.25</v>
      </c>
      <c r="I56" s="1041">
        <v>541</v>
      </c>
      <c r="J56" s="1041">
        <v>76.75</v>
      </c>
      <c r="K56" s="1041">
        <v>29.43</v>
      </c>
    </row>
    <row r="57" ht="26.25" customHeight="1" spans="2:11">
      <c r="B57" s="30">
        <v>14</v>
      </c>
      <c r="C57" s="905" t="s">
        <v>319</v>
      </c>
      <c r="D57" s="1321" t="s">
        <v>344</v>
      </c>
      <c r="E57" s="1336">
        <v>45321</v>
      </c>
      <c r="F57" s="1045" t="s">
        <v>355</v>
      </c>
      <c r="G57" s="1045">
        <v>230</v>
      </c>
      <c r="H57" s="1045">
        <v>207.7</v>
      </c>
      <c r="I57" s="1045">
        <v>246.9</v>
      </c>
      <c r="J57" s="1045">
        <v>39.2</v>
      </c>
      <c r="K57" s="1045">
        <v>7.35</v>
      </c>
    </row>
    <row r="60" ht="36.75" customHeight="1" spans="2:8">
      <c r="B60" s="1322" t="s">
        <v>356</v>
      </c>
      <c r="C60" s="802"/>
      <c r="D60" s="802"/>
      <c r="E60" s="802"/>
      <c r="F60" s="802"/>
      <c r="G60" s="802"/>
      <c r="H60" s="815"/>
    </row>
    <row r="61" ht="39.75" customHeight="1" spans="1:26">
      <c r="A61" s="11"/>
      <c r="B61" s="1323" t="s">
        <v>357</v>
      </c>
      <c r="C61" s="1324" t="s">
        <v>284</v>
      </c>
      <c r="D61" s="592"/>
      <c r="E61" s="1339" t="s">
        <v>330</v>
      </c>
      <c r="F61" s="1339" t="s">
        <v>358</v>
      </c>
      <c r="G61" s="1324" t="s">
        <v>328</v>
      </c>
      <c r="H61" s="1288"/>
      <c r="I61" s="11"/>
      <c r="J61" s="11"/>
      <c r="K61" s="11"/>
      <c r="L61" s="11"/>
      <c r="M61" s="11"/>
      <c r="N61" s="11"/>
      <c r="O61" s="11"/>
      <c r="P61" s="11"/>
      <c r="Q61" s="11"/>
      <c r="R61" s="11"/>
      <c r="S61" s="11"/>
      <c r="T61" s="11"/>
      <c r="U61" s="11"/>
      <c r="V61" s="11"/>
      <c r="W61" s="11"/>
      <c r="X61" s="11"/>
      <c r="Y61" s="11"/>
      <c r="Z61" s="11"/>
    </row>
    <row r="62" ht="28.5" customHeight="1" spans="2:8">
      <c r="B62" s="1065">
        <v>1</v>
      </c>
      <c r="C62" s="1325" t="s">
        <v>291</v>
      </c>
      <c r="D62" s="64"/>
      <c r="E62" s="1065" t="s">
        <v>336</v>
      </c>
      <c r="F62" s="1067">
        <v>2.9168</v>
      </c>
      <c r="G62" s="1325" t="s">
        <v>359</v>
      </c>
      <c r="H62" s="64"/>
    </row>
    <row r="63" ht="28.5" customHeight="1" spans="2:8">
      <c r="B63" s="502">
        <v>2</v>
      </c>
      <c r="C63" s="1326" t="s">
        <v>292</v>
      </c>
      <c r="D63" s="64"/>
      <c r="E63" s="502" t="s">
        <v>338</v>
      </c>
      <c r="F63" s="501">
        <v>2.5215</v>
      </c>
      <c r="G63" s="1326" t="s">
        <v>337</v>
      </c>
      <c r="H63" s="64"/>
    </row>
    <row r="64" ht="28.5" customHeight="1" spans="2:8">
      <c r="B64" s="1065">
        <v>3</v>
      </c>
      <c r="C64" s="1325" t="s">
        <v>294</v>
      </c>
      <c r="D64" s="64"/>
      <c r="E64" s="1065" t="s">
        <v>339</v>
      </c>
      <c r="F64" s="1067">
        <v>1.0596</v>
      </c>
      <c r="G64" s="1325" t="s">
        <v>337</v>
      </c>
      <c r="H64" s="64"/>
    </row>
    <row r="65" ht="28.5" customHeight="1" spans="2:8">
      <c r="B65" s="502">
        <v>4</v>
      </c>
      <c r="C65" s="1326" t="s">
        <v>293</v>
      </c>
      <c r="D65" s="64"/>
      <c r="E65" s="502" t="s">
        <v>341</v>
      </c>
      <c r="F65" s="501">
        <v>1.0018</v>
      </c>
      <c r="G65" s="1326" t="s">
        <v>340</v>
      </c>
      <c r="H65" s="64"/>
    </row>
    <row r="66" ht="28.5" customHeight="1" spans="2:8">
      <c r="B66" s="1065">
        <v>5</v>
      </c>
      <c r="C66" s="1325" t="s">
        <v>295</v>
      </c>
      <c r="D66" s="64"/>
      <c r="E66" s="1065" t="s">
        <v>343</v>
      </c>
      <c r="F66" s="1067">
        <v>0.9295</v>
      </c>
      <c r="G66" s="1325" t="s">
        <v>342</v>
      </c>
      <c r="H66" s="64"/>
    </row>
  </sheetData>
  <mergeCells count="14">
    <mergeCell ref="C2:I2"/>
    <mergeCell ref="B60:H60"/>
    <mergeCell ref="C61:D61"/>
    <mergeCell ref="G61:H61"/>
    <mergeCell ref="C62:D62"/>
    <mergeCell ref="G62:H62"/>
    <mergeCell ref="C63:D63"/>
    <mergeCell ref="G63:H63"/>
    <mergeCell ref="C64:D64"/>
    <mergeCell ref="G64:H64"/>
    <mergeCell ref="C65:D65"/>
    <mergeCell ref="G65:H65"/>
    <mergeCell ref="C66:D66"/>
    <mergeCell ref="G66:H66"/>
  </mergeCells>
  <hyperlinks>
    <hyperlink ref="A1" location="Home!A1" display="Home"/>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83"/>
  <sheetViews>
    <sheetView workbookViewId="0">
      <selection activeCell="A1" sqref="A1"/>
    </sheetView>
  </sheetViews>
  <sheetFormatPr defaultColWidth="12.6285714285714" defaultRowHeight="15.75" customHeight="1"/>
  <cols>
    <col min="2" max="2" width="7.38095238095238" customWidth="1"/>
    <col min="3" max="3" width="26.5047619047619" customWidth="1"/>
    <col min="4" max="9" width="16.752380952381" customWidth="1"/>
    <col min="10" max="10" width="14.8761904761905" customWidth="1"/>
    <col min="11" max="11" width="12" customWidth="1"/>
    <col min="12" max="12" width="11.247619047619" customWidth="1"/>
  </cols>
  <sheetData>
    <row r="1" ht="25.5" customHeight="1" spans="1:25">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row>
    <row r="2" ht="14.25" spans="1:25">
      <c r="A2" s="294"/>
      <c r="B2" s="294"/>
      <c r="C2" s="294"/>
      <c r="D2" s="294"/>
      <c r="E2" s="294"/>
      <c r="F2" s="294"/>
      <c r="G2" s="294"/>
      <c r="H2" s="294"/>
      <c r="I2" s="294"/>
      <c r="J2" s="294"/>
      <c r="K2" s="294"/>
      <c r="L2" s="294"/>
      <c r="M2" s="294"/>
      <c r="N2" s="294"/>
      <c r="O2" s="294"/>
      <c r="P2" s="294"/>
      <c r="Q2" s="294"/>
      <c r="R2" s="294"/>
      <c r="S2" s="294"/>
      <c r="T2" s="294"/>
      <c r="U2" s="294"/>
      <c r="V2" s="294"/>
      <c r="W2" s="294"/>
      <c r="X2" s="294"/>
      <c r="Y2" s="294"/>
    </row>
    <row r="3" ht="35.25" customHeight="1" spans="1:25">
      <c r="A3" s="294"/>
      <c r="B3" s="1243" t="s">
        <v>360</v>
      </c>
      <c r="C3" s="366"/>
      <c r="D3" s="366"/>
      <c r="E3" s="366"/>
      <c r="F3" s="366"/>
      <c r="G3" s="366"/>
      <c r="H3" s="366"/>
      <c r="I3" s="366"/>
      <c r="J3" s="366"/>
      <c r="K3" s="366"/>
      <c r="L3" s="366"/>
      <c r="M3" s="294"/>
      <c r="N3" s="294"/>
      <c r="O3" s="294"/>
      <c r="P3" s="294"/>
      <c r="Q3" s="294"/>
      <c r="R3" s="294"/>
      <c r="S3" s="294"/>
      <c r="T3" s="294"/>
      <c r="U3" s="294"/>
      <c r="V3" s="294"/>
      <c r="W3" s="294"/>
      <c r="X3" s="294"/>
      <c r="Y3" s="294"/>
    </row>
    <row r="4" ht="27.75" customHeight="1" spans="1:25">
      <c r="A4" s="294"/>
      <c r="B4" s="1244" t="s">
        <v>361</v>
      </c>
      <c r="C4" s="41"/>
      <c r="D4" s="41"/>
      <c r="E4" s="41"/>
      <c r="F4" s="41"/>
      <c r="G4" s="41"/>
      <c r="H4" s="41"/>
      <c r="I4" s="41"/>
      <c r="J4" s="41"/>
      <c r="K4" s="41"/>
      <c r="L4" s="41"/>
      <c r="M4" s="294"/>
      <c r="N4" s="294"/>
      <c r="O4" s="294"/>
      <c r="P4" s="294"/>
      <c r="Q4" s="294"/>
      <c r="R4" s="294"/>
      <c r="S4" s="294"/>
      <c r="T4" s="294"/>
      <c r="U4" s="294"/>
      <c r="V4" s="294"/>
      <c r="W4" s="294"/>
      <c r="X4" s="294"/>
      <c r="Y4" s="294"/>
    </row>
    <row r="5" ht="25.5" customHeight="1" spans="1:25">
      <c r="A5" s="294"/>
      <c r="B5" s="1245"/>
      <c r="C5" s="858" t="s">
        <v>362</v>
      </c>
      <c r="D5" s="858" t="s">
        <v>363</v>
      </c>
      <c r="E5" s="858" t="s">
        <v>364</v>
      </c>
      <c r="F5" s="858" t="s">
        <v>365</v>
      </c>
      <c r="G5" s="858" t="s">
        <v>366</v>
      </c>
      <c r="H5" s="858" t="s">
        <v>367</v>
      </c>
      <c r="I5" s="1290" t="s">
        <v>368</v>
      </c>
      <c r="J5" s="587"/>
      <c r="K5" s="587"/>
      <c r="L5" s="587"/>
      <c r="M5" s="294"/>
      <c r="N5" s="294"/>
      <c r="O5" s="294"/>
      <c r="P5" s="294"/>
      <c r="Q5" s="294"/>
      <c r="R5" s="294"/>
      <c r="S5" s="294"/>
      <c r="T5" s="294"/>
      <c r="U5" s="294"/>
      <c r="V5" s="294"/>
      <c r="W5" s="294"/>
      <c r="X5" s="294"/>
      <c r="Y5" s="294"/>
    </row>
    <row r="6" ht="25.5" customHeight="1" spans="1:25">
      <c r="A6" s="294"/>
      <c r="B6" s="1246">
        <v>1</v>
      </c>
      <c r="C6" s="480" t="s">
        <v>70</v>
      </c>
      <c r="D6" s="481" t="s">
        <v>369</v>
      </c>
      <c r="E6" s="481" t="s">
        <v>370</v>
      </c>
      <c r="F6" s="482">
        <v>0.068</v>
      </c>
      <c r="G6" s="481" t="s">
        <v>371</v>
      </c>
      <c r="H6" s="482">
        <v>0.023</v>
      </c>
      <c r="I6" s="1291" t="s">
        <v>372</v>
      </c>
      <c r="J6" s="60"/>
      <c r="K6" s="60"/>
      <c r="L6" s="60"/>
      <c r="M6" s="294"/>
      <c r="N6" s="294"/>
      <c r="O6" s="294"/>
      <c r="P6" s="294"/>
      <c r="Q6" s="294"/>
      <c r="R6" s="294"/>
      <c r="S6" s="294"/>
      <c r="T6" s="294"/>
      <c r="U6" s="294"/>
      <c r="V6" s="294"/>
      <c r="W6" s="294"/>
      <c r="X6" s="294"/>
      <c r="Y6" s="294"/>
    </row>
    <row r="7" ht="25.5" customHeight="1" spans="1:25">
      <c r="A7" s="294"/>
      <c r="B7" s="35">
        <v>2</v>
      </c>
      <c r="C7" s="370" t="s">
        <v>79</v>
      </c>
      <c r="D7" s="30" t="s">
        <v>373</v>
      </c>
      <c r="E7" s="30" t="s">
        <v>374</v>
      </c>
      <c r="F7" s="390">
        <v>0.313</v>
      </c>
      <c r="G7" s="30" t="s">
        <v>375</v>
      </c>
      <c r="H7" s="390">
        <v>0.563</v>
      </c>
      <c r="I7" s="1292" t="s">
        <v>376</v>
      </c>
      <c r="J7" s="60"/>
      <c r="K7" s="60"/>
      <c r="L7" s="60"/>
      <c r="M7" s="294"/>
      <c r="N7" s="294"/>
      <c r="O7" s="294"/>
      <c r="P7" s="294"/>
      <c r="Q7" s="294"/>
      <c r="R7" s="294"/>
      <c r="S7" s="294"/>
      <c r="T7" s="294"/>
      <c r="U7" s="294"/>
      <c r="V7" s="294"/>
      <c r="W7" s="294"/>
      <c r="X7" s="294"/>
      <c r="Y7" s="294"/>
    </row>
    <row r="8" ht="25.5" customHeight="1" spans="1:25">
      <c r="A8" s="294"/>
      <c r="B8" s="1246">
        <v>3</v>
      </c>
      <c r="C8" s="480" t="s">
        <v>377</v>
      </c>
      <c r="D8" s="481" t="s">
        <v>378</v>
      </c>
      <c r="E8" s="481" t="s">
        <v>379</v>
      </c>
      <c r="F8" s="482">
        <v>0.159</v>
      </c>
      <c r="G8" s="481" t="s">
        <v>380</v>
      </c>
      <c r="H8" s="482">
        <v>0.197</v>
      </c>
      <c r="I8" s="1291" t="s">
        <v>381</v>
      </c>
      <c r="J8" s="60"/>
      <c r="K8" s="60"/>
      <c r="L8" s="60"/>
      <c r="M8" s="294"/>
      <c r="N8" s="294"/>
      <c r="O8" s="294"/>
      <c r="P8" s="294"/>
      <c r="Q8" s="294"/>
      <c r="R8" s="294"/>
      <c r="S8" s="294"/>
      <c r="T8" s="294"/>
      <c r="U8" s="294"/>
      <c r="V8" s="294"/>
      <c r="W8" s="294"/>
      <c r="X8" s="294"/>
      <c r="Y8" s="294"/>
    </row>
    <row r="9" ht="25.5" customHeight="1" spans="1:25">
      <c r="A9" s="294"/>
      <c r="B9" s="35">
        <v>4</v>
      </c>
      <c r="C9" s="370" t="s">
        <v>382</v>
      </c>
      <c r="D9" s="30" t="s">
        <v>383</v>
      </c>
      <c r="E9" s="30" t="s">
        <v>384</v>
      </c>
      <c r="F9" s="390">
        <v>0.044</v>
      </c>
      <c r="G9" s="30" t="s">
        <v>385</v>
      </c>
      <c r="H9" s="390">
        <v>0.015</v>
      </c>
      <c r="I9" s="1292" t="s">
        <v>386</v>
      </c>
      <c r="J9" s="60"/>
      <c r="K9" s="60"/>
      <c r="L9" s="60"/>
      <c r="M9" s="294"/>
      <c r="N9" s="294"/>
      <c r="O9" s="294"/>
      <c r="P9" s="294"/>
      <c r="Q9" s="294"/>
      <c r="R9" s="294"/>
      <c r="S9" s="294"/>
      <c r="T9" s="294"/>
      <c r="U9" s="294"/>
      <c r="V9" s="294"/>
      <c r="W9" s="294"/>
      <c r="X9" s="294"/>
      <c r="Y9" s="294"/>
    </row>
    <row r="10" ht="25.5" customHeight="1" spans="1:25">
      <c r="A10" s="294"/>
      <c r="B10" s="1246">
        <v>5</v>
      </c>
      <c r="C10" s="480" t="s">
        <v>82</v>
      </c>
      <c r="D10" s="481" t="s">
        <v>387</v>
      </c>
      <c r="E10" s="481" t="s">
        <v>388</v>
      </c>
      <c r="F10" s="482">
        <v>-0.151</v>
      </c>
      <c r="G10" s="481" t="s">
        <v>389</v>
      </c>
      <c r="H10" s="482">
        <v>-0.238</v>
      </c>
      <c r="I10" s="1291" t="s">
        <v>390</v>
      </c>
      <c r="J10" s="60"/>
      <c r="K10" s="60"/>
      <c r="L10" s="60"/>
      <c r="M10" s="294"/>
      <c r="N10" s="294"/>
      <c r="O10" s="294"/>
      <c r="P10" s="294"/>
      <c r="Q10" s="294"/>
      <c r="R10" s="294"/>
      <c r="S10" s="294"/>
      <c r="T10" s="294"/>
      <c r="U10" s="294"/>
      <c r="V10" s="294"/>
      <c r="W10" s="294"/>
      <c r="X10" s="294"/>
      <c r="Y10" s="294"/>
    </row>
    <row r="11" ht="25.5" customHeight="1" spans="1:25">
      <c r="A11" s="294"/>
      <c r="B11" s="35">
        <v>6</v>
      </c>
      <c r="C11" s="370" t="s">
        <v>86</v>
      </c>
      <c r="D11" s="30" t="s">
        <v>391</v>
      </c>
      <c r="E11" s="30" t="s">
        <v>392</v>
      </c>
      <c r="F11" s="390">
        <v>0.952</v>
      </c>
      <c r="G11" s="30" t="s">
        <v>393</v>
      </c>
      <c r="H11" s="390">
        <v>1.232</v>
      </c>
      <c r="I11" s="1292" t="s">
        <v>394</v>
      </c>
      <c r="J11" s="60"/>
      <c r="K11" s="60"/>
      <c r="L11" s="60"/>
      <c r="M11" s="294"/>
      <c r="N11" s="294"/>
      <c r="O11" s="294"/>
      <c r="P11" s="294"/>
      <c r="Q11" s="294"/>
      <c r="R11" s="294"/>
      <c r="S11" s="294"/>
      <c r="T11" s="294"/>
      <c r="U11" s="294"/>
      <c r="V11" s="294"/>
      <c r="W11" s="294"/>
      <c r="X11" s="294"/>
      <c r="Y11" s="294"/>
    </row>
    <row r="12" ht="25.5" customHeight="1" spans="1:25">
      <c r="A12" s="294"/>
      <c r="B12" s="1246">
        <v>7</v>
      </c>
      <c r="C12" s="480" t="s">
        <v>98</v>
      </c>
      <c r="D12" s="482">
        <v>0.758</v>
      </c>
      <c r="E12" s="482">
        <v>0.731</v>
      </c>
      <c r="F12" s="1283"/>
      <c r="G12" s="482">
        <v>0.714</v>
      </c>
      <c r="H12" s="1283"/>
      <c r="I12" s="1291" t="s">
        <v>395</v>
      </c>
      <c r="J12" s="60"/>
      <c r="K12" s="60"/>
      <c r="L12" s="60"/>
      <c r="M12" s="294"/>
      <c r="N12" s="294"/>
      <c r="O12" s="294"/>
      <c r="P12" s="294"/>
      <c r="Q12" s="294"/>
      <c r="R12" s="294"/>
      <c r="S12" s="294"/>
      <c r="T12" s="294"/>
      <c r="U12" s="294"/>
      <c r="V12" s="294"/>
      <c r="W12" s="294"/>
      <c r="X12" s="294"/>
      <c r="Y12" s="294"/>
    </row>
    <row r="13" ht="25.5" customHeight="1" spans="1:25">
      <c r="A13" s="294"/>
      <c r="B13" s="35">
        <v>8</v>
      </c>
      <c r="C13" s="370" t="s">
        <v>396</v>
      </c>
      <c r="D13" s="390">
        <v>0.005</v>
      </c>
      <c r="E13" s="390">
        <v>0.002</v>
      </c>
      <c r="F13" s="371"/>
      <c r="G13" s="390">
        <v>0.002</v>
      </c>
      <c r="H13" s="371"/>
      <c r="I13" s="1292" t="s">
        <v>397</v>
      </c>
      <c r="J13" s="60"/>
      <c r="K13" s="60"/>
      <c r="L13" s="60"/>
      <c r="M13" s="294"/>
      <c r="N13" s="294"/>
      <c r="O13" s="294"/>
      <c r="P13" s="294"/>
      <c r="Q13" s="294"/>
      <c r="R13" s="294"/>
      <c r="S13" s="294"/>
      <c r="T13" s="294"/>
      <c r="U13" s="294"/>
      <c r="V13" s="294"/>
      <c r="W13" s="294"/>
      <c r="X13" s="294"/>
      <c r="Y13" s="294"/>
    </row>
    <row r="14" ht="25.5" customHeight="1" spans="1:25">
      <c r="A14" s="294"/>
      <c r="B14" s="1247">
        <v>9</v>
      </c>
      <c r="C14" s="728" t="s">
        <v>398</v>
      </c>
      <c r="D14" s="1248">
        <v>0.043</v>
      </c>
      <c r="E14" s="1248">
        <v>0.022</v>
      </c>
      <c r="F14" s="1284"/>
      <c r="G14" s="1248">
        <v>0.02</v>
      </c>
      <c r="H14" s="1284"/>
      <c r="I14" s="1293" t="s">
        <v>399</v>
      </c>
      <c r="J14" s="420"/>
      <c r="K14" s="420"/>
      <c r="L14" s="420"/>
      <c r="M14" s="294"/>
      <c r="N14" s="294"/>
      <c r="O14" s="294"/>
      <c r="P14" s="294"/>
      <c r="Q14" s="294"/>
      <c r="R14" s="294"/>
      <c r="S14" s="294"/>
      <c r="T14" s="294"/>
      <c r="U14" s="294"/>
      <c r="V14" s="294"/>
      <c r="W14" s="294"/>
      <c r="X14" s="294"/>
      <c r="Y14" s="294"/>
    </row>
    <row r="15" ht="14.25" spans="1:25">
      <c r="A15" s="294"/>
      <c r="B15" s="294"/>
      <c r="C15" s="294"/>
      <c r="D15" s="1249"/>
      <c r="E15" s="1249"/>
      <c r="F15" s="294"/>
      <c r="G15" s="1249"/>
      <c r="H15" s="294"/>
      <c r="I15" s="294"/>
      <c r="J15" s="294"/>
      <c r="K15" s="294"/>
      <c r="L15" s="294"/>
      <c r="M15" s="294"/>
      <c r="N15" s="294"/>
      <c r="O15" s="294"/>
      <c r="P15" s="294"/>
      <c r="Q15" s="294"/>
      <c r="R15" s="294"/>
      <c r="S15" s="294"/>
      <c r="T15" s="294"/>
      <c r="U15" s="294"/>
      <c r="V15" s="294"/>
      <c r="W15" s="294"/>
      <c r="X15" s="294"/>
      <c r="Y15" s="294"/>
    </row>
    <row r="16" ht="14.25" spans="1:25">
      <c r="A16" s="294"/>
      <c r="B16" s="294"/>
      <c r="C16" s="294"/>
      <c r="D16" s="294"/>
      <c r="E16" s="294"/>
      <c r="F16" s="294"/>
      <c r="G16" s="294"/>
      <c r="H16" s="294"/>
      <c r="I16" s="294"/>
      <c r="J16" s="294"/>
      <c r="K16" s="294"/>
      <c r="L16" s="294"/>
      <c r="M16" s="294"/>
      <c r="N16" s="294"/>
      <c r="O16" s="294"/>
      <c r="P16" s="294"/>
      <c r="Q16" s="294"/>
      <c r="R16" s="294"/>
      <c r="S16" s="294"/>
      <c r="T16" s="294"/>
      <c r="U16" s="294"/>
      <c r="V16" s="294"/>
      <c r="W16" s="294"/>
      <c r="X16" s="294"/>
      <c r="Y16" s="294"/>
    </row>
    <row r="17" ht="14.25" spans="1:25">
      <c r="A17" s="294"/>
      <c r="B17" s="294"/>
      <c r="C17" s="294"/>
      <c r="D17" s="294"/>
      <c r="E17" s="294"/>
      <c r="F17" s="294"/>
      <c r="G17" s="294"/>
      <c r="H17" s="294"/>
      <c r="I17" s="294"/>
      <c r="J17" s="294"/>
      <c r="K17" s="294"/>
      <c r="L17" s="294"/>
      <c r="M17" s="294"/>
      <c r="N17" s="294"/>
      <c r="O17" s="294"/>
      <c r="P17" s="294"/>
      <c r="Q17" s="294"/>
      <c r="R17" s="294"/>
      <c r="S17" s="294"/>
      <c r="T17" s="294"/>
      <c r="U17" s="294"/>
      <c r="V17" s="294"/>
      <c r="W17" s="294"/>
      <c r="X17" s="294"/>
      <c r="Y17" s="294"/>
    </row>
    <row r="18" ht="36" customHeight="1" spans="1:25">
      <c r="A18" s="294"/>
      <c r="B18" s="511" t="s">
        <v>400</v>
      </c>
      <c r="C18" s="41"/>
      <c r="D18" s="41"/>
      <c r="E18" s="41"/>
      <c r="F18" s="41"/>
      <c r="G18" s="41"/>
      <c r="H18" s="41"/>
      <c r="I18" s="41"/>
      <c r="J18" s="41"/>
      <c r="K18" s="41"/>
      <c r="L18" s="61"/>
      <c r="M18" s="294"/>
      <c r="N18" s="294"/>
      <c r="O18" s="294"/>
      <c r="P18" s="294"/>
      <c r="Q18" s="294"/>
      <c r="R18" s="294"/>
      <c r="S18" s="294"/>
      <c r="T18" s="294"/>
      <c r="U18" s="294"/>
      <c r="V18" s="294"/>
      <c r="W18" s="294"/>
      <c r="X18" s="294"/>
      <c r="Y18" s="294"/>
    </row>
    <row r="19" ht="30" customHeight="1" spans="1:25">
      <c r="A19" s="294"/>
      <c r="B19" s="1250"/>
      <c r="C19" s="1251" t="s">
        <v>362</v>
      </c>
      <c r="D19" s="1252">
        <v>45382</v>
      </c>
      <c r="E19" s="1252">
        <v>45291</v>
      </c>
      <c r="F19" s="1251" t="s">
        <v>365</v>
      </c>
      <c r="G19" s="1252">
        <v>45016</v>
      </c>
      <c r="H19" s="1251" t="s">
        <v>367</v>
      </c>
      <c r="I19" s="1294" t="s">
        <v>368</v>
      </c>
      <c r="J19" s="41"/>
      <c r="K19" s="41"/>
      <c r="L19" s="61"/>
      <c r="M19" s="294"/>
      <c r="N19" s="294"/>
      <c r="O19" s="294"/>
      <c r="P19" s="294"/>
      <c r="Q19" s="294"/>
      <c r="R19" s="294"/>
      <c r="S19" s="294"/>
      <c r="T19" s="294"/>
      <c r="U19" s="294"/>
      <c r="V19" s="294"/>
      <c r="W19" s="294"/>
      <c r="X19" s="294"/>
      <c r="Y19" s="294"/>
    </row>
    <row r="20" ht="38.25" customHeight="1" spans="1:25">
      <c r="A20" s="294"/>
      <c r="B20" s="91">
        <v>1</v>
      </c>
      <c r="C20" s="377" t="s">
        <v>401</v>
      </c>
      <c r="D20" s="864" t="s">
        <v>402</v>
      </c>
      <c r="E20" s="864" t="s">
        <v>403</v>
      </c>
      <c r="F20" s="1285">
        <v>0.047</v>
      </c>
      <c r="G20" s="864" t="s">
        <v>404</v>
      </c>
      <c r="H20" s="1285">
        <v>0.121</v>
      </c>
      <c r="I20" s="100" t="s">
        <v>405</v>
      </c>
      <c r="J20" s="98"/>
      <c r="K20" s="98"/>
      <c r="L20" s="99"/>
      <c r="M20" s="294"/>
      <c r="N20" s="294"/>
      <c r="O20" s="294"/>
      <c r="P20" s="294"/>
      <c r="Q20" s="294"/>
      <c r="R20" s="294"/>
      <c r="S20" s="294"/>
      <c r="T20" s="294"/>
      <c r="U20" s="294"/>
      <c r="V20" s="294"/>
      <c r="W20" s="294"/>
      <c r="X20" s="294"/>
      <c r="Y20" s="294"/>
    </row>
    <row r="21" ht="38.25" customHeight="1" spans="1:25">
      <c r="A21" s="294"/>
      <c r="B21" s="481">
        <v>2</v>
      </c>
      <c r="C21" s="480" t="s">
        <v>406</v>
      </c>
      <c r="D21" s="860" t="s">
        <v>407</v>
      </c>
      <c r="E21" s="860" t="s">
        <v>408</v>
      </c>
      <c r="F21" s="1254">
        <v>0.101</v>
      </c>
      <c r="G21" s="860" t="s">
        <v>409</v>
      </c>
      <c r="H21" s="1254">
        <v>0.225</v>
      </c>
      <c r="I21" s="735" t="s">
        <v>410</v>
      </c>
      <c r="J21" s="60"/>
      <c r="K21" s="60"/>
      <c r="L21" s="64"/>
      <c r="M21" s="294"/>
      <c r="N21" s="294"/>
      <c r="O21" s="294"/>
      <c r="P21" s="294"/>
      <c r="Q21" s="294"/>
      <c r="R21" s="294"/>
      <c r="S21" s="294"/>
      <c r="T21" s="294"/>
      <c r="U21" s="294"/>
      <c r="V21" s="294"/>
      <c r="W21" s="294"/>
      <c r="X21" s="294"/>
      <c r="Y21" s="294"/>
    </row>
    <row r="22" ht="38.25" customHeight="1" spans="1:25">
      <c r="A22" s="294"/>
      <c r="B22" s="30">
        <v>3</v>
      </c>
      <c r="C22" s="370" t="s">
        <v>76</v>
      </c>
      <c r="D22" s="1253">
        <v>0.309</v>
      </c>
      <c r="E22" s="1253">
        <v>0.297</v>
      </c>
      <c r="F22" s="1286"/>
      <c r="G22" s="1253">
        <v>0.308</v>
      </c>
      <c r="H22" s="1286"/>
      <c r="I22" s="52" t="s">
        <v>411</v>
      </c>
      <c r="J22" s="60"/>
      <c r="K22" s="60"/>
      <c r="L22" s="64"/>
      <c r="M22" s="294"/>
      <c r="N22" s="294"/>
      <c r="O22" s="294"/>
      <c r="P22" s="294"/>
      <c r="Q22" s="294"/>
      <c r="R22" s="294"/>
      <c r="S22" s="294"/>
      <c r="T22" s="294"/>
      <c r="U22" s="294"/>
      <c r="V22" s="294"/>
      <c r="W22" s="294"/>
      <c r="X22" s="294"/>
      <c r="Y22" s="294"/>
    </row>
    <row r="23" ht="38.25" customHeight="1" spans="1:25">
      <c r="A23" s="294"/>
      <c r="B23" s="481">
        <v>4</v>
      </c>
      <c r="C23" s="480" t="s">
        <v>412</v>
      </c>
      <c r="D23" s="860" t="s">
        <v>413</v>
      </c>
      <c r="E23" s="860" t="s">
        <v>414</v>
      </c>
      <c r="F23" s="1254">
        <v>0.066</v>
      </c>
      <c r="G23" s="860" t="s">
        <v>415</v>
      </c>
      <c r="H23" s="1254">
        <v>0.143</v>
      </c>
      <c r="I23" s="735" t="s">
        <v>416</v>
      </c>
      <c r="J23" s="60"/>
      <c r="K23" s="60"/>
      <c r="L23" s="64"/>
      <c r="M23" s="294"/>
      <c r="N23" s="294"/>
      <c r="O23" s="294"/>
      <c r="P23" s="294"/>
      <c r="Q23" s="294"/>
      <c r="R23" s="294"/>
      <c r="S23" s="294"/>
      <c r="T23" s="294"/>
      <c r="U23" s="294"/>
      <c r="V23" s="294"/>
      <c r="W23" s="294"/>
      <c r="X23" s="294"/>
      <c r="Y23" s="294"/>
    </row>
    <row r="24" ht="38.25" customHeight="1" spans="1:25">
      <c r="A24" s="294"/>
      <c r="B24" s="30">
        <v>5</v>
      </c>
      <c r="C24" s="370" t="s">
        <v>90</v>
      </c>
      <c r="D24" s="1253">
        <v>0.017</v>
      </c>
      <c r="E24" s="1253">
        <v>0.02</v>
      </c>
      <c r="F24" s="1286"/>
      <c r="G24" s="1253">
        <v>0.022</v>
      </c>
      <c r="H24" s="1286"/>
      <c r="I24" s="52" t="s">
        <v>417</v>
      </c>
      <c r="J24" s="60"/>
      <c r="K24" s="60"/>
      <c r="L24" s="64"/>
      <c r="M24" s="294"/>
      <c r="N24" s="294"/>
      <c r="O24" s="294"/>
      <c r="P24" s="294"/>
      <c r="Q24" s="294"/>
      <c r="R24" s="294"/>
      <c r="S24" s="294"/>
      <c r="T24" s="294"/>
      <c r="U24" s="294"/>
      <c r="V24" s="294"/>
      <c r="W24" s="294"/>
      <c r="X24" s="294"/>
      <c r="Y24" s="294"/>
    </row>
    <row r="25" ht="38.25" customHeight="1" spans="1:25">
      <c r="A25" s="294"/>
      <c r="B25" s="481">
        <v>6</v>
      </c>
      <c r="C25" s="480" t="s">
        <v>94</v>
      </c>
      <c r="D25" s="1254">
        <v>0.006</v>
      </c>
      <c r="E25" s="1254">
        <v>0.009</v>
      </c>
      <c r="F25" s="1287"/>
      <c r="G25" s="1254">
        <v>0.008</v>
      </c>
      <c r="H25" s="1287"/>
      <c r="I25" s="735" t="s">
        <v>418</v>
      </c>
      <c r="J25" s="60"/>
      <c r="K25" s="60"/>
      <c r="L25" s="64"/>
      <c r="M25" s="294"/>
      <c r="N25" s="294"/>
      <c r="O25" s="294"/>
      <c r="P25" s="294"/>
      <c r="Q25" s="294"/>
      <c r="R25" s="294"/>
      <c r="S25" s="294"/>
      <c r="T25" s="294"/>
      <c r="U25" s="294"/>
      <c r="V25" s="294"/>
      <c r="W25" s="294"/>
      <c r="X25" s="294"/>
      <c r="Y25" s="294"/>
    </row>
    <row r="26" ht="38.25" customHeight="1" spans="1:25">
      <c r="A26" s="294"/>
      <c r="B26" s="30">
        <v>7</v>
      </c>
      <c r="C26" s="45" t="s">
        <v>419</v>
      </c>
      <c r="D26" s="1253">
        <v>0.793</v>
      </c>
      <c r="E26" s="1253">
        <v>0.719</v>
      </c>
      <c r="F26" s="1286"/>
      <c r="G26" s="1253">
        <v>0.723</v>
      </c>
      <c r="H26" s="1286"/>
      <c r="I26" s="52" t="s">
        <v>420</v>
      </c>
      <c r="J26" s="60"/>
      <c r="K26" s="60"/>
      <c r="L26" s="64"/>
      <c r="M26" s="294"/>
      <c r="N26" s="294"/>
      <c r="O26" s="294"/>
      <c r="P26" s="294"/>
      <c r="Q26" s="294"/>
      <c r="R26" s="294"/>
      <c r="S26" s="294"/>
      <c r="T26" s="294"/>
      <c r="U26" s="294"/>
      <c r="V26" s="294"/>
      <c r="W26" s="294"/>
      <c r="X26" s="294"/>
      <c r="Y26" s="294"/>
    </row>
    <row r="27" ht="38.25" customHeight="1" spans="1:25">
      <c r="A27" s="294"/>
      <c r="B27" s="481">
        <v>8</v>
      </c>
      <c r="C27" s="505" t="s">
        <v>421</v>
      </c>
      <c r="D27" s="1254">
        <v>0.122</v>
      </c>
      <c r="E27" s="1254">
        <v>0.126</v>
      </c>
      <c r="F27" s="1287"/>
      <c r="G27" s="1254">
        <v>0.133</v>
      </c>
      <c r="H27" s="1287"/>
      <c r="I27" s="735" t="s">
        <v>422</v>
      </c>
      <c r="J27" s="60"/>
      <c r="K27" s="60"/>
      <c r="L27" s="64"/>
      <c r="M27" s="294"/>
      <c r="N27" s="294"/>
      <c r="O27" s="294"/>
      <c r="P27" s="294"/>
      <c r="Q27" s="294"/>
      <c r="R27" s="294"/>
      <c r="S27" s="294"/>
      <c r="T27" s="294"/>
      <c r="U27" s="294"/>
      <c r="V27" s="294"/>
      <c r="W27" s="294"/>
      <c r="X27" s="294"/>
      <c r="Y27" s="294"/>
    </row>
    <row r="28" ht="14.25" spans="1:25">
      <c r="A28" s="294"/>
      <c r="B28" s="294"/>
      <c r="C28" s="294"/>
      <c r="D28" s="294"/>
      <c r="E28" s="294"/>
      <c r="F28" s="294"/>
      <c r="G28" s="294"/>
      <c r="H28" s="294"/>
      <c r="I28" s="294"/>
      <c r="J28" s="294"/>
      <c r="K28" s="294"/>
      <c r="L28" s="294"/>
      <c r="M28" s="294"/>
      <c r="N28" s="294"/>
      <c r="O28" s="294"/>
      <c r="P28" s="294"/>
      <c r="Q28" s="294"/>
      <c r="R28" s="294"/>
      <c r="S28" s="294"/>
      <c r="T28" s="294"/>
      <c r="U28" s="294"/>
      <c r="V28" s="294"/>
      <c r="W28" s="294"/>
      <c r="X28" s="294"/>
      <c r="Y28" s="294"/>
    </row>
    <row r="29" ht="14.25" spans="1:25">
      <c r="A29" s="294"/>
      <c r="B29" s="294"/>
      <c r="C29" s="294"/>
      <c r="D29" s="294"/>
      <c r="E29" s="294"/>
      <c r="F29" s="294"/>
      <c r="G29" s="294"/>
      <c r="H29" s="294"/>
      <c r="I29" s="294"/>
      <c r="J29" s="294"/>
      <c r="K29" s="294"/>
      <c r="L29" s="294"/>
      <c r="M29" s="294"/>
      <c r="N29" s="294"/>
      <c r="O29" s="294"/>
      <c r="P29" s="294"/>
      <c r="Q29" s="294"/>
      <c r="R29" s="294"/>
      <c r="S29" s="294"/>
      <c r="T29" s="294"/>
      <c r="U29" s="294"/>
      <c r="V29" s="294"/>
      <c r="W29" s="294"/>
      <c r="X29" s="294"/>
      <c r="Y29" s="294"/>
    </row>
    <row r="30" ht="35.25" customHeight="1" spans="1:25">
      <c r="A30" s="294"/>
      <c r="B30" s="1255" t="s">
        <v>423</v>
      </c>
      <c r="C30" s="802"/>
      <c r="D30" s="802"/>
      <c r="E30" s="802"/>
      <c r="F30" s="802"/>
      <c r="G30" s="802"/>
      <c r="H30" s="815"/>
      <c r="I30" s="294"/>
      <c r="J30" s="294"/>
      <c r="K30" s="294"/>
      <c r="L30" s="294"/>
      <c r="M30" s="294"/>
      <c r="N30" s="294"/>
      <c r="O30" s="294"/>
      <c r="P30" s="294"/>
      <c r="Q30" s="294"/>
      <c r="R30" s="294"/>
      <c r="S30" s="294"/>
      <c r="T30" s="294"/>
      <c r="U30" s="294"/>
      <c r="V30" s="294"/>
      <c r="W30" s="294"/>
      <c r="X30" s="294"/>
      <c r="Y30" s="294"/>
    </row>
    <row r="31" ht="35.25" customHeight="1" spans="1:25">
      <c r="A31" s="294"/>
      <c r="B31" s="1256" t="s">
        <v>424</v>
      </c>
      <c r="C31" s="1257" t="s">
        <v>425</v>
      </c>
      <c r="D31" s="41"/>
      <c r="E31" s="41"/>
      <c r="F31" s="41"/>
      <c r="G31" s="41"/>
      <c r="H31" s="1124"/>
      <c r="I31" s="294"/>
      <c r="J31" s="294"/>
      <c r="K31" s="294"/>
      <c r="L31" s="294"/>
      <c r="M31" s="294"/>
      <c r="N31" s="294"/>
      <c r="O31" s="294"/>
      <c r="P31" s="294"/>
      <c r="Q31" s="294"/>
      <c r="R31" s="294"/>
      <c r="S31" s="294"/>
      <c r="T31" s="294"/>
      <c r="U31" s="294"/>
      <c r="V31" s="294"/>
      <c r="W31" s="294"/>
      <c r="X31" s="294"/>
      <c r="Y31" s="294"/>
    </row>
    <row r="32" ht="35.25" customHeight="1" spans="1:25">
      <c r="A32" s="294"/>
      <c r="B32" s="1258"/>
      <c r="C32" s="1259" t="s">
        <v>426</v>
      </c>
      <c r="D32" s="587"/>
      <c r="E32" s="587"/>
      <c r="F32" s="587"/>
      <c r="G32" s="587"/>
      <c r="H32" s="1288"/>
      <c r="I32" s="294"/>
      <c r="J32" s="294"/>
      <c r="K32" s="294"/>
      <c r="L32" s="294"/>
      <c r="M32" s="294"/>
      <c r="N32" s="294"/>
      <c r="O32" s="294"/>
      <c r="P32" s="294"/>
      <c r="Q32" s="294"/>
      <c r="R32" s="294"/>
      <c r="S32" s="294"/>
      <c r="T32" s="294"/>
      <c r="U32" s="294"/>
      <c r="V32" s="294"/>
      <c r="W32" s="294"/>
      <c r="X32" s="294"/>
      <c r="Y32" s="294"/>
    </row>
    <row r="33" ht="35.25" customHeight="1" spans="1:25">
      <c r="A33" s="294"/>
      <c r="B33" s="1260"/>
      <c r="C33" s="1261" t="s">
        <v>427</v>
      </c>
      <c r="D33" s="802"/>
      <c r="E33" s="802"/>
      <c r="F33" s="802"/>
      <c r="G33" s="802"/>
      <c r="H33" s="815"/>
      <c r="I33" s="294"/>
      <c r="J33" s="294"/>
      <c r="K33" s="294"/>
      <c r="L33" s="294"/>
      <c r="M33" s="294"/>
      <c r="N33" s="294"/>
      <c r="O33" s="294"/>
      <c r="P33" s="294"/>
      <c r="Q33" s="294"/>
      <c r="R33" s="294"/>
      <c r="S33" s="294"/>
      <c r="T33" s="294"/>
      <c r="U33" s="294"/>
      <c r="V33" s="294"/>
      <c r="W33" s="294"/>
      <c r="X33" s="294"/>
      <c r="Y33" s="294"/>
    </row>
    <row r="34" ht="35.25" customHeight="1" spans="1:25">
      <c r="A34" s="294"/>
      <c r="B34" s="1262" t="s">
        <v>428</v>
      </c>
      <c r="C34" s="862" t="s">
        <v>429</v>
      </c>
      <c r="D34" s="41"/>
      <c r="E34" s="41"/>
      <c r="F34" s="41"/>
      <c r="G34" s="41"/>
      <c r="H34" s="1124"/>
      <c r="I34" s="294"/>
      <c r="J34" s="294"/>
      <c r="K34" s="294"/>
      <c r="L34" s="294"/>
      <c r="M34" s="294"/>
      <c r="N34" s="294"/>
      <c r="O34" s="294"/>
      <c r="P34" s="294"/>
      <c r="Q34" s="294"/>
      <c r="R34" s="294"/>
      <c r="S34" s="294"/>
      <c r="T34" s="294"/>
      <c r="U34" s="294"/>
      <c r="V34" s="294"/>
      <c r="W34" s="294"/>
      <c r="X34" s="294"/>
      <c r="Y34" s="294"/>
    </row>
    <row r="35" ht="35.25" customHeight="1" spans="1:25">
      <c r="A35" s="294"/>
      <c r="B35" s="1258"/>
      <c r="C35" s="1259" t="s">
        <v>430</v>
      </c>
      <c r="D35" s="587"/>
      <c r="E35" s="587"/>
      <c r="F35" s="587"/>
      <c r="G35" s="587"/>
      <c r="H35" s="1288"/>
      <c r="I35" s="294"/>
      <c r="J35" s="294"/>
      <c r="K35" s="294"/>
      <c r="L35" s="294"/>
      <c r="M35" s="294"/>
      <c r="N35" s="294"/>
      <c r="O35" s="294"/>
      <c r="P35" s="294"/>
      <c r="Q35" s="294"/>
      <c r="R35" s="294"/>
      <c r="S35" s="294"/>
      <c r="T35" s="294"/>
      <c r="U35" s="294"/>
      <c r="V35" s="294"/>
      <c r="W35" s="294"/>
      <c r="X35" s="294"/>
      <c r="Y35" s="294"/>
    </row>
    <row r="36" ht="35.25" customHeight="1" spans="1:25">
      <c r="A36" s="294"/>
      <c r="B36" s="1260"/>
      <c r="C36" s="1263" t="s">
        <v>431</v>
      </c>
      <c r="D36" s="802"/>
      <c r="E36" s="802"/>
      <c r="F36" s="802"/>
      <c r="G36" s="802"/>
      <c r="H36" s="815"/>
      <c r="I36" s="294"/>
      <c r="J36" s="294"/>
      <c r="K36" s="294"/>
      <c r="L36" s="294"/>
      <c r="M36" s="294"/>
      <c r="N36" s="294"/>
      <c r="O36" s="294"/>
      <c r="P36" s="294"/>
      <c r="Q36" s="294"/>
      <c r="R36" s="294"/>
      <c r="S36" s="294"/>
      <c r="T36" s="294"/>
      <c r="U36" s="294"/>
      <c r="V36" s="294"/>
      <c r="W36" s="294"/>
      <c r="X36" s="294"/>
      <c r="Y36" s="294"/>
    </row>
    <row r="37" ht="35.25" customHeight="1" spans="1:25">
      <c r="A37" s="294"/>
      <c r="B37" s="1262" t="s">
        <v>432</v>
      </c>
      <c r="C37" s="862" t="s">
        <v>433</v>
      </c>
      <c r="D37" s="41"/>
      <c r="E37" s="41"/>
      <c r="F37" s="41"/>
      <c r="G37" s="41"/>
      <c r="H37" s="1124"/>
      <c r="I37" s="294"/>
      <c r="J37" s="294"/>
      <c r="K37" s="294"/>
      <c r="L37" s="294"/>
      <c r="M37" s="294"/>
      <c r="N37" s="294"/>
      <c r="O37" s="294"/>
      <c r="P37" s="294"/>
      <c r="Q37" s="294"/>
      <c r="R37" s="294"/>
      <c r="S37" s="294"/>
      <c r="T37" s="294"/>
      <c r="U37" s="294"/>
      <c r="V37" s="294"/>
      <c r="W37" s="294"/>
      <c r="X37" s="294"/>
      <c r="Y37" s="294"/>
    </row>
    <row r="38" ht="35.25" customHeight="1" spans="1:25">
      <c r="A38" s="294"/>
      <c r="B38" s="1258"/>
      <c r="C38" s="1259" t="s">
        <v>434</v>
      </c>
      <c r="D38" s="587"/>
      <c r="E38" s="587"/>
      <c r="F38" s="587"/>
      <c r="G38" s="587"/>
      <c r="H38" s="1288"/>
      <c r="I38" s="294"/>
      <c r="J38" s="294"/>
      <c r="K38" s="294"/>
      <c r="L38" s="294"/>
      <c r="M38" s="294"/>
      <c r="N38" s="294"/>
      <c r="O38" s="294"/>
      <c r="P38" s="294"/>
      <c r="Q38" s="294"/>
      <c r="R38" s="294"/>
      <c r="S38" s="294"/>
      <c r="T38" s="294"/>
      <c r="U38" s="294"/>
      <c r="V38" s="294"/>
      <c r="W38" s="294"/>
      <c r="X38" s="294"/>
      <c r="Y38" s="294"/>
    </row>
    <row r="39" ht="35.25" customHeight="1" spans="1:25">
      <c r="A39" s="294"/>
      <c r="B39" s="1260"/>
      <c r="C39" s="1263" t="s">
        <v>435</v>
      </c>
      <c r="D39" s="802"/>
      <c r="E39" s="802"/>
      <c r="F39" s="802"/>
      <c r="G39" s="802"/>
      <c r="H39" s="815"/>
      <c r="I39" s="294"/>
      <c r="J39" s="294"/>
      <c r="K39" s="294"/>
      <c r="L39" s="294"/>
      <c r="M39" s="294"/>
      <c r="N39" s="294"/>
      <c r="O39" s="294"/>
      <c r="P39" s="294"/>
      <c r="Q39" s="294"/>
      <c r="R39" s="294"/>
      <c r="S39" s="294"/>
      <c r="T39" s="294"/>
      <c r="U39" s="294"/>
      <c r="V39" s="294"/>
      <c r="W39" s="294"/>
      <c r="X39" s="294"/>
      <c r="Y39" s="294"/>
    </row>
    <row r="40" ht="35.25" customHeight="1" spans="1:25">
      <c r="A40" s="294"/>
      <c r="B40" s="1262" t="s">
        <v>436</v>
      </c>
      <c r="C40" s="862" t="s">
        <v>437</v>
      </c>
      <c r="D40" s="41"/>
      <c r="E40" s="41"/>
      <c r="F40" s="41"/>
      <c r="G40" s="41"/>
      <c r="H40" s="1124"/>
      <c r="I40" s="294"/>
      <c r="J40" s="294"/>
      <c r="K40" s="294"/>
      <c r="L40" s="294"/>
      <c r="M40" s="294"/>
      <c r="N40" s="294"/>
      <c r="O40" s="294"/>
      <c r="P40" s="294"/>
      <c r="Q40" s="294"/>
      <c r="R40" s="294"/>
      <c r="S40" s="294"/>
      <c r="T40" s="294"/>
      <c r="U40" s="294"/>
      <c r="V40" s="294"/>
      <c r="W40" s="294"/>
      <c r="X40" s="294"/>
      <c r="Y40" s="294"/>
    </row>
    <row r="41" ht="35.25" customHeight="1" spans="1:25">
      <c r="A41" s="294"/>
      <c r="B41" s="1264"/>
      <c r="C41" s="1265" t="s">
        <v>438</v>
      </c>
      <c r="D41" s="587"/>
      <c r="E41" s="587"/>
      <c r="F41" s="587"/>
      <c r="G41" s="587"/>
      <c r="H41" s="1288"/>
      <c r="I41" s="294"/>
      <c r="J41" s="294"/>
      <c r="K41" s="294"/>
      <c r="L41" s="294"/>
      <c r="M41" s="294"/>
      <c r="N41" s="294"/>
      <c r="O41" s="294"/>
      <c r="P41" s="294"/>
      <c r="Q41" s="294"/>
      <c r="R41" s="294"/>
      <c r="S41" s="294"/>
      <c r="T41" s="294"/>
      <c r="U41" s="294"/>
      <c r="V41" s="294"/>
      <c r="W41" s="294"/>
      <c r="X41" s="294"/>
      <c r="Y41" s="294"/>
    </row>
    <row r="42" ht="35.25" customHeight="1" spans="1:25">
      <c r="A42" s="294"/>
      <c r="B42" s="1151"/>
      <c r="C42" s="1151"/>
      <c r="I42" s="294"/>
      <c r="J42" s="294"/>
      <c r="K42" s="294"/>
      <c r="L42" s="294"/>
      <c r="M42" s="294"/>
      <c r="N42" s="294"/>
      <c r="O42" s="294"/>
      <c r="P42" s="294"/>
      <c r="Q42" s="294"/>
      <c r="R42" s="294"/>
      <c r="S42" s="294"/>
      <c r="T42" s="294"/>
      <c r="U42" s="294"/>
      <c r="V42" s="294"/>
      <c r="W42" s="294"/>
      <c r="X42" s="294"/>
      <c r="Y42" s="294"/>
    </row>
    <row r="43" ht="35.25" customHeight="1" spans="1:25">
      <c r="A43" s="294"/>
      <c r="B43" s="1266" t="s">
        <v>439</v>
      </c>
      <c r="C43" s="41"/>
      <c r="D43" s="41"/>
      <c r="E43" s="41"/>
      <c r="F43" s="41"/>
      <c r="G43" s="41"/>
      <c r="H43" s="1124"/>
      <c r="I43" s="294"/>
      <c r="J43" s="294"/>
      <c r="K43" s="294"/>
      <c r="L43" s="294"/>
      <c r="M43" s="294"/>
      <c r="N43" s="294"/>
      <c r="O43" s="294"/>
      <c r="P43" s="294"/>
      <c r="Q43" s="294"/>
      <c r="R43" s="294"/>
      <c r="S43" s="294"/>
      <c r="T43" s="294"/>
      <c r="U43" s="294"/>
      <c r="V43" s="294"/>
      <c r="W43" s="294"/>
      <c r="X43" s="294"/>
      <c r="Y43" s="294"/>
    </row>
    <row r="44" ht="35.25" customHeight="1" spans="1:25">
      <c r="A44" s="294"/>
      <c r="B44" s="1267" t="s">
        <v>424</v>
      </c>
      <c r="C44" s="1268" t="s">
        <v>440</v>
      </c>
      <c r="D44" s="41"/>
      <c r="E44" s="41"/>
      <c r="F44" s="41"/>
      <c r="G44" s="41"/>
      <c r="H44" s="1124"/>
      <c r="I44" s="294"/>
      <c r="J44" s="294"/>
      <c r="K44" s="294"/>
      <c r="L44" s="294"/>
      <c r="M44" s="294"/>
      <c r="N44" s="294"/>
      <c r="O44" s="294"/>
      <c r="P44" s="294"/>
      <c r="Q44" s="294"/>
      <c r="R44" s="294"/>
      <c r="S44" s="294"/>
      <c r="T44" s="294"/>
      <c r="U44" s="294"/>
      <c r="V44" s="294"/>
      <c r="W44" s="294"/>
      <c r="X44" s="294"/>
      <c r="Y44" s="294"/>
    </row>
    <row r="45" ht="35.25" customHeight="1" spans="1:25">
      <c r="A45" s="294"/>
      <c r="B45" s="1269"/>
      <c r="C45" s="1270" t="s">
        <v>441</v>
      </c>
      <c r="D45" s="41"/>
      <c r="E45" s="41"/>
      <c r="F45" s="41"/>
      <c r="G45" s="41"/>
      <c r="H45" s="1124"/>
      <c r="I45" s="294"/>
      <c r="J45" s="294"/>
      <c r="K45" s="294"/>
      <c r="L45" s="294"/>
      <c r="M45" s="294"/>
      <c r="N45" s="294"/>
      <c r="O45" s="294"/>
      <c r="P45" s="294"/>
      <c r="Q45" s="294"/>
      <c r="R45" s="294"/>
      <c r="S45" s="294"/>
      <c r="T45" s="294"/>
      <c r="U45" s="294"/>
      <c r="V45" s="294"/>
      <c r="W45" s="294"/>
      <c r="X45" s="294"/>
      <c r="Y45" s="294"/>
    </row>
    <row r="46" ht="35.25" customHeight="1" spans="1:25">
      <c r="A46" s="294"/>
      <c r="B46" s="1271" t="s">
        <v>428</v>
      </c>
      <c r="C46" s="1272" t="s">
        <v>442</v>
      </c>
      <c r="D46" s="41"/>
      <c r="E46" s="41"/>
      <c r="F46" s="41"/>
      <c r="G46" s="41"/>
      <c r="H46" s="1124"/>
      <c r="I46" s="294"/>
      <c r="J46" s="294"/>
      <c r="K46" s="294"/>
      <c r="L46" s="294"/>
      <c r="M46" s="294"/>
      <c r="N46" s="294"/>
      <c r="O46" s="294"/>
      <c r="P46" s="294"/>
      <c r="Q46" s="294"/>
      <c r="R46" s="294"/>
      <c r="S46" s="294"/>
      <c r="T46" s="294"/>
      <c r="U46" s="294"/>
      <c r="V46" s="294"/>
      <c r="W46" s="294"/>
      <c r="X46" s="294"/>
      <c r="Y46" s="294"/>
    </row>
    <row r="47" ht="35.25" customHeight="1" spans="1:25">
      <c r="A47" s="294"/>
      <c r="B47" s="1269"/>
      <c r="C47" s="1270" t="s">
        <v>443</v>
      </c>
      <c r="D47" s="41"/>
      <c r="E47" s="41"/>
      <c r="F47" s="41"/>
      <c r="G47" s="41"/>
      <c r="H47" s="1124"/>
      <c r="I47" s="294"/>
      <c r="J47" s="294"/>
      <c r="K47" s="294"/>
      <c r="L47" s="294"/>
      <c r="M47" s="294"/>
      <c r="N47" s="294"/>
      <c r="O47" s="294"/>
      <c r="P47" s="294"/>
      <c r="Q47" s="294"/>
      <c r="R47" s="294"/>
      <c r="S47" s="294"/>
      <c r="T47" s="294"/>
      <c r="U47" s="294"/>
      <c r="V47" s="294"/>
      <c r="W47" s="294"/>
      <c r="X47" s="294"/>
      <c r="Y47" s="294"/>
    </row>
    <row r="48" ht="35.25" customHeight="1" spans="1:25">
      <c r="A48" s="294"/>
      <c r="B48" s="1271" t="s">
        <v>432</v>
      </c>
      <c r="C48" s="1272" t="s">
        <v>444</v>
      </c>
      <c r="D48" s="41"/>
      <c r="E48" s="41"/>
      <c r="F48" s="41"/>
      <c r="G48" s="41"/>
      <c r="H48" s="1124"/>
      <c r="I48" s="294"/>
      <c r="J48" s="294"/>
      <c r="K48" s="294"/>
      <c r="L48" s="294"/>
      <c r="M48" s="294"/>
      <c r="N48" s="294"/>
      <c r="O48" s="294"/>
      <c r="P48" s="294"/>
      <c r="Q48" s="294"/>
      <c r="R48" s="294"/>
      <c r="S48" s="294"/>
      <c r="T48" s="294"/>
      <c r="U48" s="294"/>
      <c r="V48" s="294"/>
      <c r="W48" s="294"/>
      <c r="X48" s="294"/>
      <c r="Y48" s="294"/>
    </row>
    <row r="49" ht="35.25" customHeight="1" spans="1:25">
      <c r="A49" s="294"/>
      <c r="B49" s="1273"/>
      <c r="C49" s="1274" t="s">
        <v>445</v>
      </c>
      <c r="D49" s="587"/>
      <c r="E49" s="587"/>
      <c r="F49" s="587"/>
      <c r="G49" s="587"/>
      <c r="H49" s="1288"/>
      <c r="I49" s="294"/>
      <c r="J49" s="294"/>
      <c r="K49" s="294"/>
      <c r="L49" s="294"/>
      <c r="M49" s="294"/>
      <c r="N49" s="294"/>
      <c r="O49" s="294"/>
      <c r="P49" s="294"/>
      <c r="Q49" s="294"/>
      <c r="R49" s="294"/>
      <c r="S49" s="294"/>
      <c r="T49" s="294"/>
      <c r="U49" s="294"/>
      <c r="V49" s="294"/>
      <c r="W49" s="294"/>
      <c r="X49" s="294"/>
      <c r="Y49" s="294"/>
    </row>
    <row r="50" ht="35.25" customHeight="1" spans="1:25">
      <c r="A50" s="294"/>
      <c r="B50" s="1150"/>
      <c r="C50" s="1150"/>
      <c r="I50" s="294"/>
      <c r="J50" s="294"/>
      <c r="K50" s="294"/>
      <c r="L50" s="294"/>
      <c r="M50" s="294"/>
      <c r="N50" s="294"/>
      <c r="O50" s="294"/>
      <c r="P50" s="294"/>
      <c r="Q50" s="294"/>
      <c r="R50" s="294"/>
      <c r="S50" s="294"/>
      <c r="T50" s="294"/>
      <c r="U50" s="294"/>
      <c r="V50" s="294"/>
      <c r="W50" s="294"/>
      <c r="X50" s="294"/>
      <c r="Y50" s="294"/>
    </row>
    <row r="51" ht="35.25" customHeight="1" spans="1:25">
      <c r="A51" s="294"/>
      <c r="B51" s="1275" t="s">
        <v>446</v>
      </c>
      <c r="C51" s="41"/>
      <c r="D51" s="41"/>
      <c r="E51" s="41"/>
      <c r="F51" s="41"/>
      <c r="G51" s="41"/>
      <c r="H51" s="1124"/>
      <c r="I51" s="294"/>
      <c r="J51" s="294"/>
      <c r="K51" s="294"/>
      <c r="L51" s="294"/>
      <c r="M51" s="294"/>
      <c r="N51" s="294"/>
      <c r="O51" s="294"/>
      <c r="P51" s="294"/>
      <c r="Q51" s="294"/>
      <c r="R51" s="294"/>
      <c r="S51" s="294"/>
      <c r="T51" s="294"/>
      <c r="U51" s="294"/>
      <c r="V51" s="294"/>
      <c r="W51" s="294"/>
      <c r="X51" s="294"/>
      <c r="Y51" s="294"/>
    </row>
    <row r="52" ht="35.25" customHeight="1" spans="1:25">
      <c r="A52" s="294"/>
      <c r="B52" s="1267" t="s">
        <v>424</v>
      </c>
      <c r="C52" s="1268" t="s">
        <v>447</v>
      </c>
      <c r="D52" s="41"/>
      <c r="E52" s="41"/>
      <c r="F52" s="41"/>
      <c r="G52" s="41"/>
      <c r="H52" s="1124"/>
      <c r="I52" s="294"/>
      <c r="J52" s="294"/>
      <c r="K52" s="294"/>
      <c r="L52" s="294"/>
      <c r="M52" s="294"/>
      <c r="N52" s="294"/>
      <c r="O52" s="294"/>
      <c r="P52" s="294"/>
      <c r="Q52" s="294"/>
      <c r="R52" s="294"/>
      <c r="S52" s="294"/>
      <c r="T52" s="294"/>
      <c r="U52" s="294"/>
      <c r="V52" s="294"/>
      <c r="W52" s="294"/>
      <c r="X52" s="294"/>
      <c r="Y52" s="294"/>
    </row>
    <row r="53" ht="35.25" customHeight="1" spans="1:25">
      <c r="A53" s="294"/>
      <c r="B53" s="1276"/>
      <c r="C53" s="1277" t="s">
        <v>448</v>
      </c>
      <c r="D53" s="41"/>
      <c r="E53" s="41"/>
      <c r="F53" s="41"/>
      <c r="G53" s="41"/>
      <c r="H53" s="1124"/>
      <c r="I53" s="294"/>
      <c r="J53" s="294"/>
      <c r="K53" s="294"/>
      <c r="L53" s="294"/>
      <c r="M53" s="294"/>
      <c r="N53" s="294"/>
      <c r="O53" s="294"/>
      <c r="P53" s="294"/>
      <c r="Q53" s="294"/>
      <c r="R53" s="294"/>
      <c r="S53" s="294"/>
      <c r="T53" s="294"/>
      <c r="U53" s="294"/>
      <c r="V53" s="294"/>
      <c r="W53" s="294"/>
      <c r="X53" s="294"/>
      <c r="Y53" s="294"/>
    </row>
    <row r="54" ht="35.25" customHeight="1" spans="1:25">
      <c r="A54" s="294"/>
      <c r="B54" s="1271" t="s">
        <v>428</v>
      </c>
      <c r="C54" s="1272" t="s">
        <v>449</v>
      </c>
      <c r="D54" s="41"/>
      <c r="E54" s="41"/>
      <c r="F54" s="41"/>
      <c r="G54" s="41"/>
      <c r="H54" s="1124"/>
      <c r="I54" s="294"/>
      <c r="J54" s="294"/>
      <c r="K54" s="294"/>
      <c r="L54" s="294"/>
      <c r="M54" s="294"/>
      <c r="N54" s="294"/>
      <c r="O54" s="294"/>
      <c r="P54" s="294"/>
      <c r="Q54" s="294"/>
      <c r="R54" s="294"/>
      <c r="S54" s="294"/>
      <c r="T54" s="294"/>
      <c r="U54" s="294"/>
      <c r="V54" s="294"/>
      <c r="W54" s="294"/>
      <c r="X54" s="294"/>
      <c r="Y54" s="294"/>
    </row>
    <row r="55" ht="35.25" customHeight="1" spans="1:25">
      <c r="A55" s="294"/>
      <c r="B55" s="1276"/>
      <c r="C55" s="1277" t="s">
        <v>450</v>
      </c>
      <c r="D55" s="41"/>
      <c r="E55" s="41"/>
      <c r="F55" s="41"/>
      <c r="G55" s="41"/>
      <c r="H55" s="1124"/>
      <c r="I55" s="294"/>
      <c r="J55" s="294"/>
      <c r="K55" s="294"/>
      <c r="L55" s="294"/>
      <c r="M55" s="294"/>
      <c r="N55" s="294"/>
      <c r="O55" s="294"/>
      <c r="P55" s="294"/>
      <c r="Q55" s="294"/>
      <c r="R55" s="294"/>
      <c r="S55" s="294"/>
      <c r="T55" s="294"/>
      <c r="U55" s="294"/>
      <c r="V55" s="294"/>
      <c r="W55" s="294"/>
      <c r="X55" s="294"/>
      <c r="Y55" s="294"/>
    </row>
    <row r="56" ht="35.25" customHeight="1" spans="1:25">
      <c r="A56" s="294"/>
      <c r="B56" s="1278" t="s">
        <v>432</v>
      </c>
      <c r="C56" s="1279" t="s">
        <v>451</v>
      </c>
      <c r="D56" s="551"/>
      <c r="E56" s="551"/>
      <c r="F56" s="551"/>
      <c r="G56" s="551"/>
      <c r="H56" s="1289"/>
      <c r="I56" s="294"/>
      <c r="J56" s="294"/>
      <c r="K56" s="294"/>
      <c r="L56" s="294"/>
      <c r="M56" s="294"/>
      <c r="N56" s="294"/>
      <c r="O56" s="294"/>
      <c r="P56" s="294"/>
      <c r="Q56" s="294"/>
      <c r="R56" s="294"/>
      <c r="S56" s="294"/>
      <c r="T56" s="294"/>
      <c r="U56" s="294"/>
      <c r="V56" s="294"/>
      <c r="W56" s="294"/>
      <c r="X56" s="294"/>
      <c r="Y56" s="294"/>
    </row>
    <row r="57" ht="35.25" customHeight="1" spans="1:25">
      <c r="A57" s="294"/>
      <c r="B57" s="1280"/>
      <c r="C57" s="915" t="s">
        <v>452</v>
      </c>
      <c r="D57" s="60"/>
      <c r="E57" s="60"/>
      <c r="F57" s="60"/>
      <c r="G57" s="60"/>
      <c r="H57" s="64"/>
      <c r="I57" s="294"/>
      <c r="J57" s="294"/>
      <c r="K57" s="294"/>
      <c r="L57" s="294"/>
      <c r="M57" s="294"/>
      <c r="N57" s="294"/>
      <c r="O57" s="294"/>
      <c r="P57" s="294"/>
      <c r="Q57" s="294"/>
      <c r="R57" s="294"/>
      <c r="S57" s="294"/>
      <c r="T57" s="294"/>
      <c r="U57" s="294"/>
      <c r="V57" s="294"/>
      <c r="W57" s="294"/>
      <c r="X57" s="294"/>
      <c r="Y57" s="294"/>
    </row>
    <row r="58" ht="35.25" customHeight="1" spans="1:25">
      <c r="A58" s="294"/>
      <c r="B58" s="1281"/>
      <c r="C58" s="1282" t="s">
        <v>453</v>
      </c>
      <c r="D58" s="60"/>
      <c r="E58" s="60"/>
      <c r="F58" s="60"/>
      <c r="G58" s="60"/>
      <c r="H58" s="64"/>
      <c r="I58" s="294"/>
      <c r="J58" s="294"/>
      <c r="K58" s="294"/>
      <c r="L58" s="294"/>
      <c r="M58" s="294"/>
      <c r="N58" s="294"/>
      <c r="O58" s="294"/>
      <c r="P58" s="294"/>
      <c r="Q58" s="294"/>
      <c r="R58" s="294"/>
      <c r="S58" s="294"/>
      <c r="T58" s="294"/>
      <c r="U58" s="294"/>
      <c r="V58" s="294"/>
      <c r="W58" s="294"/>
      <c r="X58" s="294"/>
      <c r="Y58" s="294"/>
    </row>
    <row r="59" ht="14.25" spans="1:25">
      <c r="A59" s="294"/>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row>
    <row r="60" ht="14.25" spans="1:25">
      <c r="A60" s="294"/>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row>
    <row r="61" ht="14.25" spans="1:25">
      <c r="A61" s="294"/>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row>
    <row r="62" ht="14.25" spans="1:25">
      <c r="A62" s="294"/>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row>
    <row r="63" ht="14.25" spans="1:25">
      <c r="A63" s="294"/>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row>
    <row r="64" ht="14.25" spans="1:25">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row>
    <row r="65" ht="14.25" spans="1:25">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row>
    <row r="66" ht="14.25" spans="1:25">
      <c r="A66" s="294"/>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row>
    <row r="67" ht="14.25" spans="1:25">
      <c r="A67" s="294"/>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row>
    <row r="68" ht="14.25" spans="1:25">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row>
    <row r="69" ht="14.25" spans="1:25">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row>
    <row r="70" ht="14.25" spans="1:25">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row>
    <row r="71" ht="14.25" spans="1:25">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row>
    <row r="72" ht="14.25" spans="1:25">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row>
    <row r="73" ht="14.25" spans="1:25">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row>
    <row r="74" ht="14.25" spans="1:25">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row>
    <row r="75" ht="14.25" spans="1:25">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row>
    <row r="76" ht="14.25" spans="1:25">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row>
    <row r="77" ht="14.25" spans="1:25">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row>
    <row r="78" ht="14.25" spans="1:25">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row>
    <row r="79" ht="14.25" spans="1:25">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row>
    <row r="80" ht="14.25" spans="1:25">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row>
    <row r="81" ht="14.25" spans="1:25">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row>
    <row r="82" ht="14.25" spans="1:25">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row>
    <row r="83" ht="14.25" spans="1:25">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row>
    <row r="84" ht="14.25" spans="1:25">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row>
    <row r="85" ht="14.25" spans="1:25">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row>
    <row r="86" ht="14.25" spans="1:25">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row>
    <row r="87" ht="14.25" spans="1:25">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row>
    <row r="88" ht="14.25" spans="1:25">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row>
    <row r="89" ht="14.25" spans="1:25">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row>
    <row r="90" ht="14.25" spans="1:25">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row>
    <row r="91" ht="14.25" spans="1:25">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row>
    <row r="92" ht="14.25" spans="1:25">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row>
    <row r="93" ht="14.25" spans="1:25">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row>
    <row r="94" ht="14.25" spans="1:25">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row>
    <row r="95" ht="14.25" spans="1:25">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row>
    <row r="96" ht="14.25" spans="1:25">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row>
    <row r="97" ht="14.25" spans="1:25">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row>
    <row r="98" ht="14.25" spans="1:25">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row>
    <row r="99" ht="14.25" spans="1:25">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row>
    <row r="100" ht="14.25" spans="1:25">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row>
    <row r="101" ht="14.25" spans="1:25">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row>
    <row r="102" ht="14.25" spans="1:25">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row>
    <row r="103" ht="14.25" spans="1:25">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row>
    <row r="104" ht="14.25" spans="1:25">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row>
    <row r="105" ht="14.25" spans="1:25">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row>
    <row r="106" ht="14.25" spans="1:25">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row>
    <row r="107" ht="14.25" spans="1:25">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row>
    <row r="108" ht="14.25" spans="1:25">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row>
    <row r="109" ht="14.25" spans="1:25">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row>
    <row r="110" ht="14.25" spans="1:25">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row>
    <row r="111" ht="14.25" spans="1:25">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row>
    <row r="112" ht="14.25" spans="1:25">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row>
    <row r="113" ht="14.25" spans="1:25">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row>
    <row r="114" ht="14.25" spans="1:25">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row>
    <row r="115" ht="14.25" spans="1:25">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row>
    <row r="116" ht="14.25" spans="1:25">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row>
    <row r="117" ht="14.25" spans="1:25">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row>
    <row r="118" ht="14.25" spans="1:25">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row>
    <row r="119" ht="14.25" spans="1:25">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row>
    <row r="120" ht="14.25" spans="1:25">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row>
    <row r="121" ht="14.25" spans="1:25">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row>
    <row r="122" ht="14.25" spans="1:25">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row>
    <row r="123" ht="14.25" spans="1:25">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row>
    <row r="124" ht="14.25" spans="1:25">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row>
    <row r="125" ht="14.25" spans="1:25">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row>
    <row r="126" ht="14.25" spans="1:25">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row>
    <row r="127" ht="14.25" spans="1:25">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row>
    <row r="128" ht="14.25" spans="1:25">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row>
    <row r="129" ht="14.25" spans="1:25">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row>
    <row r="130" ht="14.25" spans="1:25">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row>
    <row r="131" ht="14.25" spans="1:25">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row>
    <row r="132" ht="14.25" spans="1:25">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row>
    <row r="133" ht="14.25" spans="1:25">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row>
    <row r="134" ht="14.25" spans="1:25">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row>
    <row r="135" ht="14.25" spans="1:25">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row>
    <row r="136" ht="14.25" spans="1:25">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row>
    <row r="137" ht="14.25" spans="1:25">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row>
    <row r="138" ht="14.25" spans="1:25">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row>
    <row r="139" ht="14.25" spans="1:25">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row>
    <row r="140" ht="14.25" spans="1:25">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row>
    <row r="141" ht="14.25" spans="1:25">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row>
    <row r="142" ht="14.25" spans="1:25">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row>
    <row r="143" ht="14.25" spans="1:25">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row>
    <row r="144" ht="14.25" spans="1:25">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row>
    <row r="145" ht="14.25" spans="1:25">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row>
    <row r="146" ht="14.25" spans="1:25">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row>
    <row r="147" ht="14.25" spans="1:25">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row>
    <row r="148" ht="14.25" spans="1:25">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row>
    <row r="149" ht="14.25" spans="1:25">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row>
    <row r="150" ht="14.25" spans="1:25">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row>
    <row r="151" ht="14.25" spans="1:25">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row>
    <row r="152" ht="14.25" spans="1:25">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row>
    <row r="153" ht="14.25" spans="1:25">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row>
    <row r="154" ht="14.25" spans="1:25">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row>
    <row r="155" ht="14.25" spans="1:25">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row>
    <row r="156" ht="14.25" spans="1:25">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row>
    <row r="157" ht="14.25" spans="1:25">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row>
    <row r="158" ht="14.25" spans="1:25">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row>
    <row r="159" ht="14.25" spans="1:25">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row>
    <row r="160" ht="14.25" spans="1:25">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row>
    <row r="161" ht="14.25" spans="1:25">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row>
    <row r="162" ht="14.25" spans="1:25">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row>
    <row r="163" ht="14.25" spans="1:25">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row>
    <row r="164" ht="14.25" spans="1:25">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row>
    <row r="165" ht="14.25" spans="1:25">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row>
    <row r="166" ht="14.25" spans="1:25">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row>
    <row r="167" ht="14.25" spans="1:25">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row>
    <row r="168" ht="14.25" spans="1:25">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row>
    <row r="169" ht="14.25" spans="1:25">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row>
    <row r="170" ht="14.25" spans="1:25">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row>
    <row r="171" ht="14.25" spans="1:25">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row>
    <row r="172" ht="14.25" spans="1:25">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row>
    <row r="173" ht="14.25" spans="1:25">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row>
    <row r="174" ht="14.25" spans="1:25">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row>
    <row r="175" ht="14.25" spans="1:25">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row>
    <row r="176" ht="14.25" spans="1:25">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row>
    <row r="177" ht="14.25" spans="1:25">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row>
    <row r="178" ht="14.25" spans="1:25">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row>
    <row r="179" ht="14.25" spans="1:25">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row>
    <row r="180" ht="14.25" spans="1:25">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row>
    <row r="181" ht="14.25" spans="1:25">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row>
    <row r="182" ht="14.25" spans="1:25">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row>
    <row r="183" ht="14.25" spans="1:25">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row>
    <row r="184" ht="14.25" spans="1:25">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row>
    <row r="185" ht="14.25" spans="1:25">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row>
    <row r="186" ht="14.25" spans="1:25">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row>
    <row r="187" ht="14.25" spans="1:25">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row>
    <row r="188" ht="14.25" spans="1:25">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row>
    <row r="189" ht="14.25" spans="1:25">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row>
    <row r="190" ht="14.25" spans="1:25">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row>
    <row r="191" ht="14.25" spans="1:25">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row>
    <row r="192" ht="14.25" spans="1:25">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row>
    <row r="193" ht="14.25" spans="1:25">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row>
    <row r="194" ht="14.25" spans="1:25">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row>
    <row r="195" ht="14.25" spans="1:25">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row>
    <row r="196" ht="14.25" spans="1:25">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row>
    <row r="197" ht="14.25" spans="1:25">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row>
    <row r="198" ht="14.25" spans="1:25">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row>
    <row r="199" ht="14.25" spans="1:25">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row>
    <row r="200" ht="14.25" spans="1:25">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row>
    <row r="201" ht="14.25" spans="1:25">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row>
    <row r="202" ht="14.25" spans="1:25">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row>
    <row r="203" ht="14.25" spans="1:25">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row>
    <row r="204" ht="14.25" spans="1:25">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row>
    <row r="205" ht="14.25" spans="1:25">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row>
    <row r="206" ht="14.25" spans="1:25">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row>
    <row r="207" ht="14.25" spans="1:25">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row>
    <row r="208" ht="14.25" spans="1:25">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row>
    <row r="209" ht="14.25" spans="1:25">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row>
    <row r="210" ht="14.25" spans="1:25">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row>
    <row r="211" ht="14.25" spans="1:25">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row>
    <row r="212" ht="14.25" spans="1:25">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row>
    <row r="213" ht="14.25" spans="1:25">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row>
    <row r="214" ht="14.25" spans="1:25">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row>
    <row r="215" ht="14.25" spans="1:25">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row>
    <row r="216" ht="14.25" spans="1:25">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row>
    <row r="217" ht="14.25" spans="1:25">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row>
    <row r="218" ht="14.25" spans="1:25">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row>
    <row r="219" ht="14.25" spans="1:25">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row>
    <row r="220" ht="14.25" spans="1:25">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row>
    <row r="221" ht="14.25" spans="1:25">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row>
    <row r="222" ht="14.25" spans="1:25">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row>
    <row r="223" ht="14.25" spans="1:25">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row>
    <row r="224" ht="14.25" spans="1:25">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row>
    <row r="225" ht="14.25" spans="1:25">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row>
    <row r="226" ht="14.25" spans="1:25">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row>
    <row r="227" ht="14.25" spans="1:25">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row>
    <row r="228" ht="14.25" spans="1:25">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row>
    <row r="229" ht="14.25" spans="1:25">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row>
    <row r="230" ht="14.25" spans="1:25">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row>
    <row r="231" ht="14.25" spans="1:25">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row>
    <row r="232" ht="14.25" spans="1:25">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row>
    <row r="233" ht="14.25" spans="1:25">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row>
    <row r="234" ht="14.25" spans="1:25">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row>
    <row r="235" ht="14.25" spans="1:25">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row>
    <row r="236" ht="14.25" spans="1:25">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row>
    <row r="237" ht="14.25" spans="1:25">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row>
    <row r="238" ht="14.25" spans="1:25">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row>
    <row r="239" ht="14.25" spans="1:25">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row>
    <row r="240" ht="14.25" spans="1:25">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row>
    <row r="241" ht="14.25" spans="1:25">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row>
    <row r="242" ht="14.25" spans="1:25">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row>
    <row r="243" ht="14.25" spans="1:25">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row>
    <row r="244" ht="14.25" spans="1:25">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row>
    <row r="245" ht="14.25" spans="1:25">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row>
    <row r="246" ht="14.25" spans="1:25">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row>
    <row r="247" ht="14.25" spans="1:25">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row>
    <row r="248" ht="14.25" spans="1:25">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row>
    <row r="249" ht="14.25" spans="1:25">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row>
    <row r="250" ht="14.25" spans="1:25">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row>
    <row r="251" ht="14.25" spans="1:25">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row>
    <row r="252" ht="14.25" spans="1:25">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row>
    <row r="253" ht="14.25" spans="1:25">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row>
    <row r="254" ht="14.25" spans="1:25">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row>
    <row r="255" ht="14.25" spans="1:25">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row>
    <row r="256" ht="14.25" spans="1:25">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row>
    <row r="257" ht="14.25" spans="1:25">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row>
    <row r="258" ht="14.25" spans="1:25">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row>
    <row r="259" ht="14.25" spans="1:25">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row>
    <row r="260" ht="14.25" spans="1:25">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row>
    <row r="261" ht="14.25" spans="1:25">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row>
    <row r="262" ht="14.25" spans="1:25">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row>
    <row r="263" ht="14.25" spans="1:25">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row>
    <row r="264" ht="14.25" spans="1:25">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row>
    <row r="265" ht="14.25" spans="1:25">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row>
    <row r="266" ht="14.25" spans="1:25">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row>
    <row r="267" ht="14.25" spans="1:25">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row>
    <row r="268" ht="14.25" spans="1:25">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row>
    <row r="269" ht="14.25" spans="1:25">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row>
    <row r="270" ht="14.25" spans="1:25">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row>
    <row r="271" ht="14.25" spans="1:25">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row>
    <row r="272" ht="14.25" spans="1:25">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row>
    <row r="273" ht="14.25" spans="1:25">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row>
    <row r="274" ht="14.25" spans="1:25">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row>
    <row r="275" ht="14.25" spans="1:25">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row>
    <row r="276" ht="14.25" spans="1:25">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row>
    <row r="277" ht="14.25" spans="1:25">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row>
    <row r="278" ht="14.25" spans="1:25">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row>
    <row r="279" ht="14.25" spans="1:25">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row>
    <row r="280" ht="14.25" spans="1:25">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row>
    <row r="281" ht="14.25" spans="1:25">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row>
    <row r="282" ht="14.25" spans="1:25">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row>
    <row r="283" ht="14.25" spans="1:25">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row>
    <row r="284" ht="14.25" spans="1:25">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row>
    <row r="285" ht="14.25" spans="1:25">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row>
    <row r="286" ht="14.25" spans="1:25">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row>
    <row r="287" ht="14.25" spans="1:25">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row>
    <row r="288" ht="14.25" spans="1:25">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row>
    <row r="289" ht="14.25" spans="1:25">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row>
    <row r="290" ht="14.25" spans="1:25">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row>
    <row r="291" ht="14.25" spans="1:25">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row>
    <row r="292" ht="14.25" spans="1:25">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row>
    <row r="293" ht="14.25" spans="1:25">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row>
    <row r="294" ht="14.25" spans="1:25">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row>
    <row r="295" ht="14.25" spans="1:25">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row>
    <row r="296" ht="14.25" spans="1:25">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row>
    <row r="297" ht="14.25" spans="1:25">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row>
    <row r="298" ht="14.25" spans="1:25">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row>
    <row r="299" ht="14.25" spans="1:25">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row>
    <row r="300" ht="14.25" spans="1:25">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row>
    <row r="301" ht="14.25" spans="1:25">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row>
    <row r="302" ht="14.25" spans="1:25">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row>
    <row r="303" ht="14.25" spans="1:25">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row>
    <row r="304" ht="14.25" spans="1:25">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row>
    <row r="305" ht="14.25" spans="1:25">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row>
    <row r="306" ht="14.25" spans="1:25">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row>
    <row r="307" ht="14.25" spans="1:25">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row>
    <row r="308" ht="14.25" spans="1:25">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row>
    <row r="309" ht="14.25" spans="1:25">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row>
    <row r="310" ht="14.25" spans="1:25">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row>
    <row r="311" ht="14.25" spans="1:25">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row>
    <row r="312" ht="14.25" spans="1:25">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row>
    <row r="313" ht="14.25" spans="1:25">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row>
    <row r="314" ht="14.25" spans="1:25">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row>
    <row r="315" ht="14.25" spans="1:25">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row>
    <row r="316" ht="14.25" spans="1:25">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row>
    <row r="317" ht="14.25" spans="1:25">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row>
    <row r="318" ht="14.25" spans="1:25">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row>
    <row r="319" ht="14.25" spans="1:25">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row>
    <row r="320" ht="14.25" spans="1:25">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row>
    <row r="321" ht="14.25" spans="1:25">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row>
    <row r="322" ht="14.25" spans="1:25">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row>
    <row r="323" ht="14.25" spans="1:25">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row>
    <row r="324" ht="14.25" spans="1:25">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row>
    <row r="325" ht="14.25" spans="1:25">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row>
    <row r="326" ht="14.25" spans="1:25">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row>
    <row r="327" ht="14.25" spans="1:25">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row>
    <row r="328" ht="14.25" spans="1:25">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row>
    <row r="329" ht="14.25" spans="1:25">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row>
    <row r="330" ht="14.25" spans="1:25">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row>
    <row r="331" ht="14.25" spans="1:25">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row>
    <row r="332" ht="14.25" spans="1:25">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row>
    <row r="333" ht="14.25" spans="1:25">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row>
    <row r="334" ht="14.25" spans="1:25">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row>
    <row r="335" ht="14.25" spans="1:25">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row>
    <row r="336" ht="14.25" spans="1:25">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row>
    <row r="337" ht="14.25" spans="1:25">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row>
    <row r="338" ht="14.25" spans="1:25">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row>
    <row r="339" ht="14.25" spans="1:25">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row>
    <row r="340" ht="14.25" spans="1:25">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row>
    <row r="341" ht="14.25" spans="1:25">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row>
    <row r="342" ht="14.25" spans="1:25">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row>
    <row r="343" ht="14.25" spans="1:25">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row>
    <row r="344" ht="14.25" spans="1:25">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row>
    <row r="345" ht="14.25" spans="1:25">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row>
    <row r="346" ht="14.25" spans="1:25">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row>
    <row r="347" ht="14.25" spans="1:25">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row>
    <row r="348" ht="14.25" spans="1:25">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row>
    <row r="349" ht="14.25" spans="1:25">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row>
    <row r="350" ht="14.25" spans="1:25">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row>
    <row r="351" ht="14.25" spans="1:25">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row>
    <row r="352" ht="14.25" spans="1:25">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row>
    <row r="353" ht="14.25" spans="1:25">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row>
    <row r="354" ht="14.25" spans="1:25">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row>
    <row r="355" ht="14.25" spans="1:25">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row>
    <row r="356" ht="14.25" spans="1:25">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row>
    <row r="357" ht="14.25" spans="1:25">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row>
    <row r="358" ht="14.25" spans="1:25">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row>
    <row r="359" ht="14.25" spans="1:25">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row>
    <row r="360" ht="14.25" spans="1:25">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row>
    <row r="361" ht="14.25" spans="1:25">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row>
    <row r="362" ht="14.25" spans="1:25">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row>
    <row r="363" ht="14.25" spans="1:25">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row>
    <row r="364" ht="14.25" spans="1:25">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row>
    <row r="365" ht="14.25" spans="1:25">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row>
    <row r="366" ht="14.25" spans="1:25">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row>
    <row r="367" ht="14.25" spans="1:25">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row>
    <row r="368" ht="14.25" spans="1:25">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row>
    <row r="369" ht="14.25" spans="1:25">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row>
    <row r="370" ht="14.25" spans="1:25">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row>
    <row r="371" ht="14.25" spans="1:25">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row>
    <row r="372" ht="14.25" spans="1:25">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row>
    <row r="373" ht="14.25" spans="1:25">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row>
    <row r="374" ht="14.25" spans="1:25">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row>
    <row r="375" ht="14.25" spans="1:25">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row>
    <row r="376" ht="14.25" spans="1:25">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row>
    <row r="377" ht="14.25" spans="1:25">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row>
    <row r="378" ht="14.25" spans="1:25">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row>
    <row r="379" ht="14.25" spans="1:25">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row>
    <row r="380" ht="14.25" spans="1:25">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row>
    <row r="381" ht="14.25" spans="1:25">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row>
    <row r="382" ht="14.25" spans="1:25">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row>
    <row r="383" ht="14.25" spans="1:25">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row>
    <row r="384" ht="14.25" spans="1:25">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row>
    <row r="385" ht="14.25" spans="1:25">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row>
    <row r="386" ht="14.25" spans="1:25">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row>
    <row r="387" ht="14.25" spans="1:25">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row>
    <row r="388" ht="14.25" spans="1:25">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row>
    <row r="389" ht="14.25" spans="1:25">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row>
    <row r="390" ht="14.25" spans="1:25">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row>
    <row r="391" ht="14.25" spans="1:25">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row>
    <row r="392" ht="14.25" spans="1:25">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row>
    <row r="393" ht="14.25" spans="1:25">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row>
    <row r="394" ht="14.25" spans="1:25">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row>
    <row r="395" ht="14.25" spans="1:25">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row>
    <row r="396" ht="14.25" spans="1:25">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row>
    <row r="397" ht="14.25" spans="1:25">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row>
    <row r="398" ht="14.25" spans="1:25">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row>
    <row r="399" ht="14.25" spans="1:25">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row>
    <row r="400" ht="14.25" spans="1:25">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row>
    <row r="401" ht="14.25" spans="1:25">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row>
    <row r="402" ht="14.25" spans="1:25">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row>
    <row r="403" ht="14.25" spans="1:25">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row>
    <row r="404" ht="14.25" spans="1:25">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row>
    <row r="405" ht="14.25" spans="1:25">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row>
    <row r="406" ht="14.25" spans="1:25">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row>
    <row r="407" ht="14.25" spans="1:25">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row>
    <row r="408" ht="14.25" spans="1:25">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row>
    <row r="409" ht="14.25" spans="1:25">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row>
    <row r="410" ht="14.25" spans="1:25">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row>
    <row r="411" ht="14.25" spans="1:25">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row>
    <row r="412" ht="14.25" spans="1:25">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row>
    <row r="413" ht="14.25" spans="1:25">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row>
    <row r="414" ht="14.25" spans="1:25">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row>
    <row r="415" ht="14.25" spans="1:25">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row>
    <row r="416" ht="14.25" spans="1:25">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row>
    <row r="417" ht="14.25" spans="1:25">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row>
    <row r="418" ht="14.25" spans="1:25">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row>
    <row r="419" ht="14.25" spans="1:25">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row>
    <row r="420" ht="14.25" spans="1:25">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row>
    <row r="421" ht="14.25" spans="1:25">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row>
    <row r="422" ht="14.25" spans="1:25">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row>
    <row r="423" ht="14.25" spans="1:25">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row>
    <row r="424" ht="14.25" spans="1:25">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row>
    <row r="425" ht="14.25" spans="1:25">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row>
    <row r="426" ht="14.25" spans="1:25">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row>
    <row r="427" ht="14.25" spans="1:25">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row>
    <row r="428" ht="14.25" spans="1:25">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row>
    <row r="429" ht="14.25" spans="1:25">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row>
    <row r="430" ht="14.25" spans="1:25">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row>
    <row r="431" ht="14.25" spans="1:25">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row>
    <row r="432" ht="14.25" spans="1:25">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row>
    <row r="433" ht="14.25" spans="1:25">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row>
    <row r="434" ht="14.25" spans="1:25">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row>
    <row r="435" ht="14.25" spans="1:25">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row>
    <row r="436" ht="14.25" spans="1:25">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row>
    <row r="437" ht="14.25" spans="1:25">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row>
    <row r="438" ht="14.25" spans="1:25">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row>
    <row r="439" ht="14.25" spans="1:25">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row>
    <row r="440" ht="14.25" spans="1:25">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row>
    <row r="441" ht="14.25" spans="1:25">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row>
    <row r="442" ht="14.25" spans="1:25">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row>
    <row r="443" ht="14.25" spans="1:25">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row>
    <row r="444" ht="14.25" spans="1:25">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row>
    <row r="445" ht="14.25" spans="1:25">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row>
    <row r="446" ht="14.25" spans="1:25">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row>
    <row r="447" ht="14.25" spans="1:25">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row>
    <row r="448" ht="14.25" spans="1:25">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row>
    <row r="449" ht="14.25" spans="1:25">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row>
    <row r="450" ht="14.25" spans="1:25">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row>
    <row r="451" ht="14.25" spans="1:25">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row>
    <row r="452" ht="14.25" spans="1:25">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row>
    <row r="453" ht="14.25" spans="1:25">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row>
    <row r="454" ht="14.25" spans="1:25">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row>
    <row r="455" ht="14.25" spans="1:25">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row>
    <row r="456" ht="14.25" spans="1:25">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row>
    <row r="457" ht="14.25" spans="1:25">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row>
    <row r="458" ht="14.25" spans="1:25">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row>
    <row r="459" ht="14.25" spans="1:25">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row>
    <row r="460" ht="14.25" spans="1:25">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row>
    <row r="461" ht="14.25" spans="1:25">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row>
    <row r="462" ht="14.25" spans="1:25">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row>
    <row r="463" ht="14.25" spans="1:25">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row>
    <row r="464" ht="14.25" spans="1:25">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row>
    <row r="465" ht="14.25" spans="1:25">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row>
    <row r="466" ht="14.25" spans="1:25">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row>
    <row r="467" ht="14.25" spans="1:25">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row>
    <row r="468" ht="14.25" spans="1:25">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row>
    <row r="469" ht="14.25" spans="1:25">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row>
    <row r="470" ht="14.25" spans="1:25">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row>
    <row r="471" ht="14.25" spans="1:25">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row>
    <row r="472" ht="14.25" spans="1:25">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row>
    <row r="473" ht="14.25" spans="1:25">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row>
    <row r="474" ht="14.25" spans="1:25">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row>
    <row r="475" ht="14.25" spans="1:25">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row>
    <row r="476" ht="14.25" spans="1:25">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row>
    <row r="477" ht="14.25" spans="1:25">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row>
    <row r="478" ht="14.25" spans="1:25">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row>
    <row r="479" ht="14.25" spans="1:25">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row>
    <row r="480" ht="14.25" spans="1:25">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row>
    <row r="481" ht="14.25" spans="1:25">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row>
    <row r="482" ht="14.25" spans="1:25">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row>
    <row r="483" ht="14.25" spans="1:25">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row>
    <row r="484" ht="14.25" spans="1:25">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row>
    <row r="485" ht="14.25" spans="1:25">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row>
    <row r="486" ht="14.25" spans="1:25">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row>
    <row r="487" ht="14.25" spans="1:25">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row>
    <row r="488" ht="14.25" spans="1:25">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row>
    <row r="489" ht="14.25" spans="1:25">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row>
    <row r="490" ht="14.25" spans="1:25">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row>
    <row r="491" ht="14.25" spans="1:25">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row>
    <row r="492" ht="14.25" spans="1:25">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row>
    <row r="493" ht="14.25" spans="1:25">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row>
    <row r="494" ht="14.25" spans="1:25">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row>
    <row r="495" ht="14.25" spans="1:25">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row>
    <row r="496" ht="14.25" spans="1:25">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row>
    <row r="497" ht="14.25" spans="1:25">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row>
    <row r="498" ht="14.25" spans="1:25">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row>
    <row r="499" ht="14.25" spans="1:25">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row>
    <row r="500" ht="14.25" spans="1:25">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row>
    <row r="501" ht="14.25" spans="1:25">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row>
    <row r="502" ht="14.25" spans="1:25">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row>
    <row r="503" ht="14.25" spans="1:25">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row>
    <row r="504" ht="14.25" spans="1:25">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row>
    <row r="505" ht="14.25" spans="1:25">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row>
    <row r="506" ht="14.25" spans="1:25">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row>
    <row r="507" ht="14.25" spans="1:25">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row>
    <row r="508" ht="14.25" spans="1:25">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row>
    <row r="509" ht="14.25" spans="1:25">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row>
    <row r="510" ht="14.25" spans="1:25">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row>
    <row r="511" ht="14.25" spans="1:25">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row>
    <row r="512" ht="14.25" spans="1:25">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row>
    <row r="513" ht="14.25" spans="1:25">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row>
    <row r="514" ht="14.25" spans="1:25">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row>
    <row r="515" ht="14.25" spans="1:25">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row>
    <row r="516" ht="14.25" spans="1:25">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row>
    <row r="517" ht="14.25" spans="1:25">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row>
    <row r="518" ht="14.25" spans="1:25">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row>
    <row r="519" ht="14.25" spans="1:25">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row>
    <row r="520" ht="14.25" spans="1:25">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row>
    <row r="521" ht="14.25" spans="1:25">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row>
    <row r="522" ht="14.25" spans="1:25">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row>
    <row r="523" ht="14.25" spans="1:25">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row>
    <row r="524" ht="14.25" spans="1:25">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row>
    <row r="525" ht="14.25" spans="1:25">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row>
    <row r="526" ht="14.25" spans="1:25">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row>
    <row r="527" ht="14.25" spans="1:25">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row>
    <row r="528" ht="14.25" spans="1:25">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row>
    <row r="529" ht="14.25" spans="1:25">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row>
    <row r="530" ht="14.25" spans="1:25">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row>
    <row r="531" ht="14.25" spans="1:25">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row>
    <row r="532" ht="14.25" spans="1:25">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row>
    <row r="533" ht="14.25" spans="1:25">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row>
    <row r="534" ht="14.25" spans="1:25">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row>
    <row r="535" ht="14.25" spans="1:25">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row>
    <row r="536" ht="14.25" spans="1:25">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row>
    <row r="537" ht="14.25" spans="1:25">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row>
    <row r="538" ht="14.25" spans="1:25">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row>
    <row r="539" ht="14.25" spans="1:25">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row>
    <row r="540" ht="14.25" spans="1:25">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row>
    <row r="541" ht="14.25" spans="1:25">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row>
    <row r="542" ht="14.25" spans="1:25">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row>
    <row r="543" ht="14.25" spans="1:25">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row>
    <row r="544" ht="14.25" spans="1:25">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row>
    <row r="545" ht="14.25" spans="1:25">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row>
    <row r="546" ht="14.25" spans="1:25">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row>
    <row r="547" ht="14.25" spans="1:25">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row>
    <row r="548" ht="14.25" spans="1:25">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row>
    <row r="549" ht="14.25" spans="1:25">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row>
    <row r="550" ht="14.25" spans="1:25">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row>
    <row r="551" ht="14.25" spans="1:25">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row>
    <row r="552" ht="14.25" spans="1:25">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row>
    <row r="553" ht="14.25" spans="1:25">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row>
    <row r="554" ht="14.25" spans="1:25">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row>
    <row r="555" ht="14.25" spans="1:25">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row>
    <row r="556" ht="14.25" spans="1:25">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row>
    <row r="557" ht="14.25" spans="1:25">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row>
    <row r="558" ht="14.25" spans="1:25">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row>
    <row r="559" ht="14.25" spans="1:25">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row>
    <row r="560" ht="14.25" spans="1:25">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row>
    <row r="561" ht="14.25" spans="1:25">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row>
    <row r="562" ht="14.25" spans="1:25">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row>
    <row r="563" ht="14.25" spans="1:25">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row>
    <row r="564" ht="14.25" spans="1:25">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row>
    <row r="565" ht="14.25" spans="1:25">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row>
    <row r="566" ht="14.25" spans="1:25">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row>
    <row r="567" ht="14.25" spans="1:25">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row>
    <row r="568" ht="14.25" spans="1:25">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row>
    <row r="569" ht="14.25" spans="1:25">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row>
    <row r="570" ht="14.25" spans="1:25">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row>
    <row r="571" ht="14.25" spans="1:25">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row>
    <row r="572" ht="14.25" spans="1:25">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row>
    <row r="573" ht="14.25" spans="1:25">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row>
    <row r="574" ht="14.25" spans="1:25">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row>
    <row r="575" ht="14.25" spans="1:25">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row>
    <row r="576" ht="14.25" spans="1:25">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row>
    <row r="577" ht="14.25" spans="1:25">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row>
    <row r="578" ht="14.25" spans="1:25">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row>
    <row r="579" ht="14.25" spans="1:25">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row>
    <row r="580" ht="14.25" spans="1:25">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row>
    <row r="581" ht="14.25" spans="1:25">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row>
    <row r="582" ht="14.25" spans="1:25">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row>
    <row r="583" ht="14.25" spans="1:25">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row>
    <row r="584" ht="14.25" spans="1:25">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row>
    <row r="585" ht="14.25" spans="1:25">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row>
    <row r="586" ht="14.25" spans="1:25">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row>
    <row r="587" ht="14.25" spans="1:25">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row>
    <row r="588" ht="14.25" spans="1:25">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row>
    <row r="589" ht="14.25" spans="1:25">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row>
    <row r="590" ht="14.25" spans="1:25">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row>
    <row r="591" ht="14.25" spans="1:25">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row>
    <row r="592" ht="14.25" spans="1:25">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row>
    <row r="593" ht="14.25" spans="1:25">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row>
    <row r="594" ht="14.25" spans="1:25">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row>
    <row r="595" ht="14.25" spans="1:25">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row>
    <row r="596" ht="14.25" spans="1:25">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row>
    <row r="597" ht="14.25" spans="1:25">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row>
    <row r="598" ht="14.25" spans="1:25">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row>
    <row r="599" ht="14.25" spans="1:25">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row>
    <row r="600" ht="14.25" spans="1:25">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row>
    <row r="601" ht="14.25" spans="1:25">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row>
    <row r="602" ht="14.25" spans="1:25">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row>
    <row r="603" ht="14.25" spans="1:25">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row>
    <row r="604" ht="14.25" spans="1:25">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row>
    <row r="605" ht="14.25" spans="1:25">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row>
    <row r="606" ht="14.25" spans="1:25">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row>
    <row r="607" ht="14.25" spans="1:25">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row>
    <row r="608" ht="14.25" spans="1:25">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row>
    <row r="609" ht="14.25" spans="1:25">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row>
    <row r="610" ht="14.25" spans="1:25">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row>
    <row r="611" ht="14.25" spans="1:25">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row>
    <row r="612" ht="14.25" spans="1:25">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row>
    <row r="613" ht="14.25" spans="1:25">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row>
    <row r="614" ht="14.25" spans="1:25">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row>
    <row r="615" ht="14.25" spans="1:25">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row>
    <row r="616" ht="14.25" spans="1:25">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row>
    <row r="617" ht="14.25" spans="1:25">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row>
    <row r="618" ht="14.25" spans="1:25">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row>
    <row r="619" ht="14.25" spans="1:25">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row>
    <row r="620" ht="14.25" spans="1:25">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row>
    <row r="621" ht="14.25" spans="1:25">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row>
    <row r="622" ht="14.25" spans="1:25">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row>
    <row r="623" ht="14.25" spans="1:25">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row>
    <row r="624" ht="14.25" spans="1:25">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row>
    <row r="625" ht="14.25" spans="1:25">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row>
    <row r="626" ht="14.25" spans="1:25">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row>
    <row r="627" ht="14.25" spans="1:25">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row>
    <row r="628" ht="14.25" spans="1:25">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row>
    <row r="629" ht="14.25" spans="1:25">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row>
    <row r="630" ht="14.25" spans="1:25">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row>
    <row r="631" ht="14.25" spans="1:25">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row>
    <row r="632" ht="14.25" spans="1:25">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row>
    <row r="633" ht="14.25" spans="1:25">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row>
    <row r="634" ht="14.25" spans="1:25">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row>
    <row r="635" ht="14.25" spans="1:25">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row>
    <row r="636" ht="14.25" spans="1:25">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row>
    <row r="637" ht="14.25" spans="1:25">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row>
    <row r="638" ht="14.25" spans="1:25">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row>
    <row r="639" ht="14.25" spans="1:25">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row>
    <row r="640" ht="14.25" spans="1:25">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row>
    <row r="641" ht="14.25" spans="1:25">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row>
    <row r="642" ht="14.25" spans="1:25">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row>
    <row r="643" ht="14.25" spans="1:25">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row>
    <row r="644" ht="14.25" spans="1:25">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row>
    <row r="645" ht="14.25" spans="1:25">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row>
    <row r="646" ht="14.25" spans="1:25">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row>
    <row r="647" ht="14.25" spans="1:25">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row>
    <row r="648" ht="14.25" spans="1:25">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row>
    <row r="649" ht="14.25" spans="1:25">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row>
    <row r="650" ht="14.25" spans="1:25">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row>
    <row r="651" ht="14.25" spans="1:25">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row>
    <row r="652" ht="14.25" spans="1:25">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row>
    <row r="653" ht="14.25" spans="1:25">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row>
    <row r="654" ht="14.25" spans="1:25">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row>
    <row r="655" ht="14.25" spans="1:25">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row>
    <row r="656" ht="14.25" spans="1:25">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row>
    <row r="657" ht="14.25" spans="1:25">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row>
    <row r="658" ht="14.25" spans="1:25">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row>
    <row r="659" ht="14.25" spans="1:25">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row>
    <row r="660" ht="14.25" spans="1:25">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row>
    <row r="661" ht="14.25" spans="1:25">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row>
    <row r="662" ht="14.25" spans="1:25">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row>
    <row r="663" ht="14.25" spans="1:25">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row>
    <row r="664" ht="14.25" spans="1:25">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row>
    <row r="665" ht="14.25" spans="1:25">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row>
    <row r="666" ht="14.25" spans="1:25">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row>
    <row r="667" ht="14.25" spans="1:25">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row>
    <row r="668" ht="14.25" spans="1:25">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row>
    <row r="669" ht="14.25" spans="1:25">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row>
    <row r="670" ht="14.25" spans="1:25">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row>
    <row r="671" ht="14.25" spans="1:25">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row>
    <row r="672" ht="14.25" spans="1:25">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row>
    <row r="673" ht="14.25" spans="1:25">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row>
    <row r="674" ht="14.25" spans="1:25">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row>
    <row r="675" ht="14.25" spans="1:25">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row>
    <row r="676" ht="14.25" spans="1:25">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row>
    <row r="677" ht="14.25" spans="1:25">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row>
    <row r="678" ht="14.25" spans="1:25">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row>
    <row r="679" ht="14.25" spans="1:25">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row>
    <row r="680" ht="14.25" spans="1:25">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row>
    <row r="681" ht="14.25" spans="1:25">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row>
    <row r="682" ht="14.25" spans="1:25">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row>
    <row r="683" ht="14.25" spans="1:25">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row>
    <row r="684" ht="14.25" spans="1:25">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row>
    <row r="685" ht="14.25" spans="1:25">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row>
    <row r="686" ht="14.25" spans="1:25">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row>
    <row r="687" ht="14.25" spans="1:25">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row>
    <row r="688" ht="14.25" spans="1:25">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row>
    <row r="689" ht="14.25" spans="1:25">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row>
    <row r="690" ht="14.25" spans="1:25">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row>
    <row r="691" ht="14.25" spans="1:25">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row>
    <row r="692" ht="14.25" spans="1:25">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row>
    <row r="693" ht="14.25" spans="1:25">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row>
    <row r="694" ht="14.25" spans="1:25">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row>
    <row r="695" ht="14.25" spans="1:25">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row>
    <row r="696" ht="14.25" spans="1:25">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row>
    <row r="697" ht="14.25" spans="1:25">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row>
    <row r="698" ht="14.25" spans="1:25">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row>
    <row r="699" ht="14.25" spans="1:25">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row>
    <row r="700" ht="14.25" spans="1:25">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row>
    <row r="701" ht="14.25" spans="1:25">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row>
    <row r="702" ht="14.25" spans="1:25">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row>
    <row r="703" ht="14.25" spans="1:25">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row>
    <row r="704" ht="14.25" spans="1:25">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row>
    <row r="705" ht="14.25" spans="1:25">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row>
    <row r="706" ht="14.25" spans="1:25">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row>
    <row r="707" ht="14.25" spans="1:25">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row>
    <row r="708" ht="14.25" spans="1:25">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row>
    <row r="709" ht="14.25" spans="1:25">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row>
    <row r="710" ht="14.25" spans="1:25">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row>
    <row r="711" ht="14.25" spans="1:25">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row>
    <row r="712" ht="14.25" spans="1:25">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row>
    <row r="713" ht="14.25" spans="1:25">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row>
    <row r="714" ht="14.25" spans="1:25">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row>
    <row r="715" ht="14.25" spans="1:25">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row>
    <row r="716" ht="14.25" spans="1:25">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row>
    <row r="717" ht="14.25" spans="1:25">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row>
    <row r="718" ht="14.25" spans="1:25">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row>
    <row r="719" ht="14.25" spans="1:25">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row>
    <row r="720" ht="14.25" spans="1:25">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row>
    <row r="721" ht="14.25" spans="1:25">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row>
    <row r="722" ht="14.25" spans="1:25">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row>
    <row r="723" ht="14.25" spans="1:25">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row>
    <row r="724" ht="14.25" spans="1:25">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row>
    <row r="725" ht="14.25" spans="1:25">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row>
    <row r="726" ht="14.25" spans="1:25">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row>
    <row r="727" ht="14.25" spans="1:25">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row>
    <row r="728" ht="14.25" spans="1:25">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row>
    <row r="729" ht="14.25" spans="1:25">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row>
    <row r="730" ht="14.25" spans="1:25">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row>
    <row r="731" ht="14.25" spans="1:25">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row>
    <row r="732" ht="14.25" spans="1:25">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row>
    <row r="733" ht="14.25" spans="1:25">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row>
    <row r="734" ht="14.25" spans="1:25">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row>
    <row r="735" ht="14.25" spans="1:25">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row>
    <row r="736" ht="14.25" spans="1:25">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row>
    <row r="737" ht="14.25" spans="1:25">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row>
    <row r="738" ht="14.25" spans="1:25">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row>
    <row r="739" ht="14.25" spans="1:25">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row>
    <row r="740" ht="14.25" spans="1:25">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row>
    <row r="741" ht="14.25" spans="1:25">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row>
    <row r="742" ht="14.25" spans="1:25">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row>
    <row r="743" ht="14.25" spans="1:25">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row>
    <row r="744" ht="14.25" spans="1:25">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row>
    <row r="745" ht="14.25" spans="1:25">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row>
    <row r="746" ht="14.25" spans="1:25">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row>
    <row r="747" ht="14.25" spans="1:25">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row>
    <row r="748" ht="14.25" spans="1:25">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row>
    <row r="749" ht="14.25" spans="1:25">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row>
    <row r="750" ht="14.25" spans="1:25">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row>
    <row r="751" ht="14.25" spans="1:25">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row>
    <row r="752" ht="14.25" spans="1:25">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row>
    <row r="753" ht="14.25" spans="1:25">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row>
    <row r="754" ht="14.25" spans="1:25">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row>
    <row r="755" ht="14.25" spans="1:25">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row>
    <row r="756" ht="14.25" spans="1:25">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row>
    <row r="757" ht="14.25" spans="1:25">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row>
    <row r="758" ht="14.25" spans="1:25">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row>
    <row r="759" ht="14.25" spans="1:25">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row>
    <row r="760" ht="14.25" spans="1:25">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row>
    <row r="761" ht="14.25" spans="1:25">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row>
    <row r="762" ht="14.25" spans="1:25">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row>
    <row r="763" ht="14.25" spans="1:25">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row>
    <row r="764" ht="14.25" spans="1:25">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row>
    <row r="765" ht="14.25" spans="1:25">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row>
    <row r="766" ht="14.25" spans="1:25">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row>
    <row r="767" ht="14.25" spans="1:25">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row>
    <row r="768" ht="14.25" spans="1:25">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row>
    <row r="769" ht="14.25" spans="1:25">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row>
    <row r="770" ht="14.25" spans="1:25">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row>
    <row r="771" ht="14.25" spans="1:25">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row>
    <row r="772" ht="14.25" spans="1:25">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row>
    <row r="773" ht="14.25" spans="1:25">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row>
    <row r="774" ht="14.25" spans="1:25">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row>
    <row r="775" ht="14.25" spans="1:25">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row>
    <row r="776" ht="14.25" spans="1:25">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row>
    <row r="777" ht="14.25" spans="1:25">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row>
    <row r="778" ht="14.25" spans="1:25">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row>
    <row r="779" ht="14.25" spans="1:25">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row>
    <row r="780" ht="14.25" spans="1:25">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row>
    <row r="781" ht="14.25" spans="1:25">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row>
    <row r="782" ht="14.25" spans="1:25">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row>
    <row r="783" ht="14.25" spans="1:25">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row>
    <row r="784" ht="14.25" spans="1:25">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row>
    <row r="785" ht="14.25" spans="1:25">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row>
    <row r="786" ht="14.25" spans="1:25">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row>
    <row r="787" ht="14.25" spans="1:25">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row>
    <row r="788" ht="14.25" spans="1:25">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row>
    <row r="789" ht="14.25" spans="1:25">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row>
    <row r="790" ht="14.25" spans="1:25">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row>
    <row r="791" ht="14.25" spans="1:25">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row>
    <row r="792" ht="14.25" spans="1:25">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row>
    <row r="793" ht="14.25" spans="1:25">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row>
    <row r="794" ht="14.25" spans="1:25">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row>
    <row r="795" ht="14.25" spans="1:25">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row>
    <row r="796" ht="14.25" spans="1:25">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row>
    <row r="797" ht="14.25" spans="1:25">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row>
    <row r="798" ht="14.25" spans="1:25">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row>
    <row r="799" ht="14.25" spans="1:25">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row>
    <row r="800" ht="14.25" spans="1:25">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row>
    <row r="801" ht="14.25" spans="1:25">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row>
    <row r="802" ht="14.25" spans="1:25">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row>
    <row r="803" ht="14.25" spans="1:25">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row>
    <row r="804" ht="14.25" spans="1:25">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row>
    <row r="805" ht="14.25" spans="1:25">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row>
    <row r="806" ht="14.25" spans="1:25">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row>
    <row r="807" ht="14.25" spans="1:25">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row>
    <row r="808" ht="14.25" spans="1:25">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row>
    <row r="809" ht="14.25" spans="1:25">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row>
    <row r="810" ht="14.25" spans="1:25">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row>
    <row r="811" ht="14.25" spans="1:25">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row>
    <row r="812" ht="14.25" spans="1:25">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row>
    <row r="813" ht="14.25" spans="1:25">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row>
    <row r="814" ht="14.25" spans="1:25">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row>
    <row r="815" ht="14.25" spans="1:25">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row>
    <row r="816" ht="14.25" spans="1:25">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row>
    <row r="817" ht="14.25" spans="1:25">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row>
    <row r="818" ht="14.25" spans="1:25">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row>
    <row r="819" ht="14.25" spans="1:25">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row>
    <row r="820" ht="14.25" spans="1:25">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row>
    <row r="821" ht="14.25" spans="1:25">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row>
    <row r="822" ht="14.25" spans="1:25">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row>
    <row r="823" ht="14.25" spans="1:25">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row>
    <row r="824" ht="14.25" spans="1:25">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row>
    <row r="825" ht="14.25" spans="1:25">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row>
    <row r="826" ht="14.25" spans="1:25">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row>
    <row r="827" ht="14.25" spans="1:25">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row>
    <row r="828" ht="14.25" spans="1:25">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row>
    <row r="829" ht="14.25" spans="1:25">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row>
    <row r="830" ht="14.25" spans="1:25">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row>
    <row r="831" ht="14.25" spans="1:25">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row>
    <row r="832" ht="14.25" spans="1:25">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row>
    <row r="833" ht="14.25" spans="1:25">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row>
    <row r="834" ht="14.25" spans="1:25">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row>
    <row r="835" ht="14.25" spans="1:25">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row>
    <row r="836" ht="14.25" spans="1:25">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row>
    <row r="837" ht="14.25" spans="1:25">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row>
    <row r="838" ht="14.25" spans="1:25">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row>
    <row r="839" ht="14.25" spans="1:25">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row>
    <row r="840" ht="14.25" spans="1:25">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row>
    <row r="841" ht="14.25" spans="1:25">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row>
    <row r="842" ht="14.25" spans="1:25">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row>
    <row r="843" ht="14.25" spans="1:25">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row>
    <row r="844" ht="14.25" spans="1:25">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row>
    <row r="845" ht="14.25" spans="1:25">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row>
    <row r="846" ht="14.25" spans="1:25">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row>
    <row r="847" ht="14.25" spans="1:25">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row>
    <row r="848" ht="14.25" spans="1:25">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row>
    <row r="849" ht="14.25" spans="1:25">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row>
    <row r="850" ht="14.25" spans="1:25">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row>
    <row r="851" ht="14.25" spans="1:25">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row>
    <row r="852" ht="14.25" spans="1:25">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row>
    <row r="853" ht="14.25" spans="1:25">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row>
    <row r="854" ht="14.25" spans="1:25">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row>
    <row r="855" ht="14.25" spans="1:25">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row>
    <row r="856" ht="14.25" spans="1:25">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row>
    <row r="857" ht="14.25" spans="1:25">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row>
    <row r="858" ht="14.25" spans="1:25">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row>
    <row r="859" ht="14.25" spans="1:25">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row>
    <row r="860" ht="14.25" spans="1:25">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row>
    <row r="861" ht="14.25" spans="1:25">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row>
    <row r="862" ht="14.25" spans="1:25">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row>
    <row r="863" ht="14.25" spans="1:25">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row>
    <row r="864" ht="14.25" spans="1:25">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row>
    <row r="865" ht="14.25" spans="1:25">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row>
    <row r="866" ht="14.25" spans="1:25">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row>
    <row r="867" ht="14.25" spans="1:25">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row>
    <row r="868" ht="14.25" spans="1:25">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row>
    <row r="869" ht="14.25" spans="1:25">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row>
    <row r="870" ht="14.25" spans="1:25">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row>
    <row r="871" ht="14.25" spans="1:25">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row>
    <row r="872" ht="14.25" spans="1:25">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row>
    <row r="873" ht="14.25" spans="1:25">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row>
    <row r="874" ht="14.25" spans="1:25">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row>
    <row r="875" ht="14.25" spans="1:25">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row>
    <row r="876" ht="14.25" spans="1:25">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row>
    <row r="877" ht="14.25" spans="1:25">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row>
    <row r="878" ht="14.25" spans="1:25">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row>
    <row r="879" ht="14.25" spans="1:25">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row>
    <row r="880" ht="14.25" spans="1:25">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row>
    <row r="881" ht="14.25" spans="1:25">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row>
    <row r="882" ht="14.25" spans="1:25">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row>
    <row r="883" ht="14.25" spans="1:25">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row>
    <row r="884" ht="14.25" spans="1:25">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row>
    <row r="885" ht="14.25" spans="1:25">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row>
    <row r="886" ht="14.25" spans="1:25">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row>
    <row r="887" ht="14.25" spans="1:25">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row>
    <row r="888" ht="14.25" spans="1:25">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row>
    <row r="889" ht="14.25" spans="1:25">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row>
    <row r="890" ht="14.25" spans="1:25">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row>
    <row r="891" ht="14.25" spans="1:25">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row>
    <row r="892" ht="14.25" spans="1:25">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row>
    <row r="893" ht="14.25" spans="1:25">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row>
    <row r="894" ht="14.25" spans="1:25">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row>
    <row r="895" ht="14.25" spans="1:25">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row>
    <row r="896" ht="14.25" spans="1:25">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row>
    <row r="897" ht="14.25" spans="1:25">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row>
    <row r="898" ht="14.25" spans="1:25">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row>
    <row r="899" ht="14.25" spans="1:25">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row>
    <row r="900" ht="14.25" spans="1:25">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row>
    <row r="901" ht="14.25" spans="1:25">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row>
    <row r="902" ht="14.25" spans="1:25">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row>
    <row r="903" ht="14.25" spans="1:25">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row>
    <row r="904" ht="14.25" spans="1:25">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row>
    <row r="905" ht="14.25" spans="1:25">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row>
    <row r="906" ht="14.25" spans="1:25">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row>
    <row r="907" ht="14.25" spans="1:25">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row>
    <row r="908" ht="14.25" spans="1:25">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row>
    <row r="909" ht="14.25" spans="1:25">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row>
    <row r="910" ht="14.25" spans="1:25">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row>
    <row r="911" ht="14.25" spans="1:25">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row>
    <row r="912" ht="14.25" spans="1:25">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row>
    <row r="913" ht="14.25" spans="1:25">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row>
    <row r="914" ht="14.25" spans="1:25">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row>
    <row r="915" ht="14.25" spans="1:25">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row>
    <row r="916" ht="14.25" spans="1:25">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row>
    <row r="917" ht="14.25" spans="1:25">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row>
    <row r="918" ht="14.25" spans="1:25">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row>
    <row r="919" ht="14.25" spans="1:25">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row>
    <row r="920" ht="14.25" spans="1:25">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row>
    <row r="921" ht="14.25" spans="1:25">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row>
    <row r="922" ht="14.25" spans="1:25">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row>
    <row r="923" ht="14.25" spans="1:25">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row>
    <row r="924" ht="14.25" spans="1:25">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row>
    <row r="925" ht="14.25" spans="1:25">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row>
    <row r="926" ht="14.25" spans="1:25">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row>
    <row r="927" ht="14.25" spans="1:25">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row>
    <row r="928" ht="14.25" spans="1:25">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row>
    <row r="929" ht="14.25" spans="1:25">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row>
    <row r="930" ht="14.25" spans="1:25">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row>
    <row r="931" ht="14.25" spans="1:25">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row>
    <row r="932" ht="14.25" spans="1:25">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row>
    <row r="933" ht="14.25" spans="1:25">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row>
    <row r="934" ht="14.25" spans="1:25">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row>
    <row r="935" ht="14.25" spans="1:25">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row>
    <row r="936" ht="14.25" spans="1:25">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row>
    <row r="937" ht="14.25" spans="1:25">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row>
    <row r="938" ht="14.25" spans="1:25">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row>
    <row r="939" ht="14.25" spans="1:25">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row>
    <row r="940" ht="14.25" spans="1:25">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row>
    <row r="941" ht="14.25" spans="1:25">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row>
    <row r="942" ht="14.25" spans="1:25">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row>
    <row r="943" ht="14.25" spans="1:25">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row>
    <row r="944" ht="14.25" spans="1:25">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row>
    <row r="945" ht="14.25" spans="1:25">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row>
    <row r="946" ht="14.25" spans="1:25">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row>
    <row r="947" ht="14.25" spans="1:25">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row>
    <row r="948" ht="14.25" spans="1:25">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row>
    <row r="949" ht="14.25" spans="1:25">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row>
    <row r="950" ht="14.25" spans="1:25">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row>
    <row r="951" ht="14.25" spans="1:25">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row>
    <row r="952" ht="14.25" spans="1:25">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row>
    <row r="953" ht="14.25" spans="1:25">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row>
    <row r="954" ht="14.25" spans="1:25">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row>
    <row r="955" ht="14.25" spans="1:25">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row>
    <row r="956" ht="14.25" spans="1:25">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row>
    <row r="957" ht="14.25" spans="1:25">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row>
    <row r="958" ht="14.25" spans="1:25">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row>
    <row r="959" ht="14.25" spans="1:25">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row>
    <row r="960" ht="14.25" spans="1:25">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row>
    <row r="961" ht="14.25" spans="1:25">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row>
    <row r="962" ht="14.25" spans="1:25">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row>
    <row r="963" ht="14.25" spans="1:25">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row>
    <row r="964" ht="14.25" spans="1:25">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row>
    <row r="965" ht="14.25" spans="1:25">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row>
    <row r="966" ht="14.25" spans="1:25">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row>
    <row r="967" ht="14.25" spans="1:25">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row>
    <row r="968" ht="14.25" spans="1:25">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row>
    <row r="969" ht="14.25" spans="1:25">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row>
    <row r="970" ht="14.25" spans="1:25">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row>
    <row r="971" ht="14.25" spans="1:25">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row>
    <row r="972" ht="14.25" spans="1:25">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row>
    <row r="973" ht="14.25" spans="1:25">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row>
    <row r="974" ht="14.25" spans="1:25">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row>
    <row r="975" ht="14.25" spans="1:25">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row>
    <row r="976" ht="14.25" spans="1:25">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row>
    <row r="977" ht="14.25" spans="1:25">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row>
    <row r="978" ht="14.25" spans="1:25">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row>
    <row r="979" ht="14.25" spans="1:25">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row>
    <row r="980" ht="14.25" spans="1:25">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row>
    <row r="981" ht="14.25" spans="1:25">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row>
    <row r="982" ht="14.25" spans="1:25">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row>
    <row r="983" ht="14.25" spans="1:25">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row>
  </sheetData>
  <mergeCells count="51">
    <mergeCell ref="B3:L3"/>
    <mergeCell ref="B4:L4"/>
    <mergeCell ref="I5:L5"/>
    <mergeCell ref="I6:L6"/>
    <mergeCell ref="I7:L7"/>
    <mergeCell ref="I8:L8"/>
    <mergeCell ref="I9:L9"/>
    <mergeCell ref="I10:L10"/>
    <mergeCell ref="I11:L11"/>
    <mergeCell ref="I12:L12"/>
    <mergeCell ref="I13:L13"/>
    <mergeCell ref="I14:L14"/>
    <mergeCell ref="B18:L18"/>
    <mergeCell ref="I19:L19"/>
    <mergeCell ref="I20:L20"/>
    <mergeCell ref="I21:L21"/>
    <mergeCell ref="I22:L22"/>
    <mergeCell ref="I23:L23"/>
    <mergeCell ref="I24:L24"/>
    <mergeCell ref="I25:L25"/>
    <mergeCell ref="I26:L26"/>
    <mergeCell ref="I27:L27"/>
    <mergeCell ref="B30:H30"/>
    <mergeCell ref="C31:H31"/>
    <mergeCell ref="C32:H32"/>
    <mergeCell ref="C33:H33"/>
    <mergeCell ref="C34:H34"/>
    <mergeCell ref="C35:H35"/>
    <mergeCell ref="C36:H36"/>
    <mergeCell ref="C37:H37"/>
    <mergeCell ref="C38:H38"/>
    <mergeCell ref="C39:H39"/>
    <mergeCell ref="C40:H40"/>
    <mergeCell ref="C41:H41"/>
    <mergeCell ref="C42:H42"/>
    <mergeCell ref="B43:H43"/>
    <mergeCell ref="C44:H44"/>
    <mergeCell ref="C45:H45"/>
    <mergeCell ref="C46:H46"/>
    <mergeCell ref="C47:H47"/>
    <mergeCell ref="C48:H48"/>
    <mergeCell ref="C49:H49"/>
    <mergeCell ref="C50:H50"/>
    <mergeCell ref="B51:H51"/>
    <mergeCell ref="C52:H52"/>
    <mergeCell ref="C53:H53"/>
    <mergeCell ref="C54:H54"/>
    <mergeCell ref="C55:H55"/>
    <mergeCell ref="C56:H56"/>
    <mergeCell ref="C57:H57"/>
    <mergeCell ref="C58:H58"/>
  </mergeCells>
  <hyperlinks>
    <hyperlink ref="A1" location="Home!A1" display="Home"/>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4"/>
  <sheetViews>
    <sheetView workbookViewId="0">
      <selection activeCell="A1" sqref="A1"/>
    </sheetView>
  </sheetViews>
  <sheetFormatPr defaultColWidth="12.6285714285714" defaultRowHeight="15.75" customHeight="1" outlineLevelCol="6"/>
  <cols>
    <col min="2" max="2" width="34.8761904761905" customWidth="1"/>
    <col min="3" max="3" width="23.8761904761905" customWidth="1"/>
    <col min="4" max="4" width="28.3809523809524" customWidth="1"/>
    <col min="5" max="5" width="25.1333333333333" customWidth="1"/>
    <col min="6" max="6" width="42.247619047619" customWidth="1"/>
    <col min="7" max="7" width="18.752380952381" customWidth="1"/>
  </cols>
  <sheetData>
    <row r="1" ht="14.25" spans="1:1">
      <c r="A1" s="138" t="s">
        <v>282</v>
      </c>
    </row>
    <row r="2" ht="29.25" customHeight="1" spans="2:7">
      <c r="B2" s="519" t="s">
        <v>454</v>
      </c>
      <c r="C2" s="41"/>
      <c r="D2" s="41"/>
      <c r="E2" s="41"/>
      <c r="F2" s="61"/>
      <c r="G2" s="554"/>
    </row>
    <row r="3" ht="28.5" customHeight="1" spans="2:7">
      <c r="B3" s="114" t="s">
        <v>362</v>
      </c>
      <c r="C3" s="114" t="s">
        <v>455</v>
      </c>
      <c r="D3" s="114" t="s">
        <v>456</v>
      </c>
      <c r="E3" s="520" t="s">
        <v>457</v>
      </c>
      <c r="F3" s="61"/>
      <c r="G3" s="146"/>
    </row>
    <row r="4" ht="24.75" customHeight="1" spans="2:7">
      <c r="B4" s="1236" t="s">
        <v>401</v>
      </c>
      <c r="C4" s="1221">
        <v>5507</v>
      </c>
      <c r="D4" s="1221">
        <v>6160</v>
      </c>
      <c r="E4" s="1240" t="s">
        <v>458</v>
      </c>
      <c r="F4" s="99"/>
      <c r="G4" s="146"/>
    </row>
    <row r="5" ht="24.75" customHeight="1" spans="2:7">
      <c r="B5" s="1237" t="s">
        <v>406</v>
      </c>
      <c r="C5" s="1041">
        <v>6561</v>
      </c>
      <c r="D5" s="1041">
        <v>7478</v>
      </c>
      <c r="E5" s="1241" t="s">
        <v>459</v>
      </c>
      <c r="F5" s="64"/>
      <c r="G5" s="146"/>
    </row>
    <row r="6" ht="24.75" customHeight="1" spans="2:7">
      <c r="B6" s="1238" t="s">
        <v>70</v>
      </c>
      <c r="C6" s="1045">
        <v>450</v>
      </c>
      <c r="D6" s="1045">
        <v>550</v>
      </c>
      <c r="E6" s="1242" t="s">
        <v>460</v>
      </c>
      <c r="F6" s="64"/>
      <c r="G6" s="146"/>
    </row>
    <row r="7" ht="24.75" customHeight="1" spans="2:7">
      <c r="B7" s="1237" t="s">
        <v>79</v>
      </c>
      <c r="C7" s="1041">
        <v>120</v>
      </c>
      <c r="D7" s="1041">
        <v>150</v>
      </c>
      <c r="E7" s="1241" t="s">
        <v>461</v>
      </c>
      <c r="F7" s="64"/>
      <c r="G7" s="146"/>
    </row>
    <row r="8" ht="34.5" customHeight="1" spans="2:7">
      <c r="B8" s="1238" t="s">
        <v>462</v>
      </c>
      <c r="C8" s="1045">
        <v>4.2</v>
      </c>
      <c r="D8" s="1045">
        <v>3.9</v>
      </c>
      <c r="E8" s="1242" t="s">
        <v>463</v>
      </c>
      <c r="F8" s="64"/>
      <c r="G8" s="146"/>
    </row>
    <row r="9" ht="24.75" customHeight="1" spans="2:7">
      <c r="B9" s="1237" t="s">
        <v>82</v>
      </c>
      <c r="C9" s="1041">
        <v>50</v>
      </c>
      <c r="D9" s="1041">
        <v>60</v>
      </c>
      <c r="E9" s="1241" t="s">
        <v>464</v>
      </c>
      <c r="F9" s="64"/>
      <c r="G9" s="146"/>
    </row>
    <row r="10" ht="24.75" customHeight="1" spans="2:7">
      <c r="B10" s="1238" t="s">
        <v>86</v>
      </c>
      <c r="C10" s="1045">
        <v>93.6</v>
      </c>
      <c r="D10" s="1045">
        <v>111.5</v>
      </c>
      <c r="E10" s="1242" t="s">
        <v>465</v>
      </c>
      <c r="F10" s="64"/>
      <c r="G10" s="146"/>
    </row>
    <row r="11" ht="24.75" customHeight="1" spans="2:7">
      <c r="B11" s="1237" t="s">
        <v>466</v>
      </c>
      <c r="C11" s="1041">
        <v>2.8</v>
      </c>
      <c r="D11" s="1041">
        <v>2.8</v>
      </c>
      <c r="E11" s="1241" t="s">
        <v>467</v>
      </c>
      <c r="F11" s="64"/>
      <c r="G11" s="146"/>
    </row>
    <row r="12" ht="24.75" customHeight="1" spans="2:7">
      <c r="B12" s="1238" t="s">
        <v>468</v>
      </c>
      <c r="C12" s="1045">
        <v>1.4</v>
      </c>
      <c r="D12" s="1045">
        <v>1.4</v>
      </c>
      <c r="E12" s="1242" t="s">
        <v>469</v>
      </c>
      <c r="F12" s="64"/>
      <c r="G12" s="146"/>
    </row>
    <row r="13" ht="24.75" customHeight="1" spans="2:7">
      <c r="B13" s="1237" t="s">
        <v>470</v>
      </c>
      <c r="C13" s="1041">
        <v>60</v>
      </c>
      <c r="D13" s="1041">
        <v>62.5</v>
      </c>
      <c r="E13" s="1241" t="s">
        <v>471</v>
      </c>
      <c r="F13" s="64"/>
      <c r="G13" s="146"/>
    </row>
    <row r="14" ht="24.75" customHeight="1" spans="2:7">
      <c r="B14" s="1238" t="s">
        <v>472</v>
      </c>
      <c r="C14" s="1045">
        <v>0.3</v>
      </c>
      <c r="D14" s="1045">
        <v>0.1</v>
      </c>
      <c r="E14" s="1242" t="s">
        <v>473</v>
      </c>
      <c r="F14" s="64"/>
      <c r="G14" s="146"/>
    </row>
    <row r="15" ht="24.75" customHeight="1" spans="2:7">
      <c r="B15" s="1237" t="s">
        <v>474</v>
      </c>
      <c r="C15" s="1041">
        <v>1.2</v>
      </c>
      <c r="D15" s="1041">
        <v>1.3</v>
      </c>
      <c r="E15" s="1241" t="s">
        <v>475</v>
      </c>
      <c r="F15" s="64"/>
      <c r="G15" s="146"/>
    </row>
    <row r="16" ht="24.75" customHeight="1" spans="2:7">
      <c r="B16" s="1238" t="s">
        <v>476</v>
      </c>
      <c r="C16" s="1045">
        <v>16.6</v>
      </c>
      <c r="D16" s="1045">
        <v>14.6</v>
      </c>
      <c r="E16" s="1242" t="s">
        <v>477</v>
      </c>
      <c r="F16" s="64"/>
      <c r="G16" s="146"/>
    </row>
    <row r="17" ht="35.25" customHeight="1" spans="2:7">
      <c r="B17" s="1239" t="s">
        <v>478</v>
      </c>
      <c r="C17" s="1041">
        <v>18.9</v>
      </c>
      <c r="D17" s="1041">
        <v>27.4</v>
      </c>
      <c r="E17" s="1241" t="s">
        <v>479</v>
      </c>
      <c r="F17" s="64"/>
      <c r="G17" s="146"/>
    </row>
    <row r="18" ht="24.75" customHeight="1" spans="2:7">
      <c r="B18" s="1238" t="s">
        <v>480</v>
      </c>
      <c r="C18" s="1045">
        <v>5.2</v>
      </c>
      <c r="D18" s="1045">
        <v>5</v>
      </c>
      <c r="E18" s="1242" t="s">
        <v>481</v>
      </c>
      <c r="F18" s="64"/>
      <c r="G18" s="146"/>
    </row>
    <row r="19" ht="24.75" customHeight="1" spans="2:7">
      <c r="B19" s="1237" t="s">
        <v>482</v>
      </c>
      <c r="C19" s="1041">
        <v>41.9</v>
      </c>
      <c r="D19" s="1041">
        <v>38.3</v>
      </c>
      <c r="E19" s="1241" t="s">
        <v>483</v>
      </c>
      <c r="F19" s="64"/>
      <c r="G19" s="146"/>
    </row>
    <row r="20" ht="40.5" customHeight="1" spans="2:7">
      <c r="B20" s="1238" t="s">
        <v>484</v>
      </c>
      <c r="C20" s="1163" t="s">
        <v>485</v>
      </c>
      <c r="D20" s="1163" t="s">
        <v>485</v>
      </c>
      <c r="E20" s="1242" t="s">
        <v>486</v>
      </c>
      <c r="F20" s="64"/>
      <c r="G20" s="146"/>
    </row>
    <row r="21" ht="42.75" customHeight="1" spans="2:7">
      <c r="B21" s="1239" t="s">
        <v>487</v>
      </c>
      <c r="C21" s="1041">
        <v>78</v>
      </c>
      <c r="D21" s="1041">
        <v>79</v>
      </c>
      <c r="E21" s="1241" t="s">
        <v>488</v>
      </c>
      <c r="F21" s="64"/>
      <c r="G21" s="146"/>
    </row>
    <row r="22" ht="24.75" customHeight="1" spans="2:7">
      <c r="B22" s="1238" t="s">
        <v>489</v>
      </c>
      <c r="C22" s="1045">
        <v>150</v>
      </c>
      <c r="D22" s="1045">
        <v>170</v>
      </c>
      <c r="E22" s="1242" t="s">
        <v>490</v>
      </c>
      <c r="F22" s="64"/>
      <c r="G22" s="146"/>
    </row>
    <row r="23" ht="24.75" customHeight="1" spans="2:7">
      <c r="B23" s="1237" t="s">
        <v>491</v>
      </c>
      <c r="C23" s="1041">
        <v>1.5</v>
      </c>
      <c r="D23" s="1041">
        <v>1.8</v>
      </c>
      <c r="E23" s="1241" t="s">
        <v>492</v>
      </c>
      <c r="F23" s="64"/>
      <c r="G23" s="146"/>
    </row>
    <row r="24" ht="13.5" spans="2:7">
      <c r="B24" s="1029"/>
      <c r="C24" s="1029"/>
      <c r="D24" s="1029"/>
      <c r="E24" s="1029"/>
      <c r="F24" s="1029"/>
      <c r="G24" s="1029"/>
    </row>
  </sheetData>
  <mergeCells count="22">
    <mergeCell ref="B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s>
  <hyperlinks>
    <hyperlink ref="A1" location="Home!A1" display="Home"/>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999"/>
  <sheetViews>
    <sheetView workbookViewId="0">
      <selection activeCell="A1" sqref="A1"/>
    </sheetView>
  </sheetViews>
  <sheetFormatPr defaultColWidth="12.6285714285714" defaultRowHeight="15.75" customHeight="1"/>
  <cols>
    <col min="3" max="3" width="37.3809523809524" customWidth="1"/>
    <col min="4" max="4" width="28.1333333333333" customWidth="1"/>
    <col min="5" max="6" width="25.247619047619" customWidth="1"/>
    <col min="7" max="7" width="56" customWidth="1"/>
    <col min="8" max="8" width="40.8761904761905" customWidth="1"/>
  </cols>
  <sheetData>
    <row r="1" ht="36.75" customHeight="1" spans="1:24">
      <c r="A1" s="138" t="s">
        <v>282</v>
      </c>
      <c r="C1" s="1150"/>
      <c r="D1" s="1150"/>
      <c r="E1" s="1150"/>
      <c r="F1" s="1150"/>
      <c r="G1" s="1150"/>
      <c r="H1" s="1150"/>
      <c r="I1" s="1150"/>
      <c r="J1" s="1150"/>
      <c r="K1" s="1150"/>
      <c r="L1" s="1150"/>
      <c r="M1" s="1150"/>
      <c r="N1" s="1150"/>
      <c r="O1" s="1150"/>
      <c r="P1" s="1150"/>
      <c r="Q1" s="1150"/>
      <c r="R1" s="1150"/>
      <c r="S1" s="1150"/>
      <c r="T1" s="1150"/>
      <c r="U1" s="1150"/>
      <c r="V1" s="1150"/>
      <c r="W1" s="1150"/>
      <c r="X1" s="1150"/>
    </row>
    <row r="2" ht="36.75" customHeight="1" spans="1:24">
      <c r="A2" s="1151"/>
      <c r="B2" s="1152"/>
      <c r="C2" s="1153" t="s">
        <v>493</v>
      </c>
      <c r="D2" s="41"/>
      <c r="E2" s="41"/>
      <c r="F2" s="41"/>
      <c r="G2" s="41"/>
      <c r="H2" s="1150"/>
      <c r="I2" s="1150"/>
      <c r="J2" s="1150"/>
      <c r="K2" s="1150"/>
      <c r="L2" s="1150"/>
      <c r="M2" s="1150"/>
      <c r="N2" s="1150"/>
      <c r="O2" s="1150"/>
      <c r="P2" s="1150"/>
      <c r="Q2" s="1150"/>
      <c r="R2" s="1150"/>
      <c r="S2" s="1150"/>
      <c r="T2" s="1150"/>
      <c r="U2" s="1150"/>
      <c r="V2" s="1150"/>
      <c r="W2" s="1150"/>
      <c r="X2" s="1150"/>
    </row>
    <row r="3" ht="36.75" customHeight="1" spans="1:24">
      <c r="A3" s="1151"/>
      <c r="B3" s="1154"/>
      <c r="C3" s="1155" t="s">
        <v>362</v>
      </c>
      <c r="D3" s="1156" t="s">
        <v>363</v>
      </c>
      <c r="E3" s="1156" t="s">
        <v>364</v>
      </c>
      <c r="F3" s="1156" t="s">
        <v>366</v>
      </c>
      <c r="G3" s="1185" t="s">
        <v>457</v>
      </c>
      <c r="H3" s="1150"/>
      <c r="I3" s="1150"/>
      <c r="J3" s="1150"/>
      <c r="K3" s="1150"/>
      <c r="L3" s="1150"/>
      <c r="M3" s="1150"/>
      <c r="N3" s="1150"/>
      <c r="O3" s="1150"/>
      <c r="P3" s="1150"/>
      <c r="Q3" s="1150"/>
      <c r="R3" s="1150"/>
      <c r="S3" s="1150"/>
      <c r="T3" s="1150"/>
      <c r="U3" s="1150"/>
      <c r="V3" s="1150"/>
      <c r="W3" s="1150"/>
      <c r="X3" s="1150"/>
    </row>
    <row r="4" ht="36.75" customHeight="1" spans="1:24">
      <c r="A4" s="1157"/>
      <c r="B4" s="1158">
        <v>1</v>
      </c>
      <c r="C4" s="1159" t="s">
        <v>494</v>
      </c>
      <c r="D4" s="1160">
        <v>9697.8</v>
      </c>
      <c r="E4" s="1160">
        <v>9013.7</v>
      </c>
      <c r="F4" s="1160">
        <v>7198</v>
      </c>
      <c r="G4" s="1186" t="s">
        <v>495</v>
      </c>
      <c r="H4" s="1150"/>
      <c r="I4" s="1150"/>
      <c r="J4" s="1150"/>
      <c r="K4" s="1150"/>
      <c r="L4" s="1150"/>
      <c r="M4" s="1150"/>
      <c r="N4" s="1150"/>
      <c r="O4" s="1150"/>
      <c r="P4" s="1150"/>
      <c r="Q4" s="1150"/>
      <c r="R4" s="1150"/>
      <c r="S4" s="1150"/>
      <c r="T4" s="1150"/>
      <c r="U4" s="1150"/>
      <c r="V4" s="1150"/>
      <c r="W4" s="1150"/>
      <c r="X4" s="1150"/>
    </row>
    <row r="5" ht="36.75" customHeight="1" spans="1:24">
      <c r="A5" s="1157"/>
      <c r="B5" s="1161">
        <v>2</v>
      </c>
      <c r="C5" s="1162" t="s">
        <v>496</v>
      </c>
      <c r="D5" s="1163">
        <v>1101.9</v>
      </c>
      <c r="E5" s="1163">
        <v>1007.2</v>
      </c>
      <c r="F5" s="1163">
        <v>869.1</v>
      </c>
      <c r="G5" s="1074" t="s">
        <v>497</v>
      </c>
      <c r="H5" s="1150"/>
      <c r="I5" s="1150"/>
      <c r="J5" s="1150"/>
      <c r="K5" s="1150"/>
      <c r="L5" s="1150"/>
      <c r="M5" s="1150"/>
      <c r="N5" s="1150"/>
      <c r="O5" s="1150"/>
      <c r="P5" s="1150"/>
      <c r="Q5" s="1150"/>
      <c r="R5" s="1150"/>
      <c r="S5" s="1150"/>
      <c r="T5" s="1150"/>
      <c r="U5" s="1150"/>
      <c r="V5" s="1150"/>
      <c r="W5" s="1150"/>
      <c r="X5" s="1150"/>
    </row>
    <row r="6" ht="36.75" customHeight="1" spans="1:24">
      <c r="A6" s="1157"/>
      <c r="B6" s="1161">
        <v>3</v>
      </c>
      <c r="C6" s="1164" t="s">
        <v>498</v>
      </c>
      <c r="D6" s="1165">
        <v>121.79</v>
      </c>
      <c r="E6" s="1165">
        <v>120.99</v>
      </c>
      <c r="F6" s="1165">
        <v>101.13</v>
      </c>
      <c r="G6" s="1073" t="s">
        <v>499</v>
      </c>
      <c r="H6" s="1150"/>
      <c r="I6" s="1150"/>
      <c r="J6" s="1150"/>
      <c r="K6" s="1150"/>
      <c r="L6" s="1150"/>
      <c r="M6" s="1150"/>
      <c r="N6" s="1150"/>
      <c r="O6" s="1150"/>
      <c r="P6" s="1150"/>
      <c r="Q6" s="1150"/>
      <c r="R6" s="1150"/>
      <c r="S6" s="1150"/>
      <c r="T6" s="1150"/>
      <c r="U6" s="1150"/>
      <c r="V6" s="1150"/>
      <c r="W6" s="1150"/>
      <c r="X6" s="1150"/>
    </row>
    <row r="7" ht="36.75" customHeight="1" spans="1:24">
      <c r="A7" s="1157"/>
      <c r="B7" s="1161">
        <v>4</v>
      </c>
      <c r="C7" s="1162" t="s">
        <v>500</v>
      </c>
      <c r="D7" s="1163">
        <v>35.65</v>
      </c>
      <c r="E7" s="1163">
        <v>29.49</v>
      </c>
      <c r="F7" s="1163">
        <v>26.38</v>
      </c>
      <c r="G7" s="1074" t="s">
        <v>501</v>
      </c>
      <c r="H7" s="1150"/>
      <c r="I7" s="1150"/>
      <c r="J7" s="1150"/>
      <c r="K7" s="1150"/>
      <c r="L7" s="1150"/>
      <c r="M7" s="1150"/>
      <c r="N7" s="1150"/>
      <c r="O7" s="1150"/>
      <c r="P7" s="1150"/>
      <c r="Q7" s="1150"/>
      <c r="R7" s="1150"/>
      <c r="S7" s="1150"/>
      <c r="T7" s="1150"/>
      <c r="U7" s="1150"/>
      <c r="V7" s="1150"/>
      <c r="W7" s="1150"/>
      <c r="X7" s="1150"/>
    </row>
    <row r="8" ht="36.75" customHeight="1" spans="1:24">
      <c r="A8" s="1157"/>
      <c r="B8" s="1161">
        <v>5</v>
      </c>
      <c r="C8" s="1164" t="s">
        <v>82</v>
      </c>
      <c r="D8" s="1165">
        <v>2.74</v>
      </c>
      <c r="E8" s="1165">
        <v>7.01</v>
      </c>
      <c r="F8" s="1165">
        <v>6.96</v>
      </c>
      <c r="G8" s="1073" t="s">
        <v>502</v>
      </c>
      <c r="H8" s="1150"/>
      <c r="I8" s="1150"/>
      <c r="J8" s="1150"/>
      <c r="K8" s="1150"/>
      <c r="L8" s="1150"/>
      <c r="M8" s="1150"/>
      <c r="N8" s="1150"/>
      <c r="O8" s="1150"/>
      <c r="P8" s="1150"/>
      <c r="Q8" s="1150"/>
      <c r="R8" s="1150"/>
      <c r="S8" s="1150"/>
      <c r="T8" s="1150"/>
      <c r="U8" s="1150"/>
      <c r="V8" s="1150"/>
      <c r="W8" s="1150"/>
      <c r="X8" s="1150"/>
    </row>
    <row r="9" ht="36.75" customHeight="1" spans="1:24">
      <c r="A9" s="1157"/>
      <c r="B9" s="1161">
        <v>6</v>
      </c>
      <c r="C9" s="1162" t="s">
        <v>86</v>
      </c>
      <c r="D9" s="1163">
        <v>83.47</v>
      </c>
      <c r="E9" s="1163">
        <v>78.82</v>
      </c>
      <c r="F9" s="1163">
        <v>64.03</v>
      </c>
      <c r="G9" s="1074" t="s">
        <v>503</v>
      </c>
      <c r="H9" s="1150"/>
      <c r="I9" s="1150"/>
      <c r="J9" s="1150"/>
      <c r="K9" s="1150"/>
      <c r="L9" s="1150"/>
      <c r="M9" s="1150"/>
      <c r="N9" s="1150"/>
      <c r="O9" s="1150"/>
      <c r="P9" s="1150"/>
      <c r="Q9" s="1150"/>
      <c r="R9" s="1150"/>
      <c r="S9" s="1150"/>
      <c r="T9" s="1150"/>
      <c r="U9" s="1150"/>
      <c r="V9" s="1150"/>
      <c r="W9" s="1150"/>
      <c r="X9" s="1150"/>
    </row>
    <row r="10" ht="36.75" customHeight="1" spans="1:24">
      <c r="A10" s="1157"/>
      <c r="B10" s="1161">
        <v>7</v>
      </c>
      <c r="C10" s="1164" t="s">
        <v>504</v>
      </c>
      <c r="D10" s="1165">
        <v>16.1</v>
      </c>
      <c r="E10" s="1165">
        <v>15.8</v>
      </c>
      <c r="F10" s="1165">
        <v>14.4</v>
      </c>
      <c r="G10" s="1073" t="s">
        <v>505</v>
      </c>
      <c r="H10" s="1150"/>
      <c r="I10" s="1150"/>
      <c r="J10" s="1150"/>
      <c r="K10" s="1150"/>
      <c r="L10" s="1150"/>
      <c r="M10" s="1150"/>
      <c r="N10" s="1150"/>
      <c r="O10" s="1150"/>
      <c r="P10" s="1150"/>
      <c r="Q10" s="1150"/>
      <c r="R10" s="1150"/>
      <c r="S10" s="1150"/>
      <c r="T10" s="1150"/>
      <c r="U10" s="1150"/>
      <c r="V10" s="1150"/>
      <c r="W10" s="1150"/>
      <c r="X10" s="1150"/>
    </row>
    <row r="11" ht="36.75" customHeight="1" spans="1:24">
      <c r="A11" s="1157"/>
      <c r="B11" s="1161">
        <v>8</v>
      </c>
      <c r="C11" s="1162" t="s">
        <v>506</v>
      </c>
      <c r="D11" s="1163">
        <v>3.6</v>
      </c>
      <c r="E11" s="1163">
        <v>3.7</v>
      </c>
      <c r="F11" s="1163">
        <v>3.9</v>
      </c>
      <c r="G11" s="1074" t="s">
        <v>507</v>
      </c>
      <c r="H11" s="1150"/>
      <c r="I11" s="1150"/>
      <c r="J11" s="1150"/>
      <c r="K11" s="1150"/>
      <c r="L11" s="1150"/>
      <c r="M11" s="1150"/>
      <c r="N11" s="1150"/>
      <c r="O11" s="1150"/>
      <c r="P11" s="1150"/>
      <c r="Q11" s="1150"/>
      <c r="R11" s="1150"/>
      <c r="S11" s="1150"/>
      <c r="T11" s="1150"/>
      <c r="U11" s="1150"/>
      <c r="V11" s="1150"/>
      <c r="W11" s="1150"/>
      <c r="X11" s="1150"/>
    </row>
    <row r="12" ht="36.75" customHeight="1" spans="1:24">
      <c r="A12" s="1157"/>
      <c r="B12" s="1161">
        <v>9</v>
      </c>
      <c r="C12" s="1164" t="s">
        <v>508</v>
      </c>
      <c r="D12" s="1165">
        <v>239.7</v>
      </c>
      <c r="E12" s="1165">
        <v>230</v>
      </c>
      <c r="F12" s="1165">
        <v>206.5</v>
      </c>
      <c r="G12" s="1073" t="s">
        <v>509</v>
      </c>
      <c r="H12" s="1150"/>
      <c r="I12" s="1150"/>
      <c r="J12" s="1150"/>
      <c r="K12" s="1150"/>
      <c r="L12" s="1150"/>
      <c r="M12" s="1150"/>
      <c r="N12" s="1150"/>
      <c r="O12" s="1150"/>
      <c r="P12" s="1150"/>
      <c r="Q12" s="1150"/>
      <c r="R12" s="1150"/>
      <c r="S12" s="1150"/>
      <c r="T12" s="1150"/>
      <c r="U12" s="1150"/>
      <c r="V12" s="1150"/>
      <c r="W12" s="1150"/>
      <c r="X12" s="1150"/>
    </row>
    <row r="13" ht="36.75" customHeight="1" spans="1:24">
      <c r="A13" s="1157"/>
      <c r="B13" s="1161">
        <v>10</v>
      </c>
      <c r="C13" s="1162" t="s">
        <v>510</v>
      </c>
      <c r="D13" s="1163">
        <v>34.1</v>
      </c>
      <c r="E13" s="1163">
        <v>35.9</v>
      </c>
      <c r="F13" s="1163">
        <v>34.4</v>
      </c>
      <c r="G13" s="1074" t="s">
        <v>511</v>
      </c>
      <c r="H13" s="1150"/>
      <c r="I13" s="1150"/>
      <c r="J13" s="1150"/>
      <c r="K13" s="1150"/>
      <c r="L13" s="1150"/>
      <c r="M13" s="1150"/>
      <c r="N13" s="1150"/>
      <c r="O13" s="1150"/>
      <c r="P13" s="1150"/>
      <c r="Q13" s="1150"/>
      <c r="R13" s="1150"/>
      <c r="S13" s="1150"/>
      <c r="T13" s="1150"/>
      <c r="U13" s="1150"/>
      <c r="V13" s="1150"/>
      <c r="W13" s="1150"/>
      <c r="X13" s="1150"/>
    </row>
    <row r="14" ht="36.75" customHeight="1" spans="1:24">
      <c r="A14" s="1157"/>
      <c r="B14" s="1161">
        <v>11</v>
      </c>
      <c r="C14" s="1164" t="s">
        <v>512</v>
      </c>
      <c r="D14" s="1165">
        <v>39.5</v>
      </c>
      <c r="E14" s="1165">
        <v>40.9</v>
      </c>
      <c r="F14" s="1165">
        <v>49.4</v>
      </c>
      <c r="G14" s="1073" t="s">
        <v>513</v>
      </c>
      <c r="H14" s="1150"/>
      <c r="I14" s="1150"/>
      <c r="J14" s="1150"/>
      <c r="K14" s="1150"/>
      <c r="L14" s="1150"/>
      <c r="M14" s="1150"/>
      <c r="N14" s="1150"/>
      <c r="O14" s="1150"/>
      <c r="P14" s="1150"/>
      <c r="Q14" s="1150"/>
      <c r="R14" s="1150"/>
      <c r="S14" s="1150"/>
      <c r="T14" s="1150"/>
      <c r="U14" s="1150"/>
      <c r="V14" s="1150"/>
      <c r="W14" s="1150"/>
      <c r="X14" s="1150"/>
    </row>
    <row r="15" ht="36.75" customHeight="1" spans="1:24">
      <c r="A15" s="1157"/>
      <c r="B15" s="1161">
        <v>12</v>
      </c>
      <c r="C15" s="1162" t="s">
        <v>514</v>
      </c>
      <c r="D15" s="1163">
        <v>1.7</v>
      </c>
      <c r="E15" s="1163">
        <v>1.7</v>
      </c>
      <c r="F15" s="1163">
        <v>1.6</v>
      </c>
      <c r="G15" s="1074" t="s">
        <v>515</v>
      </c>
      <c r="H15" s="1150"/>
      <c r="I15" s="1150"/>
      <c r="J15" s="1150"/>
      <c r="K15" s="1150"/>
      <c r="L15" s="1150"/>
      <c r="M15" s="1150"/>
      <c r="N15" s="1150"/>
      <c r="O15" s="1150"/>
      <c r="P15" s="1150"/>
      <c r="Q15" s="1150"/>
      <c r="R15" s="1150"/>
      <c r="S15" s="1150"/>
      <c r="T15" s="1150"/>
      <c r="U15" s="1150"/>
      <c r="V15" s="1150"/>
      <c r="W15" s="1150"/>
      <c r="X15" s="1150"/>
    </row>
    <row r="16" ht="36.75" customHeight="1" spans="1:24">
      <c r="A16" s="1157"/>
      <c r="B16" s="1161">
        <v>13</v>
      </c>
      <c r="C16" s="1164" t="s">
        <v>516</v>
      </c>
      <c r="D16" s="1165">
        <v>1.2</v>
      </c>
      <c r="E16" s="1165">
        <v>1.1</v>
      </c>
      <c r="F16" s="1165">
        <v>1.1</v>
      </c>
      <c r="G16" s="1073" t="s">
        <v>517</v>
      </c>
      <c r="H16" s="1150"/>
      <c r="I16" s="1150"/>
      <c r="J16" s="1150"/>
      <c r="K16" s="1150"/>
      <c r="L16" s="1150"/>
      <c r="M16" s="1150"/>
      <c r="N16" s="1150"/>
      <c r="O16" s="1150"/>
      <c r="P16" s="1150"/>
      <c r="Q16" s="1150"/>
      <c r="R16" s="1150"/>
      <c r="S16" s="1150"/>
      <c r="T16" s="1150"/>
      <c r="U16" s="1150"/>
      <c r="V16" s="1150"/>
      <c r="W16" s="1150"/>
      <c r="X16" s="1150"/>
    </row>
    <row r="17" ht="36.75" customHeight="1" spans="1:24">
      <c r="A17" s="1157"/>
      <c r="B17" s="1161">
        <v>14</v>
      </c>
      <c r="C17" s="1162" t="s">
        <v>518</v>
      </c>
      <c r="D17" s="1163">
        <v>4.47</v>
      </c>
      <c r="E17" s="1163"/>
      <c r="F17" s="1163"/>
      <c r="G17" s="1074" t="s">
        <v>519</v>
      </c>
      <c r="H17" s="1150"/>
      <c r="I17" s="1150"/>
      <c r="J17" s="1150"/>
      <c r="K17" s="1150"/>
      <c r="L17" s="1150"/>
      <c r="M17" s="1150"/>
      <c r="N17" s="1150"/>
      <c r="O17" s="1150"/>
      <c r="P17" s="1150"/>
      <c r="Q17" s="1150"/>
      <c r="R17" s="1150"/>
      <c r="S17" s="1150"/>
      <c r="T17" s="1150"/>
      <c r="U17" s="1150"/>
      <c r="V17" s="1150"/>
      <c r="W17" s="1150"/>
      <c r="X17" s="1150"/>
    </row>
    <row r="18" ht="36.75" customHeight="1" spans="1:24">
      <c r="A18" s="1157"/>
      <c r="B18" s="1161">
        <v>15</v>
      </c>
      <c r="C18" s="1164" t="s">
        <v>520</v>
      </c>
      <c r="D18" s="1073" t="s">
        <v>521</v>
      </c>
      <c r="E18" s="60"/>
      <c r="F18" s="60"/>
      <c r="G18" s="60"/>
      <c r="H18" s="1150"/>
      <c r="I18" s="1150"/>
      <c r="J18" s="1150"/>
      <c r="K18" s="1150"/>
      <c r="L18" s="1150"/>
      <c r="M18" s="1150"/>
      <c r="N18" s="1150"/>
      <c r="O18" s="1150"/>
      <c r="P18" s="1150"/>
      <c r="Q18" s="1150"/>
      <c r="R18" s="1150"/>
      <c r="S18" s="1150"/>
      <c r="T18" s="1150"/>
      <c r="U18" s="1150"/>
      <c r="V18" s="1150"/>
      <c r="W18" s="1150"/>
      <c r="X18" s="1150"/>
    </row>
    <row r="19" ht="36.75" customHeight="1" spans="1:24">
      <c r="A19" s="1157"/>
      <c r="B19" s="1166">
        <v>16</v>
      </c>
      <c r="C19" s="1162" t="s">
        <v>522</v>
      </c>
      <c r="D19" s="1074" t="s">
        <v>523</v>
      </c>
      <c r="E19" s="60"/>
      <c r="F19" s="60"/>
      <c r="G19" s="60"/>
      <c r="H19" s="1150"/>
      <c r="I19" s="1150"/>
      <c r="J19" s="1150"/>
      <c r="K19" s="1150"/>
      <c r="L19" s="1150"/>
      <c r="M19" s="1150"/>
      <c r="N19" s="1150"/>
      <c r="O19" s="1150"/>
      <c r="P19" s="1150"/>
      <c r="Q19" s="1150"/>
      <c r="R19" s="1150"/>
      <c r="S19" s="1150"/>
      <c r="T19" s="1150"/>
      <c r="U19" s="1150"/>
      <c r="V19" s="1150"/>
      <c r="W19" s="1150"/>
      <c r="X19" s="1150"/>
    </row>
    <row r="20" ht="36.75" customHeight="1" spans="1:24">
      <c r="A20" s="1151"/>
      <c r="B20" s="1150"/>
      <c r="C20" s="1167"/>
      <c r="D20" s="1167"/>
      <c r="E20" s="1167"/>
      <c r="F20" s="1167"/>
      <c r="G20" s="1167"/>
      <c r="H20" s="1150"/>
      <c r="I20" s="1150"/>
      <c r="J20" s="1150"/>
      <c r="K20" s="1150"/>
      <c r="L20" s="1150"/>
      <c r="M20" s="1150"/>
      <c r="N20" s="1150"/>
      <c r="O20" s="1150"/>
      <c r="P20" s="1150"/>
      <c r="Q20" s="1150"/>
      <c r="R20" s="1150"/>
      <c r="S20" s="1150"/>
      <c r="T20" s="1150"/>
      <c r="U20" s="1150"/>
      <c r="V20" s="1150"/>
      <c r="W20" s="1150"/>
      <c r="X20" s="1150"/>
    </row>
    <row r="21" ht="36.75" customHeight="1" spans="1:24">
      <c r="A21" s="1151"/>
      <c r="B21" s="1150"/>
      <c r="C21" s="1167"/>
      <c r="D21" s="1167"/>
      <c r="E21" s="1167"/>
      <c r="F21" s="1167"/>
      <c r="G21" s="1167"/>
      <c r="H21" s="1150"/>
      <c r="I21" s="1150"/>
      <c r="J21" s="1150"/>
      <c r="K21" s="1150"/>
      <c r="L21" s="1150"/>
      <c r="M21" s="1150"/>
      <c r="N21" s="1150"/>
      <c r="O21" s="1150"/>
      <c r="P21" s="1150"/>
      <c r="Q21" s="1150"/>
      <c r="R21" s="1150"/>
      <c r="S21" s="1150"/>
      <c r="T21" s="1150"/>
      <c r="U21" s="1150"/>
      <c r="V21" s="1150"/>
      <c r="W21" s="1150"/>
      <c r="X21" s="1150"/>
    </row>
    <row r="22" ht="36.75" customHeight="1" spans="1:24">
      <c r="A22" s="1151"/>
      <c r="B22" s="1150"/>
      <c r="H22" s="1150"/>
      <c r="I22" s="1150"/>
      <c r="J22" s="1150"/>
      <c r="K22" s="1150"/>
      <c r="L22" s="1150"/>
      <c r="M22" s="1150"/>
      <c r="N22" s="1150"/>
      <c r="O22" s="1150"/>
      <c r="P22" s="1150"/>
      <c r="Q22" s="1150"/>
      <c r="R22" s="1150"/>
      <c r="S22" s="1150"/>
      <c r="T22" s="1150"/>
      <c r="U22" s="1150"/>
      <c r="V22" s="1150"/>
      <c r="W22" s="1150"/>
      <c r="X22" s="1150"/>
    </row>
    <row r="23" ht="48.75" customHeight="1" spans="1:24">
      <c r="A23" s="1151"/>
      <c r="B23" s="1150"/>
      <c r="C23" s="1168" t="s">
        <v>524</v>
      </c>
      <c r="D23" s="41"/>
      <c r="E23" s="41"/>
      <c r="F23" s="41"/>
      <c r="G23" s="61"/>
      <c r="H23" s="1150"/>
      <c r="I23" s="1150"/>
      <c r="J23" s="1150"/>
      <c r="K23" s="1150"/>
      <c r="L23" s="1150"/>
      <c r="M23" s="1150"/>
      <c r="N23" s="1150"/>
      <c r="O23" s="1150"/>
      <c r="P23" s="1150"/>
      <c r="Q23" s="1150"/>
      <c r="R23" s="1150"/>
      <c r="S23" s="1150"/>
      <c r="T23" s="1150"/>
      <c r="U23" s="1150"/>
      <c r="V23" s="1150"/>
      <c r="W23" s="1150"/>
      <c r="X23" s="1150"/>
    </row>
    <row r="24" ht="36.75" customHeight="1" spans="1:24">
      <c r="A24" s="1151"/>
      <c r="B24" s="1150"/>
      <c r="C24" s="1169" t="s">
        <v>362</v>
      </c>
      <c r="D24" s="1170" t="s">
        <v>363</v>
      </c>
      <c r="E24" s="1170" t="s">
        <v>364</v>
      </c>
      <c r="F24" s="1170" t="s">
        <v>366</v>
      </c>
      <c r="G24" s="1170" t="s">
        <v>457</v>
      </c>
      <c r="H24" s="1150"/>
      <c r="I24" s="1150"/>
      <c r="J24" s="1150"/>
      <c r="K24" s="1150"/>
      <c r="L24" s="1150"/>
      <c r="M24" s="1150"/>
      <c r="N24" s="1150"/>
      <c r="O24" s="1150"/>
      <c r="P24" s="1150"/>
      <c r="Q24" s="1150"/>
      <c r="R24" s="1150"/>
      <c r="S24" s="1150"/>
      <c r="T24" s="1150"/>
      <c r="U24" s="1150"/>
      <c r="V24" s="1150"/>
      <c r="W24" s="1150"/>
      <c r="X24" s="1150"/>
    </row>
    <row r="25" ht="36.75" customHeight="1" spans="1:24">
      <c r="A25" s="1151"/>
      <c r="B25" s="1150"/>
      <c r="C25" s="1171" t="s">
        <v>494</v>
      </c>
      <c r="D25" s="1172">
        <v>21100</v>
      </c>
      <c r="E25" s="1172">
        <v>19900</v>
      </c>
      <c r="F25" s="1172">
        <v>17200</v>
      </c>
      <c r="G25" s="1187" t="s">
        <v>495</v>
      </c>
      <c r="H25" s="1150"/>
      <c r="I25" s="1150"/>
      <c r="J25" s="1150"/>
      <c r="K25" s="1150"/>
      <c r="L25" s="1150"/>
      <c r="M25" s="1150"/>
      <c r="N25" s="1150"/>
      <c r="O25" s="1150"/>
      <c r="P25" s="1150"/>
      <c r="Q25" s="1150"/>
      <c r="R25" s="1150"/>
      <c r="S25" s="1150"/>
      <c r="T25" s="1150"/>
      <c r="U25" s="1150"/>
      <c r="V25" s="1150"/>
      <c r="W25" s="1150"/>
      <c r="X25" s="1150"/>
    </row>
    <row r="26" ht="36.75" customHeight="1" spans="1:24">
      <c r="A26" s="1151"/>
      <c r="B26" s="1150"/>
      <c r="C26" s="1162" t="s">
        <v>496</v>
      </c>
      <c r="D26" s="1163">
        <v>7100</v>
      </c>
      <c r="E26" s="1163">
        <v>6800</v>
      </c>
      <c r="F26" s="1163">
        <v>5900</v>
      </c>
      <c r="G26" s="1074" t="s">
        <v>497</v>
      </c>
      <c r="H26" s="1150"/>
      <c r="I26" s="1150"/>
      <c r="J26" s="1150"/>
      <c r="K26" s="1150"/>
      <c r="L26" s="1150"/>
      <c r="M26" s="1150"/>
      <c r="N26" s="1150"/>
      <c r="O26" s="1150"/>
      <c r="P26" s="1150"/>
      <c r="Q26" s="1150"/>
      <c r="R26" s="1150"/>
      <c r="S26" s="1150"/>
      <c r="T26" s="1150"/>
      <c r="U26" s="1150"/>
      <c r="V26" s="1150"/>
      <c r="W26" s="1150"/>
      <c r="X26" s="1150"/>
    </row>
    <row r="27" ht="36.75" customHeight="1" spans="1:24">
      <c r="A27" s="1151"/>
      <c r="B27" s="1150"/>
      <c r="C27" s="1173" t="s">
        <v>498</v>
      </c>
      <c r="D27" s="1174">
        <v>429.93</v>
      </c>
      <c r="E27" s="1174">
        <v>422.24</v>
      </c>
      <c r="F27" s="1174">
        <v>342.05</v>
      </c>
      <c r="G27" s="1188" t="s">
        <v>499</v>
      </c>
      <c r="H27" s="1150"/>
      <c r="I27" s="1150"/>
      <c r="J27" s="1150"/>
      <c r="K27" s="1150"/>
      <c r="L27" s="1150"/>
      <c r="M27" s="1150"/>
      <c r="N27" s="1150"/>
      <c r="O27" s="1150"/>
      <c r="P27" s="1150"/>
      <c r="Q27" s="1150"/>
      <c r="R27" s="1150"/>
      <c r="S27" s="1150"/>
      <c r="T27" s="1150"/>
      <c r="U27" s="1150"/>
      <c r="V27" s="1150"/>
      <c r="W27" s="1150"/>
      <c r="X27" s="1150"/>
    </row>
    <row r="28" ht="36.75" customHeight="1" spans="1:24">
      <c r="A28" s="1151"/>
      <c r="B28" s="1150"/>
      <c r="C28" s="1162" t="s">
        <v>500</v>
      </c>
      <c r="D28" s="1163">
        <v>51.33</v>
      </c>
      <c r="E28" s="1163">
        <v>50.73</v>
      </c>
      <c r="F28" s="1163">
        <v>30.75</v>
      </c>
      <c r="G28" s="1074" t="s">
        <v>501</v>
      </c>
      <c r="H28" s="1150"/>
      <c r="I28" s="1150"/>
      <c r="J28" s="1150"/>
      <c r="K28" s="1150"/>
      <c r="L28" s="1150"/>
      <c r="M28" s="1150"/>
      <c r="N28" s="1150"/>
      <c r="O28" s="1150"/>
      <c r="P28" s="1150"/>
      <c r="Q28" s="1150"/>
      <c r="R28" s="1150"/>
      <c r="S28" s="1150"/>
      <c r="T28" s="1150"/>
      <c r="U28" s="1150"/>
      <c r="V28" s="1150"/>
      <c r="W28" s="1150"/>
      <c r="X28" s="1150"/>
    </row>
    <row r="29" ht="36.75" customHeight="1" spans="1:24">
      <c r="A29" s="1151"/>
      <c r="B29" s="1150"/>
      <c r="C29" s="1173" t="s">
        <v>82</v>
      </c>
      <c r="D29" s="1174">
        <v>-4.14</v>
      </c>
      <c r="E29" s="1174">
        <v>12.07</v>
      </c>
      <c r="F29" s="1174">
        <v>4.92</v>
      </c>
      <c r="G29" s="1188" t="s">
        <v>502</v>
      </c>
      <c r="H29" s="1150"/>
      <c r="I29" s="1150"/>
      <c r="J29" s="1150"/>
      <c r="K29" s="1150"/>
      <c r="L29" s="1150"/>
      <c r="M29" s="1150"/>
      <c r="N29" s="1150"/>
      <c r="O29" s="1150"/>
      <c r="P29" s="1150"/>
      <c r="Q29" s="1150"/>
      <c r="R29" s="1150"/>
      <c r="S29" s="1150"/>
      <c r="T29" s="1150"/>
      <c r="U29" s="1150"/>
      <c r="V29" s="1150"/>
      <c r="W29" s="1150"/>
      <c r="X29" s="1150"/>
    </row>
    <row r="30" ht="36.75" customHeight="1" spans="1:24">
      <c r="A30" s="1151"/>
      <c r="B30" s="1150"/>
      <c r="C30" s="1162" t="s">
        <v>86</v>
      </c>
      <c r="D30" s="1163">
        <v>201.76</v>
      </c>
      <c r="E30" s="1163">
        <v>204.3</v>
      </c>
      <c r="F30" s="1163">
        <v>140.7</v>
      </c>
      <c r="G30" s="1074" t="s">
        <v>503</v>
      </c>
      <c r="H30" s="1150"/>
      <c r="I30" s="1150"/>
      <c r="J30" s="1150"/>
      <c r="K30" s="1150"/>
      <c r="L30" s="1150"/>
      <c r="M30" s="1150"/>
      <c r="N30" s="1150"/>
      <c r="O30" s="1150"/>
      <c r="P30" s="1150"/>
      <c r="Q30" s="1150"/>
      <c r="R30" s="1150"/>
      <c r="S30" s="1150"/>
      <c r="T30" s="1150"/>
      <c r="U30" s="1150"/>
      <c r="V30" s="1150"/>
      <c r="W30" s="1150"/>
      <c r="X30" s="1150"/>
    </row>
    <row r="31" ht="36.75" customHeight="1" spans="1:24">
      <c r="A31" s="1151"/>
      <c r="B31" s="1150"/>
      <c r="C31" s="1173" t="s">
        <v>504</v>
      </c>
      <c r="D31" s="1174">
        <v>18.4</v>
      </c>
      <c r="E31" s="1174">
        <v>19.7</v>
      </c>
      <c r="F31" s="1174">
        <v>16.5</v>
      </c>
      <c r="G31" s="1188" t="s">
        <v>505</v>
      </c>
      <c r="H31" s="1150"/>
      <c r="I31" s="1150"/>
      <c r="J31" s="1150"/>
      <c r="K31" s="1150"/>
      <c r="L31" s="1150"/>
      <c r="M31" s="1150"/>
      <c r="N31" s="1150"/>
      <c r="O31" s="1150"/>
      <c r="P31" s="1150"/>
      <c r="Q31" s="1150"/>
      <c r="R31" s="1150"/>
      <c r="S31" s="1150"/>
      <c r="T31" s="1150"/>
      <c r="U31" s="1150"/>
      <c r="V31" s="1150"/>
      <c r="W31" s="1150"/>
      <c r="X31" s="1150"/>
    </row>
    <row r="32" ht="36.75" customHeight="1" spans="1:24">
      <c r="A32" s="1151"/>
      <c r="B32" s="1150"/>
      <c r="C32" s="1162" t="s">
        <v>506</v>
      </c>
      <c r="D32" s="1163">
        <v>4.2</v>
      </c>
      <c r="E32" s="1163">
        <v>4.6</v>
      </c>
      <c r="F32" s="1163">
        <v>3.6</v>
      </c>
      <c r="G32" s="1074" t="s">
        <v>507</v>
      </c>
      <c r="H32" s="1150"/>
      <c r="I32" s="1150"/>
      <c r="J32" s="1150"/>
      <c r="K32" s="1150"/>
      <c r="L32" s="1150"/>
      <c r="M32" s="1150"/>
      <c r="N32" s="1150"/>
      <c r="O32" s="1150"/>
      <c r="P32" s="1150"/>
      <c r="Q32" s="1150"/>
      <c r="R32" s="1150"/>
      <c r="S32" s="1150"/>
      <c r="T32" s="1150"/>
      <c r="U32" s="1150"/>
      <c r="V32" s="1150"/>
      <c r="W32" s="1150"/>
      <c r="X32" s="1150"/>
    </row>
    <row r="33" ht="36.75" customHeight="1" spans="1:24">
      <c r="A33" s="1151"/>
      <c r="B33" s="1150"/>
      <c r="C33" s="1173" t="s">
        <v>508</v>
      </c>
      <c r="D33" s="1174">
        <v>440</v>
      </c>
      <c r="E33" s="1174">
        <v>420</v>
      </c>
      <c r="F33" s="1174">
        <v>370</v>
      </c>
      <c r="G33" s="1188" t="s">
        <v>509</v>
      </c>
      <c r="H33" s="1150"/>
      <c r="I33" s="1150"/>
      <c r="J33" s="1150"/>
      <c r="K33" s="1150"/>
      <c r="L33" s="1150"/>
      <c r="M33" s="1150"/>
      <c r="N33" s="1150"/>
      <c r="O33" s="1150"/>
      <c r="P33" s="1150"/>
      <c r="Q33" s="1150"/>
      <c r="R33" s="1150"/>
      <c r="S33" s="1150"/>
      <c r="T33" s="1150"/>
      <c r="U33" s="1150"/>
      <c r="V33" s="1150"/>
      <c r="W33" s="1150"/>
      <c r="X33" s="1150"/>
    </row>
    <row r="34" ht="36.75" customHeight="1" spans="1:24">
      <c r="A34" s="1151"/>
      <c r="B34" s="1150"/>
      <c r="C34" s="1162" t="s">
        <v>510</v>
      </c>
      <c r="D34" s="1163">
        <v>37.5</v>
      </c>
      <c r="E34" s="1163">
        <v>35.4</v>
      </c>
      <c r="F34" s="1163">
        <v>38.1</v>
      </c>
      <c r="G34" s="1074" t="s">
        <v>511</v>
      </c>
      <c r="H34" s="1150"/>
      <c r="I34" s="1150"/>
      <c r="J34" s="1150"/>
      <c r="K34" s="1150"/>
      <c r="L34" s="1150"/>
      <c r="M34" s="1150"/>
      <c r="N34" s="1150"/>
      <c r="O34" s="1150"/>
      <c r="P34" s="1150"/>
      <c r="Q34" s="1150"/>
      <c r="R34" s="1150"/>
      <c r="S34" s="1150"/>
      <c r="T34" s="1150"/>
      <c r="U34" s="1150"/>
      <c r="V34" s="1150"/>
      <c r="W34" s="1150"/>
      <c r="X34" s="1150"/>
    </row>
    <row r="35" ht="36.75" customHeight="1" spans="1:24">
      <c r="A35" s="1151"/>
      <c r="B35" s="1150"/>
      <c r="C35" s="1173" t="s">
        <v>512</v>
      </c>
      <c r="D35" s="1174">
        <v>18.4</v>
      </c>
      <c r="E35" s="1174">
        <v>20</v>
      </c>
      <c r="F35" s="1174">
        <v>16.5</v>
      </c>
      <c r="G35" s="1188" t="s">
        <v>513</v>
      </c>
      <c r="H35" s="1150"/>
      <c r="I35" s="1150"/>
      <c r="J35" s="1150"/>
      <c r="K35" s="1150"/>
      <c r="L35" s="1150"/>
      <c r="M35" s="1150"/>
      <c r="N35" s="1150"/>
      <c r="O35" s="1150"/>
      <c r="P35" s="1150"/>
      <c r="Q35" s="1150"/>
      <c r="R35" s="1150"/>
      <c r="S35" s="1150"/>
      <c r="T35" s="1150"/>
      <c r="U35" s="1150"/>
      <c r="V35" s="1150"/>
      <c r="W35" s="1150"/>
      <c r="X35" s="1150"/>
    </row>
    <row r="36" ht="36.75" customHeight="1" spans="1:24">
      <c r="A36" s="1151"/>
      <c r="B36" s="1150"/>
      <c r="C36" s="1162" t="s">
        <v>514</v>
      </c>
      <c r="D36" s="1163">
        <v>1.08</v>
      </c>
      <c r="E36" s="1163">
        <v>1.4</v>
      </c>
      <c r="F36" s="1163">
        <v>1.2</v>
      </c>
      <c r="G36" s="1074" t="s">
        <v>515</v>
      </c>
      <c r="H36" s="1150"/>
      <c r="I36" s="1150"/>
      <c r="J36" s="1150"/>
      <c r="K36" s="1150"/>
      <c r="L36" s="1150"/>
      <c r="M36" s="1150"/>
      <c r="N36" s="1150"/>
      <c r="O36" s="1150"/>
      <c r="P36" s="1150"/>
      <c r="Q36" s="1150"/>
      <c r="R36" s="1150"/>
      <c r="S36" s="1150"/>
      <c r="T36" s="1150"/>
      <c r="U36" s="1150"/>
      <c r="V36" s="1150"/>
      <c r="W36" s="1150"/>
      <c r="X36" s="1150"/>
    </row>
    <row r="37" ht="36.75" customHeight="1" spans="1:24">
      <c r="A37" s="1151"/>
      <c r="B37" s="1150"/>
      <c r="C37" s="1173" t="s">
        <v>516</v>
      </c>
      <c r="D37" s="1174">
        <v>0.7</v>
      </c>
      <c r="E37" s="1174">
        <v>1</v>
      </c>
      <c r="F37" s="1174">
        <v>0.8</v>
      </c>
      <c r="G37" s="1188" t="s">
        <v>517</v>
      </c>
      <c r="H37" s="1150"/>
      <c r="I37" s="1150"/>
      <c r="J37" s="1150"/>
      <c r="K37" s="1150"/>
      <c r="L37" s="1150"/>
      <c r="M37" s="1150"/>
      <c r="N37" s="1150"/>
      <c r="O37" s="1150"/>
      <c r="P37" s="1150"/>
      <c r="Q37" s="1150"/>
      <c r="R37" s="1150"/>
      <c r="S37" s="1150"/>
      <c r="T37" s="1150"/>
      <c r="U37" s="1150"/>
      <c r="V37" s="1150"/>
      <c r="W37" s="1150"/>
      <c r="X37" s="1150"/>
    </row>
    <row r="38" ht="36.75" customHeight="1" spans="1:24">
      <c r="A38" s="1151"/>
      <c r="B38" s="1150"/>
      <c r="C38" s="1162" t="s">
        <v>518</v>
      </c>
      <c r="D38" s="1163">
        <f>420/D33</f>
        <v>0.954545454545455</v>
      </c>
      <c r="E38" s="1163"/>
      <c r="F38" s="1163"/>
      <c r="G38" s="1074" t="s">
        <v>519</v>
      </c>
      <c r="H38" s="1150"/>
      <c r="I38" s="1150"/>
      <c r="J38" s="1150"/>
      <c r="K38" s="1150"/>
      <c r="L38" s="1150"/>
      <c r="M38" s="1150"/>
      <c r="N38" s="1150"/>
      <c r="O38" s="1150"/>
      <c r="P38" s="1150"/>
      <c r="Q38" s="1150"/>
      <c r="R38" s="1150"/>
      <c r="S38" s="1150"/>
      <c r="T38" s="1150"/>
      <c r="U38" s="1150"/>
      <c r="V38" s="1150"/>
      <c r="W38" s="1150"/>
      <c r="X38" s="1150"/>
    </row>
    <row r="39" ht="36.75" customHeight="1" spans="1:24">
      <c r="A39" s="1151"/>
      <c r="B39" s="1150"/>
      <c r="C39" s="1173" t="s">
        <v>520</v>
      </c>
      <c r="D39" s="1175" t="s">
        <v>525</v>
      </c>
      <c r="E39" s="1175"/>
      <c r="F39" s="1175"/>
      <c r="G39" s="1188"/>
      <c r="H39" s="1150"/>
      <c r="I39" s="1150"/>
      <c r="J39" s="1150"/>
      <c r="K39" s="1150"/>
      <c r="L39" s="1150"/>
      <c r="M39" s="1150"/>
      <c r="N39" s="1150"/>
      <c r="O39" s="1150"/>
      <c r="P39" s="1150"/>
      <c r="Q39" s="1150"/>
      <c r="R39" s="1150"/>
      <c r="S39" s="1150"/>
      <c r="T39" s="1150"/>
      <c r="U39" s="1150"/>
      <c r="V39" s="1150"/>
      <c r="W39" s="1150"/>
      <c r="X39" s="1150"/>
    </row>
    <row r="40" ht="36.75" customHeight="1" spans="1:24">
      <c r="A40" s="1151"/>
      <c r="B40" s="1150"/>
      <c r="C40" s="1162" t="s">
        <v>522</v>
      </c>
      <c r="D40" s="1176" t="s">
        <v>526</v>
      </c>
      <c r="E40" s="1176"/>
      <c r="F40" s="1176"/>
      <c r="G40" s="1074"/>
      <c r="H40" s="1150"/>
      <c r="I40" s="1150"/>
      <c r="J40" s="1150"/>
      <c r="K40" s="1150"/>
      <c r="L40" s="1150"/>
      <c r="M40" s="1150"/>
      <c r="N40" s="1150"/>
      <c r="O40" s="1150"/>
      <c r="P40" s="1150"/>
      <c r="Q40" s="1150"/>
      <c r="R40" s="1150"/>
      <c r="S40" s="1150"/>
      <c r="T40" s="1150"/>
      <c r="U40" s="1150"/>
      <c r="V40" s="1150"/>
      <c r="W40" s="1150"/>
      <c r="X40" s="1150"/>
    </row>
    <row r="41" ht="36.75" customHeight="1" spans="1:24">
      <c r="A41" s="1151"/>
      <c r="B41" s="1150"/>
      <c r="C41" s="1167"/>
      <c r="D41" s="1167"/>
      <c r="E41" s="1167"/>
      <c r="F41" s="1167"/>
      <c r="G41" s="1167"/>
      <c r="H41" s="1150"/>
      <c r="I41" s="1150"/>
      <c r="J41" s="1150"/>
      <c r="K41" s="1150"/>
      <c r="L41" s="1150"/>
      <c r="M41" s="1150"/>
      <c r="N41" s="1150"/>
      <c r="O41" s="1150"/>
      <c r="P41" s="1150"/>
      <c r="Q41" s="1150"/>
      <c r="R41" s="1150"/>
      <c r="S41" s="1150"/>
      <c r="T41" s="1150"/>
      <c r="U41" s="1150"/>
      <c r="V41" s="1150"/>
      <c r="W41" s="1150"/>
      <c r="X41" s="1150"/>
    </row>
    <row r="42" ht="36.75" customHeight="1" spans="1:24">
      <c r="A42" s="1151"/>
      <c r="B42" s="1150"/>
      <c r="C42" s="1167"/>
      <c r="D42" s="1167"/>
      <c r="E42" s="1167"/>
      <c r="F42" s="1167"/>
      <c r="G42" s="1167"/>
      <c r="H42" s="1150"/>
      <c r="I42" s="1150"/>
      <c r="J42" s="1150"/>
      <c r="K42" s="1150"/>
      <c r="L42" s="1150"/>
      <c r="M42" s="1150"/>
      <c r="N42" s="1150"/>
      <c r="O42" s="1150"/>
      <c r="P42" s="1150"/>
      <c r="Q42" s="1150"/>
      <c r="R42" s="1150"/>
      <c r="S42" s="1150"/>
      <c r="T42" s="1150"/>
      <c r="U42" s="1150"/>
      <c r="V42" s="1150"/>
      <c r="W42" s="1150"/>
      <c r="X42" s="1150"/>
    </row>
    <row r="43" ht="36.75" customHeight="1" spans="1:24">
      <c r="A43" s="1151"/>
      <c r="B43" s="1150"/>
      <c r="G43" s="1167"/>
      <c r="H43" s="1150"/>
      <c r="I43" s="1150"/>
      <c r="J43" s="1150"/>
      <c r="K43" s="1150"/>
      <c r="L43" s="1150"/>
      <c r="M43" s="1150"/>
      <c r="N43" s="1150"/>
      <c r="O43" s="1150"/>
      <c r="P43" s="1150"/>
      <c r="Q43" s="1150"/>
      <c r="R43" s="1150"/>
      <c r="S43" s="1150"/>
      <c r="T43" s="1150"/>
      <c r="U43" s="1150"/>
      <c r="V43" s="1150"/>
      <c r="W43" s="1150"/>
      <c r="X43" s="1150"/>
    </row>
    <row r="44" ht="36.75" customHeight="1" spans="1:24">
      <c r="A44" s="1151"/>
      <c r="B44" s="1150"/>
      <c r="C44" s="1177" t="s">
        <v>527</v>
      </c>
      <c r="D44" s="366"/>
      <c r="E44" s="366"/>
      <c r="F44" s="366"/>
      <c r="G44" s="366"/>
      <c r="H44" s="1150"/>
      <c r="I44" s="1150"/>
      <c r="J44" s="1150"/>
      <c r="K44" s="1150"/>
      <c r="L44" s="1150"/>
      <c r="M44" s="1150"/>
      <c r="N44" s="1150"/>
      <c r="O44" s="1150"/>
      <c r="P44" s="1150"/>
      <c r="Q44" s="1150"/>
      <c r="R44" s="1150"/>
      <c r="S44" s="1150"/>
      <c r="T44" s="1150"/>
      <c r="U44" s="1150"/>
      <c r="V44" s="1150"/>
      <c r="W44" s="1150"/>
      <c r="X44" s="1150"/>
    </row>
    <row r="45" ht="36.75" customHeight="1" spans="1:24">
      <c r="A45" s="1151"/>
      <c r="B45" s="1150"/>
      <c r="C45" s="1178" t="s">
        <v>362</v>
      </c>
      <c r="D45" s="1179" t="s">
        <v>363</v>
      </c>
      <c r="E45" s="1179" t="s">
        <v>364</v>
      </c>
      <c r="F45" s="1179" t="s">
        <v>366</v>
      </c>
      <c r="G45" s="1189" t="s">
        <v>457</v>
      </c>
      <c r="H45" s="1150"/>
      <c r="I45" s="1150"/>
      <c r="J45" s="1150"/>
      <c r="K45" s="1150"/>
      <c r="L45" s="1150"/>
      <c r="M45" s="1150"/>
      <c r="N45" s="1150"/>
      <c r="O45" s="1150"/>
      <c r="P45" s="1150"/>
      <c r="Q45" s="1150"/>
      <c r="R45" s="1150"/>
      <c r="S45" s="1150"/>
      <c r="T45" s="1150"/>
      <c r="U45" s="1150"/>
      <c r="V45" s="1150"/>
      <c r="W45" s="1150"/>
      <c r="X45" s="1150"/>
    </row>
    <row r="46" ht="36.75" customHeight="1" spans="1:24">
      <c r="A46" s="1151"/>
      <c r="B46" s="1150"/>
      <c r="C46" s="1180" t="s">
        <v>494</v>
      </c>
      <c r="D46" s="1181">
        <v>17312.6</v>
      </c>
      <c r="E46" s="1181">
        <v>16500.2</v>
      </c>
      <c r="F46" s="1181">
        <v>15102.2</v>
      </c>
      <c r="G46" s="1190" t="s">
        <v>495</v>
      </c>
      <c r="H46" s="1150"/>
      <c r="I46" s="1150"/>
      <c r="J46" s="1150"/>
      <c r="K46" s="1150"/>
      <c r="L46" s="1150"/>
      <c r="M46" s="1150"/>
      <c r="N46" s="1150"/>
      <c r="O46" s="1150"/>
      <c r="P46" s="1150"/>
      <c r="Q46" s="1150"/>
      <c r="R46" s="1150"/>
      <c r="S46" s="1150"/>
      <c r="T46" s="1150"/>
      <c r="U46" s="1150"/>
      <c r="V46" s="1150"/>
      <c r="W46" s="1150"/>
      <c r="X46" s="1150"/>
    </row>
    <row r="47" ht="36.75" customHeight="1" spans="1:24">
      <c r="A47" s="1151"/>
      <c r="B47" s="1150"/>
      <c r="C47" s="1162" t="s">
        <v>496</v>
      </c>
      <c r="D47" s="1163">
        <v>5582.2</v>
      </c>
      <c r="E47" s="1163">
        <v>5024.5</v>
      </c>
      <c r="F47" s="1163">
        <v>5024.5</v>
      </c>
      <c r="G47" s="1074" t="s">
        <v>497</v>
      </c>
      <c r="H47" s="1150"/>
      <c r="I47" s="1150"/>
      <c r="J47" s="1150"/>
      <c r="K47" s="1150"/>
      <c r="L47" s="1150"/>
      <c r="M47" s="1150"/>
      <c r="N47" s="1150"/>
      <c r="O47" s="1150"/>
      <c r="P47" s="1150"/>
      <c r="Q47" s="1150"/>
      <c r="R47" s="1150"/>
      <c r="S47" s="1150"/>
      <c r="T47" s="1150"/>
      <c r="U47" s="1150"/>
      <c r="V47" s="1150"/>
      <c r="W47" s="1150"/>
      <c r="X47" s="1150"/>
    </row>
    <row r="48" ht="36.75" customHeight="1" spans="1:24">
      <c r="A48" s="1151"/>
      <c r="B48" s="1150"/>
      <c r="C48" s="1182" t="s">
        <v>498</v>
      </c>
      <c r="D48" s="1183">
        <v>1184.38</v>
      </c>
      <c r="E48" s="1183">
        <v>1100</v>
      </c>
      <c r="F48" s="1183">
        <v>1011.5</v>
      </c>
      <c r="G48" s="1191" t="s">
        <v>499</v>
      </c>
      <c r="H48" s="1150"/>
      <c r="I48" s="1150"/>
      <c r="J48" s="1150"/>
      <c r="K48" s="1150"/>
      <c r="L48" s="1150"/>
      <c r="M48" s="1150"/>
      <c r="N48" s="1150"/>
      <c r="O48" s="1150"/>
      <c r="P48" s="1150"/>
      <c r="Q48" s="1150"/>
      <c r="R48" s="1150"/>
      <c r="S48" s="1150"/>
      <c r="T48" s="1150"/>
      <c r="U48" s="1150"/>
      <c r="V48" s="1150"/>
      <c r="W48" s="1150"/>
      <c r="X48" s="1150"/>
    </row>
    <row r="49" ht="36.75" customHeight="1" spans="1:24">
      <c r="A49" s="1151"/>
      <c r="B49" s="1150"/>
      <c r="C49" s="1162" t="s">
        <v>462</v>
      </c>
      <c r="D49" s="1163">
        <v>8.28</v>
      </c>
      <c r="E49" s="1163">
        <v>8.23</v>
      </c>
      <c r="F49" s="1163">
        <v>8</v>
      </c>
      <c r="G49" s="1074" t="s">
        <v>528</v>
      </c>
      <c r="H49" s="1150"/>
      <c r="I49" s="1150"/>
      <c r="J49" s="1150"/>
      <c r="K49" s="1150"/>
      <c r="L49" s="1150"/>
      <c r="M49" s="1150"/>
      <c r="N49" s="1150"/>
      <c r="O49" s="1150"/>
      <c r="P49" s="1150"/>
      <c r="Q49" s="1150"/>
      <c r="R49" s="1150"/>
      <c r="S49" s="1150"/>
      <c r="T49" s="1150"/>
      <c r="U49" s="1150"/>
      <c r="V49" s="1150"/>
      <c r="W49" s="1150"/>
      <c r="X49" s="1150"/>
    </row>
    <row r="50" ht="36.75" customHeight="1" spans="1:24">
      <c r="A50" s="1151"/>
      <c r="B50" s="1150"/>
      <c r="C50" s="1182" t="s">
        <v>500</v>
      </c>
      <c r="D50" s="1183">
        <v>106.1</v>
      </c>
      <c r="E50" s="1183">
        <v>100.5</v>
      </c>
      <c r="F50" s="1183">
        <v>95</v>
      </c>
      <c r="G50" s="1191" t="s">
        <v>501</v>
      </c>
      <c r="H50" s="1150"/>
      <c r="I50" s="1150"/>
      <c r="J50" s="1150"/>
      <c r="K50" s="1150"/>
      <c r="L50" s="1150"/>
      <c r="M50" s="1150"/>
      <c r="N50" s="1150"/>
      <c r="O50" s="1150"/>
      <c r="P50" s="1150"/>
      <c r="Q50" s="1150"/>
      <c r="R50" s="1150"/>
      <c r="S50" s="1150"/>
      <c r="T50" s="1150"/>
      <c r="U50" s="1150"/>
      <c r="V50" s="1150"/>
      <c r="W50" s="1150"/>
      <c r="X50" s="1150"/>
    </row>
    <row r="51" ht="36.75" customHeight="1" spans="1:24">
      <c r="A51" s="1151"/>
      <c r="B51" s="1150"/>
      <c r="C51" s="1162" t="s">
        <v>82</v>
      </c>
      <c r="D51" s="1163">
        <v>24.47</v>
      </c>
      <c r="E51" s="1163">
        <v>25.3</v>
      </c>
      <c r="F51" s="1163">
        <v>20</v>
      </c>
      <c r="G51" s="1074" t="s">
        <v>502</v>
      </c>
      <c r="H51" s="1150"/>
      <c r="I51" s="1150"/>
      <c r="J51" s="1150"/>
      <c r="K51" s="1150"/>
      <c r="L51" s="1150"/>
      <c r="M51" s="1150"/>
      <c r="N51" s="1150"/>
      <c r="O51" s="1150"/>
      <c r="P51" s="1150"/>
      <c r="Q51" s="1150"/>
      <c r="R51" s="1150"/>
      <c r="S51" s="1150"/>
      <c r="T51" s="1150"/>
      <c r="U51" s="1150"/>
      <c r="V51" s="1150"/>
      <c r="W51" s="1150"/>
      <c r="X51" s="1150"/>
    </row>
    <row r="52" ht="36.75" customHeight="1" spans="1:24">
      <c r="A52" s="1151"/>
      <c r="B52" s="1150"/>
      <c r="C52" s="1182" t="s">
        <v>86</v>
      </c>
      <c r="D52" s="1183">
        <v>490.69</v>
      </c>
      <c r="E52" s="1183">
        <v>455.6</v>
      </c>
      <c r="F52" s="1183">
        <v>420</v>
      </c>
      <c r="G52" s="1191" t="s">
        <v>503</v>
      </c>
      <c r="H52" s="1150"/>
      <c r="I52" s="1150"/>
      <c r="J52" s="1150"/>
      <c r="K52" s="1150"/>
      <c r="L52" s="1150"/>
      <c r="M52" s="1150"/>
      <c r="N52" s="1150"/>
      <c r="O52" s="1150"/>
      <c r="P52" s="1150"/>
      <c r="Q52" s="1150"/>
      <c r="R52" s="1150"/>
      <c r="S52" s="1150"/>
      <c r="T52" s="1150"/>
      <c r="U52" s="1150"/>
      <c r="V52" s="1150"/>
      <c r="W52" s="1150"/>
      <c r="X52" s="1150"/>
    </row>
    <row r="53" ht="36.75" customHeight="1" spans="1:24">
      <c r="A53" s="1151"/>
      <c r="B53" s="1150"/>
      <c r="C53" s="1162" t="s">
        <v>504</v>
      </c>
      <c r="D53" s="1163">
        <v>14.1</v>
      </c>
      <c r="E53" s="1163">
        <v>13.9</v>
      </c>
      <c r="F53" s="1163">
        <v>13.5</v>
      </c>
      <c r="G53" s="1074" t="s">
        <v>505</v>
      </c>
      <c r="H53" s="1150"/>
      <c r="I53" s="1150"/>
      <c r="J53" s="1150"/>
      <c r="K53" s="1150"/>
      <c r="L53" s="1150"/>
      <c r="M53" s="1150"/>
      <c r="N53" s="1150"/>
      <c r="O53" s="1150"/>
      <c r="P53" s="1150"/>
      <c r="Q53" s="1150"/>
      <c r="R53" s="1150"/>
      <c r="S53" s="1150"/>
      <c r="T53" s="1150"/>
      <c r="U53" s="1150"/>
      <c r="V53" s="1150"/>
      <c r="W53" s="1150"/>
      <c r="X53" s="1150"/>
    </row>
    <row r="54" ht="36.75" customHeight="1" spans="1:24">
      <c r="A54" s="1151"/>
      <c r="B54" s="1150"/>
      <c r="C54" s="1182" t="s">
        <v>506</v>
      </c>
      <c r="D54" s="1183">
        <v>0.82</v>
      </c>
      <c r="E54" s="1183">
        <v>0.83</v>
      </c>
      <c r="F54" s="1183">
        <v>0.8</v>
      </c>
      <c r="G54" s="1191" t="s">
        <v>507</v>
      </c>
      <c r="H54" s="1150"/>
      <c r="I54" s="1150"/>
      <c r="J54" s="1150"/>
      <c r="K54" s="1150"/>
      <c r="L54" s="1150"/>
      <c r="M54" s="1150"/>
      <c r="N54" s="1150"/>
      <c r="O54" s="1150"/>
      <c r="P54" s="1150"/>
      <c r="Q54" s="1150"/>
      <c r="R54" s="1150"/>
      <c r="S54" s="1150"/>
      <c r="T54" s="1150"/>
      <c r="U54" s="1150"/>
      <c r="V54" s="1150"/>
      <c r="W54" s="1150"/>
      <c r="X54" s="1150"/>
    </row>
    <row r="55" ht="36.75" customHeight="1" spans="1:24">
      <c r="A55" s="1151"/>
      <c r="B55" s="1150"/>
      <c r="C55" s="1162" t="s">
        <v>508</v>
      </c>
      <c r="D55" s="1163">
        <v>476.8</v>
      </c>
      <c r="E55" s="1163">
        <v>465</v>
      </c>
      <c r="F55" s="1163">
        <v>450</v>
      </c>
      <c r="G55" s="1074" t="s">
        <v>509</v>
      </c>
      <c r="H55" s="1150"/>
      <c r="I55" s="1150"/>
      <c r="J55" s="1150"/>
      <c r="K55" s="1150"/>
      <c r="L55" s="1150"/>
      <c r="M55" s="1150"/>
      <c r="N55" s="1150"/>
      <c r="O55" s="1150"/>
      <c r="P55" s="1150"/>
      <c r="Q55" s="1150"/>
      <c r="R55" s="1150"/>
      <c r="S55" s="1150"/>
      <c r="T55" s="1150"/>
      <c r="U55" s="1150"/>
      <c r="V55" s="1150"/>
      <c r="W55" s="1150"/>
      <c r="X55" s="1150"/>
    </row>
    <row r="56" ht="36.75" customHeight="1" spans="1:24">
      <c r="A56" s="1151"/>
      <c r="B56" s="1150"/>
      <c r="C56" s="1182" t="s">
        <v>510</v>
      </c>
      <c r="D56" s="1183">
        <v>61.9</v>
      </c>
      <c r="E56" s="1183">
        <v>60.5</v>
      </c>
      <c r="F56" s="1183">
        <v>59</v>
      </c>
      <c r="G56" s="1191" t="s">
        <v>511</v>
      </c>
      <c r="H56" s="1150"/>
      <c r="I56" s="1150"/>
      <c r="J56" s="1150"/>
      <c r="K56" s="1150"/>
      <c r="L56" s="1150"/>
      <c r="M56" s="1150"/>
      <c r="N56" s="1150"/>
      <c r="O56" s="1150"/>
      <c r="P56" s="1150"/>
      <c r="Q56" s="1150"/>
      <c r="R56" s="1150"/>
      <c r="S56" s="1150"/>
      <c r="T56" s="1150"/>
      <c r="U56" s="1150"/>
      <c r="V56" s="1150"/>
      <c r="W56" s="1150"/>
      <c r="X56" s="1150"/>
    </row>
    <row r="57" ht="36.75" customHeight="1" spans="1:24">
      <c r="A57" s="1151"/>
      <c r="B57" s="1150"/>
      <c r="C57" s="1162" t="s">
        <v>512</v>
      </c>
      <c r="D57" s="1163">
        <v>13.94</v>
      </c>
      <c r="E57" s="1163">
        <v>13.8</v>
      </c>
      <c r="F57" s="1163">
        <v>13.5</v>
      </c>
      <c r="G57" s="1074" t="s">
        <v>513</v>
      </c>
      <c r="H57" s="1150"/>
      <c r="I57" s="1150"/>
      <c r="J57" s="1150"/>
      <c r="K57" s="1150"/>
      <c r="L57" s="1150"/>
      <c r="M57" s="1150"/>
      <c r="N57" s="1150"/>
      <c r="O57" s="1150"/>
      <c r="P57" s="1150"/>
      <c r="Q57" s="1150"/>
      <c r="R57" s="1150"/>
      <c r="S57" s="1150"/>
      <c r="T57" s="1150"/>
      <c r="U57" s="1150"/>
      <c r="V57" s="1150"/>
      <c r="W57" s="1150"/>
      <c r="X57" s="1150"/>
    </row>
    <row r="58" ht="36.75" customHeight="1" spans="1:24">
      <c r="A58" s="1151"/>
      <c r="B58" s="1150"/>
      <c r="C58" s="1182" t="s">
        <v>514</v>
      </c>
      <c r="D58" s="1183">
        <v>0.94</v>
      </c>
      <c r="E58" s="1183">
        <v>0.93</v>
      </c>
      <c r="F58" s="1183">
        <v>0.9</v>
      </c>
      <c r="G58" s="1191" t="s">
        <v>515</v>
      </c>
      <c r="H58" s="1150"/>
      <c r="I58" s="1150"/>
      <c r="J58" s="1150"/>
      <c r="K58" s="1150"/>
      <c r="L58" s="1150"/>
      <c r="M58" s="1150"/>
      <c r="N58" s="1150"/>
      <c r="O58" s="1150"/>
      <c r="P58" s="1150"/>
      <c r="Q58" s="1150"/>
      <c r="R58" s="1150"/>
      <c r="S58" s="1150"/>
      <c r="T58" s="1150"/>
      <c r="U58" s="1150"/>
      <c r="V58" s="1150"/>
      <c r="W58" s="1150"/>
      <c r="X58" s="1150"/>
    </row>
    <row r="59" ht="36.75" customHeight="1" spans="1:24">
      <c r="A59" s="1151"/>
      <c r="B59" s="1150"/>
      <c r="C59" s="1162" t="s">
        <v>516</v>
      </c>
      <c r="D59" s="1163">
        <v>0.12</v>
      </c>
      <c r="E59" s="1163">
        <v>0.11</v>
      </c>
      <c r="F59" s="1163">
        <v>0.1</v>
      </c>
      <c r="G59" s="1074" t="s">
        <v>517</v>
      </c>
      <c r="H59" s="1150"/>
      <c r="I59" s="1150"/>
      <c r="J59" s="1150"/>
      <c r="K59" s="1150"/>
      <c r="L59" s="1150"/>
      <c r="M59" s="1150"/>
      <c r="N59" s="1150"/>
      <c r="O59" s="1150"/>
      <c r="P59" s="1150"/>
      <c r="Q59" s="1150"/>
      <c r="R59" s="1150"/>
      <c r="S59" s="1150"/>
      <c r="T59" s="1150"/>
      <c r="U59" s="1150"/>
      <c r="V59" s="1150"/>
      <c r="W59" s="1150"/>
      <c r="X59" s="1150"/>
    </row>
    <row r="60" ht="36.75" customHeight="1" spans="1:24">
      <c r="A60" s="1151"/>
      <c r="B60" s="1150"/>
      <c r="C60" s="1182" t="s">
        <v>518</v>
      </c>
      <c r="D60" s="1183">
        <f>1853/D55</f>
        <v>3.8863255033557</v>
      </c>
      <c r="E60" s="1183"/>
      <c r="F60" s="1183"/>
      <c r="G60" s="1191" t="s">
        <v>519</v>
      </c>
      <c r="H60" s="1150"/>
      <c r="I60" s="1150"/>
      <c r="J60" s="1150"/>
      <c r="K60" s="1150"/>
      <c r="L60" s="1150"/>
      <c r="M60" s="1150"/>
      <c r="N60" s="1150"/>
      <c r="O60" s="1150"/>
      <c r="P60" s="1150"/>
      <c r="Q60" s="1150"/>
      <c r="R60" s="1150"/>
      <c r="S60" s="1150"/>
      <c r="T60" s="1150"/>
      <c r="U60" s="1150"/>
      <c r="V60" s="1150"/>
      <c r="W60" s="1150"/>
      <c r="X60" s="1150"/>
    </row>
    <row r="61" ht="36.75" customHeight="1" spans="1:24">
      <c r="A61" s="1151"/>
      <c r="B61" s="1150"/>
      <c r="C61" s="1162" t="s">
        <v>520</v>
      </c>
      <c r="D61" s="1176" t="s">
        <v>529</v>
      </c>
      <c r="E61" s="1176"/>
      <c r="F61" s="1176"/>
      <c r="G61" s="1074" t="s">
        <v>530</v>
      </c>
      <c r="H61" s="1150"/>
      <c r="I61" s="1150"/>
      <c r="J61" s="1150"/>
      <c r="K61" s="1150"/>
      <c r="L61" s="1150"/>
      <c r="M61" s="1150"/>
      <c r="N61" s="1150"/>
      <c r="O61" s="1150"/>
      <c r="P61" s="1150"/>
      <c r="Q61" s="1150"/>
      <c r="R61" s="1150"/>
      <c r="S61" s="1150"/>
      <c r="T61" s="1150"/>
      <c r="U61" s="1150"/>
      <c r="V61" s="1150"/>
      <c r="W61" s="1150"/>
      <c r="X61" s="1150"/>
    </row>
    <row r="62" ht="36.75" customHeight="1" spans="1:24">
      <c r="A62" s="1151"/>
      <c r="B62" s="1150"/>
      <c r="C62" s="1182" t="s">
        <v>522</v>
      </c>
      <c r="D62" s="1184" t="s">
        <v>526</v>
      </c>
      <c r="E62" s="1184"/>
      <c r="F62" s="1184"/>
      <c r="G62" s="1191" t="s">
        <v>531</v>
      </c>
      <c r="H62" s="1150"/>
      <c r="I62" s="1150"/>
      <c r="J62" s="1150"/>
      <c r="K62" s="1150"/>
      <c r="L62" s="1150"/>
      <c r="M62" s="1150"/>
      <c r="N62" s="1150"/>
      <c r="O62" s="1150"/>
      <c r="P62" s="1150"/>
      <c r="Q62" s="1150"/>
      <c r="R62" s="1150"/>
      <c r="S62" s="1150"/>
      <c r="T62" s="1150"/>
      <c r="U62" s="1150"/>
      <c r="V62" s="1150"/>
      <c r="W62" s="1150"/>
      <c r="X62" s="1150"/>
    </row>
    <row r="63" ht="36.75" customHeight="1" spans="1:24">
      <c r="A63" s="1151"/>
      <c r="B63" s="1150"/>
      <c r="C63" s="1167"/>
      <c r="D63" s="1167"/>
      <c r="E63" s="1167"/>
      <c r="F63" s="1167"/>
      <c r="G63" s="1167"/>
      <c r="H63" s="1150"/>
      <c r="I63" s="1150"/>
      <c r="J63" s="1150"/>
      <c r="K63" s="1150"/>
      <c r="L63" s="1150"/>
      <c r="M63" s="1150"/>
      <c r="N63" s="1150"/>
      <c r="O63" s="1150"/>
      <c r="P63" s="1150"/>
      <c r="Q63" s="1150"/>
      <c r="R63" s="1150"/>
      <c r="S63" s="1150"/>
      <c r="T63" s="1150"/>
      <c r="U63" s="1150"/>
      <c r="V63" s="1150"/>
      <c r="W63" s="1150"/>
      <c r="X63" s="1150"/>
    </row>
    <row r="64" ht="36.75" customHeight="1" spans="1:24">
      <c r="A64" s="1151"/>
      <c r="B64" s="1150"/>
      <c r="C64" s="1167"/>
      <c r="D64" s="1167"/>
      <c r="E64" s="1167"/>
      <c r="F64" s="1167"/>
      <c r="G64" s="1167"/>
      <c r="H64" s="1150"/>
      <c r="I64" s="1150"/>
      <c r="J64" s="1150"/>
      <c r="K64" s="1150"/>
      <c r="L64" s="1150"/>
      <c r="M64" s="1150"/>
      <c r="N64" s="1150"/>
      <c r="O64" s="1150"/>
      <c r="P64" s="1150"/>
      <c r="Q64" s="1150"/>
      <c r="R64" s="1150"/>
      <c r="S64" s="1150"/>
      <c r="T64" s="1150"/>
      <c r="U64" s="1150"/>
      <c r="V64" s="1150"/>
      <c r="W64" s="1150"/>
      <c r="X64" s="1150"/>
    </row>
    <row r="65" ht="36.75" customHeight="1" spans="1:24">
      <c r="A65" s="1151"/>
      <c r="B65" s="1150"/>
      <c r="H65" s="1150"/>
      <c r="I65" s="1150"/>
      <c r="J65" s="1150"/>
      <c r="K65" s="1150"/>
      <c r="L65" s="1150"/>
      <c r="M65" s="1150"/>
      <c r="N65" s="1150"/>
      <c r="O65" s="1150"/>
      <c r="P65" s="1150"/>
      <c r="Q65" s="1150"/>
      <c r="R65" s="1150"/>
      <c r="S65" s="1150"/>
      <c r="T65" s="1150"/>
      <c r="U65" s="1150"/>
      <c r="V65" s="1150"/>
      <c r="W65" s="1150"/>
      <c r="X65" s="1150"/>
    </row>
    <row r="66" ht="36.75" customHeight="1" spans="1:24">
      <c r="A66" s="1151"/>
      <c r="B66" s="1150"/>
      <c r="C66" s="1192" t="s">
        <v>532</v>
      </c>
      <c r="D66" s="41"/>
      <c r="E66" s="41"/>
      <c r="F66" s="41"/>
      <c r="G66" s="41"/>
      <c r="H66" s="1150"/>
      <c r="I66" s="1150"/>
      <c r="J66" s="1150"/>
      <c r="K66" s="1150"/>
      <c r="L66" s="1150"/>
      <c r="M66" s="1150"/>
      <c r="N66" s="1150"/>
      <c r="O66" s="1150"/>
      <c r="P66" s="1150"/>
      <c r="Q66" s="1150"/>
      <c r="R66" s="1150"/>
      <c r="S66" s="1150"/>
      <c r="T66" s="1150"/>
      <c r="U66" s="1150"/>
      <c r="V66" s="1150"/>
      <c r="W66" s="1150"/>
      <c r="X66" s="1150"/>
    </row>
    <row r="67" ht="43.5" customHeight="1" spans="1:24">
      <c r="A67" s="1151"/>
      <c r="B67" s="1150"/>
      <c r="C67" s="1193" t="s">
        <v>362</v>
      </c>
      <c r="D67" s="1194" t="s">
        <v>533</v>
      </c>
      <c r="E67" s="1194" t="s">
        <v>534</v>
      </c>
      <c r="F67" s="1194" t="s">
        <v>535</v>
      </c>
      <c r="G67" s="1210" t="s">
        <v>457</v>
      </c>
      <c r="H67" s="1150"/>
      <c r="I67" s="1150"/>
      <c r="J67" s="1150"/>
      <c r="K67" s="1150"/>
      <c r="L67" s="1150"/>
      <c r="M67" s="1150"/>
      <c r="N67" s="1150"/>
      <c r="O67" s="1150"/>
      <c r="P67" s="1150"/>
      <c r="Q67" s="1150"/>
      <c r="R67" s="1150"/>
      <c r="S67" s="1150"/>
      <c r="T67" s="1150"/>
      <c r="U67" s="1150"/>
      <c r="V67" s="1150"/>
      <c r="W67" s="1150"/>
      <c r="X67" s="1150"/>
    </row>
    <row r="68" ht="36.75" customHeight="1" spans="1:24">
      <c r="A68" s="1151"/>
      <c r="B68" s="1150"/>
      <c r="C68" s="1159" t="s">
        <v>494</v>
      </c>
      <c r="D68" s="1160" t="s">
        <v>536</v>
      </c>
      <c r="E68" s="1160" t="s">
        <v>537</v>
      </c>
      <c r="F68" s="1160" t="s">
        <v>538</v>
      </c>
      <c r="G68" s="1186" t="s">
        <v>495</v>
      </c>
      <c r="H68" s="1150"/>
      <c r="I68" s="1150"/>
      <c r="J68" s="1150"/>
      <c r="K68" s="1150"/>
      <c r="L68" s="1150"/>
      <c r="M68" s="1150"/>
      <c r="N68" s="1150"/>
      <c r="O68" s="1150"/>
      <c r="P68" s="1150"/>
      <c r="Q68" s="1150"/>
      <c r="R68" s="1150"/>
      <c r="S68" s="1150"/>
      <c r="T68" s="1150"/>
      <c r="U68" s="1150"/>
      <c r="V68" s="1150"/>
      <c r="W68" s="1150"/>
      <c r="X68" s="1150"/>
    </row>
    <row r="69" ht="36.75" customHeight="1" spans="1:24">
      <c r="A69" s="1151"/>
      <c r="B69" s="1150"/>
      <c r="C69" s="1162" t="s">
        <v>496</v>
      </c>
      <c r="D69" s="1163" t="s">
        <v>539</v>
      </c>
      <c r="E69" s="1163" t="s">
        <v>540</v>
      </c>
      <c r="F69" s="1163" t="s">
        <v>541</v>
      </c>
      <c r="G69" s="1074" t="s">
        <v>497</v>
      </c>
      <c r="H69" s="1150"/>
      <c r="I69" s="1150"/>
      <c r="J69" s="1150"/>
      <c r="K69" s="1150"/>
      <c r="L69" s="1150"/>
      <c r="M69" s="1150"/>
      <c r="N69" s="1150"/>
      <c r="O69" s="1150"/>
      <c r="P69" s="1150"/>
      <c r="Q69" s="1150"/>
      <c r="R69" s="1150"/>
      <c r="S69" s="1150"/>
      <c r="T69" s="1150"/>
      <c r="U69" s="1150"/>
      <c r="V69" s="1150"/>
      <c r="W69" s="1150"/>
      <c r="X69" s="1150"/>
    </row>
    <row r="70" ht="36.75" customHeight="1" spans="1:24">
      <c r="A70" s="1151"/>
      <c r="B70" s="1150"/>
      <c r="C70" s="1164" t="s">
        <v>498</v>
      </c>
      <c r="D70" s="1165" t="s">
        <v>542</v>
      </c>
      <c r="E70" s="1165" t="s">
        <v>543</v>
      </c>
      <c r="F70" s="1165" t="s">
        <v>544</v>
      </c>
      <c r="G70" s="1073" t="s">
        <v>499</v>
      </c>
      <c r="H70" s="1150"/>
      <c r="I70" s="1150"/>
      <c r="J70" s="1150"/>
      <c r="K70" s="1150"/>
      <c r="L70" s="1150"/>
      <c r="M70" s="1150"/>
      <c r="N70" s="1150"/>
      <c r="O70" s="1150"/>
      <c r="P70" s="1150"/>
      <c r="Q70" s="1150"/>
      <c r="R70" s="1150"/>
      <c r="S70" s="1150"/>
      <c r="T70" s="1150"/>
      <c r="U70" s="1150"/>
      <c r="V70" s="1150"/>
      <c r="W70" s="1150"/>
      <c r="X70" s="1150"/>
    </row>
    <row r="71" ht="36.75" customHeight="1" spans="1:24">
      <c r="A71" s="1151"/>
      <c r="B71" s="1150"/>
      <c r="C71" s="1162" t="s">
        <v>462</v>
      </c>
      <c r="D71" s="1163"/>
      <c r="E71" s="1163"/>
      <c r="F71" s="1195">
        <v>0.0828</v>
      </c>
      <c r="G71" s="1074" t="s">
        <v>528</v>
      </c>
      <c r="H71" s="1150"/>
      <c r="I71" s="1150"/>
      <c r="J71" s="1150"/>
      <c r="K71" s="1150"/>
      <c r="L71" s="1150"/>
      <c r="M71" s="1150"/>
      <c r="N71" s="1150"/>
      <c r="O71" s="1150"/>
      <c r="P71" s="1150"/>
      <c r="Q71" s="1150"/>
      <c r="R71" s="1150"/>
      <c r="S71" s="1150"/>
      <c r="T71" s="1150"/>
      <c r="U71" s="1150"/>
      <c r="V71" s="1150"/>
      <c r="W71" s="1150"/>
      <c r="X71" s="1150"/>
    </row>
    <row r="72" ht="36.75" customHeight="1" spans="1:24">
      <c r="A72" s="1151"/>
      <c r="B72" s="1150"/>
      <c r="C72" s="1164" t="s">
        <v>500</v>
      </c>
      <c r="D72" s="1165" t="s">
        <v>545</v>
      </c>
      <c r="E72" s="1165" t="s">
        <v>546</v>
      </c>
      <c r="F72" s="1165" t="s">
        <v>547</v>
      </c>
      <c r="G72" s="1073" t="s">
        <v>501</v>
      </c>
      <c r="H72" s="1150"/>
      <c r="I72" s="1150"/>
      <c r="J72" s="1150"/>
      <c r="K72" s="1150"/>
      <c r="L72" s="1150"/>
      <c r="M72" s="1150"/>
      <c r="N72" s="1150"/>
      <c r="O72" s="1150"/>
      <c r="P72" s="1150"/>
      <c r="Q72" s="1150"/>
      <c r="R72" s="1150"/>
      <c r="S72" s="1150"/>
      <c r="T72" s="1150"/>
      <c r="U72" s="1150"/>
      <c r="V72" s="1150"/>
      <c r="W72" s="1150"/>
      <c r="X72" s="1150"/>
    </row>
    <row r="73" ht="36.75" customHeight="1" spans="1:24">
      <c r="A73" s="1151"/>
      <c r="B73" s="1150"/>
      <c r="C73" s="1162" t="s">
        <v>82</v>
      </c>
      <c r="D73" s="1163" t="s">
        <v>548</v>
      </c>
      <c r="E73" s="1163" t="s">
        <v>549</v>
      </c>
      <c r="F73" s="1163" t="s">
        <v>550</v>
      </c>
      <c r="G73" s="1074" t="s">
        <v>502</v>
      </c>
      <c r="H73" s="1150"/>
      <c r="I73" s="1150"/>
      <c r="J73" s="1150"/>
      <c r="K73" s="1150"/>
      <c r="L73" s="1150"/>
      <c r="M73" s="1150"/>
      <c r="N73" s="1150"/>
      <c r="O73" s="1150"/>
      <c r="P73" s="1150"/>
      <c r="Q73" s="1150"/>
      <c r="R73" s="1150"/>
      <c r="S73" s="1150"/>
      <c r="T73" s="1150"/>
      <c r="U73" s="1150"/>
      <c r="V73" s="1150"/>
      <c r="W73" s="1150"/>
      <c r="X73" s="1150"/>
    </row>
    <row r="74" ht="36.75" customHeight="1" spans="1:24">
      <c r="A74" s="1151"/>
      <c r="B74" s="1150"/>
      <c r="C74" s="1164" t="s">
        <v>86</v>
      </c>
      <c r="D74" s="1165" t="s">
        <v>551</v>
      </c>
      <c r="E74" s="1165" t="s">
        <v>552</v>
      </c>
      <c r="F74" s="1165" t="s">
        <v>553</v>
      </c>
      <c r="G74" s="1073" t="s">
        <v>503</v>
      </c>
      <c r="H74" s="1150"/>
      <c r="I74" s="1150"/>
      <c r="J74" s="1150"/>
      <c r="K74" s="1150"/>
      <c r="L74" s="1150"/>
      <c r="M74" s="1150"/>
      <c r="N74" s="1150"/>
      <c r="O74" s="1150"/>
      <c r="P74" s="1150"/>
      <c r="Q74" s="1150"/>
      <c r="R74" s="1150"/>
      <c r="S74" s="1150"/>
      <c r="T74" s="1150"/>
      <c r="U74" s="1150"/>
      <c r="V74" s="1150"/>
      <c r="W74" s="1150"/>
      <c r="X74" s="1150"/>
    </row>
    <row r="75" ht="36.75" customHeight="1" spans="1:24">
      <c r="A75" s="1151"/>
      <c r="B75" s="1150"/>
      <c r="C75" s="1162" t="s">
        <v>504</v>
      </c>
      <c r="D75" s="1195">
        <v>0.161</v>
      </c>
      <c r="E75" s="1195">
        <v>0.184</v>
      </c>
      <c r="F75" s="1195">
        <v>0.141</v>
      </c>
      <c r="G75" s="1074" t="s">
        <v>505</v>
      </c>
      <c r="H75" s="1150"/>
      <c r="I75" s="1150"/>
      <c r="J75" s="1150"/>
      <c r="K75" s="1150"/>
      <c r="L75" s="1150"/>
      <c r="M75" s="1150"/>
      <c r="N75" s="1150"/>
      <c r="O75" s="1150"/>
      <c r="P75" s="1150"/>
      <c r="Q75" s="1150"/>
      <c r="R75" s="1150"/>
      <c r="S75" s="1150"/>
      <c r="T75" s="1150"/>
      <c r="U75" s="1150"/>
      <c r="V75" s="1150"/>
      <c r="W75" s="1150"/>
      <c r="X75" s="1150"/>
    </row>
    <row r="76" ht="36.75" customHeight="1" spans="1:24">
      <c r="A76" s="1151"/>
      <c r="B76" s="1150"/>
      <c r="C76" s="1164" t="s">
        <v>506</v>
      </c>
      <c r="D76" s="1196">
        <v>0.036</v>
      </c>
      <c r="E76" s="1196">
        <v>0.042</v>
      </c>
      <c r="F76" s="1196">
        <v>0.0082</v>
      </c>
      <c r="G76" s="1073" t="s">
        <v>507</v>
      </c>
      <c r="H76" s="1150"/>
      <c r="I76" s="1150"/>
      <c r="J76" s="1150"/>
      <c r="K76" s="1150"/>
      <c r="L76" s="1150"/>
      <c r="M76" s="1150"/>
      <c r="N76" s="1150"/>
      <c r="O76" s="1150"/>
      <c r="P76" s="1150"/>
      <c r="Q76" s="1150"/>
      <c r="R76" s="1150"/>
      <c r="S76" s="1150"/>
      <c r="T76" s="1150"/>
      <c r="U76" s="1150"/>
      <c r="V76" s="1150"/>
      <c r="W76" s="1150"/>
      <c r="X76" s="1150"/>
    </row>
    <row r="77" ht="36.75" customHeight="1" spans="1:24">
      <c r="A77" s="1151"/>
      <c r="B77" s="1150"/>
      <c r="C77" s="1162" t="s">
        <v>508</v>
      </c>
      <c r="D77" s="1163" t="s">
        <v>554</v>
      </c>
      <c r="E77" s="1163" t="s">
        <v>555</v>
      </c>
      <c r="F77" s="1163" t="s">
        <v>556</v>
      </c>
      <c r="G77" s="1074" t="s">
        <v>509</v>
      </c>
      <c r="H77" s="1150"/>
      <c r="I77" s="1150"/>
      <c r="J77" s="1150"/>
      <c r="K77" s="1150"/>
      <c r="L77" s="1150"/>
      <c r="M77" s="1150"/>
      <c r="N77" s="1150"/>
      <c r="O77" s="1150"/>
      <c r="P77" s="1150"/>
      <c r="Q77" s="1150"/>
      <c r="R77" s="1150"/>
      <c r="S77" s="1150"/>
      <c r="T77" s="1150"/>
      <c r="U77" s="1150"/>
      <c r="V77" s="1150"/>
      <c r="W77" s="1150"/>
      <c r="X77" s="1150"/>
    </row>
    <row r="78" ht="36.75" customHeight="1" spans="1:24">
      <c r="A78" s="1151"/>
      <c r="B78" s="1150"/>
      <c r="C78" s="1164" t="s">
        <v>510</v>
      </c>
      <c r="D78" s="1196">
        <v>0.341</v>
      </c>
      <c r="E78" s="1196">
        <v>0.375</v>
      </c>
      <c r="F78" s="1196">
        <v>0.619</v>
      </c>
      <c r="G78" s="1073" t="s">
        <v>511</v>
      </c>
      <c r="H78" s="1150"/>
      <c r="I78" s="1150"/>
      <c r="J78" s="1150"/>
      <c r="K78" s="1150"/>
      <c r="L78" s="1150"/>
      <c r="M78" s="1150"/>
      <c r="N78" s="1150"/>
      <c r="O78" s="1150"/>
      <c r="P78" s="1150"/>
      <c r="Q78" s="1150"/>
      <c r="R78" s="1150"/>
      <c r="S78" s="1150"/>
      <c r="T78" s="1150"/>
      <c r="U78" s="1150"/>
      <c r="V78" s="1150"/>
      <c r="W78" s="1150"/>
      <c r="X78" s="1150"/>
    </row>
    <row r="79" ht="36.75" customHeight="1" spans="1:24">
      <c r="A79" s="1151"/>
      <c r="B79" s="1150"/>
      <c r="C79" s="1162" t="s">
        <v>512</v>
      </c>
      <c r="D79" s="1195">
        <v>0.395</v>
      </c>
      <c r="E79" s="1195">
        <v>0.184</v>
      </c>
      <c r="F79" s="1195">
        <v>0.1394</v>
      </c>
      <c r="G79" s="1074" t="s">
        <v>513</v>
      </c>
      <c r="H79" s="1150"/>
      <c r="I79" s="1150"/>
      <c r="J79" s="1150"/>
      <c r="K79" s="1150"/>
      <c r="L79" s="1150"/>
      <c r="M79" s="1150"/>
      <c r="N79" s="1150"/>
      <c r="O79" s="1150"/>
      <c r="P79" s="1150"/>
      <c r="Q79" s="1150"/>
      <c r="R79" s="1150"/>
      <c r="S79" s="1150"/>
      <c r="T79" s="1150"/>
      <c r="U79" s="1150"/>
      <c r="V79" s="1150"/>
      <c r="W79" s="1150"/>
      <c r="X79" s="1150"/>
    </row>
    <row r="80" ht="36.75" customHeight="1" spans="1:24">
      <c r="A80" s="1151"/>
      <c r="B80" s="1150"/>
      <c r="C80" s="1164" t="s">
        <v>514</v>
      </c>
      <c r="D80" s="1196">
        <v>0.017</v>
      </c>
      <c r="E80" s="1196">
        <v>0.0108</v>
      </c>
      <c r="F80" s="1196">
        <v>0.0094</v>
      </c>
      <c r="G80" s="1073" t="s">
        <v>515</v>
      </c>
      <c r="H80" s="1150"/>
      <c r="I80" s="1150"/>
      <c r="J80" s="1150"/>
      <c r="K80" s="1150"/>
      <c r="L80" s="1150"/>
      <c r="M80" s="1150"/>
      <c r="N80" s="1150"/>
      <c r="O80" s="1150"/>
      <c r="P80" s="1150"/>
      <c r="Q80" s="1150"/>
      <c r="R80" s="1150"/>
      <c r="S80" s="1150"/>
      <c r="T80" s="1150"/>
      <c r="U80" s="1150"/>
      <c r="V80" s="1150"/>
      <c r="W80" s="1150"/>
      <c r="X80" s="1150"/>
    </row>
    <row r="81" ht="36.75" customHeight="1" spans="1:24">
      <c r="A81" s="1151"/>
      <c r="B81" s="1150"/>
      <c r="C81" s="1162" t="s">
        <v>516</v>
      </c>
      <c r="D81" s="1195">
        <v>0.012</v>
      </c>
      <c r="E81" s="1195">
        <v>0.007</v>
      </c>
      <c r="F81" s="1195">
        <v>0.0012</v>
      </c>
      <c r="G81" s="1074" t="s">
        <v>517</v>
      </c>
      <c r="H81" s="1150"/>
      <c r="I81" s="1150"/>
      <c r="J81" s="1150"/>
      <c r="K81" s="1150"/>
      <c r="L81" s="1150"/>
      <c r="M81" s="1150"/>
      <c r="N81" s="1150"/>
      <c r="O81" s="1150"/>
      <c r="P81" s="1150"/>
      <c r="Q81" s="1150"/>
      <c r="R81" s="1150"/>
      <c r="S81" s="1150"/>
      <c r="T81" s="1150"/>
      <c r="U81" s="1150"/>
      <c r="V81" s="1150"/>
      <c r="W81" s="1150"/>
      <c r="X81" s="1150"/>
    </row>
    <row r="82" ht="36.75" customHeight="1" spans="1:24">
      <c r="A82" s="1151"/>
      <c r="B82" s="1150"/>
      <c r="C82" s="1164" t="s">
        <v>518</v>
      </c>
      <c r="D82" s="1165">
        <v>4.47</v>
      </c>
      <c r="E82" s="1165" t="s">
        <v>0</v>
      </c>
      <c r="F82" s="1165" t="s">
        <v>0</v>
      </c>
      <c r="G82" s="1073" t="s">
        <v>519</v>
      </c>
      <c r="H82" s="1150"/>
      <c r="I82" s="1150"/>
      <c r="J82" s="1150"/>
      <c r="K82" s="1150"/>
      <c r="L82" s="1150"/>
      <c r="M82" s="1150"/>
      <c r="N82" s="1150"/>
      <c r="O82" s="1150"/>
      <c r="P82" s="1150"/>
      <c r="Q82" s="1150"/>
      <c r="R82" s="1150"/>
      <c r="S82" s="1150"/>
      <c r="T82" s="1150"/>
      <c r="U82" s="1150"/>
      <c r="V82" s="1150"/>
      <c r="W82" s="1150"/>
      <c r="X82" s="1150"/>
    </row>
    <row r="83" ht="101.25" customHeight="1" spans="1:24">
      <c r="A83" s="1151"/>
      <c r="B83" s="1150"/>
      <c r="C83" s="1162" t="s">
        <v>520</v>
      </c>
      <c r="D83" s="1176" t="s">
        <v>521</v>
      </c>
      <c r="E83" s="1176" t="s">
        <v>525</v>
      </c>
      <c r="F83" s="1176" t="s">
        <v>529</v>
      </c>
      <c r="G83" s="1074" t="s">
        <v>530</v>
      </c>
      <c r="H83" s="1150"/>
      <c r="I83" s="1150"/>
      <c r="J83" s="1150"/>
      <c r="K83" s="1150"/>
      <c r="L83" s="1150"/>
      <c r="M83" s="1150"/>
      <c r="N83" s="1150"/>
      <c r="O83" s="1150"/>
      <c r="P83" s="1150"/>
      <c r="Q83" s="1150"/>
      <c r="R83" s="1150"/>
      <c r="S83" s="1150"/>
      <c r="T83" s="1150"/>
      <c r="U83" s="1150"/>
      <c r="V83" s="1150"/>
      <c r="W83" s="1150"/>
      <c r="X83" s="1150"/>
    </row>
    <row r="84" ht="101.25" customHeight="1" spans="1:24">
      <c r="A84" s="1151"/>
      <c r="B84" s="1150"/>
      <c r="C84" s="1164" t="s">
        <v>522</v>
      </c>
      <c r="D84" s="1197" t="s">
        <v>523</v>
      </c>
      <c r="E84" s="1197" t="s">
        <v>523</v>
      </c>
      <c r="F84" s="1197" t="s">
        <v>526</v>
      </c>
      <c r="G84" s="1073" t="s">
        <v>531</v>
      </c>
      <c r="H84" s="1150"/>
      <c r="I84" s="1150"/>
      <c r="J84" s="1150"/>
      <c r="K84" s="1150"/>
      <c r="L84" s="1150"/>
      <c r="M84" s="1150"/>
      <c r="N84" s="1150"/>
      <c r="O84" s="1150"/>
      <c r="P84" s="1150"/>
      <c r="Q84" s="1150"/>
      <c r="R84" s="1150"/>
      <c r="S84" s="1150"/>
      <c r="T84" s="1150"/>
      <c r="U84" s="1150"/>
      <c r="V84" s="1150"/>
      <c r="W84" s="1150"/>
      <c r="X84" s="1150"/>
    </row>
    <row r="85" ht="36.75" customHeight="1" spans="1:24">
      <c r="A85" s="1151"/>
      <c r="B85" s="1150"/>
      <c r="C85" s="1150"/>
      <c r="D85" s="1150"/>
      <c r="E85" s="1150"/>
      <c r="F85" s="1150"/>
      <c r="G85" s="1150"/>
      <c r="H85" s="1150"/>
      <c r="I85" s="1150"/>
      <c r="J85" s="1150"/>
      <c r="K85" s="1150"/>
      <c r="L85" s="1150"/>
      <c r="M85" s="1150"/>
      <c r="N85" s="1150"/>
      <c r="O85" s="1150"/>
      <c r="P85" s="1150"/>
      <c r="Q85" s="1150"/>
      <c r="R85" s="1150"/>
      <c r="S85" s="1150"/>
      <c r="T85" s="1150"/>
      <c r="U85" s="1150"/>
      <c r="V85" s="1150"/>
      <c r="W85" s="1150"/>
      <c r="X85" s="1150"/>
    </row>
    <row r="86" ht="36.75" customHeight="1" spans="1:24">
      <c r="A86" s="1151"/>
      <c r="B86" s="1150"/>
      <c r="C86" s="1150"/>
      <c r="D86" s="1150"/>
      <c r="E86" s="1150"/>
      <c r="F86" s="1150"/>
      <c r="G86" s="1150"/>
      <c r="H86" s="1150"/>
      <c r="I86" s="1150"/>
      <c r="J86" s="1150"/>
      <c r="K86" s="1150"/>
      <c r="L86" s="1150"/>
      <c r="M86" s="1150"/>
      <c r="N86" s="1150"/>
      <c r="O86" s="1150"/>
      <c r="P86" s="1150"/>
      <c r="Q86" s="1150"/>
      <c r="R86" s="1150"/>
      <c r="S86" s="1150"/>
      <c r="T86" s="1150"/>
      <c r="U86" s="1150"/>
      <c r="V86" s="1150"/>
      <c r="W86" s="1150"/>
      <c r="X86" s="1150"/>
    </row>
    <row r="87" ht="36.75" customHeight="1" spans="1:24">
      <c r="A87" s="1151"/>
      <c r="B87" s="1150"/>
      <c r="C87" s="1150"/>
      <c r="D87" s="1150"/>
      <c r="E87" s="1150"/>
      <c r="F87" s="1150"/>
      <c r="G87" s="1150"/>
      <c r="H87" s="1150"/>
      <c r="I87" s="1150"/>
      <c r="J87" s="1150"/>
      <c r="K87" s="1150"/>
      <c r="L87" s="1150"/>
      <c r="M87" s="1150"/>
      <c r="N87" s="1150"/>
      <c r="O87" s="1150"/>
      <c r="P87" s="1150"/>
      <c r="Q87" s="1150"/>
      <c r="R87" s="1150"/>
      <c r="S87" s="1150"/>
      <c r="T87" s="1150"/>
      <c r="U87" s="1150"/>
      <c r="V87" s="1150"/>
      <c r="W87" s="1150"/>
      <c r="X87" s="1150"/>
    </row>
    <row r="88" ht="36.75" customHeight="1" spans="1:24">
      <c r="A88" s="1151"/>
      <c r="B88" s="1150"/>
      <c r="C88" s="1150"/>
      <c r="D88" s="1150"/>
      <c r="E88" s="1150"/>
      <c r="F88" s="1150"/>
      <c r="G88" s="1150"/>
      <c r="H88" s="1150"/>
      <c r="I88" s="1150"/>
      <c r="J88" s="1150"/>
      <c r="K88" s="1150"/>
      <c r="L88" s="1150"/>
      <c r="M88" s="1150"/>
      <c r="N88" s="1150"/>
      <c r="O88" s="1150"/>
      <c r="P88" s="1150"/>
      <c r="Q88" s="1150"/>
      <c r="R88" s="1150"/>
      <c r="S88" s="1150"/>
      <c r="T88" s="1150"/>
      <c r="U88" s="1150"/>
      <c r="V88" s="1150"/>
      <c r="W88" s="1150"/>
      <c r="X88" s="1150"/>
    </row>
    <row r="89" ht="36.75" customHeight="1" spans="1:24">
      <c r="A89" s="1151"/>
      <c r="B89" s="1150"/>
      <c r="C89" s="1198" t="s">
        <v>557</v>
      </c>
      <c r="D89" s="366"/>
      <c r="E89" s="366"/>
      <c r="F89" s="366"/>
      <c r="G89" s="366"/>
      <c r="H89" s="1150"/>
      <c r="I89" s="1150"/>
      <c r="J89" s="1150"/>
      <c r="K89" s="1150"/>
      <c r="L89" s="1150"/>
      <c r="M89" s="1150"/>
      <c r="N89" s="1150"/>
      <c r="O89" s="1150"/>
      <c r="P89" s="1150"/>
      <c r="Q89" s="1150"/>
      <c r="R89" s="1150"/>
      <c r="S89" s="1150"/>
      <c r="T89" s="1150"/>
      <c r="U89" s="1150"/>
      <c r="V89" s="1150"/>
      <c r="W89" s="1150"/>
      <c r="X89" s="1150"/>
    </row>
    <row r="90" ht="44.25" customHeight="1" spans="1:24">
      <c r="A90" s="1151"/>
      <c r="B90" s="1150"/>
      <c r="C90" s="1199" t="s">
        <v>362</v>
      </c>
      <c r="D90" s="1200" t="s">
        <v>558</v>
      </c>
      <c r="E90" s="1211" t="s">
        <v>559</v>
      </c>
      <c r="F90" s="1211" t="s">
        <v>560</v>
      </c>
      <c r="G90" s="1212" t="s">
        <v>561</v>
      </c>
      <c r="H90" s="1150"/>
      <c r="I90" s="1150"/>
      <c r="J90" s="1150"/>
      <c r="K90" s="1150"/>
      <c r="L90" s="1150"/>
      <c r="M90" s="1150"/>
      <c r="N90" s="1150"/>
      <c r="O90" s="1150"/>
      <c r="P90" s="1150"/>
      <c r="Q90" s="1150"/>
      <c r="R90" s="1150"/>
      <c r="S90" s="1150"/>
      <c r="T90" s="1150"/>
      <c r="U90" s="1150"/>
      <c r="V90" s="1150"/>
      <c r="W90" s="1150"/>
      <c r="X90" s="1150"/>
    </row>
    <row r="91" ht="36.75" customHeight="1" spans="1:24">
      <c r="A91" s="1151"/>
      <c r="B91" s="1150"/>
      <c r="C91" s="1201" t="s">
        <v>494</v>
      </c>
      <c r="D91" s="1202">
        <v>1</v>
      </c>
      <c r="E91" s="912">
        <v>3</v>
      </c>
      <c r="F91" s="912">
        <v>2</v>
      </c>
      <c r="G91" s="1213" t="s">
        <v>559</v>
      </c>
      <c r="H91" s="1150"/>
      <c r="I91" s="1150"/>
      <c r="J91" s="1150"/>
      <c r="K91" s="1150"/>
      <c r="L91" s="1150"/>
      <c r="M91" s="1150"/>
      <c r="N91" s="1150"/>
      <c r="O91" s="1150"/>
      <c r="P91" s="1150"/>
      <c r="Q91" s="1150"/>
      <c r="R91" s="1150"/>
      <c r="S91" s="1150"/>
      <c r="T91" s="1150"/>
      <c r="U91" s="1150"/>
      <c r="V91" s="1150"/>
      <c r="W91" s="1150"/>
      <c r="X91" s="1150"/>
    </row>
    <row r="92" ht="36.75" customHeight="1" spans="1:24">
      <c r="A92" s="1151"/>
      <c r="B92" s="1150"/>
      <c r="C92" s="1203" t="s">
        <v>496</v>
      </c>
      <c r="D92" s="1204">
        <v>1</v>
      </c>
      <c r="E92" s="906">
        <v>3</v>
      </c>
      <c r="F92" s="906">
        <v>2</v>
      </c>
      <c r="G92" s="1214" t="s">
        <v>559</v>
      </c>
      <c r="H92" s="1150"/>
      <c r="I92" s="1150"/>
      <c r="J92" s="1150"/>
      <c r="K92" s="1150"/>
      <c r="L92" s="1150"/>
      <c r="M92" s="1150"/>
      <c r="N92" s="1150"/>
      <c r="O92" s="1150"/>
      <c r="P92" s="1150"/>
      <c r="Q92" s="1150"/>
      <c r="R92" s="1150"/>
      <c r="S92" s="1150"/>
      <c r="T92" s="1150"/>
      <c r="U92" s="1150"/>
      <c r="V92" s="1150"/>
      <c r="W92" s="1150"/>
      <c r="X92" s="1150"/>
    </row>
    <row r="93" ht="36.75" customHeight="1" spans="1:24">
      <c r="A93" s="1151"/>
      <c r="B93" s="1150"/>
      <c r="C93" s="1205" t="s">
        <v>498</v>
      </c>
      <c r="D93" s="1204">
        <v>1</v>
      </c>
      <c r="E93" s="903">
        <v>2</v>
      </c>
      <c r="F93" s="903">
        <v>3</v>
      </c>
      <c r="G93" s="1215" t="s">
        <v>560</v>
      </c>
      <c r="H93" s="1150"/>
      <c r="I93" s="1150"/>
      <c r="J93" s="1150"/>
      <c r="K93" s="1150"/>
      <c r="L93" s="1150"/>
      <c r="M93" s="1150"/>
      <c r="N93" s="1150"/>
      <c r="O93" s="1150"/>
      <c r="P93" s="1150"/>
      <c r="Q93" s="1150"/>
      <c r="R93" s="1150"/>
      <c r="S93" s="1150"/>
      <c r="T93" s="1150"/>
      <c r="U93" s="1150"/>
      <c r="V93" s="1150"/>
      <c r="W93" s="1150"/>
      <c r="X93" s="1150"/>
    </row>
    <row r="94" ht="36.75" customHeight="1" spans="1:24">
      <c r="A94" s="1151"/>
      <c r="B94" s="1150"/>
      <c r="C94" s="1203" t="s">
        <v>500</v>
      </c>
      <c r="D94" s="1204">
        <v>1</v>
      </c>
      <c r="E94" s="906">
        <v>2</v>
      </c>
      <c r="F94" s="906">
        <v>3</v>
      </c>
      <c r="G94" s="1214" t="s">
        <v>560</v>
      </c>
      <c r="H94" s="1150"/>
      <c r="I94" s="1150"/>
      <c r="J94" s="1150"/>
      <c r="K94" s="1150"/>
      <c r="L94" s="1150"/>
      <c r="M94" s="1150"/>
      <c r="N94" s="1150"/>
      <c r="O94" s="1150"/>
      <c r="P94" s="1150"/>
      <c r="Q94" s="1150"/>
      <c r="R94" s="1150"/>
      <c r="S94" s="1150"/>
      <c r="T94" s="1150"/>
      <c r="U94" s="1150"/>
      <c r="V94" s="1150"/>
      <c r="W94" s="1150"/>
      <c r="X94" s="1150"/>
    </row>
    <row r="95" ht="36.75" customHeight="1" spans="1:24">
      <c r="A95" s="1151"/>
      <c r="B95" s="1150"/>
      <c r="C95" s="1205" t="s">
        <v>82</v>
      </c>
      <c r="D95" s="903">
        <v>2</v>
      </c>
      <c r="E95" s="903">
        <v>3</v>
      </c>
      <c r="F95" s="1204">
        <v>1</v>
      </c>
      <c r="G95" s="1215" t="s">
        <v>559</v>
      </c>
      <c r="H95" s="1150"/>
      <c r="I95" s="1150"/>
      <c r="J95" s="1150"/>
      <c r="K95" s="1150"/>
      <c r="L95" s="1150"/>
      <c r="M95" s="1150"/>
      <c r="N95" s="1150"/>
      <c r="O95" s="1150"/>
      <c r="P95" s="1150"/>
      <c r="Q95" s="1150"/>
      <c r="R95" s="1150"/>
      <c r="S95" s="1150"/>
      <c r="T95" s="1150"/>
      <c r="U95" s="1150"/>
      <c r="V95" s="1150"/>
      <c r="W95" s="1150"/>
      <c r="X95" s="1150"/>
    </row>
    <row r="96" ht="36.75" customHeight="1" spans="1:24">
      <c r="A96" s="1151"/>
      <c r="B96" s="1150"/>
      <c r="C96" s="1203" t="s">
        <v>86</v>
      </c>
      <c r="D96" s="1204">
        <v>1</v>
      </c>
      <c r="E96" s="906">
        <v>2</v>
      </c>
      <c r="F96" s="906">
        <v>3</v>
      </c>
      <c r="G96" s="1214" t="s">
        <v>560</v>
      </c>
      <c r="H96" s="1150"/>
      <c r="I96" s="1150"/>
      <c r="J96" s="1150"/>
      <c r="K96" s="1150"/>
      <c r="L96" s="1150"/>
      <c r="M96" s="1150"/>
      <c r="N96" s="1150"/>
      <c r="O96" s="1150"/>
      <c r="P96" s="1150"/>
      <c r="Q96" s="1150"/>
      <c r="R96" s="1150"/>
      <c r="S96" s="1150"/>
      <c r="T96" s="1150"/>
      <c r="U96" s="1150"/>
      <c r="V96" s="1150"/>
      <c r="W96" s="1150"/>
      <c r="X96" s="1150"/>
    </row>
    <row r="97" ht="36.75" customHeight="1" spans="1:24">
      <c r="A97" s="1151"/>
      <c r="B97" s="1150"/>
      <c r="C97" s="1205" t="s">
        <v>504</v>
      </c>
      <c r="D97" s="903">
        <v>2</v>
      </c>
      <c r="E97" s="903">
        <v>3</v>
      </c>
      <c r="F97" s="1204">
        <v>1</v>
      </c>
      <c r="G97" s="1215" t="s">
        <v>559</v>
      </c>
      <c r="H97" s="1150"/>
      <c r="I97" s="1150"/>
      <c r="J97" s="1150"/>
      <c r="K97" s="1150"/>
      <c r="L97" s="1150"/>
      <c r="M97" s="1150"/>
      <c r="N97" s="1150"/>
      <c r="O97" s="1150"/>
      <c r="P97" s="1150"/>
      <c r="Q97" s="1150"/>
      <c r="R97" s="1150"/>
      <c r="S97" s="1150"/>
      <c r="T97" s="1150"/>
      <c r="U97" s="1150"/>
      <c r="V97" s="1150"/>
      <c r="W97" s="1150"/>
      <c r="X97" s="1150"/>
    </row>
    <row r="98" ht="36.75" customHeight="1" spans="1:24">
      <c r="A98" s="1151"/>
      <c r="B98" s="1150"/>
      <c r="C98" s="1203" t="s">
        <v>506</v>
      </c>
      <c r="D98" s="906">
        <v>2</v>
      </c>
      <c r="E98" s="906">
        <v>3</v>
      </c>
      <c r="F98" s="1204">
        <v>1</v>
      </c>
      <c r="G98" s="1214" t="s">
        <v>559</v>
      </c>
      <c r="H98" s="1150"/>
      <c r="I98" s="1150"/>
      <c r="J98" s="1150"/>
      <c r="K98" s="1150"/>
      <c r="L98" s="1150"/>
      <c r="M98" s="1150"/>
      <c r="N98" s="1150"/>
      <c r="O98" s="1150"/>
      <c r="P98" s="1150"/>
      <c r="Q98" s="1150"/>
      <c r="R98" s="1150"/>
      <c r="S98" s="1150"/>
      <c r="T98" s="1150"/>
      <c r="U98" s="1150"/>
      <c r="V98" s="1150"/>
      <c r="W98" s="1150"/>
      <c r="X98" s="1150"/>
    </row>
    <row r="99" ht="36.75" customHeight="1" spans="1:24">
      <c r="A99" s="1151"/>
      <c r="B99" s="1150"/>
      <c r="C99" s="1205" t="s">
        <v>508</v>
      </c>
      <c r="D99" s="1204">
        <v>1</v>
      </c>
      <c r="E99" s="903">
        <v>2</v>
      </c>
      <c r="F99" s="903">
        <v>3</v>
      </c>
      <c r="G99" s="1215" t="s">
        <v>560</v>
      </c>
      <c r="H99" s="1150"/>
      <c r="I99" s="1150"/>
      <c r="J99" s="1150"/>
      <c r="K99" s="1150"/>
      <c r="L99" s="1150"/>
      <c r="M99" s="1150"/>
      <c r="N99" s="1150"/>
      <c r="O99" s="1150"/>
      <c r="P99" s="1150"/>
      <c r="Q99" s="1150"/>
      <c r="R99" s="1150"/>
      <c r="S99" s="1150"/>
      <c r="T99" s="1150"/>
      <c r="U99" s="1150"/>
      <c r="V99" s="1150"/>
      <c r="W99" s="1150"/>
      <c r="X99" s="1150"/>
    </row>
    <row r="100" ht="36.75" customHeight="1" spans="1:24">
      <c r="A100" s="1151"/>
      <c r="B100" s="1150"/>
      <c r="C100" s="1203" t="s">
        <v>510</v>
      </c>
      <c r="D100" s="906">
        <v>3</v>
      </c>
      <c r="E100" s="906">
        <v>2</v>
      </c>
      <c r="F100" s="1204">
        <v>1</v>
      </c>
      <c r="G100" s="1214" t="s">
        <v>558</v>
      </c>
      <c r="H100" s="1150"/>
      <c r="I100" s="1150"/>
      <c r="J100" s="1150"/>
      <c r="K100" s="1150"/>
      <c r="L100" s="1150"/>
      <c r="M100" s="1150"/>
      <c r="N100" s="1150"/>
      <c r="O100" s="1150"/>
      <c r="P100" s="1150"/>
      <c r="Q100" s="1150"/>
      <c r="R100" s="1150"/>
      <c r="S100" s="1150"/>
      <c r="T100" s="1150"/>
      <c r="U100" s="1150"/>
      <c r="V100" s="1150"/>
      <c r="W100" s="1150"/>
      <c r="X100" s="1150"/>
    </row>
    <row r="101" ht="36.75" customHeight="1" spans="1:24">
      <c r="A101" s="1151"/>
      <c r="B101" s="1150"/>
      <c r="C101" s="1205" t="s">
        <v>512</v>
      </c>
      <c r="D101" s="903">
        <v>3</v>
      </c>
      <c r="E101" s="903">
        <v>2</v>
      </c>
      <c r="F101" s="1204">
        <v>1</v>
      </c>
      <c r="G101" s="1215" t="s">
        <v>558</v>
      </c>
      <c r="H101" s="1150"/>
      <c r="I101" s="1150"/>
      <c r="J101" s="1150"/>
      <c r="K101" s="1150"/>
      <c r="L101" s="1150"/>
      <c r="M101" s="1150"/>
      <c r="N101" s="1150"/>
      <c r="O101" s="1150"/>
      <c r="P101" s="1150"/>
      <c r="Q101" s="1150"/>
      <c r="R101" s="1150"/>
      <c r="S101" s="1150"/>
      <c r="T101" s="1150"/>
      <c r="U101" s="1150"/>
      <c r="V101" s="1150"/>
      <c r="W101" s="1150"/>
      <c r="X101" s="1150"/>
    </row>
    <row r="102" ht="36.75" customHeight="1" spans="1:24">
      <c r="A102" s="1151"/>
      <c r="B102" s="1150"/>
      <c r="C102" s="1203" t="s">
        <v>514</v>
      </c>
      <c r="D102" s="1204">
        <v>1</v>
      </c>
      <c r="E102" s="906">
        <v>2</v>
      </c>
      <c r="F102" s="906">
        <v>3</v>
      </c>
      <c r="G102" s="1214" t="s">
        <v>560</v>
      </c>
      <c r="H102" s="1150"/>
      <c r="I102" s="1150"/>
      <c r="J102" s="1150"/>
      <c r="K102" s="1150"/>
      <c r="L102" s="1150"/>
      <c r="M102" s="1150"/>
      <c r="N102" s="1150"/>
      <c r="O102" s="1150"/>
      <c r="P102" s="1150"/>
      <c r="Q102" s="1150"/>
      <c r="R102" s="1150"/>
      <c r="S102" s="1150"/>
      <c r="T102" s="1150"/>
      <c r="U102" s="1150"/>
      <c r="V102" s="1150"/>
      <c r="W102" s="1150"/>
      <c r="X102" s="1150"/>
    </row>
    <row r="103" ht="36.75" customHeight="1" spans="1:24">
      <c r="A103" s="1151"/>
      <c r="B103" s="1150"/>
      <c r="C103" s="1205" t="s">
        <v>516</v>
      </c>
      <c r="D103" s="1204">
        <v>1</v>
      </c>
      <c r="E103" s="903">
        <v>2</v>
      </c>
      <c r="F103" s="903">
        <v>3</v>
      </c>
      <c r="G103" s="1215" t="s">
        <v>560</v>
      </c>
      <c r="H103" s="1150"/>
      <c r="I103" s="1150"/>
      <c r="J103" s="1150"/>
      <c r="K103" s="1150"/>
      <c r="L103" s="1150"/>
      <c r="M103" s="1150"/>
      <c r="N103" s="1150"/>
      <c r="O103" s="1150"/>
      <c r="P103" s="1150"/>
      <c r="Q103" s="1150"/>
      <c r="R103" s="1150"/>
      <c r="S103" s="1150"/>
      <c r="T103" s="1150"/>
      <c r="U103" s="1150"/>
      <c r="V103" s="1150"/>
      <c r="W103" s="1150"/>
      <c r="X103" s="1150"/>
    </row>
    <row r="104" ht="36.75" customHeight="1" spans="1:24">
      <c r="A104" s="1151"/>
      <c r="B104" s="1150"/>
      <c r="C104" s="1203" t="s">
        <v>518</v>
      </c>
      <c r="D104" s="906">
        <v>3</v>
      </c>
      <c r="E104" s="906">
        <v>2</v>
      </c>
      <c r="F104" s="1204">
        <v>1</v>
      </c>
      <c r="G104" s="1214" t="s">
        <v>558</v>
      </c>
      <c r="H104" s="1150"/>
      <c r="I104" s="1150"/>
      <c r="J104" s="1150"/>
      <c r="K104" s="1150"/>
      <c r="L104" s="1150"/>
      <c r="M104" s="1150"/>
      <c r="N104" s="1150"/>
      <c r="O104" s="1150"/>
      <c r="P104" s="1150"/>
      <c r="Q104" s="1150"/>
      <c r="R104" s="1150"/>
      <c r="S104" s="1150"/>
      <c r="T104" s="1150"/>
      <c r="U104" s="1150"/>
      <c r="V104" s="1150"/>
      <c r="W104" s="1150"/>
      <c r="X104" s="1150"/>
    </row>
    <row r="105" ht="36.75" customHeight="1" spans="1:24">
      <c r="A105" s="1151"/>
      <c r="B105" s="1150"/>
      <c r="C105" s="1205" t="s">
        <v>562</v>
      </c>
      <c r="D105" s="903">
        <v>22</v>
      </c>
      <c r="E105" s="903">
        <v>35</v>
      </c>
      <c r="F105" s="903">
        <v>28</v>
      </c>
      <c r="G105" s="1215" t="s">
        <v>559</v>
      </c>
      <c r="H105" s="1150"/>
      <c r="I105" s="1150"/>
      <c r="J105" s="1150"/>
      <c r="K105" s="1150"/>
      <c r="L105" s="1150"/>
      <c r="M105" s="1150"/>
      <c r="N105" s="1150"/>
      <c r="O105" s="1150"/>
      <c r="P105" s="1150"/>
      <c r="Q105" s="1150"/>
      <c r="R105" s="1150"/>
      <c r="S105" s="1150"/>
      <c r="T105" s="1150"/>
      <c r="U105" s="1150"/>
      <c r="V105" s="1150"/>
      <c r="W105" s="1150"/>
      <c r="X105" s="1150"/>
    </row>
    <row r="106" ht="36.75" customHeight="1" spans="1:24">
      <c r="A106" s="1151"/>
      <c r="B106" s="1150"/>
      <c r="C106" s="1150"/>
      <c r="D106" s="1150"/>
      <c r="E106" s="1150"/>
      <c r="F106" s="1150"/>
      <c r="G106" s="1150"/>
      <c r="H106" s="1150"/>
      <c r="I106" s="1150"/>
      <c r="J106" s="1150"/>
      <c r="K106" s="1150"/>
      <c r="L106" s="1150"/>
      <c r="M106" s="1150"/>
      <c r="N106" s="1150"/>
      <c r="O106" s="1150"/>
      <c r="P106" s="1150"/>
      <c r="Q106" s="1150"/>
      <c r="R106" s="1150"/>
      <c r="S106" s="1150"/>
      <c r="T106" s="1150"/>
      <c r="U106" s="1150"/>
      <c r="V106" s="1150"/>
      <c r="W106" s="1150"/>
      <c r="X106" s="1150"/>
    </row>
    <row r="107" ht="36.75" customHeight="1" spans="1:24">
      <c r="A107" s="1151"/>
      <c r="B107" s="1150"/>
      <c r="C107" s="1150"/>
      <c r="D107" s="1150"/>
      <c r="E107" s="1150"/>
      <c r="F107" s="1150"/>
      <c r="G107" s="1150"/>
      <c r="H107" s="1150"/>
      <c r="I107" s="1150"/>
      <c r="J107" s="1150"/>
      <c r="K107" s="1150"/>
      <c r="L107" s="1150"/>
      <c r="M107" s="1150"/>
      <c r="N107" s="1150"/>
      <c r="O107" s="1150"/>
      <c r="P107" s="1150"/>
      <c r="Q107" s="1150"/>
      <c r="R107" s="1150"/>
      <c r="S107" s="1150"/>
      <c r="T107" s="1150"/>
      <c r="U107" s="1150"/>
      <c r="V107" s="1150"/>
      <c r="W107" s="1150"/>
      <c r="X107" s="1150"/>
    </row>
    <row r="108" ht="36.75" customHeight="1" spans="1:24">
      <c r="A108" s="1151"/>
      <c r="B108" s="1150"/>
      <c r="C108" s="1150"/>
      <c r="D108" s="1150"/>
      <c r="E108" s="1150"/>
      <c r="F108" s="1150"/>
      <c r="G108" s="1150"/>
      <c r="H108" s="1150"/>
      <c r="I108" s="1150"/>
      <c r="J108" s="1150"/>
      <c r="K108" s="1150"/>
      <c r="L108" s="1150"/>
      <c r="M108" s="1150"/>
      <c r="N108" s="1150"/>
      <c r="O108" s="1150"/>
      <c r="P108" s="1150"/>
      <c r="Q108" s="1150"/>
      <c r="R108" s="1150"/>
      <c r="S108" s="1150"/>
      <c r="T108" s="1150"/>
      <c r="U108" s="1150"/>
      <c r="V108" s="1150"/>
      <c r="W108" s="1150"/>
      <c r="X108" s="1150"/>
    </row>
    <row r="109" ht="45.75" customHeight="1" spans="1:24">
      <c r="A109" s="1151"/>
      <c r="B109" s="1150"/>
      <c r="C109" s="1206" t="s">
        <v>362</v>
      </c>
      <c r="D109" s="1206" t="s">
        <v>563</v>
      </c>
      <c r="E109" s="1206" t="s">
        <v>564</v>
      </c>
      <c r="F109" s="1216" t="s">
        <v>565</v>
      </c>
      <c r="G109" s="1206" t="s">
        <v>566</v>
      </c>
      <c r="H109" s="1206" t="s">
        <v>50</v>
      </c>
      <c r="I109" s="1150"/>
      <c r="J109" s="1150"/>
      <c r="K109" s="1150"/>
      <c r="L109" s="1150"/>
      <c r="M109" s="1150"/>
      <c r="N109" s="1150"/>
      <c r="O109" s="1150"/>
      <c r="P109" s="1150"/>
      <c r="Q109" s="1150"/>
      <c r="R109" s="1150"/>
      <c r="S109" s="1150"/>
      <c r="T109" s="1150"/>
      <c r="U109" s="1150"/>
      <c r="V109" s="1150"/>
      <c r="W109" s="1150"/>
      <c r="X109" s="1150"/>
    </row>
    <row r="110" ht="36.75" customHeight="1" spans="1:24">
      <c r="A110" s="1151"/>
      <c r="B110" s="1150"/>
      <c r="C110" s="902" t="s">
        <v>567</v>
      </c>
      <c r="D110" s="1041">
        <v>4500</v>
      </c>
      <c r="E110" s="1041">
        <v>3800</v>
      </c>
      <c r="F110" s="1041">
        <v>5000</v>
      </c>
      <c r="G110" s="1041">
        <v>6084</v>
      </c>
      <c r="H110" s="1197" t="s">
        <v>568</v>
      </c>
      <c r="I110" s="1150"/>
      <c r="J110" s="1150"/>
      <c r="K110" s="1150"/>
      <c r="L110" s="1150"/>
      <c r="M110" s="1150"/>
      <c r="N110" s="1150"/>
      <c r="O110" s="1150"/>
      <c r="P110" s="1150"/>
      <c r="Q110" s="1150"/>
      <c r="R110" s="1150"/>
      <c r="S110" s="1150"/>
      <c r="T110" s="1150"/>
      <c r="U110" s="1150"/>
      <c r="V110" s="1150"/>
      <c r="W110" s="1150"/>
      <c r="X110" s="1150"/>
    </row>
    <row r="111" ht="36.75" customHeight="1" spans="1:24">
      <c r="A111" s="1151"/>
      <c r="B111" s="1150"/>
      <c r="C111" s="905" t="s">
        <v>569</v>
      </c>
      <c r="D111" s="1045">
        <v>800</v>
      </c>
      <c r="E111" s="1045">
        <v>700</v>
      </c>
      <c r="F111" s="1045">
        <v>850</v>
      </c>
      <c r="G111" s="1045">
        <v>747</v>
      </c>
      <c r="H111" s="1176" t="s">
        <v>570</v>
      </c>
      <c r="I111" s="1150"/>
      <c r="J111" s="1150"/>
      <c r="K111" s="1150"/>
      <c r="L111" s="1150"/>
      <c r="M111" s="1150"/>
      <c r="N111" s="1150"/>
      <c r="O111" s="1150"/>
      <c r="P111" s="1150"/>
      <c r="Q111" s="1150"/>
      <c r="R111" s="1150"/>
      <c r="S111" s="1150"/>
      <c r="T111" s="1150"/>
      <c r="U111" s="1150"/>
      <c r="V111" s="1150"/>
      <c r="W111" s="1150"/>
      <c r="X111" s="1150"/>
    </row>
    <row r="112" ht="36.75" customHeight="1" spans="1:24">
      <c r="A112" s="1151"/>
      <c r="B112" s="1150"/>
      <c r="C112" s="902" t="s">
        <v>571</v>
      </c>
      <c r="D112" s="1041">
        <v>160</v>
      </c>
      <c r="E112" s="1041">
        <v>140</v>
      </c>
      <c r="F112" s="1041">
        <v>175</v>
      </c>
      <c r="G112" s="1041">
        <v>170.2</v>
      </c>
      <c r="H112" s="1197" t="s">
        <v>572</v>
      </c>
      <c r="I112" s="1150"/>
      <c r="J112" s="1150"/>
      <c r="K112" s="1150"/>
      <c r="L112" s="1150"/>
      <c r="M112" s="1150"/>
      <c r="N112" s="1150"/>
      <c r="O112" s="1150"/>
      <c r="P112" s="1150"/>
      <c r="Q112" s="1150"/>
      <c r="R112" s="1150"/>
      <c r="S112" s="1150"/>
      <c r="T112" s="1150"/>
      <c r="U112" s="1150"/>
      <c r="V112" s="1150"/>
      <c r="W112" s="1150"/>
      <c r="X112" s="1150"/>
    </row>
    <row r="113" ht="36.75" customHeight="1" spans="1:24">
      <c r="A113" s="1151"/>
      <c r="B113" s="1150"/>
      <c r="C113" s="905" t="s">
        <v>573</v>
      </c>
      <c r="D113" s="1045">
        <v>90</v>
      </c>
      <c r="E113" s="1045">
        <v>80</v>
      </c>
      <c r="F113" s="1045">
        <v>100</v>
      </c>
      <c r="G113" s="1045">
        <v>99.7</v>
      </c>
      <c r="H113" s="1176" t="s">
        <v>574</v>
      </c>
      <c r="I113" s="1150"/>
      <c r="J113" s="1150"/>
      <c r="K113" s="1150"/>
      <c r="L113" s="1150"/>
      <c r="M113" s="1150"/>
      <c r="N113" s="1150"/>
      <c r="O113" s="1150"/>
      <c r="P113" s="1150"/>
      <c r="Q113" s="1150"/>
      <c r="R113" s="1150"/>
      <c r="S113" s="1150"/>
      <c r="T113" s="1150"/>
      <c r="U113" s="1150"/>
      <c r="V113" s="1150"/>
      <c r="W113" s="1150"/>
      <c r="X113" s="1150"/>
    </row>
    <row r="114" ht="36.75" customHeight="1" spans="1:24">
      <c r="A114" s="1151"/>
      <c r="B114" s="1150"/>
      <c r="C114" s="902" t="s">
        <v>575</v>
      </c>
      <c r="D114" s="1041">
        <v>70</v>
      </c>
      <c r="E114" s="1041">
        <v>60</v>
      </c>
      <c r="F114" s="1041">
        <v>80</v>
      </c>
      <c r="G114" s="1041">
        <v>77.9</v>
      </c>
      <c r="H114" s="1197" t="s">
        <v>576</v>
      </c>
      <c r="I114" s="1150"/>
      <c r="J114" s="1150"/>
      <c r="K114" s="1150"/>
      <c r="L114" s="1150"/>
      <c r="M114" s="1150"/>
      <c r="N114" s="1150"/>
      <c r="O114" s="1150"/>
      <c r="P114" s="1150"/>
      <c r="Q114" s="1150"/>
      <c r="R114" s="1150"/>
      <c r="S114" s="1150"/>
      <c r="T114" s="1150"/>
      <c r="U114" s="1150"/>
      <c r="V114" s="1150"/>
      <c r="W114" s="1150"/>
      <c r="X114" s="1150"/>
    </row>
    <row r="115" ht="36.75" customHeight="1" spans="1:24">
      <c r="A115" s="1151"/>
      <c r="B115" s="1150"/>
      <c r="C115" s="905" t="s">
        <v>506</v>
      </c>
      <c r="D115" s="1044">
        <v>0.052</v>
      </c>
      <c r="E115" s="1044">
        <v>0.05</v>
      </c>
      <c r="F115" s="1044">
        <v>0.055</v>
      </c>
      <c r="G115" s="1044">
        <v>0.054</v>
      </c>
      <c r="H115" s="1176" t="s">
        <v>577</v>
      </c>
      <c r="I115" s="1150"/>
      <c r="J115" s="1150"/>
      <c r="K115" s="1150"/>
      <c r="L115" s="1150"/>
      <c r="M115" s="1150"/>
      <c r="N115" s="1150"/>
      <c r="O115" s="1150"/>
      <c r="P115" s="1150"/>
      <c r="Q115" s="1150"/>
      <c r="R115" s="1150"/>
      <c r="S115" s="1150"/>
      <c r="T115" s="1150"/>
      <c r="U115" s="1150"/>
      <c r="V115" s="1150"/>
      <c r="W115" s="1150"/>
      <c r="X115" s="1150"/>
    </row>
    <row r="116" ht="36.75" customHeight="1" spans="1:24">
      <c r="A116" s="1151"/>
      <c r="B116" s="1150"/>
      <c r="C116" s="902" t="s">
        <v>504</v>
      </c>
      <c r="D116" s="1046">
        <v>0.14</v>
      </c>
      <c r="E116" s="1046">
        <v>0.135</v>
      </c>
      <c r="F116" s="1046">
        <v>0.15</v>
      </c>
      <c r="G116" s="1046">
        <v>0.138</v>
      </c>
      <c r="H116" s="1197" t="s">
        <v>578</v>
      </c>
      <c r="I116" s="1150"/>
      <c r="J116" s="1150"/>
      <c r="K116" s="1150"/>
      <c r="L116" s="1150"/>
      <c r="M116" s="1150"/>
      <c r="N116" s="1150"/>
      <c r="O116" s="1150"/>
      <c r="P116" s="1150"/>
      <c r="Q116" s="1150"/>
      <c r="R116" s="1150"/>
      <c r="S116" s="1150"/>
      <c r="T116" s="1150"/>
      <c r="U116" s="1150"/>
      <c r="V116" s="1150"/>
      <c r="W116" s="1150"/>
      <c r="X116" s="1150"/>
    </row>
    <row r="117" ht="36.75" customHeight="1" spans="1:24">
      <c r="A117" s="1151"/>
      <c r="B117" s="1150"/>
      <c r="C117" s="905" t="s">
        <v>579</v>
      </c>
      <c r="D117" s="1045">
        <v>200</v>
      </c>
      <c r="E117" s="1045">
        <v>180</v>
      </c>
      <c r="F117" s="1045">
        <v>220</v>
      </c>
      <c r="G117" s="1045">
        <v>215.3</v>
      </c>
      <c r="H117" s="1176" t="s">
        <v>580</v>
      </c>
      <c r="I117" s="1150"/>
      <c r="J117" s="1150"/>
      <c r="K117" s="1150"/>
      <c r="L117" s="1150"/>
      <c r="M117" s="1150"/>
      <c r="N117" s="1150"/>
      <c r="O117" s="1150"/>
      <c r="P117" s="1150"/>
      <c r="Q117" s="1150"/>
      <c r="R117" s="1150"/>
      <c r="S117" s="1150"/>
      <c r="T117" s="1150"/>
      <c r="U117" s="1150"/>
      <c r="V117" s="1150"/>
      <c r="W117" s="1150"/>
      <c r="X117" s="1150"/>
    </row>
    <row r="118" ht="36.75" customHeight="1" spans="1:24">
      <c r="A118" s="1151"/>
      <c r="B118" s="1150"/>
      <c r="C118" s="902" t="s">
        <v>581</v>
      </c>
      <c r="D118" s="1041">
        <v>1043</v>
      </c>
      <c r="E118" s="1041">
        <v>1898</v>
      </c>
      <c r="F118" s="1041">
        <v>407</v>
      </c>
      <c r="G118" s="1041">
        <v>712</v>
      </c>
      <c r="H118" s="1197" t="s">
        <v>582</v>
      </c>
      <c r="I118" s="1150"/>
      <c r="J118" s="1150"/>
      <c r="K118" s="1150"/>
      <c r="L118" s="1150"/>
      <c r="M118" s="1150"/>
      <c r="N118" s="1150"/>
      <c r="O118" s="1150"/>
      <c r="P118" s="1150"/>
      <c r="Q118" s="1150"/>
      <c r="R118" s="1150"/>
      <c r="S118" s="1150"/>
      <c r="T118" s="1150"/>
      <c r="U118" s="1150"/>
      <c r="V118" s="1150"/>
      <c r="W118" s="1150"/>
      <c r="X118" s="1150"/>
    </row>
    <row r="119" ht="36.75" customHeight="1" spans="1:24">
      <c r="A119" s="1151"/>
      <c r="B119" s="1150"/>
      <c r="C119" s="905" t="s">
        <v>583</v>
      </c>
      <c r="D119" s="1045">
        <v>5.215</v>
      </c>
      <c r="E119" s="1045">
        <v>10.544</v>
      </c>
      <c r="F119" s="1045">
        <v>1.85</v>
      </c>
      <c r="G119" s="1045">
        <v>3.307</v>
      </c>
      <c r="H119" s="1176" t="s">
        <v>584</v>
      </c>
      <c r="I119" s="1150"/>
      <c r="J119" s="1150"/>
      <c r="K119" s="1150"/>
      <c r="L119" s="1150"/>
      <c r="M119" s="1150"/>
      <c r="N119" s="1150"/>
      <c r="O119" s="1150"/>
      <c r="P119" s="1150"/>
      <c r="Q119" s="1150"/>
      <c r="R119" s="1150"/>
      <c r="S119" s="1150"/>
      <c r="T119" s="1150"/>
      <c r="U119" s="1150"/>
      <c r="V119" s="1150"/>
      <c r="W119" s="1150"/>
      <c r="X119" s="1150"/>
    </row>
    <row r="120" ht="36.75" customHeight="1" spans="1:24">
      <c r="A120" s="1151"/>
      <c r="B120" s="1150"/>
      <c r="C120" s="902" t="s">
        <v>510</v>
      </c>
      <c r="D120" s="1207">
        <v>0.4</v>
      </c>
      <c r="E120" s="1207">
        <v>0.42</v>
      </c>
      <c r="F120" s="1207">
        <v>0.39</v>
      </c>
      <c r="G120" s="1046">
        <v>0.381</v>
      </c>
      <c r="H120" s="1197" t="s">
        <v>585</v>
      </c>
      <c r="I120" s="1150"/>
      <c r="J120" s="1150"/>
      <c r="K120" s="1150"/>
      <c r="L120" s="1150"/>
      <c r="M120" s="1150"/>
      <c r="N120" s="1150"/>
      <c r="O120" s="1150"/>
      <c r="P120" s="1150"/>
      <c r="Q120" s="1150"/>
      <c r="R120" s="1150"/>
      <c r="S120" s="1150"/>
      <c r="T120" s="1150"/>
      <c r="U120" s="1150"/>
      <c r="V120" s="1150"/>
      <c r="W120" s="1150"/>
      <c r="X120" s="1150"/>
    </row>
    <row r="121" ht="36.75" customHeight="1" spans="1:24">
      <c r="A121" s="1151"/>
      <c r="B121" s="1150"/>
      <c r="C121" s="905" t="s">
        <v>512</v>
      </c>
      <c r="D121" s="1043">
        <v>0.65</v>
      </c>
      <c r="E121" s="1043">
        <v>0.6</v>
      </c>
      <c r="F121" s="1043">
        <v>0.7</v>
      </c>
      <c r="G121" s="1044">
        <v>0.709</v>
      </c>
      <c r="H121" s="1176" t="s">
        <v>586</v>
      </c>
      <c r="I121" s="1150"/>
      <c r="J121" s="1150"/>
      <c r="K121" s="1150"/>
      <c r="L121" s="1150"/>
      <c r="M121" s="1150"/>
      <c r="N121" s="1150"/>
      <c r="O121" s="1150"/>
      <c r="P121" s="1150"/>
      <c r="Q121" s="1150"/>
      <c r="R121" s="1150"/>
      <c r="S121" s="1150"/>
      <c r="T121" s="1150"/>
      <c r="U121" s="1150"/>
      <c r="V121" s="1150"/>
      <c r="W121" s="1150"/>
      <c r="X121" s="1150"/>
    </row>
    <row r="122" ht="36.75" customHeight="1" spans="1:24">
      <c r="A122" s="1151"/>
      <c r="B122" s="1150"/>
      <c r="C122" s="902" t="s">
        <v>514</v>
      </c>
      <c r="D122" s="1046">
        <v>0.012</v>
      </c>
      <c r="E122" s="1046">
        <v>0.013</v>
      </c>
      <c r="F122" s="1046">
        <v>0.01</v>
      </c>
      <c r="G122" s="1046">
        <v>0.01</v>
      </c>
      <c r="H122" s="1197" t="s">
        <v>587</v>
      </c>
      <c r="I122" s="1150"/>
      <c r="J122" s="1150"/>
      <c r="K122" s="1150"/>
      <c r="L122" s="1150"/>
      <c r="M122" s="1150"/>
      <c r="N122" s="1150"/>
      <c r="O122" s="1150"/>
      <c r="P122" s="1150"/>
      <c r="Q122" s="1150"/>
      <c r="R122" s="1150"/>
      <c r="S122" s="1150"/>
      <c r="T122" s="1150"/>
      <c r="U122" s="1150"/>
      <c r="V122" s="1150"/>
      <c r="W122" s="1150"/>
      <c r="X122" s="1150"/>
    </row>
    <row r="123" ht="36.75" customHeight="1" spans="1:24">
      <c r="A123" s="1151"/>
      <c r="B123" s="1150"/>
      <c r="C123" s="757"/>
      <c r="D123" s="1150"/>
      <c r="E123" s="1150"/>
      <c r="F123" s="1150"/>
      <c r="G123" s="1150"/>
      <c r="H123" s="1150"/>
      <c r="I123" s="1150"/>
      <c r="J123" s="1150"/>
      <c r="K123" s="1150"/>
      <c r="L123" s="1150"/>
      <c r="M123" s="1150"/>
      <c r="N123" s="1150"/>
      <c r="O123" s="1150"/>
      <c r="P123" s="1150"/>
      <c r="Q123" s="1150"/>
      <c r="R123" s="1150"/>
      <c r="S123" s="1150"/>
      <c r="T123" s="1150"/>
      <c r="U123" s="1150"/>
      <c r="V123" s="1150"/>
      <c r="W123" s="1150"/>
      <c r="X123" s="1150"/>
    </row>
    <row r="124" ht="50.25" customHeight="1" spans="1:24">
      <c r="A124" s="1151"/>
      <c r="B124" s="1150"/>
      <c r="C124" s="1208" t="s">
        <v>362</v>
      </c>
      <c r="D124" s="1209" t="s">
        <v>588</v>
      </c>
      <c r="E124" s="1209" t="s">
        <v>589</v>
      </c>
      <c r="F124" s="1217" t="s">
        <v>590</v>
      </c>
      <c r="G124" s="1218" t="s">
        <v>50</v>
      </c>
      <c r="H124" s="1150"/>
      <c r="I124" s="1150"/>
      <c r="J124" s="1150"/>
      <c r="K124" s="1150"/>
      <c r="L124" s="1150"/>
      <c r="M124" s="1150"/>
      <c r="N124" s="1150"/>
      <c r="O124" s="1150"/>
      <c r="P124" s="1150"/>
      <c r="Q124" s="1150"/>
      <c r="R124" s="1150"/>
      <c r="S124" s="1150"/>
      <c r="T124" s="1150"/>
      <c r="U124" s="1150"/>
      <c r="V124" s="1150"/>
      <c r="W124" s="1150"/>
      <c r="X124" s="1150"/>
    </row>
    <row r="125" ht="36.75" customHeight="1" spans="1:24">
      <c r="A125" s="1151"/>
      <c r="B125" s="1150"/>
      <c r="C125" s="1205" t="s">
        <v>567</v>
      </c>
      <c r="D125" s="1041">
        <v>6084</v>
      </c>
      <c r="E125" s="1041">
        <v>5609</v>
      </c>
      <c r="F125" s="1041">
        <v>4359</v>
      </c>
      <c r="G125" s="1073" t="s">
        <v>568</v>
      </c>
      <c r="H125" s="1150"/>
      <c r="I125" s="1150"/>
      <c r="J125" s="1150"/>
      <c r="K125" s="1150"/>
      <c r="L125" s="1150"/>
      <c r="M125" s="1150"/>
      <c r="N125" s="1150"/>
      <c r="O125" s="1150"/>
      <c r="P125" s="1150"/>
      <c r="Q125" s="1150"/>
      <c r="R125" s="1150"/>
      <c r="S125" s="1150"/>
      <c r="T125" s="1150"/>
      <c r="U125" s="1150"/>
      <c r="V125" s="1150"/>
      <c r="W125" s="1150"/>
      <c r="X125" s="1150"/>
    </row>
    <row r="126" ht="36.75" customHeight="1" spans="1:24">
      <c r="A126" s="1151"/>
      <c r="B126" s="1150"/>
      <c r="C126" s="1203" t="s">
        <v>569</v>
      </c>
      <c r="D126" s="1045">
        <v>747</v>
      </c>
      <c r="E126" s="1045">
        <v>679</v>
      </c>
      <c r="F126" s="1045">
        <v>603</v>
      </c>
      <c r="G126" s="1074" t="s">
        <v>570</v>
      </c>
      <c r="H126" s="1150"/>
      <c r="I126" s="1150"/>
      <c r="J126" s="1150"/>
      <c r="K126" s="1150"/>
      <c r="L126" s="1150"/>
      <c r="M126" s="1150"/>
      <c r="N126" s="1150"/>
      <c r="O126" s="1150"/>
      <c r="P126" s="1150"/>
      <c r="Q126" s="1150"/>
      <c r="R126" s="1150"/>
      <c r="S126" s="1150"/>
      <c r="T126" s="1150"/>
      <c r="U126" s="1150"/>
      <c r="V126" s="1150"/>
      <c r="W126" s="1150"/>
      <c r="X126" s="1150"/>
    </row>
    <row r="127" ht="63.75" customHeight="1" spans="1:24">
      <c r="A127" s="1151"/>
      <c r="B127" s="1150"/>
      <c r="C127" s="1164" t="s">
        <v>591</v>
      </c>
      <c r="D127" s="1165" t="s">
        <v>592</v>
      </c>
      <c r="E127" s="1165" t="s">
        <v>592</v>
      </c>
      <c r="F127" s="1165" t="s">
        <v>593</v>
      </c>
      <c r="G127" s="1073" t="s">
        <v>594</v>
      </c>
      <c r="H127" s="1150"/>
      <c r="I127" s="1150"/>
      <c r="J127" s="1150"/>
      <c r="K127" s="1150"/>
      <c r="L127" s="1150"/>
      <c r="M127" s="1150"/>
      <c r="N127" s="1150"/>
      <c r="O127" s="1150"/>
      <c r="P127" s="1150"/>
      <c r="Q127" s="1150"/>
      <c r="R127" s="1150"/>
      <c r="S127" s="1150"/>
      <c r="T127" s="1150"/>
      <c r="U127" s="1150"/>
      <c r="V127" s="1150"/>
      <c r="W127" s="1150"/>
      <c r="X127" s="1150"/>
    </row>
    <row r="128" ht="36.75" customHeight="1" spans="1:24">
      <c r="A128" s="1151"/>
      <c r="B128" s="1150"/>
      <c r="C128" s="1203" t="s">
        <v>571</v>
      </c>
      <c r="D128" s="1045">
        <v>170.2</v>
      </c>
      <c r="E128" s="1045">
        <v>144.7</v>
      </c>
      <c r="F128" s="1045">
        <v>121.7</v>
      </c>
      <c r="G128" s="1074" t="s">
        <v>572</v>
      </c>
      <c r="H128" s="1150"/>
      <c r="I128" s="1150"/>
      <c r="J128" s="1150"/>
      <c r="K128" s="1150"/>
      <c r="L128" s="1150"/>
      <c r="M128" s="1150"/>
      <c r="N128" s="1150"/>
      <c r="O128" s="1150"/>
      <c r="P128" s="1150"/>
      <c r="Q128" s="1150"/>
      <c r="R128" s="1150"/>
      <c r="S128" s="1150"/>
      <c r="T128" s="1150"/>
      <c r="U128" s="1150"/>
      <c r="V128" s="1150"/>
      <c r="W128" s="1150"/>
      <c r="X128" s="1150"/>
    </row>
    <row r="129" ht="36.75" customHeight="1" spans="1:24">
      <c r="A129" s="1151"/>
      <c r="B129" s="1150"/>
      <c r="C129" s="1205" t="s">
        <v>573</v>
      </c>
      <c r="D129" s="1041">
        <v>99.7</v>
      </c>
      <c r="E129" s="1041">
        <v>81.2</v>
      </c>
      <c r="F129" s="1041">
        <v>68.3</v>
      </c>
      <c r="G129" s="1073" t="s">
        <v>574</v>
      </c>
      <c r="H129" s="1150"/>
      <c r="I129" s="1150"/>
      <c r="J129" s="1150"/>
      <c r="K129" s="1150"/>
      <c r="L129" s="1150"/>
      <c r="M129" s="1150"/>
      <c r="N129" s="1150"/>
      <c r="O129" s="1150"/>
      <c r="P129" s="1150"/>
      <c r="Q129" s="1150"/>
      <c r="R129" s="1150"/>
      <c r="S129" s="1150"/>
      <c r="T129" s="1150"/>
      <c r="U129" s="1150"/>
      <c r="V129" s="1150"/>
      <c r="W129" s="1150"/>
      <c r="X129" s="1150"/>
    </row>
    <row r="130" ht="36.75" customHeight="1" spans="1:24">
      <c r="A130" s="1151"/>
      <c r="B130" s="1150"/>
      <c r="C130" s="1203" t="s">
        <v>575</v>
      </c>
      <c r="D130" s="1045">
        <v>77.9</v>
      </c>
      <c r="E130" s="1045">
        <v>62.3</v>
      </c>
      <c r="F130" s="1045">
        <v>53.1</v>
      </c>
      <c r="G130" s="1074" t="s">
        <v>576</v>
      </c>
      <c r="H130" s="1150"/>
      <c r="I130" s="1150"/>
      <c r="J130" s="1150"/>
      <c r="K130" s="1150"/>
      <c r="L130" s="1150"/>
      <c r="M130" s="1150"/>
      <c r="N130" s="1150"/>
      <c r="O130" s="1150"/>
      <c r="P130" s="1150"/>
      <c r="Q130" s="1150"/>
      <c r="R130" s="1150"/>
      <c r="S130" s="1150"/>
      <c r="T130" s="1150"/>
      <c r="U130" s="1150"/>
      <c r="V130" s="1150"/>
      <c r="W130" s="1150"/>
      <c r="X130" s="1150"/>
    </row>
    <row r="131" ht="36.75" customHeight="1" spans="1:24">
      <c r="A131" s="1151"/>
      <c r="B131" s="1150"/>
      <c r="C131" s="1205" t="s">
        <v>506</v>
      </c>
      <c r="D131" s="1046">
        <v>0.054</v>
      </c>
      <c r="E131" s="1046">
        <v>0.047</v>
      </c>
      <c r="F131" s="1046">
        <v>0.051</v>
      </c>
      <c r="G131" s="1073" t="s">
        <v>577</v>
      </c>
      <c r="H131" s="1150"/>
      <c r="I131" s="1150"/>
      <c r="J131" s="1150"/>
      <c r="K131" s="1150"/>
      <c r="L131" s="1150"/>
      <c r="M131" s="1150"/>
      <c r="N131" s="1150"/>
      <c r="O131" s="1150"/>
      <c r="P131" s="1150"/>
      <c r="Q131" s="1150"/>
      <c r="R131" s="1150"/>
      <c r="S131" s="1150"/>
      <c r="T131" s="1150"/>
      <c r="U131" s="1150"/>
      <c r="V131" s="1150"/>
      <c r="W131" s="1150"/>
      <c r="X131" s="1150"/>
    </row>
    <row r="132" ht="36.75" customHeight="1" spans="1:24">
      <c r="A132" s="1151"/>
      <c r="B132" s="1150"/>
      <c r="C132" s="1203" t="s">
        <v>504</v>
      </c>
      <c r="D132" s="1044">
        <v>0.138</v>
      </c>
      <c r="E132" s="1044">
        <v>0.139</v>
      </c>
      <c r="F132" s="1044">
        <v>0.175</v>
      </c>
      <c r="G132" s="1074" t="s">
        <v>578</v>
      </c>
      <c r="H132" s="1150"/>
      <c r="I132" s="1150"/>
      <c r="J132" s="1150"/>
      <c r="K132" s="1150"/>
      <c r="L132" s="1150"/>
      <c r="M132" s="1150"/>
      <c r="N132" s="1150"/>
      <c r="O132" s="1150"/>
      <c r="P132" s="1150"/>
      <c r="Q132" s="1150"/>
      <c r="R132" s="1150"/>
      <c r="S132" s="1150"/>
      <c r="T132" s="1150"/>
      <c r="U132" s="1150"/>
      <c r="V132" s="1150"/>
      <c r="W132" s="1150"/>
      <c r="X132" s="1150"/>
    </row>
    <row r="133" ht="36.75" customHeight="1" spans="1:24">
      <c r="A133" s="1151"/>
      <c r="B133" s="1150"/>
      <c r="C133" s="1205" t="s">
        <v>579</v>
      </c>
      <c r="D133" s="1041">
        <v>215.3</v>
      </c>
      <c r="E133" s="1041">
        <v>207.7</v>
      </c>
      <c r="F133" s="1041">
        <v>142.7</v>
      </c>
      <c r="G133" s="1073" t="s">
        <v>580</v>
      </c>
      <c r="H133" s="1150"/>
      <c r="I133" s="1150"/>
      <c r="J133" s="1150"/>
      <c r="K133" s="1150"/>
      <c r="L133" s="1150"/>
      <c r="M133" s="1150"/>
      <c r="N133" s="1150"/>
      <c r="O133" s="1150"/>
      <c r="P133" s="1150"/>
      <c r="Q133" s="1150"/>
      <c r="R133" s="1150"/>
      <c r="S133" s="1150"/>
      <c r="T133" s="1150"/>
      <c r="U133" s="1150"/>
      <c r="V133" s="1150"/>
      <c r="W133" s="1150"/>
      <c r="X133" s="1150"/>
    </row>
    <row r="134" ht="36.75" customHeight="1" spans="1:24">
      <c r="A134" s="1151"/>
      <c r="B134" s="1150"/>
      <c r="C134" s="1203" t="s">
        <v>581</v>
      </c>
      <c r="D134" s="1045">
        <v>712</v>
      </c>
      <c r="E134" s="1045">
        <v>712</v>
      </c>
      <c r="F134" s="1045">
        <v>712</v>
      </c>
      <c r="G134" s="1074" t="s">
        <v>582</v>
      </c>
      <c r="H134" s="1150"/>
      <c r="I134" s="1150"/>
      <c r="J134" s="1150"/>
      <c r="K134" s="1150"/>
      <c r="L134" s="1150"/>
      <c r="M134" s="1150"/>
      <c r="N134" s="1150"/>
      <c r="O134" s="1150"/>
      <c r="P134" s="1150"/>
      <c r="Q134" s="1150"/>
      <c r="R134" s="1150"/>
      <c r="S134" s="1150"/>
      <c r="T134" s="1150"/>
      <c r="U134" s="1150"/>
      <c r="V134" s="1150"/>
      <c r="W134" s="1150"/>
      <c r="X134" s="1150"/>
    </row>
    <row r="135" ht="36.75" customHeight="1" spans="1:24">
      <c r="A135" s="1151"/>
      <c r="B135" s="1150"/>
      <c r="C135" s="1205" t="s">
        <v>595</v>
      </c>
      <c r="D135" s="1041">
        <v>3.3</v>
      </c>
      <c r="E135" s="1041">
        <v>3.4</v>
      </c>
      <c r="F135" s="1041">
        <v>5</v>
      </c>
      <c r="G135" s="1073" t="s">
        <v>584</v>
      </c>
      <c r="H135" s="1150"/>
      <c r="I135" s="1150"/>
      <c r="J135" s="1150"/>
      <c r="K135" s="1150"/>
      <c r="L135" s="1150"/>
      <c r="M135" s="1150"/>
      <c r="N135" s="1150"/>
      <c r="O135" s="1150"/>
      <c r="P135" s="1150"/>
      <c r="Q135" s="1150"/>
      <c r="R135" s="1150"/>
      <c r="S135" s="1150"/>
      <c r="T135" s="1150"/>
      <c r="U135" s="1150"/>
      <c r="V135" s="1150"/>
      <c r="W135" s="1150"/>
      <c r="X135" s="1150"/>
    </row>
    <row r="136" ht="36.75" customHeight="1" spans="1:24">
      <c r="A136" s="1151"/>
      <c r="B136" s="1150"/>
      <c r="C136" s="1203" t="s">
        <v>510</v>
      </c>
      <c r="D136" s="1044">
        <v>0.381</v>
      </c>
      <c r="E136" s="1044">
        <v>0.411</v>
      </c>
      <c r="F136" s="1044">
        <v>0.401</v>
      </c>
      <c r="G136" s="1074" t="s">
        <v>585</v>
      </c>
      <c r="H136" s="1150"/>
      <c r="I136" s="1150"/>
      <c r="J136" s="1150"/>
      <c r="K136" s="1150"/>
      <c r="L136" s="1150"/>
      <c r="M136" s="1150"/>
      <c r="N136" s="1150"/>
      <c r="O136" s="1150"/>
      <c r="P136" s="1150"/>
      <c r="Q136" s="1150"/>
      <c r="R136" s="1150"/>
      <c r="S136" s="1150"/>
      <c r="T136" s="1150"/>
      <c r="U136" s="1150"/>
      <c r="V136" s="1150"/>
      <c r="W136" s="1150"/>
      <c r="X136" s="1150"/>
    </row>
    <row r="137" ht="36.75" customHeight="1" spans="1:24">
      <c r="A137" s="1151"/>
      <c r="B137" s="1150"/>
      <c r="C137" s="1205" t="s">
        <v>512</v>
      </c>
      <c r="D137" s="1046">
        <v>0.709</v>
      </c>
      <c r="E137" s="1046">
        <v>0.723</v>
      </c>
      <c r="F137" s="1046">
        <v>0.527</v>
      </c>
      <c r="G137" s="1073" t="s">
        <v>586</v>
      </c>
      <c r="H137" s="1150"/>
      <c r="I137" s="1150"/>
      <c r="J137" s="1150"/>
      <c r="K137" s="1150"/>
      <c r="L137" s="1150"/>
      <c r="M137" s="1150"/>
      <c r="N137" s="1150"/>
      <c r="O137" s="1150"/>
      <c r="P137" s="1150"/>
      <c r="Q137" s="1150"/>
      <c r="R137" s="1150"/>
      <c r="S137" s="1150"/>
      <c r="T137" s="1150"/>
      <c r="U137" s="1150"/>
      <c r="V137" s="1150"/>
      <c r="W137" s="1150"/>
      <c r="X137" s="1150"/>
    </row>
    <row r="138" ht="36.75" customHeight="1" spans="1:24">
      <c r="A138" s="1151"/>
      <c r="B138" s="1150"/>
      <c r="C138" s="1203" t="s">
        <v>596</v>
      </c>
      <c r="D138" s="1044">
        <v>0.01</v>
      </c>
      <c r="E138" s="1044">
        <v>0.012</v>
      </c>
      <c r="F138" s="1044">
        <v>0.011</v>
      </c>
      <c r="G138" s="1074" t="s">
        <v>587</v>
      </c>
      <c r="H138" s="1150"/>
      <c r="I138" s="1150"/>
      <c r="J138" s="1150"/>
      <c r="K138" s="1150"/>
      <c r="L138" s="1150"/>
      <c r="M138" s="1150"/>
      <c r="N138" s="1150"/>
      <c r="O138" s="1150"/>
      <c r="P138" s="1150"/>
      <c r="Q138" s="1150"/>
      <c r="R138" s="1150"/>
      <c r="S138" s="1150"/>
      <c r="T138" s="1150"/>
      <c r="U138" s="1150"/>
      <c r="V138" s="1150"/>
      <c r="W138" s="1150"/>
      <c r="X138" s="1150"/>
    </row>
    <row r="139" ht="111.75" customHeight="1" spans="1:24">
      <c r="A139" s="1151"/>
      <c r="B139" s="1150"/>
      <c r="C139" s="1205" t="s">
        <v>597</v>
      </c>
      <c r="D139" s="1197" t="s">
        <v>598</v>
      </c>
      <c r="E139" s="1041" t="s">
        <v>599</v>
      </c>
      <c r="F139" s="1041" t="s">
        <v>599</v>
      </c>
      <c r="G139" s="1073" t="s">
        <v>600</v>
      </c>
      <c r="H139" s="1150"/>
      <c r="I139" s="1150"/>
      <c r="J139" s="1150"/>
      <c r="K139" s="1150"/>
      <c r="L139" s="1150"/>
      <c r="M139" s="1150"/>
      <c r="N139" s="1150"/>
      <c r="O139" s="1150"/>
      <c r="P139" s="1150"/>
      <c r="Q139" s="1150"/>
      <c r="R139" s="1150"/>
      <c r="S139" s="1150"/>
      <c r="T139" s="1150"/>
      <c r="U139" s="1150"/>
      <c r="V139" s="1150"/>
      <c r="W139" s="1150"/>
      <c r="X139" s="1150"/>
    </row>
    <row r="140" ht="111.75" customHeight="1" spans="1:24">
      <c r="A140" s="1151"/>
      <c r="B140" s="1150"/>
      <c r="C140" s="1203" t="s">
        <v>601</v>
      </c>
      <c r="D140" s="1176" t="s">
        <v>602</v>
      </c>
      <c r="E140" s="1045" t="s">
        <v>599</v>
      </c>
      <c r="F140" s="1045"/>
      <c r="G140" s="1229"/>
      <c r="H140" s="1150"/>
      <c r="I140" s="1150"/>
      <c r="J140" s="1150"/>
      <c r="K140" s="1150"/>
      <c r="L140" s="1150"/>
      <c r="M140" s="1150"/>
      <c r="N140" s="1150"/>
      <c r="O140" s="1150"/>
      <c r="P140" s="1150"/>
      <c r="Q140" s="1150"/>
      <c r="R140" s="1150"/>
      <c r="S140" s="1150"/>
      <c r="T140" s="1150"/>
      <c r="U140" s="1150"/>
      <c r="V140" s="1150"/>
      <c r="W140" s="1150"/>
      <c r="X140" s="1150"/>
    </row>
    <row r="141" ht="36.75" customHeight="1" spans="1:24">
      <c r="A141" s="1151"/>
      <c r="B141" s="1150"/>
      <c r="C141" s="1150"/>
      <c r="D141" s="1150"/>
      <c r="E141" s="1150"/>
      <c r="F141" s="1150"/>
      <c r="G141" s="1150"/>
      <c r="H141" s="1150"/>
      <c r="I141" s="1150"/>
      <c r="J141" s="1150"/>
      <c r="K141" s="1150"/>
      <c r="L141" s="1150"/>
      <c r="M141" s="1150"/>
      <c r="N141" s="1150"/>
      <c r="O141" s="1150"/>
      <c r="P141" s="1150"/>
      <c r="Q141" s="1150"/>
      <c r="R141" s="1150"/>
      <c r="S141" s="1150"/>
      <c r="T141" s="1150"/>
      <c r="U141" s="1150"/>
      <c r="V141" s="1150"/>
      <c r="W141" s="1150"/>
      <c r="X141" s="1150"/>
    </row>
    <row r="142" ht="36.75" customHeight="1" spans="1:24">
      <c r="A142" s="1151"/>
      <c r="B142" s="1150"/>
      <c r="C142" s="1150"/>
      <c r="D142" s="1150"/>
      <c r="E142" s="1150"/>
      <c r="F142" s="1150"/>
      <c r="G142" s="1150"/>
      <c r="H142" s="1150"/>
      <c r="I142" s="1150"/>
      <c r="J142" s="1150"/>
      <c r="K142" s="1150"/>
      <c r="L142" s="1150"/>
      <c r="M142" s="1150"/>
      <c r="N142" s="1150"/>
      <c r="O142" s="1150"/>
      <c r="P142" s="1150"/>
      <c r="Q142" s="1150"/>
      <c r="R142" s="1150"/>
      <c r="S142" s="1150"/>
      <c r="T142" s="1150"/>
      <c r="U142" s="1150"/>
      <c r="V142" s="1150"/>
      <c r="W142" s="1150"/>
      <c r="X142" s="1150"/>
    </row>
    <row r="143" ht="47.25" customHeight="1" spans="1:24">
      <c r="A143" s="1151"/>
      <c r="B143" s="1150"/>
      <c r="C143" s="1219" t="s">
        <v>362</v>
      </c>
      <c r="D143" s="1219" t="s">
        <v>603</v>
      </c>
      <c r="E143" s="1219" t="s">
        <v>604</v>
      </c>
      <c r="F143" s="1230" t="s">
        <v>605</v>
      </c>
      <c r="G143" s="1219" t="s">
        <v>606</v>
      </c>
      <c r="H143" s="1150"/>
      <c r="I143" s="1150"/>
      <c r="J143" s="1150"/>
      <c r="K143" s="1150"/>
      <c r="L143" s="1150"/>
      <c r="M143" s="1150"/>
      <c r="N143" s="1150"/>
      <c r="O143" s="1150"/>
      <c r="P143" s="1150"/>
      <c r="Q143" s="1150"/>
      <c r="R143" s="1150"/>
      <c r="S143" s="1150"/>
      <c r="T143" s="1150"/>
      <c r="U143" s="1150"/>
      <c r="V143" s="1150"/>
      <c r="W143" s="1150"/>
      <c r="X143" s="1150"/>
    </row>
    <row r="144" ht="36.75" customHeight="1" spans="1:24">
      <c r="A144" s="1151"/>
      <c r="B144" s="1150"/>
      <c r="C144" s="1220" t="s">
        <v>567</v>
      </c>
      <c r="D144" s="1221">
        <v>4</v>
      </c>
      <c r="E144" s="1221">
        <v>3</v>
      </c>
      <c r="F144" s="1221">
        <v>2</v>
      </c>
      <c r="G144" s="1231">
        <v>1</v>
      </c>
      <c r="H144" s="1150"/>
      <c r="I144" s="1150"/>
      <c r="J144" s="1150"/>
      <c r="K144" s="1150"/>
      <c r="L144" s="1150"/>
      <c r="M144" s="1150"/>
      <c r="N144" s="1150"/>
      <c r="O144" s="1150"/>
      <c r="P144" s="1150"/>
      <c r="Q144" s="1150"/>
      <c r="R144" s="1150"/>
      <c r="S144" s="1150"/>
      <c r="T144" s="1150"/>
      <c r="U144" s="1150"/>
      <c r="V144" s="1150"/>
      <c r="W144" s="1150"/>
      <c r="X144" s="1150"/>
    </row>
    <row r="145" ht="36.75" customHeight="1" spans="1:24">
      <c r="A145" s="1151"/>
      <c r="B145" s="1150"/>
      <c r="C145" s="1203" t="s">
        <v>569</v>
      </c>
      <c r="D145" s="1045">
        <v>2</v>
      </c>
      <c r="E145" s="1045">
        <v>3</v>
      </c>
      <c r="F145" s="1232">
        <v>1</v>
      </c>
      <c r="G145" s="1233">
        <v>4</v>
      </c>
      <c r="H145" s="1150"/>
      <c r="I145" s="1150"/>
      <c r="J145" s="1150"/>
      <c r="K145" s="1150"/>
      <c r="L145" s="1150"/>
      <c r="M145" s="1150"/>
      <c r="N145" s="1150"/>
      <c r="O145" s="1150"/>
      <c r="P145" s="1150"/>
      <c r="Q145" s="1150"/>
      <c r="R145" s="1150"/>
      <c r="S145" s="1150"/>
      <c r="T145" s="1150"/>
      <c r="U145" s="1150"/>
      <c r="V145" s="1150"/>
      <c r="W145" s="1150"/>
      <c r="X145" s="1150"/>
    </row>
    <row r="146" ht="36.75" customHeight="1" spans="1:24">
      <c r="A146" s="1151"/>
      <c r="B146" s="1150"/>
      <c r="C146" s="1203" t="s">
        <v>571</v>
      </c>
      <c r="D146" s="1045">
        <v>3</v>
      </c>
      <c r="E146" s="1045">
        <v>4</v>
      </c>
      <c r="F146" s="1232">
        <v>1</v>
      </c>
      <c r="G146" s="1233">
        <v>2</v>
      </c>
      <c r="H146" s="1150"/>
      <c r="I146" s="1150"/>
      <c r="J146" s="1150"/>
      <c r="K146" s="1150"/>
      <c r="L146" s="1150"/>
      <c r="M146" s="1150"/>
      <c r="N146" s="1150"/>
      <c r="O146" s="1150"/>
      <c r="P146" s="1150"/>
      <c r="Q146" s="1150"/>
      <c r="R146" s="1150"/>
      <c r="S146" s="1150"/>
      <c r="T146" s="1150"/>
      <c r="U146" s="1150"/>
      <c r="V146" s="1150"/>
      <c r="W146" s="1150"/>
      <c r="X146" s="1150"/>
    </row>
    <row r="147" ht="36.75" customHeight="1" spans="1:24">
      <c r="A147" s="1151"/>
      <c r="B147" s="1150"/>
      <c r="C147" s="1203" t="s">
        <v>573</v>
      </c>
      <c r="D147" s="1045">
        <v>3</v>
      </c>
      <c r="E147" s="1045">
        <v>4</v>
      </c>
      <c r="F147" s="1232">
        <v>1</v>
      </c>
      <c r="G147" s="1233">
        <v>2</v>
      </c>
      <c r="H147" s="1150"/>
      <c r="I147" s="1150"/>
      <c r="J147" s="1150"/>
      <c r="K147" s="1150"/>
      <c r="L147" s="1150"/>
      <c r="M147" s="1150"/>
      <c r="N147" s="1150"/>
      <c r="O147" s="1150"/>
      <c r="P147" s="1150"/>
      <c r="Q147" s="1150"/>
      <c r="R147" s="1150"/>
      <c r="S147" s="1150"/>
      <c r="T147" s="1150"/>
      <c r="U147" s="1150"/>
      <c r="V147" s="1150"/>
      <c r="W147" s="1150"/>
      <c r="X147" s="1150"/>
    </row>
    <row r="148" ht="36.75" customHeight="1" spans="1:24">
      <c r="A148" s="1151"/>
      <c r="B148" s="1150"/>
      <c r="C148" s="1203" t="s">
        <v>575</v>
      </c>
      <c r="D148" s="1045">
        <v>3</v>
      </c>
      <c r="E148" s="1045">
        <v>4</v>
      </c>
      <c r="F148" s="1232">
        <v>1</v>
      </c>
      <c r="G148" s="1233">
        <v>2</v>
      </c>
      <c r="H148" s="1150"/>
      <c r="I148" s="1150"/>
      <c r="J148" s="1150"/>
      <c r="K148" s="1150"/>
      <c r="L148" s="1150"/>
      <c r="M148" s="1150"/>
      <c r="N148" s="1150"/>
      <c r="O148" s="1150"/>
      <c r="P148" s="1150"/>
      <c r="Q148" s="1150"/>
      <c r="R148" s="1150"/>
      <c r="S148" s="1150"/>
      <c r="T148" s="1150"/>
      <c r="U148" s="1150"/>
      <c r="V148" s="1150"/>
      <c r="W148" s="1150"/>
      <c r="X148" s="1150"/>
    </row>
    <row r="149" ht="36.75" customHeight="1" spans="1:24">
      <c r="A149" s="1151"/>
      <c r="B149" s="1150"/>
      <c r="C149" s="1203" t="s">
        <v>506</v>
      </c>
      <c r="D149" s="1045">
        <v>3</v>
      </c>
      <c r="E149" s="1045">
        <v>4</v>
      </c>
      <c r="F149" s="1232">
        <v>1</v>
      </c>
      <c r="G149" s="1233">
        <v>2</v>
      </c>
      <c r="H149" s="1150"/>
      <c r="I149" s="1150"/>
      <c r="J149" s="1150"/>
      <c r="K149" s="1150"/>
      <c r="L149" s="1150"/>
      <c r="M149" s="1150"/>
      <c r="N149" s="1150"/>
      <c r="O149" s="1150"/>
      <c r="P149" s="1150"/>
      <c r="Q149" s="1150"/>
      <c r="R149" s="1150"/>
      <c r="S149" s="1150"/>
      <c r="T149" s="1150"/>
      <c r="U149" s="1150"/>
      <c r="V149" s="1150"/>
      <c r="W149" s="1150"/>
      <c r="X149" s="1150"/>
    </row>
    <row r="150" ht="36.75" customHeight="1" spans="1:24">
      <c r="A150" s="1151"/>
      <c r="B150" s="1150"/>
      <c r="C150" s="1203" t="s">
        <v>504</v>
      </c>
      <c r="D150" s="1045">
        <v>3</v>
      </c>
      <c r="E150" s="1045">
        <v>4</v>
      </c>
      <c r="F150" s="1232">
        <v>1</v>
      </c>
      <c r="G150" s="1233">
        <v>2</v>
      </c>
      <c r="H150" s="1150"/>
      <c r="I150" s="1150"/>
      <c r="J150" s="1150"/>
      <c r="K150" s="1150"/>
      <c r="L150" s="1150"/>
      <c r="M150" s="1150"/>
      <c r="N150" s="1150"/>
      <c r="O150" s="1150"/>
      <c r="P150" s="1150"/>
      <c r="Q150" s="1150"/>
      <c r="R150" s="1150"/>
      <c r="S150" s="1150"/>
      <c r="T150" s="1150"/>
      <c r="U150" s="1150"/>
      <c r="V150" s="1150"/>
      <c r="W150" s="1150"/>
      <c r="X150" s="1150"/>
    </row>
    <row r="151" ht="36.75" customHeight="1" spans="1:24">
      <c r="A151" s="1151"/>
      <c r="B151" s="1150"/>
      <c r="C151" s="1203" t="s">
        <v>579</v>
      </c>
      <c r="D151" s="1045">
        <v>3</v>
      </c>
      <c r="E151" s="1045">
        <v>4</v>
      </c>
      <c r="F151" s="1045">
        <v>2</v>
      </c>
      <c r="G151" s="1234">
        <v>1</v>
      </c>
      <c r="H151" s="1150"/>
      <c r="I151" s="1150"/>
      <c r="J151" s="1150"/>
      <c r="K151" s="1150"/>
      <c r="L151" s="1150"/>
      <c r="M151" s="1150"/>
      <c r="N151" s="1150"/>
      <c r="O151" s="1150"/>
      <c r="P151" s="1150"/>
      <c r="Q151" s="1150"/>
      <c r="R151" s="1150"/>
      <c r="S151" s="1150"/>
      <c r="T151" s="1150"/>
      <c r="U151" s="1150"/>
      <c r="V151" s="1150"/>
      <c r="W151" s="1150"/>
      <c r="X151" s="1150"/>
    </row>
    <row r="152" ht="36.75" customHeight="1" spans="1:24">
      <c r="A152" s="1151"/>
      <c r="B152" s="1150"/>
      <c r="C152" s="1203" t="s">
        <v>581</v>
      </c>
      <c r="D152" s="1045">
        <v>2</v>
      </c>
      <c r="E152" s="1232">
        <v>1</v>
      </c>
      <c r="F152" s="1045">
        <v>4</v>
      </c>
      <c r="G152" s="1233">
        <v>3</v>
      </c>
      <c r="H152" s="1150"/>
      <c r="I152" s="1150"/>
      <c r="J152" s="1150"/>
      <c r="K152" s="1150"/>
      <c r="L152" s="1150"/>
      <c r="M152" s="1150"/>
      <c r="N152" s="1150"/>
      <c r="O152" s="1150"/>
      <c r="P152" s="1150"/>
      <c r="Q152" s="1150"/>
      <c r="R152" s="1150"/>
      <c r="S152" s="1150"/>
      <c r="T152" s="1150"/>
      <c r="U152" s="1150"/>
      <c r="V152" s="1150"/>
      <c r="W152" s="1150"/>
      <c r="X152" s="1150"/>
    </row>
    <row r="153" ht="36.75" customHeight="1" spans="1:24">
      <c r="A153" s="1151"/>
      <c r="B153" s="1150"/>
      <c r="C153" s="1203" t="s">
        <v>583</v>
      </c>
      <c r="D153" s="1045">
        <v>3</v>
      </c>
      <c r="E153" s="1045">
        <v>4</v>
      </c>
      <c r="F153" s="1045">
        <v>2</v>
      </c>
      <c r="G153" s="1234">
        <v>1</v>
      </c>
      <c r="H153" s="1150"/>
      <c r="I153" s="1150"/>
      <c r="J153" s="1150"/>
      <c r="K153" s="1150"/>
      <c r="L153" s="1150"/>
      <c r="M153" s="1150"/>
      <c r="N153" s="1150"/>
      <c r="O153" s="1150"/>
      <c r="P153" s="1150"/>
      <c r="Q153" s="1150"/>
      <c r="R153" s="1150"/>
      <c r="S153" s="1150"/>
      <c r="T153" s="1150"/>
      <c r="U153" s="1150"/>
      <c r="V153" s="1150"/>
      <c r="W153" s="1150"/>
      <c r="X153" s="1150"/>
    </row>
    <row r="154" ht="36.75" customHeight="1" spans="1:24">
      <c r="A154" s="1151"/>
      <c r="B154" s="1150"/>
      <c r="C154" s="1203" t="s">
        <v>510</v>
      </c>
      <c r="D154" s="1045">
        <v>3</v>
      </c>
      <c r="E154" s="1045">
        <v>4</v>
      </c>
      <c r="F154" s="1045">
        <v>2</v>
      </c>
      <c r="G154" s="1234">
        <v>1</v>
      </c>
      <c r="H154" s="1150"/>
      <c r="I154" s="1150"/>
      <c r="J154" s="1150"/>
      <c r="K154" s="1150"/>
      <c r="L154" s="1150"/>
      <c r="M154" s="1150"/>
      <c r="N154" s="1150"/>
      <c r="O154" s="1150"/>
      <c r="P154" s="1150"/>
      <c r="Q154" s="1150"/>
      <c r="R154" s="1150"/>
      <c r="S154" s="1150"/>
      <c r="T154" s="1150"/>
      <c r="U154" s="1150"/>
      <c r="V154" s="1150"/>
      <c r="W154" s="1150"/>
      <c r="X154" s="1150"/>
    </row>
    <row r="155" ht="36.75" customHeight="1" spans="1:24">
      <c r="A155" s="1151"/>
      <c r="B155" s="1150"/>
      <c r="C155" s="1203" t="s">
        <v>512</v>
      </c>
      <c r="D155" s="1045">
        <v>3</v>
      </c>
      <c r="E155" s="1045">
        <v>4</v>
      </c>
      <c r="F155" s="1045">
        <v>2</v>
      </c>
      <c r="G155" s="1234">
        <v>1</v>
      </c>
      <c r="H155" s="1150"/>
      <c r="I155" s="1150"/>
      <c r="J155" s="1150"/>
      <c r="K155" s="1150"/>
      <c r="L155" s="1150"/>
      <c r="M155" s="1150"/>
      <c r="N155" s="1150"/>
      <c r="O155" s="1150"/>
      <c r="P155" s="1150"/>
      <c r="Q155" s="1150"/>
      <c r="R155" s="1150"/>
      <c r="S155" s="1150"/>
      <c r="T155" s="1150"/>
      <c r="U155" s="1150"/>
      <c r="V155" s="1150"/>
      <c r="W155" s="1150"/>
      <c r="X155" s="1150"/>
    </row>
    <row r="156" ht="36.75" customHeight="1" spans="1:24">
      <c r="A156" s="1151"/>
      <c r="B156" s="1150"/>
      <c r="C156" s="1203" t="s">
        <v>514</v>
      </c>
      <c r="D156" s="1045">
        <v>3</v>
      </c>
      <c r="E156" s="1045">
        <v>4</v>
      </c>
      <c r="F156" s="1045">
        <v>2</v>
      </c>
      <c r="G156" s="1234">
        <v>1</v>
      </c>
      <c r="H156" s="1150"/>
      <c r="I156" s="1150"/>
      <c r="J156" s="1150"/>
      <c r="K156" s="1150"/>
      <c r="L156" s="1150"/>
      <c r="M156" s="1150"/>
      <c r="N156" s="1150"/>
      <c r="O156" s="1150"/>
      <c r="P156" s="1150"/>
      <c r="Q156" s="1150"/>
      <c r="R156" s="1150"/>
      <c r="S156" s="1150"/>
      <c r="T156" s="1150"/>
      <c r="U156" s="1150"/>
      <c r="V156" s="1150"/>
      <c r="W156" s="1150"/>
      <c r="X156" s="1150"/>
    </row>
    <row r="157" ht="36.75" customHeight="1" spans="1:24">
      <c r="A157" s="1151"/>
      <c r="B157" s="1150"/>
      <c r="C157" s="1150"/>
      <c r="D157" s="1150"/>
      <c r="E157" s="1150"/>
      <c r="F157" s="1150"/>
      <c r="G157" s="1150"/>
      <c r="H157" s="1150"/>
      <c r="I157" s="1150"/>
      <c r="J157" s="1150"/>
      <c r="K157" s="1150"/>
      <c r="L157" s="1150"/>
      <c r="M157" s="1150"/>
      <c r="N157" s="1150"/>
      <c r="O157" s="1150"/>
      <c r="P157" s="1150"/>
      <c r="Q157" s="1150"/>
      <c r="R157" s="1150"/>
      <c r="S157" s="1150"/>
      <c r="T157" s="1150"/>
      <c r="U157" s="1150"/>
      <c r="V157" s="1150"/>
      <c r="W157" s="1150"/>
      <c r="X157" s="1150"/>
    </row>
    <row r="158" ht="36.75" customHeight="1" spans="1:24">
      <c r="A158" s="1151"/>
      <c r="B158" s="1150"/>
      <c r="C158" s="1150"/>
      <c r="D158" s="1150"/>
      <c r="E158" s="1150"/>
      <c r="F158" s="1150"/>
      <c r="G158" s="1150"/>
      <c r="H158" s="1150"/>
      <c r="I158" s="1150"/>
      <c r="J158" s="1150"/>
      <c r="K158" s="1150"/>
      <c r="L158" s="1150"/>
      <c r="M158" s="1150"/>
      <c r="N158" s="1150"/>
      <c r="O158" s="1150"/>
      <c r="P158" s="1150"/>
      <c r="Q158" s="1150"/>
      <c r="R158" s="1150"/>
      <c r="S158" s="1150"/>
      <c r="T158" s="1150"/>
      <c r="U158" s="1150"/>
      <c r="V158" s="1150"/>
      <c r="W158" s="1150"/>
      <c r="X158" s="1150"/>
    </row>
    <row r="159" ht="36.75" customHeight="1" spans="1:24">
      <c r="A159" s="1151"/>
      <c r="B159" s="1150"/>
      <c r="C159" s="1222" t="s">
        <v>362</v>
      </c>
      <c r="D159" s="1222" t="s">
        <v>561</v>
      </c>
      <c r="E159" s="1222" t="s">
        <v>607</v>
      </c>
      <c r="G159" s="1150"/>
      <c r="H159" s="1150"/>
      <c r="I159" s="1150"/>
      <c r="J159" s="1150"/>
      <c r="K159" s="1150"/>
      <c r="L159" s="1150"/>
      <c r="M159" s="1150"/>
      <c r="N159" s="1150"/>
      <c r="O159" s="1150"/>
      <c r="P159" s="1150"/>
      <c r="Q159" s="1150"/>
      <c r="R159" s="1150"/>
      <c r="S159" s="1150"/>
      <c r="T159" s="1150"/>
      <c r="U159" s="1150"/>
      <c r="V159" s="1150"/>
      <c r="W159" s="1150"/>
      <c r="X159" s="1150"/>
    </row>
    <row r="160" ht="36.75" customHeight="1" spans="1:24">
      <c r="A160" s="1151"/>
      <c r="B160" s="1150"/>
      <c r="C160" s="1223" t="s">
        <v>608</v>
      </c>
      <c r="D160" s="1221" t="s">
        <v>606</v>
      </c>
      <c r="E160" s="1235" t="s">
        <v>609</v>
      </c>
      <c r="F160" s="98"/>
      <c r="G160" s="1150"/>
      <c r="H160" s="1150"/>
      <c r="I160" s="1150"/>
      <c r="J160" s="1150"/>
      <c r="K160" s="1150"/>
      <c r="L160" s="1150"/>
      <c r="M160" s="1150"/>
      <c r="N160" s="1150"/>
      <c r="O160" s="1150"/>
      <c r="P160" s="1150"/>
      <c r="Q160" s="1150"/>
      <c r="R160" s="1150"/>
      <c r="S160" s="1150"/>
      <c r="T160" s="1150"/>
      <c r="U160" s="1150"/>
      <c r="V160" s="1150"/>
      <c r="W160" s="1150"/>
      <c r="X160" s="1150"/>
    </row>
    <row r="161" ht="36.75" customHeight="1" spans="1:24">
      <c r="A161" s="1151"/>
      <c r="B161" s="1150"/>
      <c r="C161" s="1205" t="s">
        <v>569</v>
      </c>
      <c r="D161" s="1041" t="s">
        <v>605</v>
      </c>
      <c r="E161" s="1073" t="s">
        <v>610</v>
      </c>
      <c r="F161" s="60"/>
      <c r="G161" s="1150"/>
      <c r="H161" s="1150"/>
      <c r="I161" s="1150"/>
      <c r="J161" s="1150"/>
      <c r="K161" s="1150"/>
      <c r="L161" s="1150"/>
      <c r="M161" s="1150"/>
      <c r="N161" s="1150"/>
      <c r="O161" s="1150"/>
      <c r="P161" s="1150"/>
      <c r="Q161" s="1150"/>
      <c r="R161" s="1150"/>
      <c r="S161" s="1150"/>
      <c r="T161" s="1150"/>
      <c r="U161" s="1150"/>
      <c r="V161" s="1150"/>
      <c r="W161" s="1150"/>
      <c r="X161" s="1150"/>
    </row>
    <row r="162" ht="36.75" customHeight="1" spans="1:24">
      <c r="A162" s="1151"/>
      <c r="B162" s="1150"/>
      <c r="C162" s="1203" t="s">
        <v>571</v>
      </c>
      <c r="D162" s="1045" t="s">
        <v>605</v>
      </c>
      <c r="E162" s="1074" t="s">
        <v>611</v>
      </c>
      <c r="F162" s="60"/>
      <c r="G162" s="1150"/>
      <c r="H162" s="1150"/>
      <c r="I162" s="1150"/>
      <c r="J162" s="1150"/>
      <c r="K162" s="1150"/>
      <c r="L162" s="1150"/>
      <c r="M162" s="1150"/>
      <c r="N162" s="1150"/>
      <c r="O162" s="1150"/>
      <c r="P162" s="1150"/>
      <c r="Q162" s="1150"/>
      <c r="R162" s="1150"/>
      <c r="S162" s="1150"/>
      <c r="T162" s="1150"/>
      <c r="U162" s="1150"/>
      <c r="V162" s="1150"/>
      <c r="W162" s="1150"/>
      <c r="X162" s="1150"/>
    </row>
    <row r="163" ht="36.75" customHeight="1" spans="1:24">
      <c r="A163" s="1151"/>
      <c r="B163" s="1150"/>
      <c r="C163" s="1205" t="s">
        <v>612</v>
      </c>
      <c r="D163" s="1041" t="s">
        <v>605</v>
      </c>
      <c r="E163" s="1073" t="s">
        <v>613</v>
      </c>
      <c r="F163" s="60"/>
      <c r="G163" s="1150"/>
      <c r="H163" s="1150"/>
      <c r="I163" s="1150"/>
      <c r="J163" s="1150"/>
      <c r="K163" s="1150"/>
      <c r="L163" s="1150"/>
      <c r="M163" s="1150"/>
      <c r="N163" s="1150"/>
      <c r="O163" s="1150"/>
      <c r="P163" s="1150"/>
      <c r="Q163" s="1150"/>
      <c r="R163" s="1150"/>
      <c r="S163" s="1150"/>
      <c r="T163" s="1150"/>
      <c r="U163" s="1150"/>
      <c r="V163" s="1150"/>
      <c r="W163" s="1150"/>
      <c r="X163" s="1150"/>
    </row>
    <row r="164" ht="36.75" customHeight="1" spans="1:24">
      <c r="A164" s="1151"/>
      <c r="B164" s="1150"/>
      <c r="C164" s="1203" t="s">
        <v>614</v>
      </c>
      <c r="D164" s="1045" t="s">
        <v>605</v>
      </c>
      <c r="E164" s="1074" t="s">
        <v>615</v>
      </c>
      <c r="F164" s="60"/>
      <c r="G164" s="1150"/>
      <c r="H164" s="1150"/>
      <c r="I164" s="1150"/>
      <c r="J164" s="1150"/>
      <c r="K164" s="1150"/>
      <c r="L164" s="1150"/>
      <c r="M164" s="1150"/>
      <c r="N164" s="1150"/>
      <c r="O164" s="1150"/>
      <c r="P164" s="1150"/>
      <c r="Q164" s="1150"/>
      <c r="R164" s="1150"/>
      <c r="S164" s="1150"/>
      <c r="T164" s="1150"/>
      <c r="U164" s="1150"/>
      <c r="V164" s="1150"/>
      <c r="W164" s="1150"/>
      <c r="X164" s="1150"/>
    </row>
    <row r="165" ht="36.75" customHeight="1" spans="1:24">
      <c r="A165" s="1151"/>
      <c r="B165" s="1150"/>
      <c r="C165" s="1205" t="s">
        <v>129</v>
      </c>
      <c r="D165" s="1041" t="s">
        <v>605</v>
      </c>
      <c r="E165" s="1073" t="s">
        <v>616</v>
      </c>
      <c r="F165" s="60"/>
      <c r="G165" s="1150"/>
      <c r="H165" s="1150"/>
      <c r="I165" s="1150"/>
      <c r="J165" s="1150"/>
      <c r="K165" s="1150"/>
      <c r="L165" s="1150"/>
      <c r="M165" s="1150"/>
      <c r="N165" s="1150"/>
      <c r="O165" s="1150"/>
      <c r="P165" s="1150"/>
      <c r="Q165" s="1150"/>
      <c r="R165" s="1150"/>
      <c r="S165" s="1150"/>
      <c r="T165" s="1150"/>
      <c r="U165" s="1150"/>
      <c r="V165" s="1150"/>
      <c r="W165" s="1150"/>
      <c r="X165" s="1150"/>
    </row>
    <row r="166" ht="36.75" customHeight="1" spans="1:24">
      <c r="A166" s="1151"/>
      <c r="B166" s="1150"/>
      <c r="C166" s="1203" t="s">
        <v>133</v>
      </c>
      <c r="D166" s="1045" t="s">
        <v>605</v>
      </c>
      <c r="E166" s="1074" t="s">
        <v>617</v>
      </c>
      <c r="F166" s="60"/>
      <c r="G166" s="1150"/>
      <c r="H166" s="1150"/>
      <c r="I166" s="1150"/>
      <c r="J166" s="1150"/>
      <c r="K166" s="1150"/>
      <c r="L166" s="1150"/>
      <c r="M166" s="1150"/>
      <c r="N166" s="1150"/>
      <c r="O166" s="1150"/>
      <c r="P166" s="1150"/>
      <c r="Q166" s="1150"/>
      <c r="R166" s="1150"/>
      <c r="S166" s="1150"/>
      <c r="T166" s="1150"/>
      <c r="U166" s="1150"/>
      <c r="V166" s="1150"/>
      <c r="W166" s="1150"/>
      <c r="X166" s="1150"/>
    </row>
    <row r="167" ht="36.75" customHeight="1" spans="1:24">
      <c r="A167" s="1151"/>
      <c r="B167" s="1150"/>
      <c r="C167" s="1205" t="s">
        <v>579</v>
      </c>
      <c r="D167" s="1041" t="s">
        <v>605</v>
      </c>
      <c r="E167" s="1073" t="s">
        <v>618</v>
      </c>
      <c r="F167" s="60"/>
      <c r="G167" s="1150"/>
      <c r="H167" s="1150"/>
      <c r="I167" s="1150"/>
      <c r="J167" s="1150"/>
      <c r="K167" s="1150"/>
      <c r="L167" s="1150"/>
      <c r="M167" s="1150"/>
      <c r="N167" s="1150"/>
      <c r="O167" s="1150"/>
      <c r="P167" s="1150"/>
      <c r="Q167" s="1150"/>
      <c r="R167" s="1150"/>
      <c r="S167" s="1150"/>
      <c r="T167" s="1150"/>
      <c r="U167" s="1150"/>
      <c r="V167" s="1150"/>
      <c r="W167" s="1150"/>
      <c r="X167" s="1150"/>
    </row>
    <row r="168" ht="36.75" customHeight="1" spans="1:24">
      <c r="A168" s="1151"/>
      <c r="B168" s="1150"/>
      <c r="C168" s="1203" t="s">
        <v>619</v>
      </c>
      <c r="D168" s="1045" t="s">
        <v>604</v>
      </c>
      <c r="E168" s="1074" t="s">
        <v>620</v>
      </c>
      <c r="F168" s="60"/>
      <c r="G168" s="1150"/>
      <c r="H168" s="1150"/>
      <c r="I168" s="1150"/>
      <c r="J168" s="1150"/>
      <c r="K168" s="1150"/>
      <c r="L168" s="1150"/>
      <c r="M168" s="1150"/>
      <c r="N168" s="1150"/>
      <c r="O168" s="1150"/>
      <c r="P168" s="1150"/>
      <c r="Q168" s="1150"/>
      <c r="R168" s="1150"/>
      <c r="S168" s="1150"/>
      <c r="T168" s="1150"/>
      <c r="U168" s="1150"/>
      <c r="V168" s="1150"/>
      <c r="W168" s="1150"/>
      <c r="X168" s="1150"/>
    </row>
    <row r="169" ht="36.75" customHeight="1" spans="1:24">
      <c r="A169" s="1151"/>
      <c r="B169" s="1150"/>
      <c r="C169" s="1205" t="s">
        <v>583</v>
      </c>
      <c r="D169" s="1041" t="s">
        <v>605</v>
      </c>
      <c r="E169" s="1073" t="s">
        <v>621</v>
      </c>
      <c r="F169" s="60"/>
      <c r="G169" s="1150"/>
      <c r="H169" s="1150"/>
      <c r="I169" s="1150"/>
      <c r="J169" s="1150"/>
      <c r="K169" s="1150"/>
      <c r="L169" s="1150"/>
      <c r="M169" s="1150"/>
      <c r="N169" s="1150"/>
      <c r="O169" s="1150"/>
      <c r="P169" s="1150"/>
      <c r="Q169" s="1150"/>
      <c r="R169" s="1150"/>
      <c r="S169" s="1150"/>
      <c r="T169" s="1150"/>
      <c r="U169" s="1150"/>
      <c r="V169" s="1150"/>
      <c r="W169" s="1150"/>
      <c r="X169" s="1150"/>
    </row>
    <row r="170" ht="36.75" customHeight="1" spans="1:24">
      <c r="A170" s="1151"/>
      <c r="B170" s="1150"/>
      <c r="C170" s="1203" t="s">
        <v>510</v>
      </c>
      <c r="D170" s="1045" t="s">
        <v>606</v>
      </c>
      <c r="E170" s="1074" t="s">
        <v>622</v>
      </c>
      <c r="F170" s="60"/>
      <c r="G170" s="1150"/>
      <c r="H170" s="1150"/>
      <c r="I170" s="1150"/>
      <c r="J170" s="1150"/>
      <c r="K170" s="1150"/>
      <c r="L170" s="1150"/>
      <c r="M170" s="1150"/>
      <c r="N170" s="1150"/>
      <c r="O170" s="1150"/>
      <c r="P170" s="1150"/>
      <c r="Q170" s="1150"/>
      <c r="R170" s="1150"/>
      <c r="S170" s="1150"/>
      <c r="T170" s="1150"/>
      <c r="U170" s="1150"/>
      <c r="V170" s="1150"/>
      <c r="W170" s="1150"/>
      <c r="X170" s="1150"/>
    </row>
    <row r="171" ht="36.75" customHeight="1" spans="1:24">
      <c r="A171" s="1151"/>
      <c r="B171" s="1150"/>
      <c r="C171" s="1205" t="s">
        <v>512</v>
      </c>
      <c r="D171" s="1041" t="s">
        <v>606</v>
      </c>
      <c r="E171" s="1073" t="s">
        <v>623</v>
      </c>
      <c r="F171" s="60"/>
      <c r="G171" s="1150"/>
      <c r="H171" s="1150"/>
      <c r="I171" s="1150"/>
      <c r="J171" s="1150"/>
      <c r="K171" s="1150"/>
      <c r="L171" s="1150"/>
      <c r="M171" s="1150"/>
      <c r="N171" s="1150"/>
      <c r="O171" s="1150"/>
      <c r="P171" s="1150"/>
      <c r="Q171" s="1150"/>
      <c r="R171" s="1150"/>
      <c r="S171" s="1150"/>
      <c r="T171" s="1150"/>
      <c r="U171" s="1150"/>
      <c r="V171" s="1150"/>
      <c r="W171" s="1150"/>
      <c r="X171" s="1150"/>
    </row>
    <row r="172" ht="36.75" customHeight="1" spans="1:24">
      <c r="A172" s="1151"/>
      <c r="B172" s="1150"/>
      <c r="C172" s="926" t="s">
        <v>624</v>
      </c>
      <c r="D172" s="1163" t="s">
        <v>625</v>
      </c>
      <c r="E172" s="1074" t="s">
        <v>626</v>
      </c>
      <c r="F172" s="60"/>
      <c r="G172" s="1150"/>
      <c r="H172" s="1150"/>
      <c r="I172" s="1150"/>
      <c r="J172" s="1150"/>
      <c r="K172" s="1150"/>
      <c r="L172" s="1150"/>
      <c r="M172" s="1150"/>
      <c r="N172" s="1150"/>
      <c r="O172" s="1150"/>
      <c r="P172" s="1150"/>
      <c r="Q172" s="1150"/>
      <c r="R172" s="1150"/>
      <c r="S172" s="1150"/>
      <c r="T172" s="1150"/>
      <c r="U172" s="1150"/>
      <c r="V172" s="1150"/>
      <c r="W172" s="1150"/>
      <c r="X172" s="1150"/>
    </row>
    <row r="173" ht="36.75" customHeight="1" spans="1:24">
      <c r="A173" s="1151"/>
      <c r="B173" s="1150"/>
      <c r="C173" s="1224" t="s">
        <v>259</v>
      </c>
      <c r="D173" s="1225" t="s">
        <v>627</v>
      </c>
      <c r="E173" s="64"/>
      <c r="F173" s="1150"/>
      <c r="G173" s="1150"/>
      <c r="H173" s="1150"/>
      <c r="I173" s="1150"/>
      <c r="J173" s="1150"/>
      <c r="K173" s="1150"/>
      <c r="L173" s="1150"/>
      <c r="M173" s="1150"/>
      <c r="N173" s="1150"/>
      <c r="O173" s="1150"/>
      <c r="P173" s="1150"/>
      <c r="Q173" s="1150"/>
      <c r="R173" s="1150"/>
      <c r="S173" s="1150"/>
      <c r="T173" s="1150"/>
      <c r="U173" s="1150"/>
      <c r="V173" s="1150"/>
      <c r="W173" s="1150"/>
      <c r="X173" s="1150"/>
    </row>
    <row r="174" ht="36.75" customHeight="1" spans="1:24">
      <c r="A174" s="1151"/>
      <c r="B174" s="1150"/>
      <c r="C174" s="902" t="s">
        <v>606</v>
      </c>
      <c r="D174" s="1073" t="s">
        <v>628</v>
      </c>
      <c r="E174" s="64"/>
      <c r="F174" s="1150"/>
      <c r="G174" s="1150"/>
      <c r="H174" s="1150"/>
      <c r="I174" s="1150"/>
      <c r="J174" s="1150"/>
      <c r="K174" s="1150"/>
      <c r="L174" s="1150"/>
      <c r="M174" s="1150"/>
      <c r="N174" s="1150"/>
      <c r="O174" s="1150"/>
      <c r="P174" s="1150"/>
      <c r="Q174" s="1150"/>
      <c r="R174" s="1150"/>
      <c r="S174" s="1150"/>
      <c r="T174" s="1150"/>
      <c r="U174" s="1150"/>
      <c r="V174" s="1150"/>
      <c r="W174" s="1150"/>
      <c r="X174" s="1150"/>
    </row>
    <row r="175" ht="36.75" customHeight="1" spans="1:24">
      <c r="A175" s="1151"/>
      <c r="B175" s="1150"/>
      <c r="C175" s="905" t="s">
        <v>605</v>
      </c>
      <c r="D175" s="1074" t="s">
        <v>629</v>
      </c>
      <c r="E175" s="64"/>
      <c r="F175" s="1150"/>
      <c r="G175" s="1150"/>
      <c r="H175" s="1150"/>
      <c r="I175" s="1150"/>
      <c r="J175" s="1150"/>
      <c r="K175" s="1150"/>
      <c r="L175" s="1150"/>
      <c r="M175" s="1150"/>
      <c r="N175" s="1150"/>
      <c r="O175" s="1150"/>
      <c r="P175" s="1150"/>
      <c r="Q175" s="1150"/>
      <c r="R175" s="1150"/>
      <c r="S175" s="1150"/>
      <c r="T175" s="1150"/>
      <c r="U175" s="1150"/>
      <c r="V175" s="1150"/>
      <c r="W175" s="1150"/>
      <c r="X175" s="1150"/>
    </row>
    <row r="176" ht="36.75" customHeight="1" spans="1:24">
      <c r="A176" s="1151"/>
      <c r="B176" s="1150"/>
      <c r="C176" s="902" t="s">
        <v>604</v>
      </c>
      <c r="D176" s="1226" t="s">
        <v>630</v>
      </c>
      <c r="E176" s="64"/>
      <c r="F176" s="1150"/>
      <c r="G176" s="1150"/>
      <c r="H176" s="1150"/>
      <c r="I176" s="1150"/>
      <c r="J176" s="1150"/>
      <c r="K176" s="1150"/>
      <c r="L176" s="1150"/>
      <c r="M176" s="1150"/>
      <c r="N176" s="1150"/>
      <c r="O176" s="1150"/>
      <c r="P176" s="1150"/>
      <c r="Q176" s="1150"/>
      <c r="R176" s="1150"/>
      <c r="S176" s="1150"/>
      <c r="T176" s="1150"/>
      <c r="U176" s="1150"/>
      <c r="V176" s="1150"/>
      <c r="W176" s="1150"/>
      <c r="X176" s="1150"/>
    </row>
    <row r="177" ht="36.75" customHeight="1" spans="1:24">
      <c r="A177" s="1151"/>
      <c r="B177" s="1150"/>
      <c r="C177" s="1227" t="s">
        <v>603</v>
      </c>
      <c r="D177" s="1228" t="s">
        <v>631</v>
      </c>
      <c r="E177" s="457"/>
      <c r="F177" s="1150"/>
      <c r="G177" s="1150"/>
      <c r="H177" s="1150"/>
      <c r="I177" s="1150"/>
      <c r="J177" s="1150"/>
      <c r="K177" s="1150"/>
      <c r="L177" s="1150"/>
      <c r="M177" s="1150"/>
      <c r="N177" s="1150"/>
      <c r="O177" s="1150"/>
      <c r="P177" s="1150"/>
      <c r="Q177" s="1150"/>
      <c r="R177" s="1150"/>
      <c r="S177" s="1150"/>
      <c r="T177" s="1150"/>
      <c r="U177" s="1150"/>
      <c r="V177" s="1150"/>
      <c r="W177" s="1150"/>
      <c r="X177" s="1150"/>
    </row>
    <row r="178" ht="36.75" customHeight="1" spans="1:24">
      <c r="A178" s="1151"/>
      <c r="B178" s="1150"/>
      <c r="C178" s="1150"/>
      <c r="D178" s="1150"/>
      <c r="E178" s="1150"/>
      <c r="F178" s="1150"/>
      <c r="G178" s="1150"/>
      <c r="H178" s="1150"/>
      <c r="I178" s="1150"/>
      <c r="J178" s="1150"/>
      <c r="K178" s="1150"/>
      <c r="L178" s="1150"/>
      <c r="M178" s="1150"/>
      <c r="N178" s="1150"/>
      <c r="O178" s="1150"/>
      <c r="P178" s="1150"/>
      <c r="Q178" s="1150"/>
      <c r="R178" s="1150"/>
      <c r="S178" s="1150"/>
      <c r="T178" s="1150"/>
      <c r="U178" s="1150"/>
      <c r="V178" s="1150"/>
      <c r="W178" s="1150"/>
      <c r="X178" s="1150"/>
    </row>
    <row r="179" ht="36.75" customHeight="1" spans="1:24">
      <c r="A179" s="1151"/>
      <c r="B179" s="1150"/>
      <c r="C179" s="1150"/>
      <c r="D179" s="1150"/>
      <c r="E179" s="1150"/>
      <c r="F179" s="1150"/>
      <c r="G179" s="1150"/>
      <c r="H179" s="1150"/>
      <c r="I179" s="1150"/>
      <c r="J179" s="1150"/>
      <c r="K179" s="1150"/>
      <c r="L179" s="1150"/>
      <c r="M179" s="1150"/>
      <c r="N179" s="1150"/>
      <c r="O179" s="1150"/>
      <c r="P179" s="1150"/>
      <c r="Q179" s="1150"/>
      <c r="R179" s="1150"/>
      <c r="S179" s="1150"/>
      <c r="T179" s="1150"/>
      <c r="U179" s="1150"/>
      <c r="V179" s="1150"/>
      <c r="W179" s="1150"/>
      <c r="X179" s="1150"/>
    </row>
    <row r="180" ht="36.75" customHeight="1" spans="1:24">
      <c r="A180" s="1151"/>
      <c r="B180" s="1150"/>
      <c r="C180" s="1150"/>
      <c r="D180" s="1150"/>
      <c r="E180" s="1150"/>
      <c r="F180" s="1150"/>
      <c r="G180" s="1150"/>
      <c r="H180" s="1150"/>
      <c r="I180" s="1150"/>
      <c r="J180" s="1150"/>
      <c r="K180" s="1150"/>
      <c r="L180" s="1150"/>
      <c r="M180" s="1150"/>
      <c r="N180" s="1150"/>
      <c r="O180" s="1150"/>
      <c r="P180" s="1150"/>
      <c r="Q180" s="1150"/>
      <c r="R180" s="1150"/>
      <c r="S180" s="1150"/>
      <c r="T180" s="1150"/>
      <c r="U180" s="1150"/>
      <c r="V180" s="1150"/>
      <c r="W180" s="1150"/>
      <c r="X180" s="1150"/>
    </row>
    <row r="181" ht="36.75" customHeight="1" spans="1:24">
      <c r="A181" s="1151"/>
      <c r="B181" s="1150"/>
      <c r="C181" s="1150"/>
      <c r="D181" s="1150"/>
      <c r="E181" s="1150"/>
      <c r="F181" s="1150"/>
      <c r="G181" s="1150"/>
      <c r="H181" s="1150"/>
      <c r="I181" s="1150"/>
      <c r="J181" s="1150"/>
      <c r="K181" s="1150"/>
      <c r="L181" s="1150"/>
      <c r="M181" s="1150"/>
      <c r="N181" s="1150"/>
      <c r="O181" s="1150"/>
      <c r="P181" s="1150"/>
      <c r="Q181" s="1150"/>
      <c r="R181" s="1150"/>
      <c r="S181" s="1150"/>
      <c r="T181" s="1150"/>
      <c r="U181" s="1150"/>
      <c r="V181" s="1150"/>
      <c r="W181" s="1150"/>
      <c r="X181" s="1150"/>
    </row>
    <row r="182" ht="36.75" customHeight="1" spans="1:24">
      <c r="A182" s="1151"/>
      <c r="B182" s="1150"/>
      <c r="C182" s="1150"/>
      <c r="D182" s="1150"/>
      <c r="E182" s="1150"/>
      <c r="F182" s="1150"/>
      <c r="G182" s="1150"/>
      <c r="H182" s="1150"/>
      <c r="I182" s="1150"/>
      <c r="J182" s="1150"/>
      <c r="K182" s="1150"/>
      <c r="L182" s="1150"/>
      <c r="M182" s="1150"/>
      <c r="N182" s="1150"/>
      <c r="O182" s="1150"/>
      <c r="P182" s="1150"/>
      <c r="Q182" s="1150"/>
      <c r="R182" s="1150"/>
      <c r="S182" s="1150"/>
      <c r="T182" s="1150"/>
      <c r="U182" s="1150"/>
      <c r="V182" s="1150"/>
      <c r="W182" s="1150"/>
      <c r="X182" s="1150"/>
    </row>
    <row r="183" ht="36.75" customHeight="1" spans="1:24">
      <c r="A183" s="1151"/>
      <c r="B183" s="1150"/>
      <c r="C183" s="1150"/>
      <c r="D183" s="1150"/>
      <c r="E183" s="1150"/>
      <c r="F183" s="1150"/>
      <c r="G183" s="1150"/>
      <c r="H183" s="1150"/>
      <c r="I183" s="1150"/>
      <c r="J183" s="1150"/>
      <c r="K183" s="1150"/>
      <c r="L183" s="1150"/>
      <c r="M183" s="1150"/>
      <c r="N183" s="1150"/>
      <c r="O183" s="1150"/>
      <c r="P183" s="1150"/>
      <c r="Q183" s="1150"/>
      <c r="R183" s="1150"/>
      <c r="S183" s="1150"/>
      <c r="T183" s="1150"/>
      <c r="U183" s="1150"/>
      <c r="V183" s="1150"/>
      <c r="W183" s="1150"/>
      <c r="X183" s="1150"/>
    </row>
    <row r="184" ht="36.75" customHeight="1" spans="1:24">
      <c r="A184" s="1151"/>
      <c r="B184" s="1150"/>
      <c r="C184" s="1150"/>
      <c r="D184" s="1150"/>
      <c r="E184" s="1150"/>
      <c r="F184" s="1150"/>
      <c r="G184" s="1150"/>
      <c r="H184" s="1150"/>
      <c r="I184" s="1150"/>
      <c r="J184" s="1150"/>
      <c r="K184" s="1150"/>
      <c r="L184" s="1150"/>
      <c r="M184" s="1150"/>
      <c r="N184" s="1150"/>
      <c r="O184" s="1150"/>
      <c r="P184" s="1150"/>
      <c r="Q184" s="1150"/>
      <c r="R184" s="1150"/>
      <c r="S184" s="1150"/>
      <c r="T184" s="1150"/>
      <c r="U184" s="1150"/>
      <c r="V184" s="1150"/>
      <c r="W184" s="1150"/>
      <c r="X184" s="1150"/>
    </row>
    <row r="185" ht="36.75" customHeight="1" spans="1:24">
      <c r="A185" s="1151"/>
      <c r="B185" s="1150"/>
      <c r="C185" s="1150"/>
      <c r="D185" s="1150"/>
      <c r="E185" s="1150"/>
      <c r="F185" s="1150"/>
      <c r="G185" s="1150"/>
      <c r="H185" s="1150"/>
      <c r="I185" s="1150"/>
      <c r="J185" s="1150"/>
      <c r="K185" s="1150"/>
      <c r="L185" s="1150"/>
      <c r="M185" s="1150"/>
      <c r="N185" s="1150"/>
      <c r="O185" s="1150"/>
      <c r="P185" s="1150"/>
      <c r="Q185" s="1150"/>
      <c r="R185" s="1150"/>
      <c r="S185" s="1150"/>
      <c r="T185" s="1150"/>
      <c r="U185" s="1150"/>
      <c r="V185" s="1150"/>
      <c r="W185" s="1150"/>
      <c r="X185" s="1150"/>
    </row>
    <row r="186" ht="36.75" customHeight="1" spans="1:24">
      <c r="A186" s="1151"/>
      <c r="B186" s="1150"/>
      <c r="C186" s="1150"/>
      <c r="D186" s="1150"/>
      <c r="E186" s="1150"/>
      <c r="F186" s="1150"/>
      <c r="G186" s="1150"/>
      <c r="H186" s="1150"/>
      <c r="I186" s="1150"/>
      <c r="J186" s="1150"/>
      <c r="K186" s="1150"/>
      <c r="L186" s="1150"/>
      <c r="M186" s="1150"/>
      <c r="N186" s="1150"/>
      <c r="O186" s="1150"/>
      <c r="P186" s="1150"/>
      <c r="Q186" s="1150"/>
      <c r="R186" s="1150"/>
      <c r="S186" s="1150"/>
      <c r="T186" s="1150"/>
      <c r="U186" s="1150"/>
      <c r="V186" s="1150"/>
      <c r="W186" s="1150"/>
      <c r="X186" s="1150"/>
    </row>
    <row r="187" ht="36.75" customHeight="1" spans="1:24">
      <c r="A187" s="1151"/>
      <c r="B187" s="1150"/>
      <c r="C187" s="1150"/>
      <c r="D187" s="1150"/>
      <c r="E187" s="1150"/>
      <c r="F187" s="1150"/>
      <c r="G187" s="1150"/>
      <c r="H187" s="1150"/>
      <c r="I187" s="1150"/>
      <c r="J187" s="1150"/>
      <c r="K187" s="1150"/>
      <c r="L187" s="1150"/>
      <c r="M187" s="1150"/>
      <c r="N187" s="1150"/>
      <c r="O187" s="1150"/>
      <c r="P187" s="1150"/>
      <c r="Q187" s="1150"/>
      <c r="R187" s="1150"/>
      <c r="S187" s="1150"/>
      <c r="T187" s="1150"/>
      <c r="U187" s="1150"/>
      <c r="V187" s="1150"/>
      <c r="W187" s="1150"/>
      <c r="X187" s="1150"/>
    </row>
    <row r="188" ht="36.75" customHeight="1" spans="1:24">
      <c r="A188" s="1151"/>
      <c r="B188" s="1150"/>
      <c r="C188" s="1150"/>
      <c r="D188" s="1150"/>
      <c r="E188" s="1150"/>
      <c r="F188" s="1150"/>
      <c r="G188" s="1150"/>
      <c r="H188" s="1150"/>
      <c r="I188" s="1150"/>
      <c r="J188" s="1150"/>
      <c r="K188" s="1150"/>
      <c r="L188" s="1150"/>
      <c r="M188" s="1150"/>
      <c r="N188" s="1150"/>
      <c r="O188" s="1150"/>
      <c r="P188" s="1150"/>
      <c r="Q188" s="1150"/>
      <c r="R188" s="1150"/>
      <c r="S188" s="1150"/>
      <c r="T188" s="1150"/>
      <c r="U188" s="1150"/>
      <c r="V188" s="1150"/>
      <c r="W188" s="1150"/>
      <c r="X188" s="1150"/>
    </row>
    <row r="189" ht="36.75" customHeight="1" spans="1:24">
      <c r="A189" s="1151"/>
      <c r="B189" s="1150"/>
      <c r="C189" s="1150"/>
      <c r="D189" s="1150"/>
      <c r="E189" s="1150"/>
      <c r="F189" s="1150"/>
      <c r="G189" s="1150"/>
      <c r="H189" s="1150"/>
      <c r="I189" s="1150"/>
      <c r="J189" s="1150"/>
      <c r="K189" s="1150"/>
      <c r="L189" s="1150"/>
      <c r="M189" s="1150"/>
      <c r="N189" s="1150"/>
      <c r="O189" s="1150"/>
      <c r="P189" s="1150"/>
      <c r="Q189" s="1150"/>
      <c r="R189" s="1150"/>
      <c r="S189" s="1150"/>
      <c r="T189" s="1150"/>
      <c r="U189" s="1150"/>
      <c r="V189" s="1150"/>
      <c r="W189" s="1150"/>
      <c r="X189" s="1150"/>
    </row>
    <row r="190" ht="36.75" customHeight="1" spans="1:24">
      <c r="A190" s="1151"/>
      <c r="B190" s="1150"/>
      <c r="C190" s="1150"/>
      <c r="D190" s="1150"/>
      <c r="E190" s="1150"/>
      <c r="F190" s="1150"/>
      <c r="G190" s="1150"/>
      <c r="H190" s="1150"/>
      <c r="I190" s="1150"/>
      <c r="J190" s="1150"/>
      <c r="K190" s="1150"/>
      <c r="L190" s="1150"/>
      <c r="M190" s="1150"/>
      <c r="N190" s="1150"/>
      <c r="O190" s="1150"/>
      <c r="P190" s="1150"/>
      <c r="Q190" s="1150"/>
      <c r="R190" s="1150"/>
      <c r="S190" s="1150"/>
      <c r="T190" s="1150"/>
      <c r="U190" s="1150"/>
      <c r="V190" s="1150"/>
      <c r="W190" s="1150"/>
      <c r="X190" s="1150"/>
    </row>
    <row r="191" ht="36.75" customHeight="1" spans="1:24">
      <c r="A191" s="1151"/>
      <c r="B191" s="1150"/>
      <c r="C191" s="1150"/>
      <c r="D191" s="1150"/>
      <c r="E191" s="1150"/>
      <c r="F191" s="1150"/>
      <c r="G191" s="1150"/>
      <c r="H191" s="1150"/>
      <c r="I191" s="1150"/>
      <c r="J191" s="1150"/>
      <c r="K191" s="1150"/>
      <c r="L191" s="1150"/>
      <c r="M191" s="1150"/>
      <c r="N191" s="1150"/>
      <c r="O191" s="1150"/>
      <c r="P191" s="1150"/>
      <c r="Q191" s="1150"/>
      <c r="R191" s="1150"/>
      <c r="S191" s="1150"/>
      <c r="T191" s="1150"/>
      <c r="U191" s="1150"/>
      <c r="V191" s="1150"/>
      <c r="W191" s="1150"/>
      <c r="X191" s="1150"/>
    </row>
    <row r="192" ht="36.75" customHeight="1" spans="1:24">
      <c r="A192" s="1151"/>
      <c r="B192" s="1150"/>
      <c r="C192" s="1150"/>
      <c r="D192" s="1150"/>
      <c r="E192" s="1150"/>
      <c r="F192" s="1150"/>
      <c r="G192" s="1150"/>
      <c r="H192" s="1150"/>
      <c r="I192" s="1150"/>
      <c r="J192" s="1150"/>
      <c r="K192" s="1150"/>
      <c r="L192" s="1150"/>
      <c r="M192" s="1150"/>
      <c r="N192" s="1150"/>
      <c r="O192" s="1150"/>
      <c r="P192" s="1150"/>
      <c r="Q192" s="1150"/>
      <c r="R192" s="1150"/>
      <c r="S192" s="1150"/>
      <c r="T192" s="1150"/>
      <c r="U192" s="1150"/>
      <c r="V192" s="1150"/>
      <c r="W192" s="1150"/>
      <c r="X192" s="1150"/>
    </row>
    <row r="193" ht="36.75" customHeight="1" spans="1:24">
      <c r="A193" s="1151"/>
      <c r="B193" s="1150"/>
      <c r="C193" s="1150"/>
      <c r="D193" s="1150"/>
      <c r="E193" s="1150"/>
      <c r="F193" s="1150"/>
      <c r="G193" s="1150"/>
      <c r="H193" s="1150"/>
      <c r="I193" s="1150"/>
      <c r="J193" s="1150"/>
      <c r="K193" s="1150"/>
      <c r="L193" s="1150"/>
      <c r="M193" s="1150"/>
      <c r="N193" s="1150"/>
      <c r="O193" s="1150"/>
      <c r="P193" s="1150"/>
      <c r="Q193" s="1150"/>
      <c r="R193" s="1150"/>
      <c r="S193" s="1150"/>
      <c r="T193" s="1150"/>
      <c r="U193" s="1150"/>
      <c r="V193" s="1150"/>
      <c r="W193" s="1150"/>
      <c r="X193" s="1150"/>
    </row>
    <row r="194" ht="36.75" customHeight="1" spans="1:24">
      <c r="A194" s="1151"/>
      <c r="B194" s="1150"/>
      <c r="C194" s="1150"/>
      <c r="D194" s="1150"/>
      <c r="E194" s="1150"/>
      <c r="F194" s="1150"/>
      <c r="G194" s="1150"/>
      <c r="H194" s="1150"/>
      <c r="I194" s="1150"/>
      <c r="J194" s="1150"/>
      <c r="K194" s="1150"/>
      <c r="L194" s="1150"/>
      <c r="M194" s="1150"/>
      <c r="N194" s="1150"/>
      <c r="O194" s="1150"/>
      <c r="P194" s="1150"/>
      <c r="Q194" s="1150"/>
      <c r="R194" s="1150"/>
      <c r="S194" s="1150"/>
      <c r="T194" s="1150"/>
      <c r="U194" s="1150"/>
      <c r="V194" s="1150"/>
      <c r="W194" s="1150"/>
      <c r="X194" s="1150"/>
    </row>
    <row r="195" ht="36.75" customHeight="1" spans="1:24">
      <c r="A195" s="1151"/>
      <c r="B195" s="1150"/>
      <c r="C195" s="1150"/>
      <c r="D195" s="1150"/>
      <c r="E195" s="1150"/>
      <c r="F195" s="1150"/>
      <c r="G195" s="1150"/>
      <c r="H195" s="1150"/>
      <c r="I195" s="1150"/>
      <c r="J195" s="1150"/>
      <c r="K195" s="1150"/>
      <c r="L195" s="1150"/>
      <c r="M195" s="1150"/>
      <c r="N195" s="1150"/>
      <c r="O195" s="1150"/>
      <c r="P195" s="1150"/>
      <c r="Q195" s="1150"/>
      <c r="R195" s="1150"/>
      <c r="S195" s="1150"/>
      <c r="T195" s="1150"/>
      <c r="U195" s="1150"/>
      <c r="V195" s="1150"/>
      <c r="W195" s="1150"/>
      <c r="X195" s="1150"/>
    </row>
    <row r="196" ht="36.75" customHeight="1" spans="1:24">
      <c r="A196" s="1151"/>
      <c r="B196" s="1150"/>
      <c r="C196" s="1150"/>
      <c r="D196" s="1150"/>
      <c r="E196" s="1150"/>
      <c r="F196" s="1150"/>
      <c r="G196" s="1150"/>
      <c r="H196" s="1150"/>
      <c r="I196" s="1150"/>
      <c r="J196" s="1150"/>
      <c r="K196" s="1150"/>
      <c r="L196" s="1150"/>
      <c r="M196" s="1150"/>
      <c r="N196" s="1150"/>
      <c r="O196" s="1150"/>
      <c r="P196" s="1150"/>
      <c r="Q196" s="1150"/>
      <c r="R196" s="1150"/>
      <c r="S196" s="1150"/>
      <c r="T196" s="1150"/>
      <c r="U196" s="1150"/>
      <c r="V196" s="1150"/>
      <c r="W196" s="1150"/>
      <c r="X196" s="1150"/>
    </row>
    <row r="197" ht="36.75" customHeight="1" spans="1:24">
      <c r="A197" s="1151"/>
      <c r="B197" s="1150"/>
      <c r="C197" s="1150"/>
      <c r="D197" s="1150"/>
      <c r="E197" s="1150"/>
      <c r="F197" s="1150"/>
      <c r="G197" s="1150"/>
      <c r="H197" s="1150"/>
      <c r="I197" s="1150"/>
      <c r="J197" s="1150"/>
      <c r="K197" s="1150"/>
      <c r="L197" s="1150"/>
      <c r="M197" s="1150"/>
      <c r="N197" s="1150"/>
      <c r="O197" s="1150"/>
      <c r="P197" s="1150"/>
      <c r="Q197" s="1150"/>
      <c r="R197" s="1150"/>
      <c r="S197" s="1150"/>
      <c r="T197" s="1150"/>
      <c r="U197" s="1150"/>
      <c r="V197" s="1150"/>
      <c r="W197" s="1150"/>
      <c r="X197" s="1150"/>
    </row>
    <row r="198" ht="36.75" customHeight="1" spans="1:24">
      <c r="A198" s="1151"/>
      <c r="B198" s="1150"/>
      <c r="C198" s="1150"/>
      <c r="D198" s="1150"/>
      <c r="E198" s="1150"/>
      <c r="F198" s="1150"/>
      <c r="G198" s="1150"/>
      <c r="H198" s="1150"/>
      <c r="I198" s="1150"/>
      <c r="J198" s="1150"/>
      <c r="K198" s="1150"/>
      <c r="L198" s="1150"/>
      <c r="M198" s="1150"/>
      <c r="N198" s="1150"/>
      <c r="O198" s="1150"/>
      <c r="P198" s="1150"/>
      <c r="Q198" s="1150"/>
      <c r="R198" s="1150"/>
      <c r="S198" s="1150"/>
      <c r="T198" s="1150"/>
      <c r="U198" s="1150"/>
      <c r="V198" s="1150"/>
      <c r="W198" s="1150"/>
      <c r="X198" s="1150"/>
    </row>
    <row r="199" ht="36.75" customHeight="1" spans="1:24">
      <c r="A199" s="1151"/>
      <c r="B199" s="1150"/>
      <c r="C199" s="1150"/>
      <c r="D199" s="1150"/>
      <c r="E199" s="1150"/>
      <c r="F199" s="1150"/>
      <c r="G199" s="1150"/>
      <c r="H199" s="1150"/>
      <c r="I199" s="1150"/>
      <c r="J199" s="1150"/>
      <c r="K199" s="1150"/>
      <c r="L199" s="1150"/>
      <c r="M199" s="1150"/>
      <c r="N199" s="1150"/>
      <c r="O199" s="1150"/>
      <c r="P199" s="1150"/>
      <c r="Q199" s="1150"/>
      <c r="R199" s="1150"/>
      <c r="S199" s="1150"/>
      <c r="T199" s="1150"/>
      <c r="U199" s="1150"/>
      <c r="V199" s="1150"/>
      <c r="W199" s="1150"/>
      <c r="X199" s="1150"/>
    </row>
    <row r="200" ht="36.75" customHeight="1" spans="1:24">
      <c r="A200" s="1151"/>
      <c r="B200" s="1150"/>
      <c r="C200" s="1150"/>
      <c r="D200" s="1150"/>
      <c r="E200" s="1150"/>
      <c r="F200" s="1150"/>
      <c r="G200" s="1150"/>
      <c r="H200" s="1150"/>
      <c r="I200" s="1150"/>
      <c r="J200" s="1150"/>
      <c r="K200" s="1150"/>
      <c r="L200" s="1150"/>
      <c r="M200" s="1150"/>
      <c r="N200" s="1150"/>
      <c r="O200" s="1150"/>
      <c r="P200" s="1150"/>
      <c r="Q200" s="1150"/>
      <c r="R200" s="1150"/>
      <c r="S200" s="1150"/>
      <c r="T200" s="1150"/>
      <c r="U200" s="1150"/>
      <c r="V200" s="1150"/>
      <c r="W200" s="1150"/>
      <c r="X200" s="1150"/>
    </row>
    <row r="201" ht="36.75" customHeight="1" spans="1:24">
      <c r="A201" s="1151"/>
      <c r="B201" s="1150"/>
      <c r="C201" s="1150"/>
      <c r="D201" s="1150"/>
      <c r="E201" s="1150"/>
      <c r="F201" s="1150"/>
      <c r="G201" s="1150"/>
      <c r="H201" s="1150"/>
      <c r="I201" s="1150"/>
      <c r="J201" s="1150"/>
      <c r="K201" s="1150"/>
      <c r="L201" s="1150"/>
      <c r="M201" s="1150"/>
      <c r="N201" s="1150"/>
      <c r="O201" s="1150"/>
      <c r="P201" s="1150"/>
      <c r="Q201" s="1150"/>
      <c r="R201" s="1150"/>
      <c r="S201" s="1150"/>
      <c r="T201" s="1150"/>
      <c r="U201" s="1150"/>
      <c r="V201" s="1150"/>
      <c r="W201" s="1150"/>
      <c r="X201" s="1150"/>
    </row>
    <row r="202" ht="36.75" customHeight="1" spans="1:24">
      <c r="A202" s="1151"/>
      <c r="B202" s="1150"/>
      <c r="C202" s="1150"/>
      <c r="D202" s="1150"/>
      <c r="E202" s="1150"/>
      <c r="F202" s="1150"/>
      <c r="G202" s="1150"/>
      <c r="H202" s="1150"/>
      <c r="I202" s="1150"/>
      <c r="J202" s="1150"/>
      <c r="K202" s="1150"/>
      <c r="L202" s="1150"/>
      <c r="M202" s="1150"/>
      <c r="N202" s="1150"/>
      <c r="O202" s="1150"/>
      <c r="P202" s="1150"/>
      <c r="Q202" s="1150"/>
      <c r="R202" s="1150"/>
      <c r="S202" s="1150"/>
      <c r="T202" s="1150"/>
      <c r="U202" s="1150"/>
      <c r="V202" s="1150"/>
      <c r="W202" s="1150"/>
      <c r="X202" s="1150"/>
    </row>
    <row r="203" ht="36.75" customHeight="1" spans="1:24">
      <c r="A203" s="1151"/>
      <c r="B203" s="1150"/>
      <c r="C203" s="1150"/>
      <c r="D203" s="1150"/>
      <c r="E203" s="1150"/>
      <c r="F203" s="1150"/>
      <c r="G203" s="1150"/>
      <c r="H203" s="1150"/>
      <c r="I203" s="1150"/>
      <c r="J203" s="1150"/>
      <c r="K203" s="1150"/>
      <c r="L203" s="1150"/>
      <c r="M203" s="1150"/>
      <c r="N203" s="1150"/>
      <c r="O203" s="1150"/>
      <c r="P203" s="1150"/>
      <c r="Q203" s="1150"/>
      <c r="R203" s="1150"/>
      <c r="S203" s="1150"/>
      <c r="T203" s="1150"/>
      <c r="U203" s="1150"/>
      <c r="V203" s="1150"/>
      <c r="W203" s="1150"/>
      <c r="X203" s="1150"/>
    </row>
    <row r="204" ht="36.75" customHeight="1" spans="1:24">
      <c r="A204" s="1151"/>
      <c r="B204" s="1150"/>
      <c r="C204" s="1150"/>
      <c r="D204" s="1150"/>
      <c r="E204" s="1150"/>
      <c r="F204" s="1150"/>
      <c r="G204" s="1150"/>
      <c r="H204" s="1150"/>
      <c r="I204" s="1150"/>
      <c r="J204" s="1150"/>
      <c r="K204" s="1150"/>
      <c r="L204" s="1150"/>
      <c r="M204" s="1150"/>
      <c r="N204" s="1150"/>
      <c r="O204" s="1150"/>
      <c r="P204" s="1150"/>
      <c r="Q204" s="1150"/>
      <c r="R204" s="1150"/>
      <c r="S204" s="1150"/>
      <c r="T204" s="1150"/>
      <c r="U204" s="1150"/>
      <c r="V204" s="1150"/>
      <c r="W204" s="1150"/>
      <c r="X204" s="1150"/>
    </row>
    <row r="205" ht="36.75" customHeight="1" spans="1:24">
      <c r="A205" s="1151"/>
      <c r="B205" s="1150"/>
      <c r="C205" s="1150"/>
      <c r="D205" s="1150"/>
      <c r="E205" s="1150"/>
      <c r="F205" s="1150"/>
      <c r="G205" s="1150"/>
      <c r="H205" s="1150"/>
      <c r="I205" s="1150"/>
      <c r="J205" s="1150"/>
      <c r="K205" s="1150"/>
      <c r="L205" s="1150"/>
      <c r="M205" s="1150"/>
      <c r="N205" s="1150"/>
      <c r="O205" s="1150"/>
      <c r="P205" s="1150"/>
      <c r="Q205" s="1150"/>
      <c r="R205" s="1150"/>
      <c r="S205" s="1150"/>
      <c r="T205" s="1150"/>
      <c r="U205" s="1150"/>
      <c r="V205" s="1150"/>
      <c r="W205" s="1150"/>
      <c r="X205" s="1150"/>
    </row>
    <row r="206" ht="36.75" customHeight="1" spans="1:24">
      <c r="A206" s="1151"/>
      <c r="B206" s="1150"/>
      <c r="C206" s="1150"/>
      <c r="D206" s="1150"/>
      <c r="E206" s="1150"/>
      <c r="F206" s="1150"/>
      <c r="G206" s="1150"/>
      <c r="H206" s="1150"/>
      <c r="I206" s="1150"/>
      <c r="J206" s="1150"/>
      <c r="K206" s="1150"/>
      <c r="L206" s="1150"/>
      <c r="M206" s="1150"/>
      <c r="N206" s="1150"/>
      <c r="O206" s="1150"/>
      <c r="P206" s="1150"/>
      <c r="Q206" s="1150"/>
      <c r="R206" s="1150"/>
      <c r="S206" s="1150"/>
      <c r="T206" s="1150"/>
      <c r="U206" s="1150"/>
      <c r="V206" s="1150"/>
      <c r="W206" s="1150"/>
      <c r="X206" s="1150"/>
    </row>
    <row r="207" ht="36.75" customHeight="1" spans="1:24">
      <c r="A207" s="1151"/>
      <c r="B207" s="1150"/>
      <c r="C207" s="1150"/>
      <c r="D207" s="1150"/>
      <c r="E207" s="1150"/>
      <c r="F207" s="1150"/>
      <c r="G207" s="1150"/>
      <c r="H207" s="1150"/>
      <c r="I207" s="1150"/>
      <c r="J207" s="1150"/>
      <c r="K207" s="1150"/>
      <c r="L207" s="1150"/>
      <c r="M207" s="1150"/>
      <c r="N207" s="1150"/>
      <c r="O207" s="1150"/>
      <c r="P207" s="1150"/>
      <c r="Q207" s="1150"/>
      <c r="R207" s="1150"/>
      <c r="S207" s="1150"/>
      <c r="T207" s="1150"/>
      <c r="U207" s="1150"/>
      <c r="V207" s="1150"/>
      <c r="W207" s="1150"/>
      <c r="X207" s="1150"/>
    </row>
    <row r="208" ht="36.75" customHeight="1" spans="1:24">
      <c r="A208" s="1151"/>
      <c r="B208" s="1150"/>
      <c r="C208" s="1150"/>
      <c r="D208" s="1150"/>
      <c r="E208" s="1150"/>
      <c r="F208" s="1150"/>
      <c r="G208" s="1150"/>
      <c r="H208" s="1150"/>
      <c r="I208" s="1150"/>
      <c r="J208" s="1150"/>
      <c r="K208" s="1150"/>
      <c r="L208" s="1150"/>
      <c r="M208" s="1150"/>
      <c r="N208" s="1150"/>
      <c r="O208" s="1150"/>
      <c r="P208" s="1150"/>
      <c r="Q208" s="1150"/>
      <c r="R208" s="1150"/>
      <c r="S208" s="1150"/>
      <c r="T208" s="1150"/>
      <c r="U208" s="1150"/>
      <c r="V208" s="1150"/>
      <c r="W208" s="1150"/>
      <c r="X208" s="1150"/>
    </row>
    <row r="209" ht="36.75" customHeight="1" spans="1:24">
      <c r="A209" s="1151"/>
      <c r="B209" s="1150"/>
      <c r="C209" s="1150"/>
      <c r="D209" s="1150"/>
      <c r="E209" s="1150"/>
      <c r="F209" s="1150"/>
      <c r="G209" s="1150"/>
      <c r="H209" s="1150"/>
      <c r="I209" s="1150"/>
      <c r="J209" s="1150"/>
      <c r="K209" s="1150"/>
      <c r="L209" s="1150"/>
      <c r="M209" s="1150"/>
      <c r="N209" s="1150"/>
      <c r="O209" s="1150"/>
      <c r="P209" s="1150"/>
      <c r="Q209" s="1150"/>
      <c r="R209" s="1150"/>
      <c r="S209" s="1150"/>
      <c r="T209" s="1150"/>
      <c r="U209" s="1150"/>
      <c r="V209" s="1150"/>
      <c r="W209" s="1150"/>
      <c r="X209" s="1150"/>
    </row>
    <row r="210" ht="36.75" customHeight="1" spans="1:24">
      <c r="A210" s="1151"/>
      <c r="B210" s="1150"/>
      <c r="C210" s="1150"/>
      <c r="D210" s="1150"/>
      <c r="E210" s="1150"/>
      <c r="F210" s="1150"/>
      <c r="G210" s="1150"/>
      <c r="H210" s="1150"/>
      <c r="I210" s="1150"/>
      <c r="J210" s="1150"/>
      <c r="K210" s="1150"/>
      <c r="L210" s="1150"/>
      <c r="M210" s="1150"/>
      <c r="N210" s="1150"/>
      <c r="O210" s="1150"/>
      <c r="P210" s="1150"/>
      <c r="Q210" s="1150"/>
      <c r="R210" s="1150"/>
      <c r="S210" s="1150"/>
      <c r="T210" s="1150"/>
      <c r="U210" s="1150"/>
      <c r="V210" s="1150"/>
      <c r="W210" s="1150"/>
      <c r="X210" s="1150"/>
    </row>
    <row r="211" ht="36.75" customHeight="1" spans="1:24">
      <c r="A211" s="1151"/>
      <c r="B211" s="1150"/>
      <c r="C211" s="1150"/>
      <c r="D211" s="1150"/>
      <c r="E211" s="1150"/>
      <c r="F211" s="1150"/>
      <c r="G211" s="1150"/>
      <c r="H211" s="1150"/>
      <c r="I211" s="1150"/>
      <c r="J211" s="1150"/>
      <c r="K211" s="1150"/>
      <c r="L211" s="1150"/>
      <c r="M211" s="1150"/>
      <c r="N211" s="1150"/>
      <c r="O211" s="1150"/>
      <c r="P211" s="1150"/>
      <c r="Q211" s="1150"/>
      <c r="R211" s="1150"/>
      <c r="S211" s="1150"/>
      <c r="T211" s="1150"/>
      <c r="U211" s="1150"/>
      <c r="V211" s="1150"/>
      <c r="W211" s="1150"/>
      <c r="X211" s="1150"/>
    </row>
    <row r="212" ht="36.75" customHeight="1" spans="1:24">
      <c r="A212" s="1151"/>
      <c r="B212" s="1150"/>
      <c r="C212" s="1150"/>
      <c r="D212" s="1150"/>
      <c r="E212" s="1150"/>
      <c r="F212" s="1150"/>
      <c r="G212" s="1150"/>
      <c r="H212" s="1150"/>
      <c r="I212" s="1150"/>
      <c r="J212" s="1150"/>
      <c r="K212" s="1150"/>
      <c r="L212" s="1150"/>
      <c r="M212" s="1150"/>
      <c r="N212" s="1150"/>
      <c r="O212" s="1150"/>
      <c r="P212" s="1150"/>
      <c r="Q212" s="1150"/>
      <c r="R212" s="1150"/>
      <c r="S212" s="1150"/>
      <c r="T212" s="1150"/>
      <c r="U212" s="1150"/>
      <c r="V212" s="1150"/>
      <c r="W212" s="1150"/>
      <c r="X212" s="1150"/>
    </row>
    <row r="213" ht="36.75" customHeight="1" spans="1:24">
      <c r="A213" s="1151"/>
      <c r="B213" s="1150"/>
      <c r="C213" s="1150"/>
      <c r="D213" s="1150"/>
      <c r="E213" s="1150"/>
      <c r="F213" s="1150"/>
      <c r="G213" s="1150"/>
      <c r="H213" s="1150"/>
      <c r="I213" s="1150"/>
      <c r="J213" s="1150"/>
      <c r="K213" s="1150"/>
      <c r="L213" s="1150"/>
      <c r="M213" s="1150"/>
      <c r="N213" s="1150"/>
      <c r="O213" s="1150"/>
      <c r="P213" s="1150"/>
      <c r="Q213" s="1150"/>
      <c r="R213" s="1150"/>
      <c r="S213" s="1150"/>
      <c r="T213" s="1150"/>
      <c r="U213" s="1150"/>
      <c r="V213" s="1150"/>
      <c r="W213" s="1150"/>
      <c r="X213" s="1150"/>
    </row>
    <row r="214" ht="36.75" customHeight="1" spans="1:24">
      <c r="A214" s="1151"/>
      <c r="B214" s="1150"/>
      <c r="C214" s="1150"/>
      <c r="D214" s="1150"/>
      <c r="E214" s="1150"/>
      <c r="F214" s="1150"/>
      <c r="G214" s="1150"/>
      <c r="H214" s="1150"/>
      <c r="I214" s="1150"/>
      <c r="J214" s="1150"/>
      <c r="K214" s="1150"/>
      <c r="L214" s="1150"/>
      <c r="M214" s="1150"/>
      <c r="N214" s="1150"/>
      <c r="O214" s="1150"/>
      <c r="P214" s="1150"/>
      <c r="Q214" s="1150"/>
      <c r="R214" s="1150"/>
      <c r="S214" s="1150"/>
      <c r="T214" s="1150"/>
      <c r="U214" s="1150"/>
      <c r="V214" s="1150"/>
      <c r="W214" s="1150"/>
      <c r="X214" s="1150"/>
    </row>
    <row r="215" ht="36.75" customHeight="1" spans="1:24">
      <c r="A215" s="1151"/>
      <c r="B215" s="1150"/>
      <c r="C215" s="1150"/>
      <c r="D215" s="1150"/>
      <c r="E215" s="1150"/>
      <c r="F215" s="1150"/>
      <c r="G215" s="1150"/>
      <c r="H215" s="1150"/>
      <c r="I215" s="1150"/>
      <c r="J215" s="1150"/>
      <c r="K215" s="1150"/>
      <c r="L215" s="1150"/>
      <c r="M215" s="1150"/>
      <c r="N215" s="1150"/>
      <c r="O215" s="1150"/>
      <c r="P215" s="1150"/>
      <c r="Q215" s="1150"/>
      <c r="R215" s="1150"/>
      <c r="S215" s="1150"/>
      <c r="T215" s="1150"/>
      <c r="U215" s="1150"/>
      <c r="V215" s="1150"/>
      <c r="W215" s="1150"/>
      <c r="X215" s="1150"/>
    </row>
    <row r="216" ht="36.75" customHeight="1" spans="1:24">
      <c r="A216" s="1151"/>
      <c r="B216" s="1150"/>
      <c r="C216" s="1150"/>
      <c r="D216" s="1150"/>
      <c r="E216" s="1150"/>
      <c r="F216" s="1150"/>
      <c r="G216" s="1150"/>
      <c r="H216" s="1150"/>
      <c r="I216" s="1150"/>
      <c r="J216" s="1150"/>
      <c r="K216" s="1150"/>
      <c r="L216" s="1150"/>
      <c r="M216" s="1150"/>
      <c r="N216" s="1150"/>
      <c r="O216" s="1150"/>
      <c r="P216" s="1150"/>
      <c r="Q216" s="1150"/>
      <c r="R216" s="1150"/>
      <c r="S216" s="1150"/>
      <c r="T216" s="1150"/>
      <c r="U216" s="1150"/>
      <c r="V216" s="1150"/>
      <c r="W216" s="1150"/>
      <c r="X216" s="1150"/>
    </row>
    <row r="217" ht="36.75" customHeight="1" spans="1:24">
      <c r="A217" s="1151"/>
      <c r="B217" s="1150"/>
      <c r="C217" s="1150"/>
      <c r="D217" s="1150"/>
      <c r="E217" s="1150"/>
      <c r="F217" s="1150"/>
      <c r="G217" s="1150"/>
      <c r="H217" s="1150"/>
      <c r="I217" s="1150"/>
      <c r="J217" s="1150"/>
      <c r="K217" s="1150"/>
      <c r="L217" s="1150"/>
      <c r="M217" s="1150"/>
      <c r="N217" s="1150"/>
      <c r="O217" s="1150"/>
      <c r="P217" s="1150"/>
      <c r="Q217" s="1150"/>
      <c r="R217" s="1150"/>
      <c r="S217" s="1150"/>
      <c r="T217" s="1150"/>
      <c r="U217" s="1150"/>
      <c r="V217" s="1150"/>
      <c r="W217" s="1150"/>
      <c r="X217" s="1150"/>
    </row>
    <row r="218" ht="36.75" customHeight="1" spans="1:24">
      <c r="A218" s="1151"/>
      <c r="B218" s="1150"/>
      <c r="C218" s="1150"/>
      <c r="D218" s="1150"/>
      <c r="E218" s="1150"/>
      <c r="F218" s="1150"/>
      <c r="G218" s="1150"/>
      <c r="H218" s="1150"/>
      <c r="I218" s="1150"/>
      <c r="J218" s="1150"/>
      <c r="K218" s="1150"/>
      <c r="L218" s="1150"/>
      <c r="M218" s="1150"/>
      <c r="N218" s="1150"/>
      <c r="O218" s="1150"/>
      <c r="P218" s="1150"/>
      <c r="Q218" s="1150"/>
      <c r="R218" s="1150"/>
      <c r="S218" s="1150"/>
      <c r="T218" s="1150"/>
      <c r="U218" s="1150"/>
      <c r="V218" s="1150"/>
      <c r="W218" s="1150"/>
      <c r="X218" s="1150"/>
    </row>
    <row r="219" ht="36.75" customHeight="1" spans="1:24">
      <c r="A219" s="1151"/>
      <c r="B219" s="1150"/>
      <c r="C219" s="1150"/>
      <c r="D219" s="1150"/>
      <c r="E219" s="1150"/>
      <c r="F219" s="1150"/>
      <c r="G219" s="1150"/>
      <c r="H219" s="1150"/>
      <c r="I219" s="1150"/>
      <c r="J219" s="1150"/>
      <c r="K219" s="1150"/>
      <c r="L219" s="1150"/>
      <c r="M219" s="1150"/>
      <c r="N219" s="1150"/>
      <c r="O219" s="1150"/>
      <c r="P219" s="1150"/>
      <c r="Q219" s="1150"/>
      <c r="R219" s="1150"/>
      <c r="S219" s="1150"/>
      <c r="T219" s="1150"/>
      <c r="U219" s="1150"/>
      <c r="V219" s="1150"/>
      <c r="W219" s="1150"/>
      <c r="X219" s="1150"/>
    </row>
    <row r="220" ht="36.75" customHeight="1" spans="1:24">
      <c r="A220" s="1151"/>
      <c r="B220" s="1150"/>
      <c r="C220" s="1150"/>
      <c r="D220" s="1150"/>
      <c r="E220" s="1150"/>
      <c r="F220" s="1150"/>
      <c r="G220" s="1150"/>
      <c r="H220" s="1150"/>
      <c r="I220" s="1150"/>
      <c r="J220" s="1150"/>
      <c r="K220" s="1150"/>
      <c r="L220" s="1150"/>
      <c r="M220" s="1150"/>
      <c r="N220" s="1150"/>
      <c r="O220" s="1150"/>
      <c r="P220" s="1150"/>
      <c r="Q220" s="1150"/>
      <c r="R220" s="1150"/>
      <c r="S220" s="1150"/>
      <c r="T220" s="1150"/>
      <c r="U220" s="1150"/>
      <c r="V220" s="1150"/>
      <c r="W220" s="1150"/>
      <c r="X220" s="1150"/>
    </row>
    <row r="221" ht="36.75" customHeight="1" spans="1:24">
      <c r="A221" s="1151"/>
      <c r="B221" s="1150"/>
      <c r="C221" s="1150"/>
      <c r="D221" s="1150"/>
      <c r="E221" s="1150"/>
      <c r="F221" s="1150"/>
      <c r="G221" s="1150"/>
      <c r="H221" s="1150"/>
      <c r="I221" s="1150"/>
      <c r="J221" s="1150"/>
      <c r="K221" s="1150"/>
      <c r="L221" s="1150"/>
      <c r="M221" s="1150"/>
      <c r="N221" s="1150"/>
      <c r="O221" s="1150"/>
      <c r="P221" s="1150"/>
      <c r="Q221" s="1150"/>
      <c r="R221" s="1150"/>
      <c r="S221" s="1150"/>
      <c r="T221" s="1150"/>
      <c r="U221" s="1150"/>
      <c r="V221" s="1150"/>
      <c r="W221" s="1150"/>
      <c r="X221" s="1150"/>
    </row>
    <row r="222" ht="36.75" customHeight="1" spans="1:24">
      <c r="A222" s="1151"/>
      <c r="B222" s="1150"/>
      <c r="C222" s="1150"/>
      <c r="D222" s="1150"/>
      <c r="E222" s="1150"/>
      <c r="F222" s="1150"/>
      <c r="G222" s="1150"/>
      <c r="H222" s="1150"/>
      <c r="I222" s="1150"/>
      <c r="J222" s="1150"/>
      <c r="K222" s="1150"/>
      <c r="L222" s="1150"/>
      <c r="M222" s="1150"/>
      <c r="N222" s="1150"/>
      <c r="O222" s="1150"/>
      <c r="P222" s="1150"/>
      <c r="Q222" s="1150"/>
      <c r="R222" s="1150"/>
      <c r="S222" s="1150"/>
      <c r="T222" s="1150"/>
      <c r="U222" s="1150"/>
      <c r="V222" s="1150"/>
      <c r="W222" s="1150"/>
      <c r="X222" s="1150"/>
    </row>
    <row r="223" ht="36.75" customHeight="1" spans="1:24">
      <c r="A223" s="1151"/>
      <c r="B223" s="1150"/>
      <c r="C223" s="1150"/>
      <c r="D223" s="1150"/>
      <c r="E223" s="1150"/>
      <c r="F223" s="1150"/>
      <c r="G223" s="1150"/>
      <c r="H223" s="1150"/>
      <c r="I223" s="1150"/>
      <c r="J223" s="1150"/>
      <c r="K223" s="1150"/>
      <c r="L223" s="1150"/>
      <c r="M223" s="1150"/>
      <c r="N223" s="1150"/>
      <c r="O223" s="1150"/>
      <c r="P223" s="1150"/>
      <c r="Q223" s="1150"/>
      <c r="R223" s="1150"/>
      <c r="S223" s="1150"/>
      <c r="T223" s="1150"/>
      <c r="U223" s="1150"/>
      <c r="V223" s="1150"/>
      <c r="W223" s="1150"/>
      <c r="X223" s="1150"/>
    </row>
    <row r="224" ht="36.75" customHeight="1" spans="1:24">
      <c r="A224" s="1151"/>
      <c r="B224" s="1150"/>
      <c r="C224" s="1150"/>
      <c r="D224" s="1150"/>
      <c r="E224" s="1150"/>
      <c r="F224" s="1150"/>
      <c r="G224" s="1150"/>
      <c r="H224" s="1150"/>
      <c r="I224" s="1150"/>
      <c r="J224" s="1150"/>
      <c r="K224" s="1150"/>
      <c r="L224" s="1150"/>
      <c r="M224" s="1150"/>
      <c r="N224" s="1150"/>
      <c r="O224" s="1150"/>
      <c r="P224" s="1150"/>
      <c r="Q224" s="1150"/>
      <c r="R224" s="1150"/>
      <c r="S224" s="1150"/>
      <c r="T224" s="1150"/>
      <c r="U224" s="1150"/>
      <c r="V224" s="1150"/>
      <c r="W224" s="1150"/>
      <c r="X224" s="1150"/>
    </row>
    <row r="225" ht="36.75" customHeight="1" spans="1:24">
      <c r="A225" s="1151"/>
      <c r="B225" s="1150"/>
      <c r="C225" s="1150"/>
      <c r="D225" s="1150"/>
      <c r="E225" s="1150"/>
      <c r="F225" s="1150"/>
      <c r="G225" s="1150"/>
      <c r="H225" s="1150"/>
      <c r="I225" s="1150"/>
      <c r="J225" s="1150"/>
      <c r="K225" s="1150"/>
      <c r="L225" s="1150"/>
      <c r="M225" s="1150"/>
      <c r="N225" s="1150"/>
      <c r="O225" s="1150"/>
      <c r="P225" s="1150"/>
      <c r="Q225" s="1150"/>
      <c r="R225" s="1150"/>
      <c r="S225" s="1150"/>
      <c r="T225" s="1150"/>
      <c r="U225" s="1150"/>
      <c r="V225" s="1150"/>
      <c r="W225" s="1150"/>
      <c r="X225" s="1150"/>
    </row>
    <row r="226" ht="36.75" customHeight="1" spans="1:24">
      <c r="A226" s="1151"/>
      <c r="B226" s="1150"/>
      <c r="C226" s="1150"/>
      <c r="D226" s="1150"/>
      <c r="E226" s="1150"/>
      <c r="F226" s="1150"/>
      <c r="G226" s="1150"/>
      <c r="H226" s="1150"/>
      <c r="I226" s="1150"/>
      <c r="J226" s="1150"/>
      <c r="K226" s="1150"/>
      <c r="L226" s="1150"/>
      <c r="M226" s="1150"/>
      <c r="N226" s="1150"/>
      <c r="O226" s="1150"/>
      <c r="P226" s="1150"/>
      <c r="Q226" s="1150"/>
      <c r="R226" s="1150"/>
      <c r="S226" s="1150"/>
      <c r="T226" s="1150"/>
      <c r="U226" s="1150"/>
      <c r="V226" s="1150"/>
      <c r="W226" s="1150"/>
      <c r="X226" s="1150"/>
    </row>
    <row r="227" ht="36.75" customHeight="1" spans="1:24">
      <c r="A227" s="1151"/>
      <c r="B227" s="1150"/>
      <c r="C227" s="1150"/>
      <c r="D227" s="1150"/>
      <c r="E227" s="1150"/>
      <c r="F227" s="1150"/>
      <c r="G227" s="1150"/>
      <c r="H227" s="1150"/>
      <c r="I227" s="1150"/>
      <c r="J227" s="1150"/>
      <c r="K227" s="1150"/>
      <c r="L227" s="1150"/>
      <c r="M227" s="1150"/>
      <c r="N227" s="1150"/>
      <c r="O227" s="1150"/>
      <c r="P227" s="1150"/>
      <c r="Q227" s="1150"/>
      <c r="R227" s="1150"/>
      <c r="S227" s="1150"/>
      <c r="T227" s="1150"/>
      <c r="U227" s="1150"/>
      <c r="V227" s="1150"/>
      <c r="W227" s="1150"/>
      <c r="X227" s="1150"/>
    </row>
    <row r="228" ht="36.75" customHeight="1" spans="1:24">
      <c r="A228" s="1151"/>
      <c r="B228" s="1150"/>
      <c r="C228" s="1150"/>
      <c r="D228" s="1150"/>
      <c r="E228" s="1150"/>
      <c r="F228" s="1150"/>
      <c r="G228" s="1150"/>
      <c r="H228" s="1150"/>
      <c r="I228" s="1150"/>
      <c r="J228" s="1150"/>
      <c r="K228" s="1150"/>
      <c r="L228" s="1150"/>
      <c r="M228" s="1150"/>
      <c r="N228" s="1150"/>
      <c r="O228" s="1150"/>
      <c r="P228" s="1150"/>
      <c r="Q228" s="1150"/>
      <c r="R228" s="1150"/>
      <c r="S228" s="1150"/>
      <c r="T228" s="1150"/>
      <c r="U228" s="1150"/>
      <c r="V228" s="1150"/>
      <c r="W228" s="1150"/>
      <c r="X228" s="1150"/>
    </row>
    <row r="229" ht="36.75" customHeight="1" spans="1:24">
      <c r="A229" s="1151"/>
      <c r="B229" s="1150"/>
      <c r="C229" s="1150"/>
      <c r="D229" s="1150"/>
      <c r="E229" s="1150"/>
      <c r="F229" s="1150"/>
      <c r="G229" s="1150"/>
      <c r="H229" s="1150"/>
      <c r="I229" s="1150"/>
      <c r="J229" s="1150"/>
      <c r="K229" s="1150"/>
      <c r="L229" s="1150"/>
      <c r="M229" s="1150"/>
      <c r="N229" s="1150"/>
      <c r="O229" s="1150"/>
      <c r="P229" s="1150"/>
      <c r="Q229" s="1150"/>
      <c r="R229" s="1150"/>
      <c r="S229" s="1150"/>
      <c r="T229" s="1150"/>
      <c r="U229" s="1150"/>
      <c r="V229" s="1150"/>
      <c r="W229" s="1150"/>
      <c r="X229" s="1150"/>
    </row>
    <row r="230" ht="36.75" customHeight="1" spans="1:24">
      <c r="A230" s="1151"/>
      <c r="B230" s="1150"/>
      <c r="C230" s="1150"/>
      <c r="D230" s="1150"/>
      <c r="E230" s="1150"/>
      <c r="F230" s="1150"/>
      <c r="G230" s="1150"/>
      <c r="H230" s="1150"/>
      <c r="I230" s="1150"/>
      <c r="J230" s="1150"/>
      <c r="K230" s="1150"/>
      <c r="L230" s="1150"/>
      <c r="M230" s="1150"/>
      <c r="N230" s="1150"/>
      <c r="O230" s="1150"/>
      <c r="P230" s="1150"/>
      <c r="Q230" s="1150"/>
      <c r="R230" s="1150"/>
      <c r="S230" s="1150"/>
      <c r="T230" s="1150"/>
      <c r="U230" s="1150"/>
      <c r="V230" s="1150"/>
      <c r="W230" s="1150"/>
      <c r="X230" s="1150"/>
    </row>
    <row r="231" ht="36.75" customHeight="1" spans="1:24">
      <c r="A231" s="1151"/>
      <c r="B231" s="1150"/>
      <c r="C231" s="1150"/>
      <c r="D231" s="1150"/>
      <c r="E231" s="1150"/>
      <c r="F231" s="1150"/>
      <c r="G231" s="1150"/>
      <c r="H231" s="1150"/>
      <c r="I231" s="1150"/>
      <c r="J231" s="1150"/>
      <c r="K231" s="1150"/>
      <c r="L231" s="1150"/>
      <c r="M231" s="1150"/>
      <c r="N231" s="1150"/>
      <c r="O231" s="1150"/>
      <c r="P231" s="1150"/>
      <c r="Q231" s="1150"/>
      <c r="R231" s="1150"/>
      <c r="S231" s="1150"/>
      <c r="T231" s="1150"/>
      <c r="U231" s="1150"/>
      <c r="V231" s="1150"/>
      <c r="W231" s="1150"/>
      <c r="X231" s="1150"/>
    </row>
    <row r="232" ht="36.75" customHeight="1" spans="1:24">
      <c r="A232" s="1151"/>
      <c r="B232" s="1150"/>
      <c r="C232" s="1150"/>
      <c r="D232" s="1150"/>
      <c r="E232" s="1150"/>
      <c r="F232" s="1150"/>
      <c r="G232" s="1150"/>
      <c r="H232" s="1150"/>
      <c r="I232" s="1150"/>
      <c r="J232" s="1150"/>
      <c r="K232" s="1150"/>
      <c r="L232" s="1150"/>
      <c r="M232" s="1150"/>
      <c r="N232" s="1150"/>
      <c r="O232" s="1150"/>
      <c r="P232" s="1150"/>
      <c r="Q232" s="1150"/>
      <c r="R232" s="1150"/>
      <c r="S232" s="1150"/>
      <c r="T232" s="1150"/>
      <c r="U232" s="1150"/>
      <c r="V232" s="1150"/>
      <c r="W232" s="1150"/>
      <c r="X232" s="1150"/>
    </row>
    <row r="233" ht="36.75" customHeight="1" spans="1:24">
      <c r="A233" s="1151"/>
      <c r="B233" s="1150"/>
      <c r="C233" s="1150"/>
      <c r="D233" s="1150"/>
      <c r="E233" s="1150"/>
      <c r="F233" s="1150"/>
      <c r="G233" s="1150"/>
      <c r="H233" s="1150"/>
      <c r="I233" s="1150"/>
      <c r="J233" s="1150"/>
      <c r="K233" s="1150"/>
      <c r="L233" s="1150"/>
      <c r="M233" s="1150"/>
      <c r="N233" s="1150"/>
      <c r="O233" s="1150"/>
      <c r="P233" s="1150"/>
      <c r="Q233" s="1150"/>
      <c r="R233" s="1150"/>
      <c r="S233" s="1150"/>
      <c r="T233" s="1150"/>
      <c r="U233" s="1150"/>
      <c r="V233" s="1150"/>
      <c r="W233" s="1150"/>
      <c r="X233" s="1150"/>
    </row>
    <row r="234" ht="36.75" customHeight="1" spans="1:24">
      <c r="A234" s="1151"/>
      <c r="B234" s="1150"/>
      <c r="C234" s="1150"/>
      <c r="D234" s="1150"/>
      <c r="E234" s="1150"/>
      <c r="F234" s="1150"/>
      <c r="G234" s="1150"/>
      <c r="H234" s="1150"/>
      <c r="I234" s="1150"/>
      <c r="J234" s="1150"/>
      <c r="K234" s="1150"/>
      <c r="L234" s="1150"/>
      <c r="M234" s="1150"/>
      <c r="N234" s="1150"/>
      <c r="O234" s="1150"/>
      <c r="P234" s="1150"/>
      <c r="Q234" s="1150"/>
      <c r="R234" s="1150"/>
      <c r="S234" s="1150"/>
      <c r="T234" s="1150"/>
      <c r="U234" s="1150"/>
      <c r="V234" s="1150"/>
      <c r="W234" s="1150"/>
      <c r="X234" s="1150"/>
    </row>
    <row r="235" ht="36.75" customHeight="1" spans="1:24">
      <c r="A235" s="1151"/>
      <c r="B235" s="1150"/>
      <c r="C235" s="1150"/>
      <c r="D235" s="1150"/>
      <c r="E235" s="1150"/>
      <c r="F235" s="1150"/>
      <c r="G235" s="1150"/>
      <c r="H235" s="1150"/>
      <c r="I235" s="1150"/>
      <c r="J235" s="1150"/>
      <c r="K235" s="1150"/>
      <c r="L235" s="1150"/>
      <c r="M235" s="1150"/>
      <c r="N235" s="1150"/>
      <c r="O235" s="1150"/>
      <c r="P235" s="1150"/>
      <c r="Q235" s="1150"/>
      <c r="R235" s="1150"/>
      <c r="S235" s="1150"/>
      <c r="T235" s="1150"/>
      <c r="U235" s="1150"/>
      <c r="V235" s="1150"/>
      <c r="W235" s="1150"/>
      <c r="X235" s="1150"/>
    </row>
    <row r="236" ht="36.75" customHeight="1" spans="1:24">
      <c r="A236" s="1151"/>
      <c r="B236" s="1150"/>
      <c r="C236" s="1150"/>
      <c r="D236" s="1150"/>
      <c r="E236" s="1150"/>
      <c r="F236" s="1150"/>
      <c r="G236" s="1150"/>
      <c r="H236" s="1150"/>
      <c r="I236" s="1150"/>
      <c r="J236" s="1150"/>
      <c r="K236" s="1150"/>
      <c r="L236" s="1150"/>
      <c r="M236" s="1150"/>
      <c r="N236" s="1150"/>
      <c r="O236" s="1150"/>
      <c r="P236" s="1150"/>
      <c r="Q236" s="1150"/>
      <c r="R236" s="1150"/>
      <c r="S236" s="1150"/>
      <c r="T236" s="1150"/>
      <c r="U236" s="1150"/>
      <c r="V236" s="1150"/>
      <c r="W236" s="1150"/>
      <c r="X236" s="1150"/>
    </row>
    <row r="237" ht="36.75" customHeight="1" spans="1:24">
      <c r="A237" s="1151"/>
      <c r="B237" s="1150"/>
      <c r="C237" s="1150"/>
      <c r="D237" s="1150"/>
      <c r="E237" s="1150"/>
      <c r="F237" s="1150"/>
      <c r="G237" s="1150"/>
      <c r="H237" s="1150"/>
      <c r="I237" s="1150"/>
      <c r="J237" s="1150"/>
      <c r="K237" s="1150"/>
      <c r="L237" s="1150"/>
      <c r="M237" s="1150"/>
      <c r="N237" s="1150"/>
      <c r="O237" s="1150"/>
      <c r="P237" s="1150"/>
      <c r="Q237" s="1150"/>
      <c r="R237" s="1150"/>
      <c r="S237" s="1150"/>
      <c r="T237" s="1150"/>
      <c r="U237" s="1150"/>
      <c r="V237" s="1150"/>
      <c r="W237" s="1150"/>
      <c r="X237" s="1150"/>
    </row>
    <row r="238" ht="36.75" customHeight="1" spans="1:24">
      <c r="A238" s="1151"/>
      <c r="B238" s="1150"/>
      <c r="C238" s="1150"/>
      <c r="D238" s="1150"/>
      <c r="E238" s="1150"/>
      <c r="F238" s="1150"/>
      <c r="G238" s="1150"/>
      <c r="H238" s="1150"/>
      <c r="I238" s="1150"/>
      <c r="J238" s="1150"/>
      <c r="K238" s="1150"/>
      <c r="L238" s="1150"/>
      <c r="M238" s="1150"/>
      <c r="N238" s="1150"/>
      <c r="O238" s="1150"/>
      <c r="P238" s="1150"/>
      <c r="Q238" s="1150"/>
      <c r="R238" s="1150"/>
      <c r="S238" s="1150"/>
      <c r="T238" s="1150"/>
      <c r="U238" s="1150"/>
      <c r="V238" s="1150"/>
      <c r="W238" s="1150"/>
      <c r="X238" s="1150"/>
    </row>
    <row r="239" ht="36.75" customHeight="1" spans="1:24">
      <c r="A239" s="1151"/>
      <c r="B239" s="1150"/>
      <c r="C239" s="1150"/>
      <c r="D239" s="1150"/>
      <c r="E239" s="1150"/>
      <c r="F239" s="1150"/>
      <c r="G239" s="1150"/>
      <c r="H239" s="1150"/>
      <c r="I239" s="1150"/>
      <c r="J239" s="1150"/>
      <c r="K239" s="1150"/>
      <c r="L239" s="1150"/>
      <c r="M239" s="1150"/>
      <c r="N239" s="1150"/>
      <c r="O239" s="1150"/>
      <c r="P239" s="1150"/>
      <c r="Q239" s="1150"/>
      <c r="R239" s="1150"/>
      <c r="S239" s="1150"/>
      <c r="T239" s="1150"/>
      <c r="U239" s="1150"/>
      <c r="V239" s="1150"/>
      <c r="W239" s="1150"/>
      <c r="X239" s="1150"/>
    </row>
    <row r="240" ht="36.75" customHeight="1" spans="1:24">
      <c r="A240" s="1151"/>
      <c r="B240" s="1150"/>
      <c r="C240" s="1150"/>
      <c r="D240" s="1150"/>
      <c r="E240" s="1150"/>
      <c r="F240" s="1150"/>
      <c r="G240" s="1150"/>
      <c r="H240" s="1150"/>
      <c r="I240" s="1150"/>
      <c r="J240" s="1150"/>
      <c r="K240" s="1150"/>
      <c r="L240" s="1150"/>
      <c r="M240" s="1150"/>
      <c r="N240" s="1150"/>
      <c r="O240" s="1150"/>
      <c r="P240" s="1150"/>
      <c r="Q240" s="1150"/>
      <c r="R240" s="1150"/>
      <c r="S240" s="1150"/>
      <c r="T240" s="1150"/>
      <c r="U240" s="1150"/>
      <c r="V240" s="1150"/>
      <c r="W240" s="1150"/>
      <c r="X240" s="1150"/>
    </row>
    <row r="241" ht="36.75" customHeight="1" spans="1:24">
      <c r="A241" s="1151"/>
      <c r="B241" s="1150"/>
      <c r="C241" s="1150"/>
      <c r="D241" s="1150"/>
      <c r="E241" s="1150"/>
      <c r="F241" s="1150"/>
      <c r="G241" s="1150"/>
      <c r="H241" s="1150"/>
      <c r="I241" s="1150"/>
      <c r="J241" s="1150"/>
      <c r="K241" s="1150"/>
      <c r="L241" s="1150"/>
      <c r="M241" s="1150"/>
      <c r="N241" s="1150"/>
      <c r="O241" s="1150"/>
      <c r="P241" s="1150"/>
      <c r="Q241" s="1150"/>
      <c r="R241" s="1150"/>
      <c r="S241" s="1150"/>
      <c r="T241" s="1150"/>
      <c r="U241" s="1150"/>
      <c r="V241" s="1150"/>
      <c r="W241" s="1150"/>
      <c r="X241" s="1150"/>
    </row>
    <row r="242" ht="36.75" customHeight="1" spans="1:24">
      <c r="A242" s="1151"/>
      <c r="B242" s="1150"/>
      <c r="C242" s="1150"/>
      <c r="D242" s="1150"/>
      <c r="E242" s="1150"/>
      <c r="F242" s="1150"/>
      <c r="G242" s="1150"/>
      <c r="H242" s="1150"/>
      <c r="I242" s="1150"/>
      <c r="J242" s="1150"/>
      <c r="K242" s="1150"/>
      <c r="L242" s="1150"/>
      <c r="M242" s="1150"/>
      <c r="N242" s="1150"/>
      <c r="O242" s="1150"/>
      <c r="P242" s="1150"/>
      <c r="Q242" s="1150"/>
      <c r="R242" s="1150"/>
      <c r="S242" s="1150"/>
      <c r="T242" s="1150"/>
      <c r="U242" s="1150"/>
      <c r="V242" s="1150"/>
      <c r="W242" s="1150"/>
      <c r="X242" s="1150"/>
    </row>
    <row r="243" ht="36.75" customHeight="1" spans="1:24">
      <c r="A243" s="1151"/>
      <c r="B243" s="1150"/>
      <c r="C243" s="1150"/>
      <c r="D243" s="1150"/>
      <c r="E243" s="1150"/>
      <c r="F243" s="1150"/>
      <c r="G243" s="1150"/>
      <c r="H243" s="1150"/>
      <c r="I243" s="1150"/>
      <c r="J243" s="1150"/>
      <c r="K243" s="1150"/>
      <c r="L243" s="1150"/>
      <c r="M243" s="1150"/>
      <c r="N243" s="1150"/>
      <c r="O243" s="1150"/>
      <c r="P243" s="1150"/>
      <c r="Q243" s="1150"/>
      <c r="R243" s="1150"/>
      <c r="S243" s="1150"/>
      <c r="T243" s="1150"/>
      <c r="U243" s="1150"/>
      <c r="V243" s="1150"/>
      <c r="W243" s="1150"/>
      <c r="X243" s="1150"/>
    </row>
    <row r="244" ht="36.75" customHeight="1" spans="1:24">
      <c r="A244" s="1151"/>
      <c r="B244" s="1150"/>
      <c r="C244" s="1150"/>
      <c r="D244" s="1150"/>
      <c r="E244" s="1150"/>
      <c r="F244" s="1150"/>
      <c r="G244" s="1150"/>
      <c r="H244" s="1150"/>
      <c r="I244" s="1150"/>
      <c r="J244" s="1150"/>
      <c r="K244" s="1150"/>
      <c r="L244" s="1150"/>
      <c r="M244" s="1150"/>
      <c r="N244" s="1150"/>
      <c r="O244" s="1150"/>
      <c r="P244" s="1150"/>
      <c r="Q244" s="1150"/>
      <c r="R244" s="1150"/>
      <c r="S244" s="1150"/>
      <c r="T244" s="1150"/>
      <c r="U244" s="1150"/>
      <c r="V244" s="1150"/>
      <c r="W244" s="1150"/>
      <c r="X244" s="1150"/>
    </row>
    <row r="245" ht="36.75" customHeight="1" spans="1:24">
      <c r="A245" s="1151"/>
      <c r="B245" s="1150"/>
      <c r="C245" s="1150"/>
      <c r="D245" s="1150"/>
      <c r="E245" s="1150"/>
      <c r="F245" s="1150"/>
      <c r="G245" s="1150"/>
      <c r="H245" s="1150"/>
      <c r="I245" s="1150"/>
      <c r="J245" s="1150"/>
      <c r="K245" s="1150"/>
      <c r="L245" s="1150"/>
      <c r="M245" s="1150"/>
      <c r="N245" s="1150"/>
      <c r="O245" s="1150"/>
      <c r="P245" s="1150"/>
      <c r="Q245" s="1150"/>
      <c r="R245" s="1150"/>
      <c r="S245" s="1150"/>
      <c r="T245" s="1150"/>
      <c r="U245" s="1150"/>
      <c r="V245" s="1150"/>
      <c r="W245" s="1150"/>
      <c r="X245" s="1150"/>
    </row>
    <row r="246" ht="36.75" customHeight="1" spans="1:24">
      <c r="A246" s="1151"/>
      <c r="B246" s="1150"/>
      <c r="C246" s="1150"/>
      <c r="D246" s="1150"/>
      <c r="E246" s="1150"/>
      <c r="F246" s="1150"/>
      <c r="G246" s="1150"/>
      <c r="H246" s="1150"/>
      <c r="I246" s="1150"/>
      <c r="J246" s="1150"/>
      <c r="K246" s="1150"/>
      <c r="L246" s="1150"/>
      <c r="M246" s="1150"/>
      <c r="N246" s="1150"/>
      <c r="O246" s="1150"/>
      <c r="P246" s="1150"/>
      <c r="Q246" s="1150"/>
      <c r="R246" s="1150"/>
      <c r="S246" s="1150"/>
      <c r="T246" s="1150"/>
      <c r="U246" s="1150"/>
      <c r="V246" s="1150"/>
      <c r="W246" s="1150"/>
      <c r="X246" s="1150"/>
    </row>
    <row r="247" ht="36.75" customHeight="1" spans="1:24">
      <c r="A247" s="1151"/>
      <c r="B247" s="1150"/>
      <c r="C247" s="1150"/>
      <c r="D247" s="1150"/>
      <c r="E247" s="1150"/>
      <c r="F247" s="1150"/>
      <c r="G247" s="1150"/>
      <c r="H247" s="1150"/>
      <c r="I247" s="1150"/>
      <c r="J247" s="1150"/>
      <c r="K247" s="1150"/>
      <c r="L247" s="1150"/>
      <c r="M247" s="1150"/>
      <c r="N247" s="1150"/>
      <c r="O247" s="1150"/>
      <c r="P247" s="1150"/>
      <c r="Q247" s="1150"/>
      <c r="R247" s="1150"/>
      <c r="S247" s="1150"/>
      <c r="T247" s="1150"/>
      <c r="U247" s="1150"/>
      <c r="V247" s="1150"/>
      <c r="W247" s="1150"/>
      <c r="X247" s="1150"/>
    </row>
    <row r="248" ht="36.75" customHeight="1" spans="1:24">
      <c r="A248" s="1151"/>
      <c r="B248" s="1150"/>
      <c r="C248" s="1150"/>
      <c r="D248" s="1150"/>
      <c r="E248" s="1150"/>
      <c r="F248" s="1150"/>
      <c r="G248" s="1150"/>
      <c r="H248" s="1150"/>
      <c r="I248" s="1150"/>
      <c r="J248" s="1150"/>
      <c r="K248" s="1150"/>
      <c r="L248" s="1150"/>
      <c r="M248" s="1150"/>
      <c r="N248" s="1150"/>
      <c r="O248" s="1150"/>
      <c r="P248" s="1150"/>
      <c r="Q248" s="1150"/>
      <c r="R248" s="1150"/>
      <c r="S248" s="1150"/>
      <c r="T248" s="1150"/>
      <c r="U248" s="1150"/>
      <c r="V248" s="1150"/>
      <c r="W248" s="1150"/>
      <c r="X248" s="1150"/>
    </row>
    <row r="249" ht="36.75" customHeight="1" spans="1:24">
      <c r="A249" s="1151"/>
      <c r="B249" s="1150"/>
      <c r="C249" s="1150"/>
      <c r="D249" s="1150"/>
      <c r="E249" s="1150"/>
      <c r="F249" s="1150"/>
      <c r="G249" s="1150"/>
      <c r="H249" s="1150"/>
      <c r="I249" s="1150"/>
      <c r="J249" s="1150"/>
      <c r="K249" s="1150"/>
      <c r="L249" s="1150"/>
      <c r="M249" s="1150"/>
      <c r="N249" s="1150"/>
      <c r="O249" s="1150"/>
      <c r="P249" s="1150"/>
      <c r="Q249" s="1150"/>
      <c r="R249" s="1150"/>
      <c r="S249" s="1150"/>
      <c r="T249" s="1150"/>
      <c r="U249" s="1150"/>
      <c r="V249" s="1150"/>
      <c r="W249" s="1150"/>
      <c r="X249" s="1150"/>
    </row>
    <row r="250" ht="36.75" customHeight="1" spans="1:24">
      <c r="A250" s="1151"/>
      <c r="B250" s="1150"/>
      <c r="C250" s="1150"/>
      <c r="D250" s="1150"/>
      <c r="E250" s="1150"/>
      <c r="F250" s="1150"/>
      <c r="G250" s="1150"/>
      <c r="H250" s="1150"/>
      <c r="I250" s="1150"/>
      <c r="J250" s="1150"/>
      <c r="K250" s="1150"/>
      <c r="L250" s="1150"/>
      <c r="M250" s="1150"/>
      <c r="N250" s="1150"/>
      <c r="O250" s="1150"/>
      <c r="P250" s="1150"/>
      <c r="Q250" s="1150"/>
      <c r="R250" s="1150"/>
      <c r="S250" s="1150"/>
      <c r="T250" s="1150"/>
      <c r="U250" s="1150"/>
      <c r="V250" s="1150"/>
      <c r="W250" s="1150"/>
      <c r="X250" s="1150"/>
    </row>
    <row r="251" ht="36.75" customHeight="1" spans="1:24">
      <c r="A251" s="1151"/>
      <c r="B251" s="1150"/>
      <c r="C251" s="1150"/>
      <c r="D251" s="1150"/>
      <c r="E251" s="1150"/>
      <c r="F251" s="1150"/>
      <c r="G251" s="1150"/>
      <c r="H251" s="1150"/>
      <c r="I251" s="1150"/>
      <c r="J251" s="1150"/>
      <c r="K251" s="1150"/>
      <c r="L251" s="1150"/>
      <c r="M251" s="1150"/>
      <c r="N251" s="1150"/>
      <c r="O251" s="1150"/>
      <c r="P251" s="1150"/>
      <c r="Q251" s="1150"/>
      <c r="R251" s="1150"/>
      <c r="S251" s="1150"/>
      <c r="T251" s="1150"/>
      <c r="U251" s="1150"/>
      <c r="V251" s="1150"/>
      <c r="W251" s="1150"/>
      <c r="X251" s="1150"/>
    </row>
    <row r="252" ht="36.75" customHeight="1" spans="1:24">
      <c r="A252" s="1151"/>
      <c r="B252" s="1150"/>
      <c r="C252" s="1150"/>
      <c r="D252" s="1150"/>
      <c r="E252" s="1150"/>
      <c r="F252" s="1150"/>
      <c r="G252" s="1150"/>
      <c r="H252" s="1150"/>
      <c r="I252" s="1150"/>
      <c r="J252" s="1150"/>
      <c r="K252" s="1150"/>
      <c r="L252" s="1150"/>
      <c r="M252" s="1150"/>
      <c r="N252" s="1150"/>
      <c r="O252" s="1150"/>
      <c r="P252" s="1150"/>
      <c r="Q252" s="1150"/>
      <c r="R252" s="1150"/>
      <c r="S252" s="1150"/>
      <c r="T252" s="1150"/>
      <c r="U252" s="1150"/>
      <c r="V252" s="1150"/>
      <c r="W252" s="1150"/>
      <c r="X252" s="1150"/>
    </row>
    <row r="253" ht="36.75" customHeight="1" spans="1:24">
      <c r="A253" s="1151"/>
      <c r="B253" s="1150"/>
      <c r="C253" s="1150"/>
      <c r="D253" s="1150"/>
      <c r="E253" s="1150"/>
      <c r="F253" s="1150"/>
      <c r="G253" s="1150"/>
      <c r="H253" s="1150"/>
      <c r="I253" s="1150"/>
      <c r="J253" s="1150"/>
      <c r="K253" s="1150"/>
      <c r="L253" s="1150"/>
      <c r="M253" s="1150"/>
      <c r="N253" s="1150"/>
      <c r="O253" s="1150"/>
      <c r="P253" s="1150"/>
      <c r="Q253" s="1150"/>
      <c r="R253" s="1150"/>
      <c r="S253" s="1150"/>
      <c r="T253" s="1150"/>
      <c r="U253" s="1150"/>
      <c r="V253" s="1150"/>
      <c r="W253" s="1150"/>
      <c r="X253" s="1150"/>
    </row>
    <row r="254" ht="36.75" customHeight="1" spans="1:24">
      <c r="A254" s="1151"/>
      <c r="B254" s="1150"/>
      <c r="C254" s="1150"/>
      <c r="D254" s="1150"/>
      <c r="E254" s="1150"/>
      <c r="F254" s="1150"/>
      <c r="G254" s="1150"/>
      <c r="H254" s="1150"/>
      <c r="I254" s="1150"/>
      <c r="J254" s="1150"/>
      <c r="K254" s="1150"/>
      <c r="L254" s="1150"/>
      <c r="M254" s="1150"/>
      <c r="N254" s="1150"/>
      <c r="O254" s="1150"/>
      <c r="P254" s="1150"/>
      <c r="Q254" s="1150"/>
      <c r="R254" s="1150"/>
      <c r="S254" s="1150"/>
      <c r="T254" s="1150"/>
      <c r="U254" s="1150"/>
      <c r="V254" s="1150"/>
      <c r="W254" s="1150"/>
      <c r="X254" s="1150"/>
    </row>
    <row r="255" ht="36.75" customHeight="1" spans="1:24">
      <c r="A255" s="1151"/>
      <c r="B255" s="1150"/>
      <c r="C255" s="1150"/>
      <c r="D255" s="1150"/>
      <c r="E255" s="1150"/>
      <c r="F255" s="1150"/>
      <c r="G255" s="1150"/>
      <c r="H255" s="1150"/>
      <c r="I255" s="1150"/>
      <c r="J255" s="1150"/>
      <c r="K255" s="1150"/>
      <c r="L255" s="1150"/>
      <c r="M255" s="1150"/>
      <c r="N255" s="1150"/>
      <c r="O255" s="1150"/>
      <c r="P255" s="1150"/>
      <c r="Q255" s="1150"/>
      <c r="R255" s="1150"/>
      <c r="S255" s="1150"/>
      <c r="T255" s="1150"/>
      <c r="U255" s="1150"/>
      <c r="V255" s="1150"/>
      <c r="W255" s="1150"/>
      <c r="X255" s="1150"/>
    </row>
    <row r="256" ht="36.75" customHeight="1" spans="1:24">
      <c r="A256" s="1151"/>
      <c r="B256" s="1150"/>
      <c r="C256" s="1150"/>
      <c r="D256" s="1150"/>
      <c r="E256" s="1150"/>
      <c r="F256" s="1150"/>
      <c r="G256" s="1150"/>
      <c r="H256" s="1150"/>
      <c r="I256" s="1150"/>
      <c r="J256" s="1150"/>
      <c r="K256" s="1150"/>
      <c r="L256" s="1150"/>
      <c r="M256" s="1150"/>
      <c r="N256" s="1150"/>
      <c r="O256" s="1150"/>
      <c r="P256" s="1150"/>
      <c r="Q256" s="1150"/>
      <c r="R256" s="1150"/>
      <c r="S256" s="1150"/>
      <c r="T256" s="1150"/>
      <c r="U256" s="1150"/>
      <c r="V256" s="1150"/>
      <c r="W256" s="1150"/>
      <c r="X256" s="1150"/>
    </row>
    <row r="257" ht="36.75" customHeight="1" spans="1:24">
      <c r="A257" s="1151"/>
      <c r="B257" s="1150"/>
      <c r="C257" s="1150"/>
      <c r="D257" s="1150"/>
      <c r="E257" s="1150"/>
      <c r="F257" s="1150"/>
      <c r="G257" s="1150"/>
      <c r="H257" s="1150"/>
      <c r="I257" s="1150"/>
      <c r="J257" s="1150"/>
      <c r="K257" s="1150"/>
      <c r="L257" s="1150"/>
      <c r="M257" s="1150"/>
      <c r="N257" s="1150"/>
      <c r="O257" s="1150"/>
      <c r="P257" s="1150"/>
      <c r="Q257" s="1150"/>
      <c r="R257" s="1150"/>
      <c r="S257" s="1150"/>
      <c r="T257" s="1150"/>
      <c r="U257" s="1150"/>
      <c r="V257" s="1150"/>
      <c r="W257" s="1150"/>
      <c r="X257" s="1150"/>
    </row>
    <row r="258" ht="36.75" customHeight="1" spans="1:24">
      <c r="A258" s="1151"/>
      <c r="B258" s="1150"/>
      <c r="C258" s="1150"/>
      <c r="D258" s="1150"/>
      <c r="E258" s="1150"/>
      <c r="F258" s="1150"/>
      <c r="G258" s="1150"/>
      <c r="H258" s="1150"/>
      <c r="I258" s="1150"/>
      <c r="J258" s="1150"/>
      <c r="K258" s="1150"/>
      <c r="L258" s="1150"/>
      <c r="M258" s="1150"/>
      <c r="N258" s="1150"/>
      <c r="O258" s="1150"/>
      <c r="P258" s="1150"/>
      <c r="Q258" s="1150"/>
      <c r="R258" s="1150"/>
      <c r="S258" s="1150"/>
      <c r="T258" s="1150"/>
      <c r="U258" s="1150"/>
      <c r="V258" s="1150"/>
      <c r="W258" s="1150"/>
      <c r="X258" s="1150"/>
    </row>
    <row r="259" ht="36.75" customHeight="1" spans="1:24">
      <c r="A259" s="1151"/>
      <c r="B259" s="1150"/>
      <c r="C259" s="1150"/>
      <c r="D259" s="1150"/>
      <c r="E259" s="1150"/>
      <c r="F259" s="1150"/>
      <c r="G259" s="1150"/>
      <c r="H259" s="1150"/>
      <c r="I259" s="1150"/>
      <c r="J259" s="1150"/>
      <c r="K259" s="1150"/>
      <c r="L259" s="1150"/>
      <c r="M259" s="1150"/>
      <c r="N259" s="1150"/>
      <c r="O259" s="1150"/>
      <c r="P259" s="1150"/>
      <c r="Q259" s="1150"/>
      <c r="R259" s="1150"/>
      <c r="S259" s="1150"/>
      <c r="T259" s="1150"/>
      <c r="U259" s="1150"/>
      <c r="V259" s="1150"/>
      <c r="W259" s="1150"/>
      <c r="X259" s="1150"/>
    </row>
    <row r="260" ht="36.75" customHeight="1" spans="1:24">
      <c r="A260" s="1151"/>
      <c r="B260" s="1150"/>
      <c r="C260" s="1150"/>
      <c r="D260" s="1150"/>
      <c r="E260" s="1150"/>
      <c r="F260" s="1150"/>
      <c r="G260" s="1150"/>
      <c r="H260" s="1150"/>
      <c r="I260" s="1150"/>
      <c r="J260" s="1150"/>
      <c r="K260" s="1150"/>
      <c r="L260" s="1150"/>
      <c r="M260" s="1150"/>
      <c r="N260" s="1150"/>
      <c r="O260" s="1150"/>
      <c r="P260" s="1150"/>
      <c r="Q260" s="1150"/>
      <c r="R260" s="1150"/>
      <c r="S260" s="1150"/>
      <c r="T260" s="1150"/>
      <c r="U260" s="1150"/>
      <c r="V260" s="1150"/>
      <c r="W260" s="1150"/>
      <c r="X260" s="1150"/>
    </row>
    <row r="261" ht="36.75" customHeight="1" spans="1:24">
      <c r="A261" s="1151"/>
      <c r="B261" s="1150"/>
      <c r="C261" s="1150"/>
      <c r="D261" s="1150"/>
      <c r="E261" s="1150"/>
      <c r="F261" s="1150"/>
      <c r="G261" s="1150"/>
      <c r="H261" s="1150"/>
      <c r="I261" s="1150"/>
      <c r="J261" s="1150"/>
      <c r="K261" s="1150"/>
      <c r="L261" s="1150"/>
      <c r="M261" s="1150"/>
      <c r="N261" s="1150"/>
      <c r="O261" s="1150"/>
      <c r="P261" s="1150"/>
      <c r="Q261" s="1150"/>
      <c r="R261" s="1150"/>
      <c r="S261" s="1150"/>
      <c r="T261" s="1150"/>
      <c r="U261" s="1150"/>
      <c r="V261" s="1150"/>
      <c r="W261" s="1150"/>
      <c r="X261" s="1150"/>
    </row>
    <row r="262" ht="36.75" customHeight="1" spans="1:24">
      <c r="A262" s="1151"/>
      <c r="B262" s="1150"/>
      <c r="C262" s="1150"/>
      <c r="D262" s="1150"/>
      <c r="E262" s="1150"/>
      <c r="F262" s="1150"/>
      <c r="G262" s="1150"/>
      <c r="H262" s="1150"/>
      <c r="I262" s="1150"/>
      <c r="J262" s="1150"/>
      <c r="K262" s="1150"/>
      <c r="L262" s="1150"/>
      <c r="M262" s="1150"/>
      <c r="N262" s="1150"/>
      <c r="O262" s="1150"/>
      <c r="P262" s="1150"/>
      <c r="Q262" s="1150"/>
      <c r="R262" s="1150"/>
      <c r="S262" s="1150"/>
      <c r="T262" s="1150"/>
      <c r="U262" s="1150"/>
      <c r="V262" s="1150"/>
      <c r="W262" s="1150"/>
      <c r="X262" s="1150"/>
    </row>
    <row r="263" ht="36.75" customHeight="1" spans="1:24">
      <c r="A263" s="1151"/>
      <c r="B263" s="1150"/>
      <c r="C263" s="1150"/>
      <c r="D263" s="1150"/>
      <c r="E263" s="1150"/>
      <c r="F263" s="1150"/>
      <c r="G263" s="1150"/>
      <c r="H263" s="1150"/>
      <c r="I263" s="1150"/>
      <c r="J263" s="1150"/>
      <c r="K263" s="1150"/>
      <c r="L263" s="1150"/>
      <c r="M263" s="1150"/>
      <c r="N263" s="1150"/>
      <c r="O263" s="1150"/>
      <c r="P263" s="1150"/>
      <c r="Q263" s="1150"/>
      <c r="R263" s="1150"/>
      <c r="S263" s="1150"/>
      <c r="T263" s="1150"/>
      <c r="U263" s="1150"/>
      <c r="V263" s="1150"/>
      <c r="W263" s="1150"/>
      <c r="X263" s="1150"/>
    </row>
    <row r="264" ht="36.75" customHeight="1" spans="1:24">
      <c r="A264" s="1151"/>
      <c r="B264" s="1150"/>
      <c r="C264" s="1150"/>
      <c r="D264" s="1150"/>
      <c r="E264" s="1150"/>
      <c r="F264" s="1150"/>
      <c r="G264" s="1150"/>
      <c r="H264" s="1150"/>
      <c r="I264" s="1150"/>
      <c r="J264" s="1150"/>
      <c r="K264" s="1150"/>
      <c r="L264" s="1150"/>
      <c r="M264" s="1150"/>
      <c r="N264" s="1150"/>
      <c r="O264" s="1150"/>
      <c r="P264" s="1150"/>
      <c r="Q264" s="1150"/>
      <c r="R264" s="1150"/>
      <c r="S264" s="1150"/>
      <c r="T264" s="1150"/>
      <c r="U264" s="1150"/>
      <c r="V264" s="1150"/>
      <c r="W264" s="1150"/>
      <c r="X264" s="1150"/>
    </row>
    <row r="265" ht="36.75" customHeight="1" spans="1:24">
      <c r="A265" s="1151"/>
      <c r="B265" s="1150"/>
      <c r="C265" s="1150"/>
      <c r="D265" s="1150"/>
      <c r="E265" s="1150"/>
      <c r="F265" s="1150"/>
      <c r="G265" s="1150"/>
      <c r="H265" s="1150"/>
      <c r="I265" s="1150"/>
      <c r="J265" s="1150"/>
      <c r="K265" s="1150"/>
      <c r="L265" s="1150"/>
      <c r="M265" s="1150"/>
      <c r="N265" s="1150"/>
      <c r="O265" s="1150"/>
      <c r="P265" s="1150"/>
      <c r="Q265" s="1150"/>
      <c r="R265" s="1150"/>
      <c r="S265" s="1150"/>
      <c r="T265" s="1150"/>
      <c r="U265" s="1150"/>
      <c r="V265" s="1150"/>
      <c r="W265" s="1150"/>
      <c r="X265" s="1150"/>
    </row>
    <row r="266" ht="36.75" customHeight="1" spans="1:24">
      <c r="A266" s="1151"/>
      <c r="B266" s="1150"/>
      <c r="C266" s="1150"/>
      <c r="D266" s="1150"/>
      <c r="E266" s="1150"/>
      <c r="F266" s="1150"/>
      <c r="G266" s="1150"/>
      <c r="H266" s="1150"/>
      <c r="I266" s="1150"/>
      <c r="J266" s="1150"/>
      <c r="K266" s="1150"/>
      <c r="L266" s="1150"/>
      <c r="M266" s="1150"/>
      <c r="N266" s="1150"/>
      <c r="O266" s="1150"/>
      <c r="P266" s="1150"/>
      <c r="Q266" s="1150"/>
      <c r="R266" s="1150"/>
      <c r="S266" s="1150"/>
      <c r="T266" s="1150"/>
      <c r="U266" s="1150"/>
      <c r="V266" s="1150"/>
      <c r="W266" s="1150"/>
      <c r="X266" s="1150"/>
    </row>
    <row r="267" ht="36.75" customHeight="1" spans="1:24">
      <c r="A267" s="1151"/>
      <c r="B267" s="1150"/>
      <c r="C267" s="1150"/>
      <c r="D267" s="1150"/>
      <c r="E267" s="1150"/>
      <c r="F267" s="1150"/>
      <c r="G267" s="1150"/>
      <c r="H267" s="1150"/>
      <c r="I267" s="1150"/>
      <c r="J267" s="1150"/>
      <c r="K267" s="1150"/>
      <c r="L267" s="1150"/>
      <c r="M267" s="1150"/>
      <c r="N267" s="1150"/>
      <c r="O267" s="1150"/>
      <c r="P267" s="1150"/>
      <c r="Q267" s="1150"/>
      <c r="R267" s="1150"/>
      <c r="S267" s="1150"/>
      <c r="T267" s="1150"/>
      <c r="U267" s="1150"/>
      <c r="V267" s="1150"/>
      <c r="W267" s="1150"/>
      <c r="X267" s="1150"/>
    </row>
    <row r="268" ht="36.75" customHeight="1" spans="1:24">
      <c r="A268" s="1151"/>
      <c r="B268" s="1150"/>
      <c r="C268" s="1150"/>
      <c r="D268" s="1150"/>
      <c r="E268" s="1150"/>
      <c r="F268" s="1150"/>
      <c r="G268" s="1150"/>
      <c r="H268" s="1150"/>
      <c r="I268" s="1150"/>
      <c r="J268" s="1150"/>
      <c r="K268" s="1150"/>
      <c r="L268" s="1150"/>
      <c r="M268" s="1150"/>
      <c r="N268" s="1150"/>
      <c r="O268" s="1150"/>
      <c r="P268" s="1150"/>
      <c r="Q268" s="1150"/>
      <c r="R268" s="1150"/>
      <c r="S268" s="1150"/>
      <c r="T268" s="1150"/>
      <c r="U268" s="1150"/>
      <c r="V268" s="1150"/>
      <c r="W268" s="1150"/>
      <c r="X268" s="1150"/>
    </row>
    <row r="269" ht="36.75" customHeight="1" spans="1:24">
      <c r="A269" s="1151"/>
      <c r="B269" s="1150"/>
      <c r="C269" s="1150"/>
      <c r="D269" s="1150"/>
      <c r="E269" s="1150"/>
      <c r="F269" s="1150"/>
      <c r="G269" s="1150"/>
      <c r="H269" s="1150"/>
      <c r="I269" s="1150"/>
      <c r="J269" s="1150"/>
      <c r="K269" s="1150"/>
      <c r="L269" s="1150"/>
      <c r="M269" s="1150"/>
      <c r="N269" s="1150"/>
      <c r="O269" s="1150"/>
      <c r="P269" s="1150"/>
      <c r="Q269" s="1150"/>
      <c r="R269" s="1150"/>
      <c r="S269" s="1150"/>
      <c r="T269" s="1150"/>
      <c r="U269" s="1150"/>
      <c r="V269" s="1150"/>
      <c r="W269" s="1150"/>
      <c r="X269" s="1150"/>
    </row>
    <row r="270" ht="36.75" customHeight="1" spans="1:24">
      <c r="A270" s="1151"/>
      <c r="B270" s="1150"/>
      <c r="C270" s="1150"/>
      <c r="D270" s="1150"/>
      <c r="E270" s="1150"/>
      <c r="F270" s="1150"/>
      <c r="G270" s="1150"/>
      <c r="H270" s="1150"/>
      <c r="I270" s="1150"/>
      <c r="J270" s="1150"/>
      <c r="K270" s="1150"/>
      <c r="L270" s="1150"/>
      <c r="M270" s="1150"/>
      <c r="N270" s="1150"/>
      <c r="O270" s="1150"/>
      <c r="P270" s="1150"/>
      <c r="Q270" s="1150"/>
      <c r="R270" s="1150"/>
      <c r="S270" s="1150"/>
      <c r="T270" s="1150"/>
      <c r="U270" s="1150"/>
      <c r="V270" s="1150"/>
      <c r="W270" s="1150"/>
      <c r="X270" s="1150"/>
    </row>
    <row r="271" ht="36.75" customHeight="1" spans="1:24">
      <c r="A271" s="1151"/>
      <c r="B271" s="1150"/>
      <c r="C271" s="1150"/>
      <c r="D271" s="1150"/>
      <c r="E271" s="1150"/>
      <c r="F271" s="1150"/>
      <c r="G271" s="1150"/>
      <c r="H271" s="1150"/>
      <c r="I271" s="1150"/>
      <c r="J271" s="1150"/>
      <c r="K271" s="1150"/>
      <c r="L271" s="1150"/>
      <c r="M271" s="1150"/>
      <c r="N271" s="1150"/>
      <c r="O271" s="1150"/>
      <c r="P271" s="1150"/>
      <c r="Q271" s="1150"/>
      <c r="R271" s="1150"/>
      <c r="S271" s="1150"/>
      <c r="T271" s="1150"/>
      <c r="U271" s="1150"/>
      <c r="V271" s="1150"/>
      <c r="W271" s="1150"/>
      <c r="X271" s="1150"/>
    </row>
    <row r="272" ht="36.75" customHeight="1" spans="1:24">
      <c r="A272" s="1151"/>
      <c r="B272" s="1150"/>
      <c r="C272" s="1150"/>
      <c r="D272" s="1150"/>
      <c r="E272" s="1150"/>
      <c r="F272" s="1150"/>
      <c r="G272" s="1150"/>
      <c r="H272" s="1150"/>
      <c r="I272" s="1150"/>
      <c r="J272" s="1150"/>
      <c r="K272" s="1150"/>
      <c r="L272" s="1150"/>
      <c r="M272" s="1150"/>
      <c r="N272" s="1150"/>
      <c r="O272" s="1150"/>
      <c r="P272" s="1150"/>
      <c r="Q272" s="1150"/>
      <c r="R272" s="1150"/>
      <c r="S272" s="1150"/>
      <c r="T272" s="1150"/>
      <c r="U272" s="1150"/>
      <c r="V272" s="1150"/>
      <c r="W272" s="1150"/>
      <c r="X272" s="1150"/>
    </row>
    <row r="273" ht="36.75" customHeight="1" spans="1:24">
      <c r="A273" s="1151"/>
      <c r="B273" s="1150"/>
      <c r="C273" s="1150"/>
      <c r="D273" s="1150"/>
      <c r="E273" s="1150"/>
      <c r="F273" s="1150"/>
      <c r="G273" s="1150"/>
      <c r="H273" s="1150"/>
      <c r="I273" s="1150"/>
      <c r="J273" s="1150"/>
      <c r="K273" s="1150"/>
      <c r="L273" s="1150"/>
      <c r="M273" s="1150"/>
      <c r="N273" s="1150"/>
      <c r="O273" s="1150"/>
      <c r="P273" s="1150"/>
      <c r="Q273" s="1150"/>
      <c r="R273" s="1150"/>
      <c r="S273" s="1150"/>
      <c r="T273" s="1150"/>
      <c r="U273" s="1150"/>
      <c r="V273" s="1150"/>
      <c r="W273" s="1150"/>
      <c r="X273" s="1150"/>
    </row>
    <row r="274" ht="36.75" customHeight="1" spans="1:24">
      <c r="A274" s="1151"/>
      <c r="B274" s="1150"/>
      <c r="C274" s="1150"/>
      <c r="D274" s="1150"/>
      <c r="E274" s="1150"/>
      <c r="F274" s="1150"/>
      <c r="G274" s="1150"/>
      <c r="H274" s="1150"/>
      <c r="I274" s="1150"/>
      <c r="J274" s="1150"/>
      <c r="K274" s="1150"/>
      <c r="L274" s="1150"/>
      <c r="M274" s="1150"/>
      <c r="N274" s="1150"/>
      <c r="O274" s="1150"/>
      <c r="P274" s="1150"/>
      <c r="Q274" s="1150"/>
      <c r="R274" s="1150"/>
      <c r="S274" s="1150"/>
      <c r="T274" s="1150"/>
      <c r="U274" s="1150"/>
      <c r="V274" s="1150"/>
      <c r="W274" s="1150"/>
      <c r="X274" s="1150"/>
    </row>
    <row r="275" ht="36.75" customHeight="1" spans="1:24">
      <c r="A275" s="1151"/>
      <c r="B275" s="1150"/>
      <c r="C275" s="1150"/>
      <c r="D275" s="1150"/>
      <c r="E275" s="1150"/>
      <c r="F275" s="1150"/>
      <c r="G275" s="1150"/>
      <c r="H275" s="1150"/>
      <c r="I275" s="1150"/>
      <c r="J275" s="1150"/>
      <c r="K275" s="1150"/>
      <c r="L275" s="1150"/>
      <c r="M275" s="1150"/>
      <c r="N275" s="1150"/>
      <c r="O275" s="1150"/>
      <c r="P275" s="1150"/>
      <c r="Q275" s="1150"/>
      <c r="R275" s="1150"/>
      <c r="S275" s="1150"/>
      <c r="T275" s="1150"/>
      <c r="U275" s="1150"/>
      <c r="V275" s="1150"/>
      <c r="W275" s="1150"/>
      <c r="X275" s="1150"/>
    </row>
    <row r="276" ht="36.75" customHeight="1" spans="1:24">
      <c r="A276" s="1151"/>
      <c r="B276" s="1150"/>
      <c r="C276" s="1150"/>
      <c r="D276" s="1150"/>
      <c r="E276" s="1150"/>
      <c r="F276" s="1150"/>
      <c r="G276" s="1150"/>
      <c r="H276" s="1150"/>
      <c r="I276" s="1150"/>
      <c r="J276" s="1150"/>
      <c r="K276" s="1150"/>
      <c r="L276" s="1150"/>
      <c r="M276" s="1150"/>
      <c r="N276" s="1150"/>
      <c r="O276" s="1150"/>
      <c r="P276" s="1150"/>
      <c r="Q276" s="1150"/>
      <c r="R276" s="1150"/>
      <c r="S276" s="1150"/>
      <c r="T276" s="1150"/>
      <c r="U276" s="1150"/>
      <c r="V276" s="1150"/>
      <c r="W276" s="1150"/>
      <c r="X276" s="1150"/>
    </row>
    <row r="277" ht="36.75" customHeight="1" spans="1:24">
      <c r="A277" s="1151"/>
      <c r="B277" s="1150"/>
      <c r="C277" s="1150"/>
      <c r="D277" s="1150"/>
      <c r="E277" s="1150"/>
      <c r="F277" s="1150"/>
      <c r="G277" s="1150"/>
      <c r="H277" s="1150"/>
      <c r="I277" s="1150"/>
      <c r="J277" s="1150"/>
      <c r="K277" s="1150"/>
      <c r="L277" s="1150"/>
      <c r="M277" s="1150"/>
      <c r="N277" s="1150"/>
      <c r="O277" s="1150"/>
      <c r="P277" s="1150"/>
      <c r="Q277" s="1150"/>
      <c r="R277" s="1150"/>
      <c r="S277" s="1150"/>
      <c r="T277" s="1150"/>
      <c r="U277" s="1150"/>
      <c r="V277" s="1150"/>
      <c r="W277" s="1150"/>
      <c r="X277" s="1150"/>
    </row>
    <row r="278" ht="36.75" customHeight="1" spans="1:24">
      <c r="A278" s="1151"/>
      <c r="B278" s="1150"/>
      <c r="C278" s="1150"/>
      <c r="D278" s="1150"/>
      <c r="E278" s="1150"/>
      <c r="F278" s="1150"/>
      <c r="G278" s="1150"/>
      <c r="H278" s="1150"/>
      <c r="I278" s="1150"/>
      <c r="J278" s="1150"/>
      <c r="K278" s="1150"/>
      <c r="L278" s="1150"/>
      <c r="M278" s="1150"/>
      <c r="N278" s="1150"/>
      <c r="O278" s="1150"/>
      <c r="P278" s="1150"/>
      <c r="Q278" s="1150"/>
      <c r="R278" s="1150"/>
      <c r="S278" s="1150"/>
      <c r="T278" s="1150"/>
      <c r="U278" s="1150"/>
      <c r="V278" s="1150"/>
      <c r="W278" s="1150"/>
      <c r="X278" s="1150"/>
    </row>
    <row r="279" ht="36.75" customHeight="1" spans="1:24">
      <c r="A279" s="1151"/>
      <c r="B279" s="1150"/>
      <c r="C279" s="1150"/>
      <c r="D279" s="1150"/>
      <c r="E279" s="1150"/>
      <c r="F279" s="1150"/>
      <c r="G279" s="1150"/>
      <c r="H279" s="1150"/>
      <c r="I279" s="1150"/>
      <c r="J279" s="1150"/>
      <c r="K279" s="1150"/>
      <c r="L279" s="1150"/>
      <c r="M279" s="1150"/>
      <c r="N279" s="1150"/>
      <c r="O279" s="1150"/>
      <c r="P279" s="1150"/>
      <c r="Q279" s="1150"/>
      <c r="R279" s="1150"/>
      <c r="S279" s="1150"/>
      <c r="T279" s="1150"/>
      <c r="U279" s="1150"/>
      <c r="V279" s="1150"/>
      <c r="W279" s="1150"/>
      <c r="X279" s="1150"/>
    </row>
    <row r="280" ht="36.75" customHeight="1" spans="1:24">
      <c r="A280" s="1151"/>
      <c r="B280" s="1150"/>
      <c r="C280" s="1150"/>
      <c r="D280" s="1150"/>
      <c r="E280" s="1150"/>
      <c r="F280" s="1150"/>
      <c r="G280" s="1150"/>
      <c r="H280" s="1150"/>
      <c r="I280" s="1150"/>
      <c r="J280" s="1150"/>
      <c r="K280" s="1150"/>
      <c r="L280" s="1150"/>
      <c r="M280" s="1150"/>
      <c r="N280" s="1150"/>
      <c r="O280" s="1150"/>
      <c r="P280" s="1150"/>
      <c r="Q280" s="1150"/>
      <c r="R280" s="1150"/>
      <c r="S280" s="1150"/>
      <c r="T280" s="1150"/>
      <c r="U280" s="1150"/>
      <c r="V280" s="1150"/>
      <c r="W280" s="1150"/>
      <c r="X280" s="1150"/>
    </row>
    <row r="281" ht="36.75" customHeight="1" spans="1:24">
      <c r="A281" s="1151"/>
      <c r="B281" s="1150"/>
      <c r="C281" s="1150"/>
      <c r="D281" s="1150"/>
      <c r="E281" s="1150"/>
      <c r="F281" s="1150"/>
      <c r="G281" s="1150"/>
      <c r="H281" s="1150"/>
      <c r="I281" s="1150"/>
      <c r="J281" s="1150"/>
      <c r="K281" s="1150"/>
      <c r="L281" s="1150"/>
      <c r="M281" s="1150"/>
      <c r="N281" s="1150"/>
      <c r="O281" s="1150"/>
      <c r="P281" s="1150"/>
      <c r="Q281" s="1150"/>
      <c r="R281" s="1150"/>
      <c r="S281" s="1150"/>
      <c r="T281" s="1150"/>
      <c r="U281" s="1150"/>
      <c r="V281" s="1150"/>
      <c r="W281" s="1150"/>
      <c r="X281" s="1150"/>
    </row>
    <row r="282" ht="36.75" customHeight="1" spans="1:24">
      <c r="A282" s="1151"/>
      <c r="B282" s="1150"/>
      <c r="C282" s="1150"/>
      <c r="D282" s="1150"/>
      <c r="E282" s="1150"/>
      <c r="F282" s="1150"/>
      <c r="G282" s="1150"/>
      <c r="H282" s="1150"/>
      <c r="I282" s="1150"/>
      <c r="J282" s="1150"/>
      <c r="K282" s="1150"/>
      <c r="L282" s="1150"/>
      <c r="M282" s="1150"/>
      <c r="N282" s="1150"/>
      <c r="O282" s="1150"/>
      <c r="P282" s="1150"/>
      <c r="Q282" s="1150"/>
      <c r="R282" s="1150"/>
      <c r="S282" s="1150"/>
      <c r="T282" s="1150"/>
      <c r="U282" s="1150"/>
      <c r="V282" s="1150"/>
      <c r="W282" s="1150"/>
      <c r="X282" s="1150"/>
    </row>
    <row r="283" ht="36.75" customHeight="1" spans="1:24">
      <c r="A283" s="1151"/>
      <c r="B283" s="1150"/>
      <c r="C283" s="1150"/>
      <c r="D283" s="1150"/>
      <c r="E283" s="1150"/>
      <c r="F283" s="1150"/>
      <c r="G283" s="1150"/>
      <c r="H283" s="1150"/>
      <c r="I283" s="1150"/>
      <c r="J283" s="1150"/>
      <c r="K283" s="1150"/>
      <c r="L283" s="1150"/>
      <c r="M283" s="1150"/>
      <c r="N283" s="1150"/>
      <c r="O283" s="1150"/>
      <c r="P283" s="1150"/>
      <c r="Q283" s="1150"/>
      <c r="R283" s="1150"/>
      <c r="S283" s="1150"/>
      <c r="T283" s="1150"/>
      <c r="U283" s="1150"/>
      <c r="V283" s="1150"/>
      <c r="W283" s="1150"/>
      <c r="X283" s="1150"/>
    </row>
    <row r="284" ht="36.75" customHeight="1" spans="1:24">
      <c r="A284" s="1151"/>
      <c r="B284" s="1150"/>
      <c r="C284" s="1150"/>
      <c r="D284" s="1150"/>
      <c r="E284" s="1150"/>
      <c r="F284" s="1150"/>
      <c r="G284" s="1150"/>
      <c r="H284" s="1150"/>
      <c r="I284" s="1150"/>
      <c r="J284" s="1150"/>
      <c r="K284" s="1150"/>
      <c r="L284" s="1150"/>
      <c r="M284" s="1150"/>
      <c r="N284" s="1150"/>
      <c r="O284" s="1150"/>
      <c r="P284" s="1150"/>
      <c r="Q284" s="1150"/>
      <c r="R284" s="1150"/>
      <c r="S284" s="1150"/>
      <c r="T284" s="1150"/>
      <c r="U284" s="1150"/>
      <c r="V284" s="1150"/>
      <c r="W284" s="1150"/>
      <c r="X284" s="1150"/>
    </row>
    <row r="285" ht="36.75" customHeight="1" spans="1:24">
      <c r="A285" s="1151"/>
      <c r="B285" s="1150"/>
      <c r="C285" s="1150"/>
      <c r="D285" s="1150"/>
      <c r="E285" s="1150"/>
      <c r="F285" s="1150"/>
      <c r="G285" s="1150"/>
      <c r="H285" s="1150"/>
      <c r="I285" s="1150"/>
      <c r="J285" s="1150"/>
      <c r="K285" s="1150"/>
      <c r="L285" s="1150"/>
      <c r="M285" s="1150"/>
      <c r="N285" s="1150"/>
      <c r="O285" s="1150"/>
      <c r="P285" s="1150"/>
      <c r="Q285" s="1150"/>
      <c r="R285" s="1150"/>
      <c r="S285" s="1150"/>
      <c r="T285" s="1150"/>
      <c r="U285" s="1150"/>
      <c r="V285" s="1150"/>
      <c r="W285" s="1150"/>
      <c r="X285" s="1150"/>
    </row>
    <row r="286" ht="36.75" customHeight="1" spans="1:24">
      <c r="A286" s="1151"/>
      <c r="B286" s="1150"/>
      <c r="C286" s="1150"/>
      <c r="D286" s="1150"/>
      <c r="E286" s="1150"/>
      <c r="F286" s="1150"/>
      <c r="G286" s="1150"/>
      <c r="H286" s="1150"/>
      <c r="I286" s="1150"/>
      <c r="J286" s="1150"/>
      <c r="K286" s="1150"/>
      <c r="L286" s="1150"/>
      <c r="M286" s="1150"/>
      <c r="N286" s="1150"/>
      <c r="O286" s="1150"/>
      <c r="P286" s="1150"/>
      <c r="Q286" s="1150"/>
      <c r="R286" s="1150"/>
      <c r="S286" s="1150"/>
      <c r="T286" s="1150"/>
      <c r="U286" s="1150"/>
      <c r="V286" s="1150"/>
      <c r="W286" s="1150"/>
      <c r="X286" s="1150"/>
    </row>
    <row r="287" ht="36.75" customHeight="1" spans="1:24">
      <c r="A287" s="1151"/>
      <c r="B287" s="1150"/>
      <c r="C287" s="1150"/>
      <c r="D287" s="1150"/>
      <c r="E287" s="1150"/>
      <c r="F287" s="1150"/>
      <c r="G287" s="1150"/>
      <c r="H287" s="1150"/>
      <c r="I287" s="1150"/>
      <c r="J287" s="1150"/>
      <c r="K287" s="1150"/>
      <c r="L287" s="1150"/>
      <c r="M287" s="1150"/>
      <c r="N287" s="1150"/>
      <c r="O287" s="1150"/>
      <c r="P287" s="1150"/>
      <c r="Q287" s="1150"/>
      <c r="R287" s="1150"/>
      <c r="S287" s="1150"/>
      <c r="T287" s="1150"/>
      <c r="U287" s="1150"/>
      <c r="V287" s="1150"/>
      <c r="W287" s="1150"/>
      <c r="X287" s="1150"/>
    </row>
    <row r="288" ht="36.75" customHeight="1" spans="1:24">
      <c r="A288" s="1151"/>
      <c r="B288" s="1150"/>
      <c r="C288" s="1150"/>
      <c r="D288" s="1150"/>
      <c r="E288" s="1150"/>
      <c r="F288" s="1150"/>
      <c r="G288" s="1150"/>
      <c r="H288" s="1150"/>
      <c r="I288" s="1150"/>
      <c r="J288" s="1150"/>
      <c r="K288" s="1150"/>
      <c r="L288" s="1150"/>
      <c r="M288" s="1150"/>
      <c r="N288" s="1150"/>
      <c r="O288" s="1150"/>
      <c r="P288" s="1150"/>
      <c r="Q288" s="1150"/>
      <c r="R288" s="1150"/>
      <c r="S288" s="1150"/>
      <c r="T288" s="1150"/>
      <c r="U288" s="1150"/>
      <c r="V288" s="1150"/>
      <c r="W288" s="1150"/>
      <c r="X288" s="1150"/>
    </row>
    <row r="289" ht="36.75" customHeight="1" spans="1:24">
      <c r="A289" s="1151"/>
      <c r="B289" s="1150"/>
      <c r="C289" s="1150"/>
      <c r="D289" s="1150"/>
      <c r="E289" s="1150"/>
      <c r="F289" s="1150"/>
      <c r="G289" s="1150"/>
      <c r="H289" s="1150"/>
      <c r="I289" s="1150"/>
      <c r="J289" s="1150"/>
      <c r="K289" s="1150"/>
      <c r="L289" s="1150"/>
      <c r="M289" s="1150"/>
      <c r="N289" s="1150"/>
      <c r="O289" s="1150"/>
      <c r="P289" s="1150"/>
      <c r="Q289" s="1150"/>
      <c r="R289" s="1150"/>
      <c r="S289" s="1150"/>
      <c r="T289" s="1150"/>
      <c r="U289" s="1150"/>
      <c r="V289" s="1150"/>
      <c r="W289" s="1150"/>
      <c r="X289" s="1150"/>
    </row>
    <row r="290" ht="36.75" customHeight="1" spans="1:24">
      <c r="A290" s="1151"/>
      <c r="B290" s="1150"/>
      <c r="C290" s="1150"/>
      <c r="D290" s="1150"/>
      <c r="E290" s="1150"/>
      <c r="F290" s="1150"/>
      <c r="G290" s="1150"/>
      <c r="H290" s="1150"/>
      <c r="I290" s="1150"/>
      <c r="J290" s="1150"/>
      <c r="K290" s="1150"/>
      <c r="L290" s="1150"/>
      <c r="M290" s="1150"/>
      <c r="N290" s="1150"/>
      <c r="O290" s="1150"/>
      <c r="P290" s="1150"/>
      <c r="Q290" s="1150"/>
      <c r="R290" s="1150"/>
      <c r="S290" s="1150"/>
      <c r="T290" s="1150"/>
      <c r="U290" s="1150"/>
      <c r="V290" s="1150"/>
      <c r="W290" s="1150"/>
      <c r="X290" s="1150"/>
    </row>
    <row r="291" ht="36.75" customHeight="1" spans="1:24">
      <c r="A291" s="1151"/>
      <c r="B291" s="1150"/>
      <c r="C291" s="1150"/>
      <c r="D291" s="1150"/>
      <c r="E291" s="1150"/>
      <c r="F291" s="1150"/>
      <c r="G291" s="1150"/>
      <c r="H291" s="1150"/>
      <c r="I291" s="1150"/>
      <c r="J291" s="1150"/>
      <c r="K291" s="1150"/>
      <c r="L291" s="1150"/>
      <c r="M291" s="1150"/>
      <c r="N291" s="1150"/>
      <c r="O291" s="1150"/>
      <c r="P291" s="1150"/>
      <c r="Q291" s="1150"/>
      <c r="R291" s="1150"/>
      <c r="S291" s="1150"/>
      <c r="T291" s="1150"/>
      <c r="U291" s="1150"/>
      <c r="V291" s="1150"/>
      <c r="W291" s="1150"/>
      <c r="X291" s="1150"/>
    </row>
    <row r="292" ht="36.75" customHeight="1" spans="1:24">
      <c r="A292" s="1151"/>
      <c r="B292" s="1150"/>
      <c r="C292" s="1150"/>
      <c r="D292" s="1150"/>
      <c r="E292" s="1150"/>
      <c r="F292" s="1150"/>
      <c r="G292" s="1150"/>
      <c r="H292" s="1150"/>
      <c r="I292" s="1150"/>
      <c r="J292" s="1150"/>
      <c r="K292" s="1150"/>
      <c r="L292" s="1150"/>
      <c r="M292" s="1150"/>
      <c r="N292" s="1150"/>
      <c r="O292" s="1150"/>
      <c r="P292" s="1150"/>
      <c r="Q292" s="1150"/>
      <c r="R292" s="1150"/>
      <c r="S292" s="1150"/>
      <c r="T292" s="1150"/>
      <c r="U292" s="1150"/>
      <c r="V292" s="1150"/>
      <c r="W292" s="1150"/>
      <c r="X292" s="1150"/>
    </row>
    <row r="293" ht="36.75" customHeight="1" spans="1:24">
      <c r="A293" s="1151"/>
      <c r="B293" s="1150"/>
      <c r="C293" s="1150"/>
      <c r="D293" s="1150"/>
      <c r="E293" s="1150"/>
      <c r="F293" s="1150"/>
      <c r="G293" s="1150"/>
      <c r="H293" s="1150"/>
      <c r="I293" s="1150"/>
      <c r="J293" s="1150"/>
      <c r="K293" s="1150"/>
      <c r="L293" s="1150"/>
      <c r="M293" s="1150"/>
      <c r="N293" s="1150"/>
      <c r="O293" s="1150"/>
      <c r="P293" s="1150"/>
      <c r="Q293" s="1150"/>
      <c r="R293" s="1150"/>
      <c r="S293" s="1150"/>
      <c r="T293" s="1150"/>
      <c r="U293" s="1150"/>
      <c r="V293" s="1150"/>
      <c r="W293" s="1150"/>
      <c r="X293" s="1150"/>
    </row>
    <row r="294" ht="36.75" customHeight="1" spans="1:24">
      <c r="A294" s="1151"/>
      <c r="B294" s="1150"/>
      <c r="C294" s="1150"/>
      <c r="D294" s="1150"/>
      <c r="E294" s="1150"/>
      <c r="F294" s="1150"/>
      <c r="G294" s="1150"/>
      <c r="H294" s="1150"/>
      <c r="I294" s="1150"/>
      <c r="J294" s="1150"/>
      <c r="K294" s="1150"/>
      <c r="L294" s="1150"/>
      <c r="M294" s="1150"/>
      <c r="N294" s="1150"/>
      <c r="O294" s="1150"/>
      <c r="P294" s="1150"/>
      <c r="Q294" s="1150"/>
      <c r="R294" s="1150"/>
      <c r="S294" s="1150"/>
      <c r="T294" s="1150"/>
      <c r="U294" s="1150"/>
      <c r="V294" s="1150"/>
      <c r="W294" s="1150"/>
      <c r="X294" s="1150"/>
    </row>
    <row r="295" ht="36.75" customHeight="1" spans="1:24">
      <c r="A295" s="1151"/>
      <c r="B295" s="1150"/>
      <c r="C295" s="1150"/>
      <c r="D295" s="1150"/>
      <c r="E295" s="1150"/>
      <c r="F295" s="1150"/>
      <c r="G295" s="1150"/>
      <c r="H295" s="1150"/>
      <c r="I295" s="1150"/>
      <c r="J295" s="1150"/>
      <c r="K295" s="1150"/>
      <c r="L295" s="1150"/>
      <c r="M295" s="1150"/>
      <c r="N295" s="1150"/>
      <c r="O295" s="1150"/>
      <c r="P295" s="1150"/>
      <c r="Q295" s="1150"/>
      <c r="R295" s="1150"/>
      <c r="S295" s="1150"/>
      <c r="T295" s="1150"/>
      <c r="U295" s="1150"/>
      <c r="V295" s="1150"/>
      <c r="W295" s="1150"/>
      <c r="X295" s="1150"/>
    </row>
    <row r="296" ht="36.75" customHeight="1" spans="1:24">
      <c r="A296" s="1151"/>
      <c r="B296" s="1150"/>
      <c r="C296" s="1150"/>
      <c r="D296" s="1150"/>
      <c r="E296" s="1150"/>
      <c r="F296" s="1150"/>
      <c r="G296" s="1150"/>
      <c r="H296" s="1150"/>
      <c r="I296" s="1150"/>
      <c r="J296" s="1150"/>
      <c r="K296" s="1150"/>
      <c r="L296" s="1150"/>
      <c r="M296" s="1150"/>
      <c r="N296" s="1150"/>
      <c r="O296" s="1150"/>
      <c r="P296" s="1150"/>
      <c r="Q296" s="1150"/>
      <c r="R296" s="1150"/>
      <c r="S296" s="1150"/>
      <c r="T296" s="1150"/>
      <c r="U296" s="1150"/>
      <c r="V296" s="1150"/>
      <c r="W296" s="1150"/>
      <c r="X296" s="1150"/>
    </row>
    <row r="297" ht="36.75" customHeight="1" spans="1:24">
      <c r="A297" s="1151"/>
      <c r="B297" s="1150"/>
      <c r="C297" s="1150"/>
      <c r="D297" s="1150"/>
      <c r="E297" s="1150"/>
      <c r="F297" s="1150"/>
      <c r="G297" s="1150"/>
      <c r="H297" s="1150"/>
      <c r="I297" s="1150"/>
      <c r="J297" s="1150"/>
      <c r="K297" s="1150"/>
      <c r="L297" s="1150"/>
      <c r="M297" s="1150"/>
      <c r="N297" s="1150"/>
      <c r="O297" s="1150"/>
      <c r="P297" s="1150"/>
      <c r="Q297" s="1150"/>
      <c r="R297" s="1150"/>
      <c r="S297" s="1150"/>
      <c r="T297" s="1150"/>
      <c r="U297" s="1150"/>
      <c r="V297" s="1150"/>
      <c r="W297" s="1150"/>
      <c r="X297" s="1150"/>
    </row>
    <row r="298" ht="36.75" customHeight="1" spans="1:24">
      <c r="A298" s="1151"/>
      <c r="B298" s="1150"/>
      <c r="C298" s="1150"/>
      <c r="D298" s="1150"/>
      <c r="E298" s="1150"/>
      <c r="F298" s="1150"/>
      <c r="G298" s="1150"/>
      <c r="H298" s="1150"/>
      <c r="I298" s="1150"/>
      <c r="J298" s="1150"/>
      <c r="K298" s="1150"/>
      <c r="L298" s="1150"/>
      <c r="M298" s="1150"/>
      <c r="N298" s="1150"/>
      <c r="O298" s="1150"/>
      <c r="P298" s="1150"/>
      <c r="Q298" s="1150"/>
      <c r="R298" s="1150"/>
      <c r="S298" s="1150"/>
      <c r="T298" s="1150"/>
      <c r="U298" s="1150"/>
      <c r="V298" s="1150"/>
      <c r="W298" s="1150"/>
      <c r="X298" s="1150"/>
    </row>
    <row r="299" ht="36.75" customHeight="1" spans="1:24">
      <c r="A299" s="1151"/>
      <c r="B299" s="1150"/>
      <c r="C299" s="1150"/>
      <c r="D299" s="1150"/>
      <c r="E299" s="1150"/>
      <c r="F299" s="1150"/>
      <c r="G299" s="1150"/>
      <c r="H299" s="1150"/>
      <c r="I299" s="1150"/>
      <c r="J299" s="1150"/>
      <c r="K299" s="1150"/>
      <c r="L299" s="1150"/>
      <c r="M299" s="1150"/>
      <c r="N299" s="1150"/>
      <c r="O299" s="1150"/>
      <c r="P299" s="1150"/>
      <c r="Q299" s="1150"/>
      <c r="R299" s="1150"/>
      <c r="S299" s="1150"/>
      <c r="T299" s="1150"/>
      <c r="U299" s="1150"/>
      <c r="V299" s="1150"/>
      <c r="W299" s="1150"/>
      <c r="X299" s="1150"/>
    </row>
    <row r="300" ht="36.75" customHeight="1" spans="1:24">
      <c r="A300" s="1151"/>
      <c r="B300" s="1150"/>
      <c r="C300" s="1150"/>
      <c r="D300" s="1150"/>
      <c r="E300" s="1150"/>
      <c r="F300" s="1150"/>
      <c r="G300" s="1150"/>
      <c r="H300" s="1150"/>
      <c r="I300" s="1150"/>
      <c r="J300" s="1150"/>
      <c r="K300" s="1150"/>
      <c r="L300" s="1150"/>
      <c r="M300" s="1150"/>
      <c r="N300" s="1150"/>
      <c r="O300" s="1150"/>
      <c r="P300" s="1150"/>
      <c r="Q300" s="1150"/>
      <c r="R300" s="1150"/>
      <c r="S300" s="1150"/>
      <c r="T300" s="1150"/>
      <c r="U300" s="1150"/>
      <c r="V300" s="1150"/>
      <c r="W300" s="1150"/>
      <c r="X300" s="1150"/>
    </row>
    <row r="301" ht="36.75" customHeight="1" spans="1:24">
      <c r="A301" s="1151"/>
      <c r="B301" s="1150"/>
      <c r="C301" s="1150"/>
      <c r="D301" s="1150"/>
      <c r="E301" s="1150"/>
      <c r="F301" s="1150"/>
      <c r="G301" s="1150"/>
      <c r="H301" s="1150"/>
      <c r="I301" s="1150"/>
      <c r="J301" s="1150"/>
      <c r="K301" s="1150"/>
      <c r="L301" s="1150"/>
      <c r="M301" s="1150"/>
      <c r="N301" s="1150"/>
      <c r="O301" s="1150"/>
      <c r="P301" s="1150"/>
      <c r="Q301" s="1150"/>
      <c r="R301" s="1150"/>
      <c r="S301" s="1150"/>
      <c r="T301" s="1150"/>
      <c r="U301" s="1150"/>
      <c r="V301" s="1150"/>
      <c r="W301" s="1150"/>
      <c r="X301" s="1150"/>
    </row>
    <row r="302" ht="36.75" customHeight="1" spans="1:24">
      <c r="A302" s="1151"/>
      <c r="B302" s="1150"/>
      <c r="C302" s="1150"/>
      <c r="D302" s="1150"/>
      <c r="E302" s="1150"/>
      <c r="F302" s="1150"/>
      <c r="G302" s="1150"/>
      <c r="H302" s="1150"/>
      <c r="I302" s="1150"/>
      <c r="J302" s="1150"/>
      <c r="K302" s="1150"/>
      <c r="L302" s="1150"/>
      <c r="M302" s="1150"/>
      <c r="N302" s="1150"/>
      <c r="O302" s="1150"/>
      <c r="P302" s="1150"/>
      <c r="Q302" s="1150"/>
      <c r="R302" s="1150"/>
      <c r="S302" s="1150"/>
      <c r="T302" s="1150"/>
      <c r="U302" s="1150"/>
      <c r="V302" s="1150"/>
      <c r="W302" s="1150"/>
      <c r="X302" s="1150"/>
    </row>
    <row r="303" ht="36.75" customHeight="1" spans="1:24">
      <c r="A303" s="1151"/>
      <c r="B303" s="1150"/>
      <c r="C303" s="1150"/>
      <c r="D303" s="1150"/>
      <c r="E303" s="1150"/>
      <c r="F303" s="1150"/>
      <c r="G303" s="1150"/>
      <c r="H303" s="1150"/>
      <c r="I303" s="1150"/>
      <c r="J303" s="1150"/>
      <c r="K303" s="1150"/>
      <c r="L303" s="1150"/>
      <c r="M303" s="1150"/>
      <c r="N303" s="1150"/>
      <c r="O303" s="1150"/>
      <c r="P303" s="1150"/>
      <c r="Q303" s="1150"/>
      <c r="R303" s="1150"/>
      <c r="S303" s="1150"/>
      <c r="T303" s="1150"/>
      <c r="U303" s="1150"/>
      <c r="V303" s="1150"/>
      <c r="W303" s="1150"/>
      <c r="X303" s="1150"/>
    </row>
    <row r="304" ht="36.75" customHeight="1" spans="1:24">
      <c r="A304" s="1151"/>
      <c r="B304" s="1150"/>
      <c r="C304" s="1150"/>
      <c r="D304" s="1150"/>
      <c r="E304" s="1150"/>
      <c r="F304" s="1150"/>
      <c r="G304" s="1150"/>
      <c r="H304" s="1150"/>
      <c r="I304" s="1150"/>
      <c r="J304" s="1150"/>
      <c r="K304" s="1150"/>
      <c r="L304" s="1150"/>
      <c r="M304" s="1150"/>
      <c r="N304" s="1150"/>
      <c r="O304" s="1150"/>
      <c r="P304" s="1150"/>
      <c r="Q304" s="1150"/>
      <c r="R304" s="1150"/>
      <c r="S304" s="1150"/>
      <c r="T304" s="1150"/>
      <c r="U304" s="1150"/>
      <c r="V304" s="1150"/>
      <c r="W304" s="1150"/>
      <c r="X304" s="1150"/>
    </row>
    <row r="305" ht="36.75" customHeight="1" spans="1:24">
      <c r="A305" s="1151"/>
      <c r="B305" s="1150"/>
      <c r="C305" s="1150"/>
      <c r="D305" s="1150"/>
      <c r="E305" s="1150"/>
      <c r="F305" s="1150"/>
      <c r="G305" s="1150"/>
      <c r="H305" s="1150"/>
      <c r="I305" s="1150"/>
      <c r="J305" s="1150"/>
      <c r="K305" s="1150"/>
      <c r="L305" s="1150"/>
      <c r="M305" s="1150"/>
      <c r="N305" s="1150"/>
      <c r="O305" s="1150"/>
      <c r="P305" s="1150"/>
      <c r="Q305" s="1150"/>
      <c r="R305" s="1150"/>
      <c r="S305" s="1150"/>
      <c r="T305" s="1150"/>
      <c r="U305" s="1150"/>
      <c r="V305" s="1150"/>
      <c r="W305" s="1150"/>
      <c r="X305" s="1150"/>
    </row>
    <row r="306" ht="36.75" customHeight="1" spans="1:24">
      <c r="A306" s="1151"/>
      <c r="B306" s="1150"/>
      <c r="C306" s="1150"/>
      <c r="D306" s="1150"/>
      <c r="E306" s="1150"/>
      <c r="F306" s="1150"/>
      <c r="G306" s="1150"/>
      <c r="H306" s="1150"/>
      <c r="I306" s="1150"/>
      <c r="J306" s="1150"/>
      <c r="K306" s="1150"/>
      <c r="L306" s="1150"/>
      <c r="M306" s="1150"/>
      <c r="N306" s="1150"/>
      <c r="O306" s="1150"/>
      <c r="P306" s="1150"/>
      <c r="Q306" s="1150"/>
      <c r="R306" s="1150"/>
      <c r="S306" s="1150"/>
      <c r="T306" s="1150"/>
      <c r="U306" s="1150"/>
      <c r="V306" s="1150"/>
      <c r="W306" s="1150"/>
      <c r="X306" s="1150"/>
    </row>
    <row r="307" ht="36.75" customHeight="1" spans="1:24">
      <c r="A307" s="1151"/>
      <c r="B307" s="1150"/>
      <c r="C307" s="1150"/>
      <c r="D307" s="1150"/>
      <c r="E307" s="1150"/>
      <c r="F307" s="1150"/>
      <c r="G307" s="1150"/>
      <c r="H307" s="1150"/>
      <c r="I307" s="1150"/>
      <c r="J307" s="1150"/>
      <c r="K307" s="1150"/>
      <c r="L307" s="1150"/>
      <c r="M307" s="1150"/>
      <c r="N307" s="1150"/>
      <c r="O307" s="1150"/>
      <c r="P307" s="1150"/>
      <c r="Q307" s="1150"/>
      <c r="R307" s="1150"/>
      <c r="S307" s="1150"/>
      <c r="T307" s="1150"/>
      <c r="U307" s="1150"/>
      <c r="V307" s="1150"/>
      <c r="W307" s="1150"/>
      <c r="X307" s="1150"/>
    </row>
    <row r="308" ht="36.75" customHeight="1" spans="1:24">
      <c r="A308" s="1151"/>
      <c r="B308" s="1150"/>
      <c r="C308" s="1150"/>
      <c r="D308" s="1150"/>
      <c r="E308" s="1150"/>
      <c r="F308" s="1150"/>
      <c r="G308" s="1150"/>
      <c r="H308" s="1150"/>
      <c r="I308" s="1150"/>
      <c r="J308" s="1150"/>
      <c r="K308" s="1150"/>
      <c r="L308" s="1150"/>
      <c r="M308" s="1150"/>
      <c r="N308" s="1150"/>
      <c r="O308" s="1150"/>
      <c r="P308" s="1150"/>
      <c r="Q308" s="1150"/>
      <c r="R308" s="1150"/>
      <c r="S308" s="1150"/>
      <c r="T308" s="1150"/>
      <c r="U308" s="1150"/>
      <c r="V308" s="1150"/>
      <c r="W308" s="1150"/>
      <c r="X308" s="1150"/>
    </row>
    <row r="309" ht="36.75" customHeight="1" spans="1:24">
      <c r="A309" s="1151"/>
      <c r="B309" s="1150"/>
      <c r="C309" s="1150"/>
      <c r="D309" s="1150"/>
      <c r="E309" s="1150"/>
      <c r="F309" s="1150"/>
      <c r="G309" s="1150"/>
      <c r="H309" s="1150"/>
      <c r="I309" s="1150"/>
      <c r="J309" s="1150"/>
      <c r="K309" s="1150"/>
      <c r="L309" s="1150"/>
      <c r="M309" s="1150"/>
      <c r="N309" s="1150"/>
      <c r="O309" s="1150"/>
      <c r="P309" s="1150"/>
      <c r="Q309" s="1150"/>
      <c r="R309" s="1150"/>
      <c r="S309" s="1150"/>
      <c r="T309" s="1150"/>
      <c r="U309" s="1150"/>
      <c r="V309" s="1150"/>
      <c r="W309" s="1150"/>
      <c r="X309" s="1150"/>
    </row>
    <row r="310" ht="36.75" customHeight="1" spans="1:24">
      <c r="A310" s="1151"/>
      <c r="B310" s="1150"/>
      <c r="C310" s="1150"/>
      <c r="D310" s="1150"/>
      <c r="E310" s="1150"/>
      <c r="F310" s="1150"/>
      <c r="G310" s="1150"/>
      <c r="H310" s="1150"/>
      <c r="I310" s="1150"/>
      <c r="J310" s="1150"/>
      <c r="K310" s="1150"/>
      <c r="L310" s="1150"/>
      <c r="M310" s="1150"/>
      <c r="N310" s="1150"/>
      <c r="O310" s="1150"/>
      <c r="P310" s="1150"/>
      <c r="Q310" s="1150"/>
      <c r="R310" s="1150"/>
      <c r="S310" s="1150"/>
      <c r="T310" s="1150"/>
      <c r="U310" s="1150"/>
      <c r="V310" s="1150"/>
      <c r="W310" s="1150"/>
      <c r="X310" s="1150"/>
    </row>
    <row r="311" ht="36.75" customHeight="1" spans="1:24">
      <c r="A311" s="1151"/>
      <c r="B311" s="1150"/>
      <c r="C311" s="1150"/>
      <c r="D311" s="1150"/>
      <c r="E311" s="1150"/>
      <c r="F311" s="1150"/>
      <c r="G311" s="1150"/>
      <c r="H311" s="1150"/>
      <c r="I311" s="1150"/>
      <c r="J311" s="1150"/>
      <c r="K311" s="1150"/>
      <c r="L311" s="1150"/>
      <c r="M311" s="1150"/>
      <c r="N311" s="1150"/>
      <c r="O311" s="1150"/>
      <c r="P311" s="1150"/>
      <c r="Q311" s="1150"/>
      <c r="R311" s="1150"/>
      <c r="S311" s="1150"/>
      <c r="T311" s="1150"/>
      <c r="U311" s="1150"/>
      <c r="V311" s="1150"/>
      <c r="W311" s="1150"/>
      <c r="X311" s="1150"/>
    </row>
    <row r="312" ht="36.75" customHeight="1" spans="1:24">
      <c r="A312" s="1151"/>
      <c r="B312" s="1150"/>
      <c r="C312" s="1150"/>
      <c r="D312" s="1150"/>
      <c r="E312" s="1150"/>
      <c r="F312" s="1150"/>
      <c r="G312" s="1150"/>
      <c r="H312" s="1150"/>
      <c r="I312" s="1150"/>
      <c r="J312" s="1150"/>
      <c r="K312" s="1150"/>
      <c r="L312" s="1150"/>
      <c r="M312" s="1150"/>
      <c r="N312" s="1150"/>
      <c r="O312" s="1150"/>
      <c r="P312" s="1150"/>
      <c r="Q312" s="1150"/>
      <c r="R312" s="1150"/>
      <c r="S312" s="1150"/>
      <c r="T312" s="1150"/>
      <c r="U312" s="1150"/>
      <c r="V312" s="1150"/>
      <c r="W312" s="1150"/>
      <c r="X312" s="1150"/>
    </row>
    <row r="313" ht="36.75" customHeight="1" spans="1:24">
      <c r="A313" s="1151"/>
      <c r="B313" s="1150"/>
      <c r="C313" s="1150"/>
      <c r="D313" s="1150"/>
      <c r="E313" s="1150"/>
      <c r="F313" s="1150"/>
      <c r="G313" s="1150"/>
      <c r="H313" s="1150"/>
      <c r="I313" s="1150"/>
      <c r="J313" s="1150"/>
      <c r="K313" s="1150"/>
      <c r="L313" s="1150"/>
      <c r="M313" s="1150"/>
      <c r="N313" s="1150"/>
      <c r="O313" s="1150"/>
      <c r="P313" s="1150"/>
      <c r="Q313" s="1150"/>
      <c r="R313" s="1150"/>
      <c r="S313" s="1150"/>
      <c r="T313" s="1150"/>
      <c r="U313" s="1150"/>
      <c r="V313" s="1150"/>
      <c r="W313" s="1150"/>
      <c r="X313" s="1150"/>
    </row>
    <row r="314" ht="36.75" customHeight="1" spans="1:24">
      <c r="A314" s="1151"/>
      <c r="B314" s="1150"/>
      <c r="C314" s="1150"/>
      <c r="D314" s="1150"/>
      <c r="E314" s="1150"/>
      <c r="F314" s="1150"/>
      <c r="G314" s="1150"/>
      <c r="H314" s="1150"/>
      <c r="I314" s="1150"/>
      <c r="J314" s="1150"/>
      <c r="K314" s="1150"/>
      <c r="L314" s="1150"/>
      <c r="M314" s="1150"/>
      <c r="N314" s="1150"/>
      <c r="O314" s="1150"/>
      <c r="P314" s="1150"/>
      <c r="Q314" s="1150"/>
      <c r="R314" s="1150"/>
      <c r="S314" s="1150"/>
      <c r="T314" s="1150"/>
      <c r="U314" s="1150"/>
      <c r="V314" s="1150"/>
      <c r="W314" s="1150"/>
      <c r="X314" s="1150"/>
    </row>
    <row r="315" ht="36.75" customHeight="1" spans="1:24">
      <c r="A315" s="1151"/>
      <c r="B315" s="1150"/>
      <c r="C315" s="1150"/>
      <c r="D315" s="1150"/>
      <c r="E315" s="1150"/>
      <c r="F315" s="1150"/>
      <c r="G315" s="1150"/>
      <c r="H315" s="1150"/>
      <c r="I315" s="1150"/>
      <c r="J315" s="1150"/>
      <c r="K315" s="1150"/>
      <c r="L315" s="1150"/>
      <c r="M315" s="1150"/>
      <c r="N315" s="1150"/>
      <c r="O315" s="1150"/>
      <c r="P315" s="1150"/>
      <c r="Q315" s="1150"/>
      <c r="R315" s="1150"/>
      <c r="S315" s="1150"/>
      <c r="T315" s="1150"/>
      <c r="U315" s="1150"/>
      <c r="V315" s="1150"/>
      <c r="W315" s="1150"/>
      <c r="X315" s="1150"/>
    </row>
    <row r="316" ht="36.75" customHeight="1" spans="1:24">
      <c r="A316" s="1151"/>
      <c r="B316" s="1150"/>
      <c r="C316" s="1150"/>
      <c r="D316" s="1150"/>
      <c r="E316" s="1150"/>
      <c r="F316" s="1150"/>
      <c r="G316" s="1150"/>
      <c r="H316" s="1150"/>
      <c r="I316" s="1150"/>
      <c r="J316" s="1150"/>
      <c r="K316" s="1150"/>
      <c r="L316" s="1150"/>
      <c r="M316" s="1150"/>
      <c r="N316" s="1150"/>
      <c r="O316" s="1150"/>
      <c r="P316" s="1150"/>
      <c r="Q316" s="1150"/>
      <c r="R316" s="1150"/>
      <c r="S316" s="1150"/>
      <c r="T316" s="1150"/>
      <c r="U316" s="1150"/>
      <c r="V316" s="1150"/>
      <c r="W316" s="1150"/>
      <c r="X316" s="1150"/>
    </row>
    <row r="317" ht="36.75" customHeight="1" spans="1:24">
      <c r="A317" s="1151"/>
      <c r="B317" s="1150"/>
      <c r="C317" s="1150"/>
      <c r="D317" s="1150"/>
      <c r="E317" s="1150"/>
      <c r="F317" s="1150"/>
      <c r="G317" s="1150"/>
      <c r="H317" s="1150"/>
      <c r="I317" s="1150"/>
      <c r="J317" s="1150"/>
      <c r="K317" s="1150"/>
      <c r="L317" s="1150"/>
      <c r="M317" s="1150"/>
      <c r="N317" s="1150"/>
      <c r="O317" s="1150"/>
      <c r="P317" s="1150"/>
      <c r="Q317" s="1150"/>
      <c r="R317" s="1150"/>
      <c r="S317" s="1150"/>
      <c r="T317" s="1150"/>
      <c r="U317" s="1150"/>
      <c r="V317" s="1150"/>
      <c r="W317" s="1150"/>
      <c r="X317" s="1150"/>
    </row>
    <row r="318" ht="36.75" customHeight="1" spans="1:24">
      <c r="A318" s="1151"/>
      <c r="B318" s="1150"/>
      <c r="C318" s="1150"/>
      <c r="D318" s="1150"/>
      <c r="E318" s="1150"/>
      <c r="F318" s="1150"/>
      <c r="G318" s="1150"/>
      <c r="H318" s="1150"/>
      <c r="I318" s="1150"/>
      <c r="J318" s="1150"/>
      <c r="K318" s="1150"/>
      <c r="L318" s="1150"/>
      <c r="M318" s="1150"/>
      <c r="N318" s="1150"/>
      <c r="O318" s="1150"/>
      <c r="P318" s="1150"/>
      <c r="Q318" s="1150"/>
      <c r="R318" s="1150"/>
      <c r="S318" s="1150"/>
      <c r="T318" s="1150"/>
      <c r="U318" s="1150"/>
      <c r="V318" s="1150"/>
      <c r="W318" s="1150"/>
      <c r="X318" s="1150"/>
    </row>
    <row r="319" ht="36.75" customHeight="1" spans="1:24">
      <c r="A319" s="1151"/>
      <c r="B319" s="1150"/>
      <c r="C319" s="1150"/>
      <c r="D319" s="1150"/>
      <c r="E319" s="1150"/>
      <c r="F319" s="1150"/>
      <c r="G319" s="1150"/>
      <c r="H319" s="1150"/>
      <c r="I319" s="1150"/>
      <c r="J319" s="1150"/>
      <c r="K319" s="1150"/>
      <c r="L319" s="1150"/>
      <c r="M319" s="1150"/>
      <c r="N319" s="1150"/>
      <c r="O319" s="1150"/>
      <c r="P319" s="1150"/>
      <c r="Q319" s="1150"/>
      <c r="R319" s="1150"/>
      <c r="S319" s="1150"/>
      <c r="T319" s="1150"/>
      <c r="U319" s="1150"/>
      <c r="V319" s="1150"/>
      <c r="W319" s="1150"/>
      <c r="X319" s="1150"/>
    </row>
    <row r="320" ht="36.75" customHeight="1" spans="1:24">
      <c r="A320" s="1151"/>
      <c r="B320" s="1150"/>
      <c r="C320" s="1150"/>
      <c r="D320" s="1150"/>
      <c r="E320" s="1150"/>
      <c r="F320" s="1150"/>
      <c r="G320" s="1150"/>
      <c r="H320" s="1150"/>
      <c r="I320" s="1150"/>
      <c r="J320" s="1150"/>
      <c r="K320" s="1150"/>
      <c r="L320" s="1150"/>
      <c r="M320" s="1150"/>
      <c r="N320" s="1150"/>
      <c r="O320" s="1150"/>
      <c r="P320" s="1150"/>
      <c r="Q320" s="1150"/>
      <c r="R320" s="1150"/>
      <c r="S320" s="1150"/>
      <c r="T320" s="1150"/>
      <c r="U320" s="1150"/>
      <c r="V320" s="1150"/>
      <c r="W320" s="1150"/>
      <c r="X320" s="1150"/>
    </row>
    <row r="321" ht="36.75" customHeight="1" spans="1:24">
      <c r="A321" s="1151"/>
      <c r="B321" s="1150"/>
      <c r="C321" s="1150"/>
      <c r="D321" s="1150"/>
      <c r="E321" s="1150"/>
      <c r="F321" s="1150"/>
      <c r="G321" s="1150"/>
      <c r="H321" s="1150"/>
      <c r="I321" s="1150"/>
      <c r="J321" s="1150"/>
      <c r="K321" s="1150"/>
      <c r="L321" s="1150"/>
      <c r="M321" s="1150"/>
      <c r="N321" s="1150"/>
      <c r="O321" s="1150"/>
      <c r="P321" s="1150"/>
      <c r="Q321" s="1150"/>
      <c r="R321" s="1150"/>
      <c r="S321" s="1150"/>
      <c r="T321" s="1150"/>
      <c r="U321" s="1150"/>
      <c r="V321" s="1150"/>
      <c r="W321" s="1150"/>
      <c r="X321" s="1150"/>
    </row>
    <row r="322" ht="36.75" customHeight="1" spans="1:24">
      <c r="A322" s="1151"/>
      <c r="B322" s="1150"/>
      <c r="C322" s="1150"/>
      <c r="D322" s="1150"/>
      <c r="E322" s="1150"/>
      <c r="F322" s="1150"/>
      <c r="G322" s="1150"/>
      <c r="H322" s="1150"/>
      <c r="I322" s="1150"/>
      <c r="J322" s="1150"/>
      <c r="K322" s="1150"/>
      <c r="L322" s="1150"/>
      <c r="M322" s="1150"/>
      <c r="N322" s="1150"/>
      <c r="O322" s="1150"/>
      <c r="P322" s="1150"/>
      <c r="Q322" s="1150"/>
      <c r="R322" s="1150"/>
      <c r="S322" s="1150"/>
      <c r="T322" s="1150"/>
      <c r="U322" s="1150"/>
      <c r="V322" s="1150"/>
      <c r="W322" s="1150"/>
      <c r="X322" s="1150"/>
    </row>
    <row r="323" ht="36.75" customHeight="1" spans="1:24">
      <c r="A323" s="1151"/>
      <c r="B323" s="1150"/>
      <c r="C323" s="1150"/>
      <c r="D323" s="1150"/>
      <c r="E323" s="1150"/>
      <c r="F323" s="1150"/>
      <c r="G323" s="1150"/>
      <c r="H323" s="1150"/>
      <c r="I323" s="1150"/>
      <c r="J323" s="1150"/>
      <c r="K323" s="1150"/>
      <c r="L323" s="1150"/>
      <c r="M323" s="1150"/>
      <c r="N323" s="1150"/>
      <c r="O323" s="1150"/>
      <c r="P323" s="1150"/>
      <c r="Q323" s="1150"/>
      <c r="R323" s="1150"/>
      <c r="S323" s="1150"/>
      <c r="T323" s="1150"/>
      <c r="U323" s="1150"/>
      <c r="V323" s="1150"/>
      <c r="W323" s="1150"/>
      <c r="X323" s="1150"/>
    </row>
    <row r="324" ht="36.75" customHeight="1" spans="1:24">
      <c r="A324" s="1151"/>
      <c r="B324" s="1150"/>
      <c r="C324" s="1150"/>
      <c r="D324" s="1150"/>
      <c r="E324" s="1150"/>
      <c r="F324" s="1150"/>
      <c r="G324" s="1150"/>
      <c r="H324" s="1150"/>
      <c r="I324" s="1150"/>
      <c r="J324" s="1150"/>
      <c r="K324" s="1150"/>
      <c r="L324" s="1150"/>
      <c r="M324" s="1150"/>
      <c r="N324" s="1150"/>
      <c r="O324" s="1150"/>
      <c r="P324" s="1150"/>
      <c r="Q324" s="1150"/>
      <c r="R324" s="1150"/>
      <c r="S324" s="1150"/>
      <c r="T324" s="1150"/>
      <c r="U324" s="1150"/>
      <c r="V324" s="1150"/>
      <c r="W324" s="1150"/>
      <c r="X324" s="1150"/>
    </row>
    <row r="325" ht="36.75" customHeight="1" spans="1:24">
      <c r="A325" s="1151"/>
      <c r="B325" s="1150"/>
      <c r="C325" s="1150"/>
      <c r="D325" s="1150"/>
      <c r="E325" s="1150"/>
      <c r="F325" s="1150"/>
      <c r="G325" s="1150"/>
      <c r="H325" s="1150"/>
      <c r="I325" s="1150"/>
      <c r="J325" s="1150"/>
      <c r="K325" s="1150"/>
      <c r="L325" s="1150"/>
      <c r="M325" s="1150"/>
      <c r="N325" s="1150"/>
      <c r="O325" s="1150"/>
      <c r="P325" s="1150"/>
      <c r="Q325" s="1150"/>
      <c r="R325" s="1150"/>
      <c r="S325" s="1150"/>
      <c r="T325" s="1150"/>
      <c r="U325" s="1150"/>
      <c r="V325" s="1150"/>
      <c r="W325" s="1150"/>
      <c r="X325" s="1150"/>
    </row>
    <row r="326" ht="36.75" customHeight="1" spans="1:24">
      <c r="A326" s="1151"/>
      <c r="B326" s="1150"/>
      <c r="C326" s="1150"/>
      <c r="D326" s="1150"/>
      <c r="E326" s="1150"/>
      <c r="F326" s="1150"/>
      <c r="G326" s="1150"/>
      <c r="H326" s="1150"/>
      <c r="I326" s="1150"/>
      <c r="J326" s="1150"/>
      <c r="K326" s="1150"/>
      <c r="L326" s="1150"/>
      <c r="M326" s="1150"/>
      <c r="N326" s="1150"/>
      <c r="O326" s="1150"/>
      <c r="P326" s="1150"/>
      <c r="Q326" s="1150"/>
      <c r="R326" s="1150"/>
      <c r="S326" s="1150"/>
      <c r="T326" s="1150"/>
      <c r="U326" s="1150"/>
      <c r="V326" s="1150"/>
      <c r="W326" s="1150"/>
      <c r="X326" s="1150"/>
    </row>
    <row r="327" ht="36.75" customHeight="1" spans="1:24">
      <c r="A327" s="1151"/>
      <c r="B327" s="1150"/>
      <c r="C327" s="1150"/>
      <c r="D327" s="1150"/>
      <c r="E327" s="1150"/>
      <c r="F327" s="1150"/>
      <c r="G327" s="1150"/>
      <c r="H327" s="1150"/>
      <c r="I327" s="1150"/>
      <c r="J327" s="1150"/>
      <c r="K327" s="1150"/>
      <c r="L327" s="1150"/>
      <c r="M327" s="1150"/>
      <c r="N327" s="1150"/>
      <c r="O327" s="1150"/>
      <c r="P327" s="1150"/>
      <c r="Q327" s="1150"/>
      <c r="R327" s="1150"/>
      <c r="S327" s="1150"/>
      <c r="T327" s="1150"/>
      <c r="U327" s="1150"/>
      <c r="V327" s="1150"/>
      <c r="W327" s="1150"/>
      <c r="X327" s="1150"/>
    </row>
    <row r="328" ht="36.75" customHeight="1" spans="1:24">
      <c r="A328" s="1151"/>
      <c r="B328" s="1150"/>
      <c r="C328" s="1150"/>
      <c r="D328" s="1150"/>
      <c r="E328" s="1150"/>
      <c r="F328" s="1150"/>
      <c r="G328" s="1150"/>
      <c r="H328" s="1150"/>
      <c r="I328" s="1150"/>
      <c r="J328" s="1150"/>
      <c r="K328" s="1150"/>
      <c r="L328" s="1150"/>
      <c r="M328" s="1150"/>
      <c r="N328" s="1150"/>
      <c r="O328" s="1150"/>
      <c r="P328" s="1150"/>
      <c r="Q328" s="1150"/>
      <c r="R328" s="1150"/>
      <c r="S328" s="1150"/>
      <c r="T328" s="1150"/>
      <c r="U328" s="1150"/>
      <c r="V328" s="1150"/>
      <c r="W328" s="1150"/>
      <c r="X328" s="1150"/>
    </row>
    <row r="329" ht="36.75" customHeight="1" spans="1:24">
      <c r="A329" s="1151"/>
      <c r="B329" s="1150"/>
      <c r="C329" s="1150"/>
      <c r="D329" s="1150"/>
      <c r="E329" s="1150"/>
      <c r="F329" s="1150"/>
      <c r="G329" s="1150"/>
      <c r="H329" s="1150"/>
      <c r="I329" s="1150"/>
      <c r="J329" s="1150"/>
      <c r="K329" s="1150"/>
      <c r="L329" s="1150"/>
      <c r="M329" s="1150"/>
      <c r="N329" s="1150"/>
      <c r="O329" s="1150"/>
      <c r="P329" s="1150"/>
      <c r="Q329" s="1150"/>
      <c r="R329" s="1150"/>
      <c r="S329" s="1150"/>
      <c r="T329" s="1150"/>
      <c r="U329" s="1150"/>
      <c r="V329" s="1150"/>
      <c r="W329" s="1150"/>
      <c r="X329" s="1150"/>
    </row>
    <row r="330" ht="36.75" customHeight="1" spans="1:24">
      <c r="A330" s="1151"/>
      <c r="B330" s="1150"/>
      <c r="C330" s="1150"/>
      <c r="D330" s="1150"/>
      <c r="E330" s="1150"/>
      <c r="F330" s="1150"/>
      <c r="G330" s="1150"/>
      <c r="H330" s="1150"/>
      <c r="I330" s="1150"/>
      <c r="J330" s="1150"/>
      <c r="K330" s="1150"/>
      <c r="L330" s="1150"/>
      <c r="M330" s="1150"/>
      <c r="N330" s="1150"/>
      <c r="O330" s="1150"/>
      <c r="P330" s="1150"/>
      <c r="Q330" s="1150"/>
      <c r="R330" s="1150"/>
      <c r="S330" s="1150"/>
      <c r="T330" s="1150"/>
      <c r="U330" s="1150"/>
      <c r="V330" s="1150"/>
      <c r="W330" s="1150"/>
      <c r="X330" s="1150"/>
    </row>
    <row r="331" ht="36.75" customHeight="1" spans="1:24">
      <c r="A331" s="1151"/>
      <c r="B331" s="1150"/>
      <c r="C331" s="1150"/>
      <c r="D331" s="1150"/>
      <c r="E331" s="1150"/>
      <c r="F331" s="1150"/>
      <c r="G331" s="1150"/>
      <c r="H331" s="1150"/>
      <c r="I331" s="1150"/>
      <c r="J331" s="1150"/>
      <c r="K331" s="1150"/>
      <c r="L331" s="1150"/>
      <c r="M331" s="1150"/>
      <c r="N331" s="1150"/>
      <c r="O331" s="1150"/>
      <c r="P331" s="1150"/>
      <c r="Q331" s="1150"/>
      <c r="R331" s="1150"/>
      <c r="S331" s="1150"/>
      <c r="T331" s="1150"/>
      <c r="U331" s="1150"/>
      <c r="V331" s="1150"/>
      <c r="W331" s="1150"/>
      <c r="X331" s="1150"/>
    </row>
    <row r="332" ht="36.75" customHeight="1" spans="1:24">
      <c r="A332" s="1151"/>
      <c r="B332" s="1150"/>
      <c r="C332" s="1150"/>
      <c r="D332" s="1150"/>
      <c r="E332" s="1150"/>
      <c r="F332" s="1150"/>
      <c r="G332" s="1150"/>
      <c r="H332" s="1150"/>
      <c r="I332" s="1150"/>
      <c r="J332" s="1150"/>
      <c r="K332" s="1150"/>
      <c r="L332" s="1150"/>
      <c r="M332" s="1150"/>
      <c r="N332" s="1150"/>
      <c r="O332" s="1150"/>
      <c r="P332" s="1150"/>
      <c r="Q332" s="1150"/>
      <c r="R332" s="1150"/>
      <c r="S332" s="1150"/>
      <c r="T332" s="1150"/>
      <c r="U332" s="1150"/>
      <c r="V332" s="1150"/>
      <c r="W332" s="1150"/>
      <c r="X332" s="1150"/>
    </row>
    <row r="333" ht="36.75" customHeight="1" spans="1:24">
      <c r="A333" s="1151"/>
      <c r="B333" s="1150"/>
      <c r="C333" s="1150"/>
      <c r="D333" s="1150"/>
      <c r="E333" s="1150"/>
      <c r="F333" s="1150"/>
      <c r="G333" s="1150"/>
      <c r="H333" s="1150"/>
      <c r="I333" s="1150"/>
      <c r="J333" s="1150"/>
      <c r="K333" s="1150"/>
      <c r="L333" s="1150"/>
      <c r="M333" s="1150"/>
      <c r="N333" s="1150"/>
      <c r="O333" s="1150"/>
      <c r="P333" s="1150"/>
      <c r="Q333" s="1150"/>
      <c r="R333" s="1150"/>
      <c r="S333" s="1150"/>
      <c r="T333" s="1150"/>
      <c r="U333" s="1150"/>
      <c r="V333" s="1150"/>
      <c r="W333" s="1150"/>
      <c r="X333" s="1150"/>
    </row>
    <row r="334" ht="36.75" customHeight="1" spans="1:24">
      <c r="A334" s="1151"/>
      <c r="B334" s="1150"/>
      <c r="C334" s="1150"/>
      <c r="D334" s="1150"/>
      <c r="E334" s="1150"/>
      <c r="F334" s="1150"/>
      <c r="G334" s="1150"/>
      <c r="H334" s="1150"/>
      <c r="I334" s="1150"/>
      <c r="J334" s="1150"/>
      <c r="K334" s="1150"/>
      <c r="L334" s="1150"/>
      <c r="M334" s="1150"/>
      <c r="N334" s="1150"/>
      <c r="O334" s="1150"/>
      <c r="P334" s="1150"/>
      <c r="Q334" s="1150"/>
      <c r="R334" s="1150"/>
      <c r="S334" s="1150"/>
      <c r="T334" s="1150"/>
      <c r="U334" s="1150"/>
      <c r="V334" s="1150"/>
      <c r="W334" s="1150"/>
      <c r="X334" s="1150"/>
    </row>
    <row r="335" ht="36.75" customHeight="1" spans="1:24">
      <c r="A335" s="1151"/>
      <c r="B335" s="1150"/>
      <c r="C335" s="1150"/>
      <c r="D335" s="1150"/>
      <c r="E335" s="1150"/>
      <c r="F335" s="1150"/>
      <c r="G335" s="1150"/>
      <c r="H335" s="1150"/>
      <c r="I335" s="1150"/>
      <c r="J335" s="1150"/>
      <c r="K335" s="1150"/>
      <c r="L335" s="1150"/>
      <c r="M335" s="1150"/>
      <c r="N335" s="1150"/>
      <c r="O335" s="1150"/>
      <c r="P335" s="1150"/>
      <c r="Q335" s="1150"/>
      <c r="R335" s="1150"/>
      <c r="S335" s="1150"/>
      <c r="T335" s="1150"/>
      <c r="U335" s="1150"/>
      <c r="V335" s="1150"/>
      <c r="W335" s="1150"/>
      <c r="X335" s="1150"/>
    </row>
    <row r="336" ht="36.75" customHeight="1" spans="1:24">
      <c r="A336" s="1151"/>
      <c r="B336" s="1150"/>
      <c r="C336" s="1150"/>
      <c r="D336" s="1150"/>
      <c r="E336" s="1150"/>
      <c r="F336" s="1150"/>
      <c r="G336" s="1150"/>
      <c r="H336" s="1150"/>
      <c r="I336" s="1150"/>
      <c r="J336" s="1150"/>
      <c r="K336" s="1150"/>
      <c r="L336" s="1150"/>
      <c r="M336" s="1150"/>
      <c r="N336" s="1150"/>
      <c r="O336" s="1150"/>
      <c r="P336" s="1150"/>
      <c r="Q336" s="1150"/>
      <c r="R336" s="1150"/>
      <c r="S336" s="1150"/>
      <c r="T336" s="1150"/>
      <c r="U336" s="1150"/>
      <c r="V336" s="1150"/>
      <c r="W336" s="1150"/>
      <c r="X336" s="1150"/>
    </row>
    <row r="337" ht="36.75" customHeight="1" spans="1:24">
      <c r="A337" s="1151"/>
      <c r="B337" s="1150"/>
      <c r="C337" s="1150"/>
      <c r="D337" s="1150"/>
      <c r="E337" s="1150"/>
      <c r="F337" s="1150"/>
      <c r="G337" s="1150"/>
      <c r="H337" s="1150"/>
      <c r="I337" s="1150"/>
      <c r="J337" s="1150"/>
      <c r="K337" s="1150"/>
      <c r="L337" s="1150"/>
      <c r="M337" s="1150"/>
      <c r="N337" s="1150"/>
      <c r="O337" s="1150"/>
      <c r="P337" s="1150"/>
      <c r="Q337" s="1150"/>
      <c r="R337" s="1150"/>
      <c r="S337" s="1150"/>
      <c r="T337" s="1150"/>
      <c r="U337" s="1150"/>
      <c r="V337" s="1150"/>
      <c r="W337" s="1150"/>
      <c r="X337" s="1150"/>
    </row>
    <row r="338" ht="36.75" customHeight="1" spans="1:24">
      <c r="A338" s="1151"/>
      <c r="B338" s="1150"/>
      <c r="C338" s="1150"/>
      <c r="D338" s="1150"/>
      <c r="E338" s="1150"/>
      <c r="F338" s="1150"/>
      <c r="G338" s="1150"/>
      <c r="H338" s="1150"/>
      <c r="I338" s="1150"/>
      <c r="J338" s="1150"/>
      <c r="K338" s="1150"/>
      <c r="L338" s="1150"/>
      <c r="M338" s="1150"/>
      <c r="N338" s="1150"/>
      <c r="O338" s="1150"/>
      <c r="P338" s="1150"/>
      <c r="Q338" s="1150"/>
      <c r="R338" s="1150"/>
      <c r="S338" s="1150"/>
      <c r="T338" s="1150"/>
      <c r="U338" s="1150"/>
      <c r="V338" s="1150"/>
      <c r="W338" s="1150"/>
      <c r="X338" s="1150"/>
    </row>
    <row r="339" ht="36.75" customHeight="1" spans="1:24">
      <c r="A339" s="1151"/>
      <c r="B339" s="1150"/>
      <c r="C339" s="1150"/>
      <c r="D339" s="1150"/>
      <c r="E339" s="1150"/>
      <c r="F339" s="1150"/>
      <c r="G339" s="1150"/>
      <c r="H339" s="1150"/>
      <c r="I339" s="1150"/>
      <c r="J339" s="1150"/>
      <c r="K339" s="1150"/>
      <c r="L339" s="1150"/>
      <c r="M339" s="1150"/>
      <c r="N339" s="1150"/>
      <c r="O339" s="1150"/>
      <c r="P339" s="1150"/>
      <c r="Q339" s="1150"/>
      <c r="R339" s="1150"/>
      <c r="S339" s="1150"/>
      <c r="T339" s="1150"/>
      <c r="U339" s="1150"/>
      <c r="V339" s="1150"/>
      <c r="W339" s="1150"/>
      <c r="X339" s="1150"/>
    </row>
    <row r="340" ht="36.75" customHeight="1" spans="1:24">
      <c r="A340" s="1151"/>
      <c r="B340" s="1150"/>
      <c r="C340" s="1150"/>
      <c r="D340" s="1150"/>
      <c r="E340" s="1150"/>
      <c r="F340" s="1150"/>
      <c r="G340" s="1150"/>
      <c r="H340" s="1150"/>
      <c r="I340" s="1150"/>
      <c r="J340" s="1150"/>
      <c r="K340" s="1150"/>
      <c r="L340" s="1150"/>
      <c r="M340" s="1150"/>
      <c r="N340" s="1150"/>
      <c r="O340" s="1150"/>
      <c r="P340" s="1150"/>
      <c r="Q340" s="1150"/>
      <c r="R340" s="1150"/>
      <c r="S340" s="1150"/>
      <c r="T340" s="1150"/>
      <c r="U340" s="1150"/>
      <c r="V340" s="1150"/>
      <c r="W340" s="1150"/>
      <c r="X340" s="1150"/>
    </row>
    <row r="341" ht="36.75" customHeight="1" spans="1:24">
      <c r="A341" s="1151"/>
      <c r="B341" s="1150"/>
      <c r="C341" s="1150"/>
      <c r="D341" s="1150"/>
      <c r="E341" s="1150"/>
      <c r="F341" s="1150"/>
      <c r="G341" s="1150"/>
      <c r="H341" s="1150"/>
      <c r="I341" s="1150"/>
      <c r="J341" s="1150"/>
      <c r="K341" s="1150"/>
      <c r="L341" s="1150"/>
      <c r="M341" s="1150"/>
      <c r="N341" s="1150"/>
      <c r="O341" s="1150"/>
      <c r="P341" s="1150"/>
      <c r="Q341" s="1150"/>
      <c r="R341" s="1150"/>
      <c r="S341" s="1150"/>
      <c r="T341" s="1150"/>
      <c r="U341" s="1150"/>
      <c r="V341" s="1150"/>
      <c r="W341" s="1150"/>
      <c r="X341" s="1150"/>
    </row>
    <row r="342" ht="36.75" customHeight="1" spans="1:24">
      <c r="A342" s="1151"/>
      <c r="B342" s="1150"/>
      <c r="C342" s="1150"/>
      <c r="D342" s="1150"/>
      <c r="E342" s="1150"/>
      <c r="F342" s="1150"/>
      <c r="G342" s="1150"/>
      <c r="H342" s="1150"/>
      <c r="I342" s="1150"/>
      <c r="J342" s="1150"/>
      <c r="K342" s="1150"/>
      <c r="L342" s="1150"/>
      <c r="M342" s="1150"/>
      <c r="N342" s="1150"/>
      <c r="O342" s="1150"/>
      <c r="P342" s="1150"/>
      <c r="Q342" s="1150"/>
      <c r="R342" s="1150"/>
      <c r="S342" s="1150"/>
      <c r="T342" s="1150"/>
      <c r="U342" s="1150"/>
      <c r="V342" s="1150"/>
      <c r="W342" s="1150"/>
      <c r="X342" s="1150"/>
    </row>
    <row r="343" ht="36.75" customHeight="1" spans="1:24">
      <c r="A343" s="1151"/>
      <c r="B343" s="1150"/>
      <c r="C343" s="1150"/>
      <c r="D343" s="1150"/>
      <c r="E343" s="1150"/>
      <c r="F343" s="1150"/>
      <c r="G343" s="1150"/>
      <c r="H343" s="1150"/>
      <c r="I343" s="1150"/>
      <c r="J343" s="1150"/>
      <c r="K343" s="1150"/>
      <c r="L343" s="1150"/>
      <c r="M343" s="1150"/>
      <c r="N343" s="1150"/>
      <c r="O343" s="1150"/>
      <c r="P343" s="1150"/>
      <c r="Q343" s="1150"/>
      <c r="R343" s="1150"/>
      <c r="S343" s="1150"/>
      <c r="T343" s="1150"/>
      <c r="U343" s="1150"/>
      <c r="V343" s="1150"/>
      <c r="W343" s="1150"/>
      <c r="X343" s="1150"/>
    </row>
    <row r="344" ht="36.75" customHeight="1" spans="1:24">
      <c r="A344" s="1151"/>
      <c r="B344" s="1150"/>
      <c r="C344" s="1150"/>
      <c r="D344" s="1150"/>
      <c r="E344" s="1150"/>
      <c r="F344" s="1150"/>
      <c r="G344" s="1150"/>
      <c r="H344" s="1150"/>
      <c r="I344" s="1150"/>
      <c r="J344" s="1150"/>
      <c r="K344" s="1150"/>
      <c r="L344" s="1150"/>
      <c r="M344" s="1150"/>
      <c r="N344" s="1150"/>
      <c r="O344" s="1150"/>
      <c r="P344" s="1150"/>
      <c r="Q344" s="1150"/>
      <c r="R344" s="1150"/>
      <c r="S344" s="1150"/>
      <c r="T344" s="1150"/>
      <c r="U344" s="1150"/>
      <c r="V344" s="1150"/>
      <c r="W344" s="1150"/>
      <c r="X344" s="1150"/>
    </row>
    <row r="345" ht="36.75" customHeight="1" spans="1:24">
      <c r="A345" s="1151"/>
      <c r="B345" s="1150"/>
      <c r="C345" s="1150"/>
      <c r="D345" s="1150"/>
      <c r="E345" s="1150"/>
      <c r="F345" s="1150"/>
      <c r="G345" s="1150"/>
      <c r="H345" s="1150"/>
      <c r="I345" s="1150"/>
      <c r="J345" s="1150"/>
      <c r="K345" s="1150"/>
      <c r="L345" s="1150"/>
      <c r="M345" s="1150"/>
      <c r="N345" s="1150"/>
      <c r="O345" s="1150"/>
      <c r="P345" s="1150"/>
      <c r="Q345" s="1150"/>
      <c r="R345" s="1150"/>
      <c r="S345" s="1150"/>
      <c r="T345" s="1150"/>
      <c r="U345" s="1150"/>
      <c r="V345" s="1150"/>
      <c r="W345" s="1150"/>
      <c r="X345" s="1150"/>
    </row>
    <row r="346" ht="36.75" customHeight="1" spans="1:24">
      <c r="A346" s="1151"/>
      <c r="B346" s="1150"/>
      <c r="C346" s="1150"/>
      <c r="D346" s="1150"/>
      <c r="E346" s="1150"/>
      <c r="F346" s="1150"/>
      <c r="G346" s="1150"/>
      <c r="H346" s="1150"/>
      <c r="I346" s="1150"/>
      <c r="J346" s="1150"/>
      <c r="K346" s="1150"/>
      <c r="L346" s="1150"/>
      <c r="M346" s="1150"/>
      <c r="N346" s="1150"/>
      <c r="O346" s="1150"/>
      <c r="P346" s="1150"/>
      <c r="Q346" s="1150"/>
      <c r="R346" s="1150"/>
      <c r="S346" s="1150"/>
      <c r="T346" s="1150"/>
      <c r="U346" s="1150"/>
      <c r="V346" s="1150"/>
      <c r="W346" s="1150"/>
      <c r="X346" s="1150"/>
    </row>
    <row r="347" ht="36.75" customHeight="1" spans="1:24">
      <c r="A347" s="1151"/>
      <c r="B347" s="1150"/>
      <c r="C347" s="1150"/>
      <c r="D347" s="1150"/>
      <c r="E347" s="1150"/>
      <c r="F347" s="1150"/>
      <c r="G347" s="1150"/>
      <c r="H347" s="1150"/>
      <c r="I347" s="1150"/>
      <c r="J347" s="1150"/>
      <c r="K347" s="1150"/>
      <c r="L347" s="1150"/>
      <c r="M347" s="1150"/>
      <c r="N347" s="1150"/>
      <c r="O347" s="1150"/>
      <c r="P347" s="1150"/>
      <c r="Q347" s="1150"/>
      <c r="R347" s="1150"/>
      <c r="S347" s="1150"/>
      <c r="T347" s="1150"/>
      <c r="U347" s="1150"/>
      <c r="V347" s="1150"/>
      <c r="W347" s="1150"/>
      <c r="X347" s="1150"/>
    </row>
    <row r="348" ht="36.75" customHeight="1" spans="1:24">
      <c r="A348" s="1151"/>
      <c r="B348" s="1150"/>
      <c r="C348" s="1150"/>
      <c r="D348" s="1150"/>
      <c r="E348" s="1150"/>
      <c r="F348" s="1150"/>
      <c r="G348" s="1150"/>
      <c r="H348" s="1150"/>
      <c r="I348" s="1150"/>
      <c r="J348" s="1150"/>
      <c r="K348" s="1150"/>
      <c r="L348" s="1150"/>
      <c r="M348" s="1150"/>
      <c r="N348" s="1150"/>
      <c r="O348" s="1150"/>
      <c r="P348" s="1150"/>
      <c r="Q348" s="1150"/>
      <c r="R348" s="1150"/>
      <c r="S348" s="1150"/>
      <c r="T348" s="1150"/>
      <c r="U348" s="1150"/>
      <c r="V348" s="1150"/>
      <c r="W348" s="1150"/>
      <c r="X348" s="1150"/>
    </row>
    <row r="349" ht="36.75" customHeight="1" spans="1:24">
      <c r="A349" s="1151"/>
      <c r="B349" s="1150"/>
      <c r="C349" s="1150"/>
      <c r="D349" s="1150"/>
      <c r="E349" s="1150"/>
      <c r="F349" s="1150"/>
      <c r="G349" s="1150"/>
      <c r="H349" s="1150"/>
      <c r="I349" s="1150"/>
      <c r="J349" s="1150"/>
      <c r="K349" s="1150"/>
      <c r="L349" s="1150"/>
      <c r="M349" s="1150"/>
      <c r="N349" s="1150"/>
      <c r="O349" s="1150"/>
      <c r="P349" s="1150"/>
      <c r="Q349" s="1150"/>
      <c r="R349" s="1150"/>
      <c r="S349" s="1150"/>
      <c r="T349" s="1150"/>
      <c r="U349" s="1150"/>
      <c r="V349" s="1150"/>
      <c r="W349" s="1150"/>
      <c r="X349" s="1150"/>
    </row>
    <row r="350" ht="36.75" customHeight="1" spans="1:24">
      <c r="A350" s="1151"/>
      <c r="B350" s="1150"/>
      <c r="C350" s="1150"/>
      <c r="D350" s="1150"/>
      <c r="E350" s="1150"/>
      <c r="F350" s="1150"/>
      <c r="G350" s="1150"/>
      <c r="H350" s="1150"/>
      <c r="I350" s="1150"/>
      <c r="J350" s="1150"/>
      <c r="K350" s="1150"/>
      <c r="L350" s="1150"/>
      <c r="M350" s="1150"/>
      <c r="N350" s="1150"/>
      <c r="O350" s="1150"/>
      <c r="P350" s="1150"/>
      <c r="Q350" s="1150"/>
      <c r="R350" s="1150"/>
      <c r="S350" s="1150"/>
      <c r="T350" s="1150"/>
      <c r="U350" s="1150"/>
      <c r="V350" s="1150"/>
      <c r="W350" s="1150"/>
      <c r="X350" s="1150"/>
    </row>
    <row r="351" ht="36.75" customHeight="1" spans="1:24">
      <c r="A351" s="1151"/>
      <c r="B351" s="1150"/>
      <c r="C351" s="1150"/>
      <c r="D351" s="1150"/>
      <c r="E351" s="1150"/>
      <c r="F351" s="1150"/>
      <c r="G351" s="1150"/>
      <c r="H351" s="1150"/>
      <c r="I351" s="1150"/>
      <c r="J351" s="1150"/>
      <c r="K351" s="1150"/>
      <c r="L351" s="1150"/>
      <c r="M351" s="1150"/>
      <c r="N351" s="1150"/>
      <c r="O351" s="1150"/>
      <c r="P351" s="1150"/>
      <c r="Q351" s="1150"/>
      <c r="R351" s="1150"/>
      <c r="S351" s="1150"/>
      <c r="T351" s="1150"/>
      <c r="U351" s="1150"/>
      <c r="V351" s="1150"/>
      <c r="W351" s="1150"/>
      <c r="X351" s="1150"/>
    </row>
    <row r="352" ht="36.75" customHeight="1" spans="1:24">
      <c r="A352" s="1151"/>
      <c r="B352" s="1150"/>
      <c r="C352" s="1150"/>
      <c r="D352" s="1150"/>
      <c r="E352" s="1150"/>
      <c r="F352" s="1150"/>
      <c r="G352" s="1150"/>
      <c r="H352" s="1150"/>
      <c r="I352" s="1150"/>
      <c r="J352" s="1150"/>
      <c r="K352" s="1150"/>
      <c r="L352" s="1150"/>
      <c r="M352" s="1150"/>
      <c r="N352" s="1150"/>
      <c r="O352" s="1150"/>
      <c r="P352" s="1150"/>
      <c r="Q352" s="1150"/>
      <c r="R352" s="1150"/>
      <c r="S352" s="1150"/>
      <c r="T352" s="1150"/>
      <c r="U352" s="1150"/>
      <c r="V352" s="1150"/>
      <c r="W352" s="1150"/>
      <c r="X352" s="1150"/>
    </row>
    <row r="353" ht="36.75" customHeight="1" spans="1:24">
      <c r="A353" s="1151"/>
      <c r="B353" s="1150"/>
      <c r="C353" s="1150"/>
      <c r="D353" s="1150"/>
      <c r="E353" s="1150"/>
      <c r="F353" s="1150"/>
      <c r="G353" s="1150"/>
      <c r="H353" s="1150"/>
      <c r="I353" s="1150"/>
      <c r="J353" s="1150"/>
      <c r="K353" s="1150"/>
      <c r="L353" s="1150"/>
      <c r="M353" s="1150"/>
      <c r="N353" s="1150"/>
      <c r="O353" s="1150"/>
      <c r="P353" s="1150"/>
      <c r="Q353" s="1150"/>
      <c r="R353" s="1150"/>
      <c r="S353" s="1150"/>
      <c r="T353" s="1150"/>
      <c r="U353" s="1150"/>
      <c r="V353" s="1150"/>
      <c r="W353" s="1150"/>
      <c r="X353" s="1150"/>
    </row>
    <row r="354" ht="36.75" customHeight="1" spans="1:24">
      <c r="A354" s="1151"/>
      <c r="B354" s="1150"/>
      <c r="C354" s="1150"/>
      <c r="D354" s="1150"/>
      <c r="E354" s="1150"/>
      <c r="F354" s="1150"/>
      <c r="G354" s="1150"/>
      <c r="H354" s="1150"/>
      <c r="I354" s="1150"/>
      <c r="J354" s="1150"/>
      <c r="K354" s="1150"/>
      <c r="L354" s="1150"/>
      <c r="M354" s="1150"/>
      <c r="N354" s="1150"/>
      <c r="O354" s="1150"/>
      <c r="P354" s="1150"/>
      <c r="Q354" s="1150"/>
      <c r="R354" s="1150"/>
      <c r="S354" s="1150"/>
      <c r="T354" s="1150"/>
      <c r="U354" s="1150"/>
      <c r="V354" s="1150"/>
      <c r="W354" s="1150"/>
      <c r="X354" s="1150"/>
    </row>
    <row r="355" ht="36.75" customHeight="1" spans="1:24">
      <c r="A355" s="1151"/>
      <c r="B355" s="1150"/>
      <c r="C355" s="1150"/>
      <c r="D355" s="1150"/>
      <c r="E355" s="1150"/>
      <c r="F355" s="1150"/>
      <c r="G355" s="1150"/>
      <c r="H355" s="1150"/>
      <c r="I355" s="1150"/>
      <c r="J355" s="1150"/>
      <c r="K355" s="1150"/>
      <c r="L355" s="1150"/>
      <c r="M355" s="1150"/>
      <c r="N355" s="1150"/>
      <c r="O355" s="1150"/>
      <c r="P355" s="1150"/>
      <c r="Q355" s="1150"/>
      <c r="R355" s="1150"/>
      <c r="S355" s="1150"/>
      <c r="T355" s="1150"/>
      <c r="U355" s="1150"/>
      <c r="V355" s="1150"/>
      <c r="W355" s="1150"/>
      <c r="X355" s="1150"/>
    </row>
    <row r="356" ht="36.75" customHeight="1" spans="1:24">
      <c r="A356" s="1151"/>
      <c r="B356" s="1150"/>
      <c r="C356" s="1150"/>
      <c r="D356" s="1150"/>
      <c r="E356" s="1150"/>
      <c r="F356" s="1150"/>
      <c r="G356" s="1150"/>
      <c r="H356" s="1150"/>
      <c r="I356" s="1150"/>
      <c r="J356" s="1150"/>
      <c r="K356" s="1150"/>
      <c r="L356" s="1150"/>
      <c r="M356" s="1150"/>
      <c r="N356" s="1150"/>
      <c r="O356" s="1150"/>
      <c r="P356" s="1150"/>
      <c r="Q356" s="1150"/>
      <c r="R356" s="1150"/>
      <c r="S356" s="1150"/>
      <c r="T356" s="1150"/>
      <c r="U356" s="1150"/>
      <c r="V356" s="1150"/>
      <c r="W356" s="1150"/>
      <c r="X356" s="1150"/>
    </row>
    <row r="357" ht="36.75" customHeight="1" spans="1:24">
      <c r="A357" s="1151"/>
      <c r="B357" s="1150"/>
      <c r="C357" s="1150"/>
      <c r="D357" s="1150"/>
      <c r="E357" s="1150"/>
      <c r="F357" s="1150"/>
      <c r="G357" s="1150"/>
      <c r="H357" s="1150"/>
      <c r="I357" s="1150"/>
      <c r="J357" s="1150"/>
      <c r="K357" s="1150"/>
      <c r="L357" s="1150"/>
      <c r="M357" s="1150"/>
      <c r="N357" s="1150"/>
      <c r="O357" s="1150"/>
      <c r="P357" s="1150"/>
      <c r="Q357" s="1150"/>
      <c r="R357" s="1150"/>
      <c r="S357" s="1150"/>
      <c r="T357" s="1150"/>
      <c r="U357" s="1150"/>
      <c r="V357" s="1150"/>
      <c r="W357" s="1150"/>
      <c r="X357" s="1150"/>
    </row>
    <row r="358" ht="36.75" customHeight="1" spans="1:24">
      <c r="A358" s="1151"/>
      <c r="B358" s="1150"/>
      <c r="C358" s="1150"/>
      <c r="D358" s="1150"/>
      <c r="E358" s="1150"/>
      <c r="F358" s="1150"/>
      <c r="G358" s="1150"/>
      <c r="H358" s="1150"/>
      <c r="I358" s="1150"/>
      <c r="J358" s="1150"/>
      <c r="K358" s="1150"/>
      <c r="L358" s="1150"/>
      <c r="M358" s="1150"/>
      <c r="N358" s="1150"/>
      <c r="O358" s="1150"/>
      <c r="P358" s="1150"/>
      <c r="Q358" s="1150"/>
      <c r="R358" s="1150"/>
      <c r="S358" s="1150"/>
      <c r="T358" s="1150"/>
      <c r="U358" s="1150"/>
      <c r="V358" s="1150"/>
      <c r="W358" s="1150"/>
      <c r="X358" s="1150"/>
    </row>
    <row r="359" ht="36.75" customHeight="1" spans="1:24">
      <c r="A359" s="1151"/>
      <c r="B359" s="1150"/>
      <c r="C359" s="1150"/>
      <c r="D359" s="1150"/>
      <c r="E359" s="1150"/>
      <c r="F359" s="1150"/>
      <c r="G359" s="1150"/>
      <c r="H359" s="1150"/>
      <c r="I359" s="1150"/>
      <c r="J359" s="1150"/>
      <c r="K359" s="1150"/>
      <c r="L359" s="1150"/>
      <c r="M359" s="1150"/>
      <c r="N359" s="1150"/>
      <c r="O359" s="1150"/>
      <c r="P359" s="1150"/>
      <c r="Q359" s="1150"/>
      <c r="R359" s="1150"/>
      <c r="S359" s="1150"/>
      <c r="T359" s="1150"/>
      <c r="U359" s="1150"/>
      <c r="V359" s="1150"/>
      <c r="W359" s="1150"/>
      <c r="X359" s="1150"/>
    </row>
    <row r="360" ht="36.75" customHeight="1" spans="1:24">
      <c r="A360" s="1151"/>
      <c r="B360" s="1150"/>
      <c r="C360" s="1150"/>
      <c r="D360" s="1150"/>
      <c r="E360" s="1150"/>
      <c r="F360" s="1150"/>
      <c r="G360" s="1150"/>
      <c r="H360" s="1150"/>
      <c r="I360" s="1150"/>
      <c r="J360" s="1150"/>
      <c r="K360" s="1150"/>
      <c r="L360" s="1150"/>
      <c r="M360" s="1150"/>
      <c r="N360" s="1150"/>
      <c r="O360" s="1150"/>
      <c r="P360" s="1150"/>
      <c r="Q360" s="1150"/>
      <c r="R360" s="1150"/>
      <c r="S360" s="1150"/>
      <c r="T360" s="1150"/>
      <c r="U360" s="1150"/>
      <c r="V360" s="1150"/>
      <c r="W360" s="1150"/>
      <c r="X360" s="1150"/>
    </row>
    <row r="361" ht="36.75" customHeight="1" spans="1:24">
      <c r="A361" s="1151"/>
      <c r="B361" s="1150"/>
      <c r="C361" s="1150"/>
      <c r="D361" s="1150"/>
      <c r="E361" s="1150"/>
      <c r="F361" s="1150"/>
      <c r="G361" s="1150"/>
      <c r="H361" s="1150"/>
      <c r="I361" s="1150"/>
      <c r="J361" s="1150"/>
      <c r="K361" s="1150"/>
      <c r="L361" s="1150"/>
      <c r="M361" s="1150"/>
      <c r="N361" s="1150"/>
      <c r="O361" s="1150"/>
      <c r="P361" s="1150"/>
      <c r="Q361" s="1150"/>
      <c r="R361" s="1150"/>
      <c r="S361" s="1150"/>
      <c r="T361" s="1150"/>
      <c r="U361" s="1150"/>
      <c r="V361" s="1150"/>
      <c r="W361" s="1150"/>
      <c r="X361" s="1150"/>
    </row>
    <row r="362" ht="36.75" customHeight="1" spans="1:24">
      <c r="A362" s="1151"/>
      <c r="B362" s="1150"/>
      <c r="C362" s="1150"/>
      <c r="D362" s="1150"/>
      <c r="E362" s="1150"/>
      <c r="F362" s="1150"/>
      <c r="G362" s="1150"/>
      <c r="H362" s="1150"/>
      <c r="I362" s="1150"/>
      <c r="J362" s="1150"/>
      <c r="K362" s="1150"/>
      <c r="L362" s="1150"/>
      <c r="M362" s="1150"/>
      <c r="N362" s="1150"/>
      <c r="O362" s="1150"/>
      <c r="P362" s="1150"/>
      <c r="Q362" s="1150"/>
      <c r="R362" s="1150"/>
      <c r="S362" s="1150"/>
      <c r="T362" s="1150"/>
      <c r="U362" s="1150"/>
      <c r="V362" s="1150"/>
      <c r="W362" s="1150"/>
      <c r="X362" s="1150"/>
    </row>
    <row r="363" ht="36.75" customHeight="1" spans="1:24">
      <c r="A363" s="1151"/>
      <c r="B363" s="1150"/>
      <c r="C363" s="1150"/>
      <c r="D363" s="1150"/>
      <c r="E363" s="1150"/>
      <c r="F363" s="1150"/>
      <c r="G363" s="1150"/>
      <c r="H363" s="1150"/>
      <c r="I363" s="1150"/>
      <c r="J363" s="1150"/>
      <c r="K363" s="1150"/>
      <c r="L363" s="1150"/>
      <c r="M363" s="1150"/>
      <c r="N363" s="1150"/>
      <c r="O363" s="1150"/>
      <c r="P363" s="1150"/>
      <c r="Q363" s="1150"/>
      <c r="R363" s="1150"/>
      <c r="S363" s="1150"/>
      <c r="T363" s="1150"/>
      <c r="U363" s="1150"/>
      <c r="V363" s="1150"/>
      <c r="W363" s="1150"/>
      <c r="X363" s="1150"/>
    </row>
    <row r="364" ht="36.75" customHeight="1" spans="1:24">
      <c r="A364" s="1151"/>
      <c r="B364" s="1150"/>
      <c r="C364" s="1150"/>
      <c r="D364" s="1150"/>
      <c r="E364" s="1150"/>
      <c r="F364" s="1150"/>
      <c r="G364" s="1150"/>
      <c r="H364" s="1150"/>
      <c r="I364" s="1150"/>
      <c r="J364" s="1150"/>
      <c r="K364" s="1150"/>
      <c r="L364" s="1150"/>
      <c r="M364" s="1150"/>
      <c r="N364" s="1150"/>
      <c r="O364" s="1150"/>
      <c r="P364" s="1150"/>
      <c r="Q364" s="1150"/>
      <c r="R364" s="1150"/>
      <c r="S364" s="1150"/>
      <c r="T364" s="1150"/>
      <c r="U364" s="1150"/>
      <c r="V364" s="1150"/>
      <c r="W364" s="1150"/>
      <c r="X364" s="1150"/>
    </row>
    <row r="365" ht="36.75" customHeight="1" spans="1:24">
      <c r="A365" s="1151"/>
      <c r="B365" s="1150"/>
      <c r="C365" s="1150"/>
      <c r="D365" s="1150"/>
      <c r="E365" s="1150"/>
      <c r="F365" s="1150"/>
      <c r="G365" s="1150"/>
      <c r="H365" s="1150"/>
      <c r="I365" s="1150"/>
      <c r="J365" s="1150"/>
      <c r="K365" s="1150"/>
      <c r="L365" s="1150"/>
      <c r="M365" s="1150"/>
      <c r="N365" s="1150"/>
      <c r="O365" s="1150"/>
      <c r="P365" s="1150"/>
      <c r="Q365" s="1150"/>
      <c r="R365" s="1150"/>
      <c r="S365" s="1150"/>
      <c r="T365" s="1150"/>
      <c r="U365" s="1150"/>
      <c r="V365" s="1150"/>
      <c r="W365" s="1150"/>
      <c r="X365" s="1150"/>
    </row>
    <row r="366" ht="36.75" customHeight="1" spans="1:24">
      <c r="A366" s="1151"/>
      <c r="B366" s="1150"/>
      <c r="C366" s="1150"/>
      <c r="D366" s="1150"/>
      <c r="E366" s="1150"/>
      <c r="F366" s="1150"/>
      <c r="G366" s="1150"/>
      <c r="H366" s="1150"/>
      <c r="I366" s="1150"/>
      <c r="J366" s="1150"/>
      <c r="K366" s="1150"/>
      <c r="L366" s="1150"/>
      <c r="M366" s="1150"/>
      <c r="N366" s="1150"/>
      <c r="O366" s="1150"/>
      <c r="P366" s="1150"/>
      <c r="Q366" s="1150"/>
      <c r="R366" s="1150"/>
      <c r="S366" s="1150"/>
      <c r="T366" s="1150"/>
      <c r="U366" s="1150"/>
      <c r="V366" s="1150"/>
      <c r="W366" s="1150"/>
      <c r="X366" s="1150"/>
    </row>
    <row r="367" ht="36.75" customHeight="1" spans="1:24">
      <c r="A367" s="1151"/>
      <c r="B367" s="1150"/>
      <c r="C367" s="1150"/>
      <c r="D367" s="1150"/>
      <c r="E367" s="1150"/>
      <c r="F367" s="1150"/>
      <c r="G367" s="1150"/>
      <c r="H367" s="1150"/>
      <c r="I367" s="1150"/>
      <c r="J367" s="1150"/>
      <c r="K367" s="1150"/>
      <c r="L367" s="1150"/>
      <c r="M367" s="1150"/>
      <c r="N367" s="1150"/>
      <c r="O367" s="1150"/>
      <c r="P367" s="1150"/>
      <c r="Q367" s="1150"/>
      <c r="R367" s="1150"/>
      <c r="S367" s="1150"/>
      <c r="T367" s="1150"/>
      <c r="U367" s="1150"/>
      <c r="V367" s="1150"/>
      <c r="W367" s="1150"/>
      <c r="X367" s="1150"/>
    </row>
    <row r="368" ht="36.75" customHeight="1" spans="1:24">
      <c r="A368" s="1151"/>
      <c r="B368" s="1150"/>
      <c r="C368" s="1150"/>
      <c r="D368" s="1150"/>
      <c r="E368" s="1150"/>
      <c r="F368" s="1150"/>
      <c r="G368" s="1150"/>
      <c r="H368" s="1150"/>
      <c r="I368" s="1150"/>
      <c r="J368" s="1150"/>
      <c r="K368" s="1150"/>
      <c r="L368" s="1150"/>
      <c r="M368" s="1150"/>
      <c r="N368" s="1150"/>
      <c r="O368" s="1150"/>
      <c r="P368" s="1150"/>
      <c r="Q368" s="1150"/>
      <c r="R368" s="1150"/>
      <c r="S368" s="1150"/>
      <c r="T368" s="1150"/>
      <c r="U368" s="1150"/>
      <c r="V368" s="1150"/>
      <c r="W368" s="1150"/>
      <c r="X368" s="1150"/>
    </row>
    <row r="369" ht="36.75" customHeight="1" spans="1:24">
      <c r="A369" s="1151"/>
      <c r="B369" s="1150"/>
      <c r="C369" s="1150"/>
      <c r="D369" s="1150"/>
      <c r="E369" s="1150"/>
      <c r="F369" s="1150"/>
      <c r="G369" s="1150"/>
      <c r="H369" s="1150"/>
      <c r="I369" s="1150"/>
      <c r="J369" s="1150"/>
      <c r="K369" s="1150"/>
      <c r="L369" s="1150"/>
      <c r="M369" s="1150"/>
      <c r="N369" s="1150"/>
      <c r="O369" s="1150"/>
      <c r="P369" s="1150"/>
      <c r="Q369" s="1150"/>
      <c r="R369" s="1150"/>
      <c r="S369" s="1150"/>
      <c r="T369" s="1150"/>
      <c r="U369" s="1150"/>
      <c r="V369" s="1150"/>
      <c r="W369" s="1150"/>
      <c r="X369" s="1150"/>
    </row>
    <row r="370" ht="36.75" customHeight="1" spans="1:24">
      <c r="A370" s="1151"/>
      <c r="B370" s="1150"/>
      <c r="C370" s="1150"/>
      <c r="D370" s="1150"/>
      <c r="E370" s="1150"/>
      <c r="F370" s="1150"/>
      <c r="G370" s="1150"/>
      <c r="H370" s="1150"/>
      <c r="I370" s="1150"/>
      <c r="J370" s="1150"/>
      <c r="K370" s="1150"/>
      <c r="L370" s="1150"/>
      <c r="M370" s="1150"/>
      <c r="N370" s="1150"/>
      <c r="O370" s="1150"/>
      <c r="P370" s="1150"/>
      <c r="Q370" s="1150"/>
      <c r="R370" s="1150"/>
      <c r="S370" s="1150"/>
      <c r="T370" s="1150"/>
      <c r="U370" s="1150"/>
      <c r="V370" s="1150"/>
      <c r="W370" s="1150"/>
      <c r="X370" s="1150"/>
    </row>
    <row r="371" ht="36.75" customHeight="1" spans="1:24">
      <c r="A371" s="1151"/>
      <c r="B371" s="1150"/>
      <c r="C371" s="1150"/>
      <c r="D371" s="1150"/>
      <c r="E371" s="1150"/>
      <c r="F371" s="1150"/>
      <c r="G371" s="1150"/>
      <c r="H371" s="1150"/>
      <c r="I371" s="1150"/>
      <c r="J371" s="1150"/>
      <c r="K371" s="1150"/>
      <c r="L371" s="1150"/>
      <c r="M371" s="1150"/>
      <c r="N371" s="1150"/>
      <c r="O371" s="1150"/>
      <c r="P371" s="1150"/>
      <c r="Q371" s="1150"/>
      <c r="R371" s="1150"/>
      <c r="S371" s="1150"/>
      <c r="T371" s="1150"/>
      <c r="U371" s="1150"/>
      <c r="V371" s="1150"/>
      <c r="W371" s="1150"/>
      <c r="X371" s="1150"/>
    </row>
    <row r="372" ht="36.75" customHeight="1" spans="1:24">
      <c r="A372" s="1151"/>
      <c r="B372" s="1150"/>
      <c r="C372" s="1150"/>
      <c r="D372" s="1150"/>
      <c r="E372" s="1150"/>
      <c r="F372" s="1150"/>
      <c r="G372" s="1150"/>
      <c r="H372" s="1150"/>
      <c r="I372" s="1150"/>
      <c r="J372" s="1150"/>
      <c r="K372" s="1150"/>
      <c r="L372" s="1150"/>
      <c r="M372" s="1150"/>
      <c r="N372" s="1150"/>
      <c r="O372" s="1150"/>
      <c r="P372" s="1150"/>
      <c r="Q372" s="1150"/>
      <c r="R372" s="1150"/>
      <c r="S372" s="1150"/>
      <c r="T372" s="1150"/>
      <c r="U372" s="1150"/>
      <c r="V372" s="1150"/>
      <c r="W372" s="1150"/>
      <c r="X372" s="1150"/>
    </row>
    <row r="373" ht="36.75" customHeight="1" spans="1:24">
      <c r="A373" s="1151"/>
      <c r="B373" s="1150"/>
      <c r="C373" s="1150"/>
      <c r="D373" s="1150"/>
      <c r="E373" s="1150"/>
      <c r="F373" s="1150"/>
      <c r="G373" s="1150"/>
      <c r="H373" s="1150"/>
      <c r="I373" s="1150"/>
      <c r="J373" s="1150"/>
      <c r="K373" s="1150"/>
      <c r="L373" s="1150"/>
      <c r="M373" s="1150"/>
      <c r="N373" s="1150"/>
      <c r="O373" s="1150"/>
      <c r="P373" s="1150"/>
      <c r="Q373" s="1150"/>
      <c r="R373" s="1150"/>
      <c r="S373" s="1150"/>
      <c r="T373" s="1150"/>
      <c r="U373" s="1150"/>
      <c r="V373" s="1150"/>
      <c r="W373" s="1150"/>
      <c r="X373" s="1150"/>
    </row>
    <row r="374" ht="36.75" customHeight="1" spans="1:24">
      <c r="A374" s="1151"/>
      <c r="B374" s="1150"/>
      <c r="C374" s="1150"/>
      <c r="D374" s="1150"/>
      <c r="E374" s="1150"/>
      <c r="F374" s="1150"/>
      <c r="G374" s="1150"/>
      <c r="H374" s="1150"/>
      <c r="I374" s="1150"/>
      <c r="J374" s="1150"/>
      <c r="K374" s="1150"/>
      <c r="L374" s="1150"/>
      <c r="M374" s="1150"/>
      <c r="N374" s="1150"/>
      <c r="O374" s="1150"/>
      <c r="P374" s="1150"/>
      <c r="Q374" s="1150"/>
      <c r="R374" s="1150"/>
      <c r="S374" s="1150"/>
      <c r="T374" s="1150"/>
      <c r="U374" s="1150"/>
      <c r="V374" s="1150"/>
      <c r="W374" s="1150"/>
      <c r="X374" s="1150"/>
    </row>
    <row r="375" ht="36.75" customHeight="1" spans="1:24">
      <c r="A375" s="1151"/>
      <c r="B375" s="1150"/>
      <c r="C375" s="1150"/>
      <c r="D375" s="1150"/>
      <c r="E375" s="1150"/>
      <c r="F375" s="1150"/>
      <c r="G375" s="1150"/>
      <c r="H375" s="1150"/>
      <c r="I375" s="1150"/>
      <c r="J375" s="1150"/>
      <c r="K375" s="1150"/>
      <c r="L375" s="1150"/>
      <c r="M375" s="1150"/>
      <c r="N375" s="1150"/>
      <c r="O375" s="1150"/>
      <c r="P375" s="1150"/>
      <c r="Q375" s="1150"/>
      <c r="R375" s="1150"/>
      <c r="S375" s="1150"/>
      <c r="T375" s="1150"/>
      <c r="U375" s="1150"/>
      <c r="V375" s="1150"/>
      <c r="W375" s="1150"/>
      <c r="X375" s="1150"/>
    </row>
    <row r="376" ht="36.75" customHeight="1" spans="1:24">
      <c r="A376" s="1151"/>
      <c r="B376" s="1150"/>
      <c r="C376" s="1150"/>
      <c r="D376" s="1150"/>
      <c r="E376" s="1150"/>
      <c r="F376" s="1150"/>
      <c r="G376" s="1150"/>
      <c r="H376" s="1150"/>
      <c r="I376" s="1150"/>
      <c r="J376" s="1150"/>
      <c r="K376" s="1150"/>
      <c r="L376" s="1150"/>
      <c r="M376" s="1150"/>
      <c r="N376" s="1150"/>
      <c r="O376" s="1150"/>
      <c r="P376" s="1150"/>
      <c r="Q376" s="1150"/>
      <c r="R376" s="1150"/>
      <c r="S376" s="1150"/>
      <c r="T376" s="1150"/>
      <c r="U376" s="1150"/>
      <c r="V376" s="1150"/>
      <c r="W376" s="1150"/>
      <c r="X376" s="1150"/>
    </row>
    <row r="377" ht="36.75" customHeight="1" spans="1:24">
      <c r="A377" s="1151"/>
      <c r="B377" s="1150"/>
      <c r="C377" s="1150"/>
      <c r="D377" s="1150"/>
      <c r="E377" s="1150"/>
      <c r="F377" s="1150"/>
      <c r="G377" s="1150"/>
      <c r="H377" s="1150"/>
      <c r="I377" s="1150"/>
      <c r="J377" s="1150"/>
      <c r="K377" s="1150"/>
      <c r="L377" s="1150"/>
      <c r="M377" s="1150"/>
      <c r="N377" s="1150"/>
      <c r="O377" s="1150"/>
      <c r="P377" s="1150"/>
      <c r="Q377" s="1150"/>
      <c r="R377" s="1150"/>
      <c r="S377" s="1150"/>
      <c r="T377" s="1150"/>
      <c r="U377" s="1150"/>
      <c r="V377" s="1150"/>
      <c r="W377" s="1150"/>
      <c r="X377" s="1150"/>
    </row>
    <row r="378" ht="36.75" customHeight="1" spans="1:24">
      <c r="A378" s="1151"/>
      <c r="B378" s="1150"/>
      <c r="C378" s="1150"/>
      <c r="D378" s="1150"/>
      <c r="E378" s="1150"/>
      <c r="F378" s="1150"/>
      <c r="G378" s="1150"/>
      <c r="H378" s="1150"/>
      <c r="I378" s="1150"/>
      <c r="J378" s="1150"/>
      <c r="K378" s="1150"/>
      <c r="L378" s="1150"/>
      <c r="M378" s="1150"/>
      <c r="N378" s="1150"/>
      <c r="O378" s="1150"/>
      <c r="P378" s="1150"/>
      <c r="Q378" s="1150"/>
      <c r="R378" s="1150"/>
      <c r="S378" s="1150"/>
      <c r="T378" s="1150"/>
      <c r="U378" s="1150"/>
      <c r="V378" s="1150"/>
      <c r="W378" s="1150"/>
      <c r="X378" s="1150"/>
    </row>
    <row r="379" ht="36.75" customHeight="1" spans="1:24">
      <c r="A379" s="1151"/>
      <c r="B379" s="1150"/>
      <c r="C379" s="1150"/>
      <c r="D379" s="1150"/>
      <c r="E379" s="1150"/>
      <c r="F379" s="1150"/>
      <c r="G379" s="1150"/>
      <c r="H379" s="1150"/>
      <c r="I379" s="1150"/>
      <c r="J379" s="1150"/>
      <c r="K379" s="1150"/>
      <c r="L379" s="1150"/>
      <c r="M379" s="1150"/>
      <c r="N379" s="1150"/>
      <c r="O379" s="1150"/>
      <c r="P379" s="1150"/>
      <c r="Q379" s="1150"/>
      <c r="R379" s="1150"/>
      <c r="S379" s="1150"/>
      <c r="T379" s="1150"/>
      <c r="U379" s="1150"/>
      <c r="V379" s="1150"/>
      <c r="W379" s="1150"/>
      <c r="X379" s="1150"/>
    </row>
    <row r="380" ht="36.75" customHeight="1" spans="1:24">
      <c r="A380" s="1151"/>
      <c r="B380" s="1150"/>
      <c r="C380" s="1150"/>
      <c r="D380" s="1150"/>
      <c r="E380" s="1150"/>
      <c r="F380" s="1150"/>
      <c r="G380" s="1150"/>
      <c r="H380" s="1150"/>
      <c r="I380" s="1150"/>
      <c r="J380" s="1150"/>
      <c r="K380" s="1150"/>
      <c r="L380" s="1150"/>
      <c r="M380" s="1150"/>
      <c r="N380" s="1150"/>
      <c r="O380" s="1150"/>
      <c r="P380" s="1150"/>
      <c r="Q380" s="1150"/>
      <c r="R380" s="1150"/>
      <c r="S380" s="1150"/>
      <c r="T380" s="1150"/>
      <c r="U380" s="1150"/>
      <c r="V380" s="1150"/>
      <c r="W380" s="1150"/>
      <c r="X380" s="1150"/>
    </row>
    <row r="381" ht="36.75" customHeight="1" spans="1:24">
      <c r="A381" s="1151"/>
      <c r="B381" s="1150"/>
      <c r="C381" s="1150"/>
      <c r="D381" s="1150"/>
      <c r="E381" s="1150"/>
      <c r="F381" s="1150"/>
      <c r="G381" s="1150"/>
      <c r="H381" s="1150"/>
      <c r="I381" s="1150"/>
      <c r="J381" s="1150"/>
      <c r="K381" s="1150"/>
      <c r="L381" s="1150"/>
      <c r="M381" s="1150"/>
      <c r="N381" s="1150"/>
      <c r="O381" s="1150"/>
      <c r="P381" s="1150"/>
      <c r="Q381" s="1150"/>
      <c r="R381" s="1150"/>
      <c r="S381" s="1150"/>
      <c r="T381" s="1150"/>
      <c r="U381" s="1150"/>
      <c r="V381" s="1150"/>
      <c r="W381" s="1150"/>
      <c r="X381" s="1150"/>
    </row>
    <row r="382" ht="36.75" customHeight="1" spans="1:24">
      <c r="A382" s="1151"/>
      <c r="B382" s="1150"/>
      <c r="C382" s="1150"/>
      <c r="D382" s="1150"/>
      <c r="E382" s="1150"/>
      <c r="F382" s="1150"/>
      <c r="G382" s="1150"/>
      <c r="H382" s="1150"/>
      <c r="I382" s="1150"/>
      <c r="J382" s="1150"/>
      <c r="K382" s="1150"/>
      <c r="L382" s="1150"/>
      <c r="M382" s="1150"/>
      <c r="N382" s="1150"/>
      <c r="O382" s="1150"/>
      <c r="P382" s="1150"/>
      <c r="Q382" s="1150"/>
      <c r="R382" s="1150"/>
      <c r="S382" s="1150"/>
      <c r="T382" s="1150"/>
      <c r="U382" s="1150"/>
      <c r="V382" s="1150"/>
      <c r="W382" s="1150"/>
      <c r="X382" s="1150"/>
    </row>
    <row r="383" ht="36.75" customHeight="1" spans="1:24">
      <c r="A383" s="1151"/>
      <c r="B383" s="1150"/>
      <c r="C383" s="1150"/>
      <c r="D383" s="1150"/>
      <c r="E383" s="1150"/>
      <c r="F383" s="1150"/>
      <c r="G383" s="1150"/>
      <c r="H383" s="1150"/>
      <c r="I383" s="1150"/>
      <c r="J383" s="1150"/>
      <c r="K383" s="1150"/>
      <c r="L383" s="1150"/>
      <c r="M383" s="1150"/>
      <c r="N383" s="1150"/>
      <c r="O383" s="1150"/>
      <c r="P383" s="1150"/>
      <c r="Q383" s="1150"/>
      <c r="R383" s="1150"/>
      <c r="S383" s="1150"/>
      <c r="T383" s="1150"/>
      <c r="U383" s="1150"/>
      <c r="V383" s="1150"/>
      <c r="W383" s="1150"/>
      <c r="X383" s="1150"/>
    </row>
    <row r="384" ht="36.75" customHeight="1" spans="1:24">
      <c r="A384" s="1151"/>
      <c r="B384" s="1150"/>
      <c r="C384" s="1150"/>
      <c r="D384" s="1150"/>
      <c r="E384" s="1150"/>
      <c r="F384" s="1150"/>
      <c r="G384" s="1150"/>
      <c r="H384" s="1150"/>
      <c r="I384" s="1150"/>
      <c r="J384" s="1150"/>
      <c r="K384" s="1150"/>
      <c r="L384" s="1150"/>
      <c r="M384" s="1150"/>
      <c r="N384" s="1150"/>
      <c r="O384" s="1150"/>
      <c r="P384" s="1150"/>
      <c r="Q384" s="1150"/>
      <c r="R384" s="1150"/>
      <c r="S384" s="1150"/>
      <c r="T384" s="1150"/>
      <c r="U384" s="1150"/>
      <c r="V384" s="1150"/>
      <c r="W384" s="1150"/>
      <c r="X384" s="1150"/>
    </row>
    <row r="385" ht="36.75" customHeight="1" spans="1:24">
      <c r="A385" s="1151"/>
      <c r="B385" s="1150"/>
      <c r="C385" s="1150"/>
      <c r="D385" s="1150"/>
      <c r="E385" s="1150"/>
      <c r="F385" s="1150"/>
      <c r="G385" s="1150"/>
      <c r="H385" s="1150"/>
      <c r="I385" s="1150"/>
      <c r="J385" s="1150"/>
      <c r="K385" s="1150"/>
      <c r="L385" s="1150"/>
      <c r="M385" s="1150"/>
      <c r="N385" s="1150"/>
      <c r="O385" s="1150"/>
      <c r="P385" s="1150"/>
      <c r="Q385" s="1150"/>
      <c r="R385" s="1150"/>
      <c r="S385" s="1150"/>
      <c r="T385" s="1150"/>
      <c r="U385" s="1150"/>
      <c r="V385" s="1150"/>
      <c r="W385" s="1150"/>
      <c r="X385" s="1150"/>
    </row>
    <row r="386" ht="36.75" customHeight="1" spans="1:24">
      <c r="A386" s="1151"/>
      <c r="B386" s="1150"/>
      <c r="C386" s="1150"/>
      <c r="D386" s="1150"/>
      <c r="E386" s="1150"/>
      <c r="F386" s="1150"/>
      <c r="G386" s="1150"/>
      <c r="H386" s="1150"/>
      <c r="I386" s="1150"/>
      <c r="J386" s="1150"/>
      <c r="K386" s="1150"/>
      <c r="L386" s="1150"/>
      <c r="M386" s="1150"/>
      <c r="N386" s="1150"/>
      <c r="O386" s="1150"/>
      <c r="P386" s="1150"/>
      <c r="Q386" s="1150"/>
      <c r="R386" s="1150"/>
      <c r="S386" s="1150"/>
      <c r="T386" s="1150"/>
      <c r="U386" s="1150"/>
      <c r="V386" s="1150"/>
      <c r="W386" s="1150"/>
      <c r="X386" s="1150"/>
    </row>
    <row r="387" ht="36.75" customHeight="1" spans="1:24">
      <c r="A387" s="1151"/>
      <c r="B387" s="1150"/>
      <c r="C387" s="1150"/>
      <c r="D387" s="1150"/>
      <c r="E387" s="1150"/>
      <c r="F387" s="1150"/>
      <c r="G387" s="1150"/>
      <c r="H387" s="1150"/>
      <c r="I387" s="1150"/>
      <c r="J387" s="1150"/>
      <c r="K387" s="1150"/>
      <c r="L387" s="1150"/>
      <c r="M387" s="1150"/>
      <c r="N387" s="1150"/>
      <c r="O387" s="1150"/>
      <c r="P387" s="1150"/>
      <c r="Q387" s="1150"/>
      <c r="R387" s="1150"/>
      <c r="S387" s="1150"/>
      <c r="T387" s="1150"/>
      <c r="U387" s="1150"/>
      <c r="V387" s="1150"/>
      <c r="W387" s="1150"/>
      <c r="X387" s="1150"/>
    </row>
    <row r="388" ht="36.75" customHeight="1" spans="1:24">
      <c r="A388" s="1151"/>
      <c r="B388" s="1150"/>
      <c r="C388" s="1150"/>
      <c r="D388" s="1150"/>
      <c r="E388" s="1150"/>
      <c r="F388" s="1150"/>
      <c r="G388" s="1150"/>
      <c r="H388" s="1150"/>
      <c r="I388" s="1150"/>
      <c r="J388" s="1150"/>
      <c r="K388" s="1150"/>
      <c r="L388" s="1150"/>
      <c r="M388" s="1150"/>
      <c r="N388" s="1150"/>
      <c r="O388" s="1150"/>
      <c r="P388" s="1150"/>
      <c r="Q388" s="1150"/>
      <c r="R388" s="1150"/>
      <c r="S388" s="1150"/>
      <c r="T388" s="1150"/>
      <c r="U388" s="1150"/>
      <c r="V388" s="1150"/>
      <c r="W388" s="1150"/>
      <c r="X388" s="1150"/>
    </row>
    <row r="389" ht="36.75" customHeight="1" spans="1:24">
      <c r="A389" s="1151"/>
      <c r="B389" s="1150"/>
      <c r="C389" s="1150"/>
      <c r="D389" s="1150"/>
      <c r="E389" s="1150"/>
      <c r="F389" s="1150"/>
      <c r="G389" s="1150"/>
      <c r="H389" s="1150"/>
      <c r="I389" s="1150"/>
      <c r="J389" s="1150"/>
      <c r="K389" s="1150"/>
      <c r="L389" s="1150"/>
      <c r="M389" s="1150"/>
      <c r="N389" s="1150"/>
      <c r="O389" s="1150"/>
      <c r="P389" s="1150"/>
      <c r="Q389" s="1150"/>
      <c r="R389" s="1150"/>
      <c r="S389" s="1150"/>
      <c r="T389" s="1150"/>
      <c r="U389" s="1150"/>
      <c r="V389" s="1150"/>
      <c r="W389" s="1150"/>
      <c r="X389" s="1150"/>
    </row>
    <row r="390" ht="36.75" customHeight="1" spans="1:24">
      <c r="A390" s="1151"/>
      <c r="B390" s="1150"/>
      <c r="C390" s="1150"/>
      <c r="D390" s="1150"/>
      <c r="E390" s="1150"/>
      <c r="F390" s="1150"/>
      <c r="G390" s="1150"/>
      <c r="H390" s="1150"/>
      <c r="I390" s="1150"/>
      <c r="J390" s="1150"/>
      <c r="K390" s="1150"/>
      <c r="L390" s="1150"/>
      <c r="M390" s="1150"/>
      <c r="N390" s="1150"/>
      <c r="O390" s="1150"/>
      <c r="P390" s="1150"/>
      <c r="Q390" s="1150"/>
      <c r="R390" s="1150"/>
      <c r="S390" s="1150"/>
      <c r="T390" s="1150"/>
      <c r="U390" s="1150"/>
      <c r="V390" s="1150"/>
      <c r="W390" s="1150"/>
      <c r="X390" s="1150"/>
    </row>
    <row r="391" ht="36.75" customHeight="1" spans="1:24">
      <c r="A391" s="1151"/>
      <c r="B391" s="1150"/>
      <c r="C391" s="1150"/>
      <c r="D391" s="1150"/>
      <c r="E391" s="1150"/>
      <c r="F391" s="1150"/>
      <c r="G391" s="1150"/>
      <c r="H391" s="1150"/>
      <c r="I391" s="1150"/>
      <c r="J391" s="1150"/>
      <c r="K391" s="1150"/>
      <c r="L391" s="1150"/>
      <c r="M391" s="1150"/>
      <c r="N391" s="1150"/>
      <c r="O391" s="1150"/>
      <c r="P391" s="1150"/>
      <c r="Q391" s="1150"/>
      <c r="R391" s="1150"/>
      <c r="S391" s="1150"/>
      <c r="T391" s="1150"/>
      <c r="U391" s="1150"/>
      <c r="V391" s="1150"/>
      <c r="W391" s="1150"/>
      <c r="X391" s="1150"/>
    </row>
    <row r="392" ht="36.75" customHeight="1" spans="1:24">
      <c r="A392" s="1151"/>
      <c r="B392" s="1150"/>
      <c r="C392" s="1150"/>
      <c r="D392" s="1150"/>
      <c r="E392" s="1150"/>
      <c r="F392" s="1150"/>
      <c r="G392" s="1150"/>
      <c r="H392" s="1150"/>
      <c r="I392" s="1150"/>
      <c r="J392" s="1150"/>
      <c r="K392" s="1150"/>
      <c r="L392" s="1150"/>
      <c r="M392" s="1150"/>
      <c r="N392" s="1150"/>
      <c r="O392" s="1150"/>
      <c r="P392" s="1150"/>
      <c r="Q392" s="1150"/>
      <c r="R392" s="1150"/>
      <c r="S392" s="1150"/>
      <c r="T392" s="1150"/>
      <c r="U392" s="1150"/>
      <c r="V392" s="1150"/>
      <c r="W392" s="1150"/>
      <c r="X392" s="1150"/>
    </row>
    <row r="393" ht="36.75" customHeight="1" spans="1:24">
      <c r="A393" s="1151"/>
      <c r="B393" s="1150"/>
      <c r="C393" s="1150"/>
      <c r="D393" s="1150"/>
      <c r="E393" s="1150"/>
      <c r="F393" s="1150"/>
      <c r="G393" s="1150"/>
      <c r="H393" s="1150"/>
      <c r="I393" s="1150"/>
      <c r="J393" s="1150"/>
      <c r="K393" s="1150"/>
      <c r="L393" s="1150"/>
      <c r="M393" s="1150"/>
      <c r="N393" s="1150"/>
      <c r="O393" s="1150"/>
      <c r="P393" s="1150"/>
      <c r="Q393" s="1150"/>
      <c r="R393" s="1150"/>
      <c r="S393" s="1150"/>
      <c r="T393" s="1150"/>
      <c r="U393" s="1150"/>
      <c r="V393" s="1150"/>
      <c r="W393" s="1150"/>
      <c r="X393" s="1150"/>
    </row>
    <row r="394" ht="36.75" customHeight="1" spans="1:24">
      <c r="A394" s="1151"/>
      <c r="B394" s="1150"/>
      <c r="C394" s="1150"/>
      <c r="D394" s="1150"/>
      <c r="E394" s="1150"/>
      <c r="F394" s="1150"/>
      <c r="G394" s="1150"/>
      <c r="H394" s="1150"/>
      <c r="I394" s="1150"/>
      <c r="J394" s="1150"/>
      <c r="K394" s="1150"/>
      <c r="L394" s="1150"/>
      <c r="M394" s="1150"/>
      <c r="N394" s="1150"/>
      <c r="O394" s="1150"/>
      <c r="P394" s="1150"/>
      <c r="Q394" s="1150"/>
      <c r="R394" s="1150"/>
      <c r="S394" s="1150"/>
      <c r="T394" s="1150"/>
      <c r="U394" s="1150"/>
      <c r="V394" s="1150"/>
      <c r="W394" s="1150"/>
      <c r="X394" s="1150"/>
    </row>
    <row r="395" ht="36.75" customHeight="1" spans="1:24">
      <c r="A395" s="1151"/>
      <c r="B395" s="1150"/>
      <c r="C395" s="1150"/>
      <c r="D395" s="1150"/>
      <c r="E395" s="1150"/>
      <c r="F395" s="1150"/>
      <c r="G395" s="1150"/>
      <c r="H395" s="1150"/>
      <c r="I395" s="1150"/>
      <c r="J395" s="1150"/>
      <c r="K395" s="1150"/>
      <c r="L395" s="1150"/>
      <c r="M395" s="1150"/>
      <c r="N395" s="1150"/>
      <c r="O395" s="1150"/>
      <c r="P395" s="1150"/>
      <c r="Q395" s="1150"/>
      <c r="R395" s="1150"/>
      <c r="S395" s="1150"/>
      <c r="T395" s="1150"/>
      <c r="U395" s="1150"/>
      <c r="V395" s="1150"/>
      <c r="W395" s="1150"/>
      <c r="X395" s="1150"/>
    </row>
    <row r="396" ht="36.75" customHeight="1" spans="1:24">
      <c r="A396" s="1151"/>
      <c r="B396" s="1150"/>
      <c r="C396" s="1150"/>
      <c r="D396" s="1150"/>
      <c r="E396" s="1150"/>
      <c r="F396" s="1150"/>
      <c r="G396" s="1150"/>
      <c r="H396" s="1150"/>
      <c r="I396" s="1150"/>
      <c r="J396" s="1150"/>
      <c r="K396" s="1150"/>
      <c r="L396" s="1150"/>
      <c r="M396" s="1150"/>
      <c r="N396" s="1150"/>
      <c r="O396" s="1150"/>
      <c r="P396" s="1150"/>
      <c r="Q396" s="1150"/>
      <c r="R396" s="1150"/>
      <c r="S396" s="1150"/>
      <c r="T396" s="1150"/>
      <c r="U396" s="1150"/>
      <c r="V396" s="1150"/>
      <c r="W396" s="1150"/>
      <c r="X396" s="1150"/>
    </row>
    <row r="397" ht="36.75" customHeight="1" spans="1:24">
      <c r="A397" s="1151"/>
      <c r="B397" s="1150"/>
      <c r="C397" s="1150"/>
      <c r="D397" s="1150"/>
      <c r="E397" s="1150"/>
      <c r="F397" s="1150"/>
      <c r="G397" s="1150"/>
      <c r="H397" s="1150"/>
      <c r="I397" s="1150"/>
      <c r="J397" s="1150"/>
      <c r="K397" s="1150"/>
      <c r="L397" s="1150"/>
      <c r="M397" s="1150"/>
      <c r="N397" s="1150"/>
      <c r="O397" s="1150"/>
      <c r="P397" s="1150"/>
      <c r="Q397" s="1150"/>
      <c r="R397" s="1150"/>
      <c r="S397" s="1150"/>
      <c r="T397" s="1150"/>
      <c r="U397" s="1150"/>
      <c r="V397" s="1150"/>
      <c r="W397" s="1150"/>
      <c r="X397" s="1150"/>
    </row>
    <row r="398" ht="36.75" customHeight="1" spans="1:24">
      <c r="A398" s="1151"/>
      <c r="B398" s="1150"/>
      <c r="C398" s="1150"/>
      <c r="D398" s="1150"/>
      <c r="E398" s="1150"/>
      <c r="F398" s="1150"/>
      <c r="G398" s="1150"/>
      <c r="H398" s="1150"/>
      <c r="I398" s="1150"/>
      <c r="J398" s="1150"/>
      <c r="K398" s="1150"/>
      <c r="L398" s="1150"/>
      <c r="M398" s="1150"/>
      <c r="N398" s="1150"/>
      <c r="O398" s="1150"/>
      <c r="P398" s="1150"/>
      <c r="Q398" s="1150"/>
      <c r="R398" s="1150"/>
      <c r="S398" s="1150"/>
      <c r="T398" s="1150"/>
      <c r="U398" s="1150"/>
      <c r="V398" s="1150"/>
      <c r="W398" s="1150"/>
      <c r="X398" s="1150"/>
    </row>
    <row r="399" ht="36.75" customHeight="1" spans="1:24">
      <c r="A399" s="1151"/>
      <c r="B399" s="1150"/>
      <c r="C399" s="1150"/>
      <c r="D399" s="1150"/>
      <c r="E399" s="1150"/>
      <c r="F399" s="1150"/>
      <c r="G399" s="1150"/>
      <c r="H399" s="1150"/>
      <c r="I399" s="1150"/>
      <c r="J399" s="1150"/>
      <c r="K399" s="1150"/>
      <c r="L399" s="1150"/>
      <c r="M399" s="1150"/>
      <c r="N399" s="1150"/>
      <c r="O399" s="1150"/>
      <c r="P399" s="1150"/>
      <c r="Q399" s="1150"/>
      <c r="R399" s="1150"/>
      <c r="S399" s="1150"/>
      <c r="T399" s="1150"/>
      <c r="U399" s="1150"/>
      <c r="V399" s="1150"/>
      <c r="W399" s="1150"/>
      <c r="X399" s="1150"/>
    </row>
    <row r="400" ht="36.75" customHeight="1" spans="1:24">
      <c r="A400" s="1151"/>
      <c r="B400" s="1150"/>
      <c r="C400" s="1150"/>
      <c r="D400" s="1150"/>
      <c r="E400" s="1150"/>
      <c r="F400" s="1150"/>
      <c r="G400" s="1150"/>
      <c r="H400" s="1150"/>
      <c r="I400" s="1150"/>
      <c r="J400" s="1150"/>
      <c r="K400" s="1150"/>
      <c r="L400" s="1150"/>
      <c r="M400" s="1150"/>
      <c r="N400" s="1150"/>
      <c r="O400" s="1150"/>
      <c r="P400" s="1150"/>
      <c r="Q400" s="1150"/>
      <c r="R400" s="1150"/>
      <c r="S400" s="1150"/>
      <c r="T400" s="1150"/>
      <c r="U400" s="1150"/>
      <c r="V400" s="1150"/>
      <c r="W400" s="1150"/>
      <c r="X400" s="1150"/>
    </row>
    <row r="401" ht="36.75" customHeight="1" spans="1:24">
      <c r="A401" s="1151"/>
      <c r="B401" s="1150"/>
      <c r="C401" s="1150"/>
      <c r="D401" s="1150"/>
      <c r="E401" s="1150"/>
      <c r="F401" s="1150"/>
      <c r="G401" s="1150"/>
      <c r="H401" s="1150"/>
      <c r="I401" s="1150"/>
      <c r="J401" s="1150"/>
      <c r="K401" s="1150"/>
      <c r="L401" s="1150"/>
      <c r="M401" s="1150"/>
      <c r="N401" s="1150"/>
      <c r="O401" s="1150"/>
      <c r="P401" s="1150"/>
      <c r="Q401" s="1150"/>
      <c r="R401" s="1150"/>
      <c r="S401" s="1150"/>
      <c r="T401" s="1150"/>
      <c r="U401" s="1150"/>
      <c r="V401" s="1150"/>
      <c r="W401" s="1150"/>
      <c r="X401" s="1150"/>
    </row>
    <row r="402" ht="36.75" customHeight="1" spans="1:24">
      <c r="A402" s="1151"/>
      <c r="B402" s="1150"/>
      <c r="C402" s="1150"/>
      <c r="D402" s="1150"/>
      <c r="E402" s="1150"/>
      <c r="F402" s="1150"/>
      <c r="G402" s="1150"/>
      <c r="H402" s="1150"/>
      <c r="I402" s="1150"/>
      <c r="J402" s="1150"/>
      <c r="K402" s="1150"/>
      <c r="L402" s="1150"/>
      <c r="M402" s="1150"/>
      <c r="N402" s="1150"/>
      <c r="O402" s="1150"/>
      <c r="P402" s="1150"/>
      <c r="Q402" s="1150"/>
      <c r="R402" s="1150"/>
      <c r="S402" s="1150"/>
      <c r="T402" s="1150"/>
      <c r="U402" s="1150"/>
      <c r="V402" s="1150"/>
      <c r="W402" s="1150"/>
      <c r="X402" s="1150"/>
    </row>
    <row r="403" ht="36.75" customHeight="1" spans="1:24">
      <c r="A403" s="1151"/>
      <c r="B403" s="1150"/>
      <c r="C403" s="1150"/>
      <c r="D403" s="1150"/>
      <c r="E403" s="1150"/>
      <c r="F403" s="1150"/>
      <c r="G403" s="1150"/>
      <c r="H403" s="1150"/>
      <c r="I403" s="1150"/>
      <c r="J403" s="1150"/>
      <c r="K403" s="1150"/>
      <c r="L403" s="1150"/>
      <c r="M403" s="1150"/>
      <c r="N403" s="1150"/>
      <c r="O403" s="1150"/>
      <c r="P403" s="1150"/>
      <c r="Q403" s="1150"/>
      <c r="R403" s="1150"/>
      <c r="S403" s="1150"/>
      <c r="T403" s="1150"/>
      <c r="U403" s="1150"/>
      <c r="V403" s="1150"/>
      <c r="W403" s="1150"/>
      <c r="X403" s="1150"/>
    </row>
    <row r="404" ht="36.75" customHeight="1" spans="1:24">
      <c r="A404" s="1151"/>
      <c r="B404" s="1150"/>
      <c r="C404" s="1150"/>
      <c r="D404" s="1150"/>
      <c r="E404" s="1150"/>
      <c r="F404" s="1150"/>
      <c r="G404" s="1150"/>
      <c r="H404" s="1150"/>
      <c r="I404" s="1150"/>
      <c r="J404" s="1150"/>
      <c r="K404" s="1150"/>
      <c r="L404" s="1150"/>
      <c r="M404" s="1150"/>
      <c r="N404" s="1150"/>
      <c r="O404" s="1150"/>
      <c r="P404" s="1150"/>
      <c r="Q404" s="1150"/>
      <c r="R404" s="1150"/>
      <c r="S404" s="1150"/>
      <c r="T404" s="1150"/>
      <c r="U404" s="1150"/>
      <c r="V404" s="1150"/>
      <c r="W404" s="1150"/>
      <c r="X404" s="1150"/>
    </row>
    <row r="405" ht="36.75" customHeight="1" spans="1:24">
      <c r="A405" s="1151"/>
      <c r="B405" s="1150"/>
      <c r="C405" s="1150"/>
      <c r="D405" s="1150"/>
      <c r="E405" s="1150"/>
      <c r="F405" s="1150"/>
      <c r="G405" s="1150"/>
      <c r="H405" s="1150"/>
      <c r="I405" s="1150"/>
      <c r="J405" s="1150"/>
      <c r="K405" s="1150"/>
      <c r="L405" s="1150"/>
      <c r="M405" s="1150"/>
      <c r="N405" s="1150"/>
      <c r="O405" s="1150"/>
      <c r="P405" s="1150"/>
      <c r="Q405" s="1150"/>
      <c r="R405" s="1150"/>
      <c r="S405" s="1150"/>
      <c r="T405" s="1150"/>
      <c r="U405" s="1150"/>
      <c r="V405" s="1150"/>
      <c r="W405" s="1150"/>
      <c r="X405" s="1150"/>
    </row>
    <row r="406" ht="36.75" customHeight="1" spans="1:24">
      <c r="A406" s="1151"/>
      <c r="B406" s="1150"/>
      <c r="C406" s="1150"/>
      <c r="D406" s="1150"/>
      <c r="E406" s="1150"/>
      <c r="F406" s="1150"/>
      <c r="G406" s="1150"/>
      <c r="H406" s="1150"/>
      <c r="I406" s="1150"/>
      <c r="J406" s="1150"/>
      <c r="K406" s="1150"/>
      <c r="L406" s="1150"/>
      <c r="M406" s="1150"/>
      <c r="N406" s="1150"/>
      <c r="O406" s="1150"/>
      <c r="P406" s="1150"/>
      <c r="Q406" s="1150"/>
      <c r="R406" s="1150"/>
      <c r="S406" s="1150"/>
      <c r="T406" s="1150"/>
      <c r="U406" s="1150"/>
      <c r="V406" s="1150"/>
      <c r="W406" s="1150"/>
      <c r="X406" s="1150"/>
    </row>
    <row r="407" ht="36.75" customHeight="1" spans="1:24">
      <c r="A407" s="1151"/>
      <c r="B407" s="1150"/>
      <c r="C407" s="1150"/>
      <c r="D407" s="1150"/>
      <c r="E407" s="1150"/>
      <c r="F407" s="1150"/>
      <c r="G407" s="1150"/>
      <c r="H407" s="1150"/>
      <c r="I407" s="1150"/>
      <c r="J407" s="1150"/>
      <c r="K407" s="1150"/>
      <c r="L407" s="1150"/>
      <c r="M407" s="1150"/>
      <c r="N407" s="1150"/>
      <c r="O407" s="1150"/>
      <c r="P407" s="1150"/>
      <c r="Q407" s="1150"/>
      <c r="R407" s="1150"/>
      <c r="S407" s="1150"/>
      <c r="T407" s="1150"/>
      <c r="U407" s="1150"/>
      <c r="V407" s="1150"/>
      <c r="W407" s="1150"/>
      <c r="X407" s="1150"/>
    </row>
    <row r="408" ht="36.75" customHeight="1" spans="1:24">
      <c r="A408" s="1151"/>
      <c r="B408" s="1150"/>
      <c r="C408" s="1150"/>
      <c r="D408" s="1150"/>
      <c r="E408" s="1150"/>
      <c r="F408" s="1150"/>
      <c r="G408" s="1150"/>
      <c r="H408" s="1150"/>
      <c r="I408" s="1150"/>
      <c r="J408" s="1150"/>
      <c r="K408" s="1150"/>
      <c r="L408" s="1150"/>
      <c r="M408" s="1150"/>
      <c r="N408" s="1150"/>
      <c r="O408" s="1150"/>
      <c r="P408" s="1150"/>
      <c r="Q408" s="1150"/>
      <c r="R408" s="1150"/>
      <c r="S408" s="1150"/>
      <c r="T408" s="1150"/>
      <c r="U408" s="1150"/>
      <c r="V408" s="1150"/>
      <c r="W408" s="1150"/>
      <c r="X408" s="1150"/>
    </row>
    <row r="409" ht="36.75" customHeight="1" spans="1:24">
      <c r="A409" s="1151"/>
      <c r="B409" s="1150"/>
      <c r="C409" s="1150"/>
      <c r="D409" s="1150"/>
      <c r="E409" s="1150"/>
      <c r="F409" s="1150"/>
      <c r="G409" s="1150"/>
      <c r="H409" s="1150"/>
      <c r="I409" s="1150"/>
      <c r="J409" s="1150"/>
      <c r="K409" s="1150"/>
      <c r="L409" s="1150"/>
      <c r="M409" s="1150"/>
      <c r="N409" s="1150"/>
      <c r="O409" s="1150"/>
      <c r="P409" s="1150"/>
      <c r="Q409" s="1150"/>
      <c r="R409" s="1150"/>
      <c r="S409" s="1150"/>
      <c r="T409" s="1150"/>
      <c r="U409" s="1150"/>
      <c r="V409" s="1150"/>
      <c r="W409" s="1150"/>
      <c r="X409" s="1150"/>
    </row>
    <row r="410" ht="36.75" customHeight="1" spans="1:24">
      <c r="A410" s="1151"/>
      <c r="B410" s="1150"/>
      <c r="C410" s="1150"/>
      <c r="D410" s="1150"/>
      <c r="E410" s="1150"/>
      <c r="F410" s="1150"/>
      <c r="G410" s="1150"/>
      <c r="H410" s="1150"/>
      <c r="I410" s="1150"/>
      <c r="J410" s="1150"/>
      <c r="K410" s="1150"/>
      <c r="L410" s="1150"/>
      <c r="M410" s="1150"/>
      <c r="N410" s="1150"/>
      <c r="O410" s="1150"/>
      <c r="P410" s="1150"/>
      <c r="Q410" s="1150"/>
      <c r="R410" s="1150"/>
      <c r="S410" s="1150"/>
      <c r="T410" s="1150"/>
      <c r="U410" s="1150"/>
      <c r="V410" s="1150"/>
      <c r="W410" s="1150"/>
      <c r="X410" s="1150"/>
    </row>
    <row r="411" ht="36.75" customHeight="1" spans="1:24">
      <c r="A411" s="1151"/>
      <c r="B411" s="1150"/>
      <c r="C411" s="1150"/>
      <c r="D411" s="1150"/>
      <c r="E411" s="1150"/>
      <c r="F411" s="1150"/>
      <c r="G411" s="1150"/>
      <c r="H411" s="1150"/>
      <c r="I411" s="1150"/>
      <c r="J411" s="1150"/>
      <c r="K411" s="1150"/>
      <c r="L411" s="1150"/>
      <c r="M411" s="1150"/>
      <c r="N411" s="1150"/>
      <c r="O411" s="1150"/>
      <c r="P411" s="1150"/>
      <c r="Q411" s="1150"/>
      <c r="R411" s="1150"/>
      <c r="S411" s="1150"/>
      <c r="T411" s="1150"/>
      <c r="U411" s="1150"/>
      <c r="V411" s="1150"/>
      <c r="W411" s="1150"/>
      <c r="X411" s="1150"/>
    </row>
    <row r="412" ht="36.75" customHeight="1" spans="1:24">
      <c r="A412" s="1151"/>
      <c r="B412" s="1150"/>
      <c r="C412" s="1150"/>
      <c r="D412" s="1150"/>
      <c r="E412" s="1150"/>
      <c r="F412" s="1150"/>
      <c r="G412" s="1150"/>
      <c r="H412" s="1150"/>
      <c r="I412" s="1150"/>
      <c r="J412" s="1150"/>
      <c r="K412" s="1150"/>
      <c r="L412" s="1150"/>
      <c r="M412" s="1150"/>
      <c r="N412" s="1150"/>
      <c r="O412" s="1150"/>
      <c r="P412" s="1150"/>
      <c r="Q412" s="1150"/>
      <c r="R412" s="1150"/>
      <c r="S412" s="1150"/>
      <c r="T412" s="1150"/>
      <c r="U412" s="1150"/>
      <c r="V412" s="1150"/>
      <c r="W412" s="1150"/>
      <c r="X412" s="1150"/>
    </row>
    <row r="413" ht="36.75" customHeight="1" spans="1:24">
      <c r="A413" s="1151"/>
      <c r="B413" s="1150"/>
      <c r="C413" s="1150"/>
      <c r="D413" s="1150"/>
      <c r="E413" s="1150"/>
      <c r="F413" s="1150"/>
      <c r="G413" s="1150"/>
      <c r="H413" s="1150"/>
      <c r="I413" s="1150"/>
      <c r="J413" s="1150"/>
      <c r="K413" s="1150"/>
      <c r="L413" s="1150"/>
      <c r="M413" s="1150"/>
      <c r="N413" s="1150"/>
      <c r="O413" s="1150"/>
      <c r="P413" s="1150"/>
      <c r="Q413" s="1150"/>
      <c r="R413" s="1150"/>
      <c r="S413" s="1150"/>
      <c r="T413" s="1150"/>
      <c r="U413" s="1150"/>
      <c r="V413" s="1150"/>
      <c r="W413" s="1150"/>
      <c r="X413" s="1150"/>
    </row>
    <row r="414" ht="36.75" customHeight="1" spans="1:24">
      <c r="A414" s="1151"/>
      <c r="B414" s="1150"/>
      <c r="C414" s="1150"/>
      <c r="D414" s="1150"/>
      <c r="E414" s="1150"/>
      <c r="F414" s="1150"/>
      <c r="G414" s="1150"/>
      <c r="H414" s="1150"/>
      <c r="I414" s="1150"/>
      <c r="J414" s="1150"/>
      <c r="K414" s="1150"/>
      <c r="L414" s="1150"/>
      <c r="M414" s="1150"/>
      <c r="N414" s="1150"/>
      <c r="O414" s="1150"/>
      <c r="P414" s="1150"/>
      <c r="Q414" s="1150"/>
      <c r="R414" s="1150"/>
      <c r="S414" s="1150"/>
      <c r="T414" s="1150"/>
      <c r="U414" s="1150"/>
      <c r="V414" s="1150"/>
      <c r="W414" s="1150"/>
      <c r="X414" s="1150"/>
    </row>
    <row r="415" ht="36.75" customHeight="1" spans="1:24">
      <c r="A415" s="1151"/>
      <c r="B415" s="1150"/>
      <c r="C415" s="1150"/>
      <c r="D415" s="1150"/>
      <c r="E415" s="1150"/>
      <c r="F415" s="1150"/>
      <c r="G415" s="1150"/>
      <c r="H415" s="1150"/>
      <c r="I415" s="1150"/>
      <c r="J415" s="1150"/>
      <c r="K415" s="1150"/>
      <c r="L415" s="1150"/>
      <c r="M415" s="1150"/>
      <c r="N415" s="1150"/>
      <c r="O415" s="1150"/>
      <c r="P415" s="1150"/>
      <c r="Q415" s="1150"/>
      <c r="R415" s="1150"/>
      <c r="S415" s="1150"/>
      <c r="T415" s="1150"/>
      <c r="U415" s="1150"/>
      <c r="V415" s="1150"/>
      <c r="W415" s="1150"/>
      <c r="X415" s="1150"/>
    </row>
    <row r="416" ht="36.75" customHeight="1" spans="1:24">
      <c r="A416" s="1151"/>
      <c r="B416" s="1150"/>
      <c r="C416" s="1150"/>
      <c r="D416" s="1150"/>
      <c r="E416" s="1150"/>
      <c r="F416" s="1150"/>
      <c r="G416" s="1150"/>
      <c r="H416" s="1150"/>
      <c r="I416" s="1150"/>
      <c r="J416" s="1150"/>
      <c r="K416" s="1150"/>
      <c r="L416" s="1150"/>
      <c r="M416" s="1150"/>
      <c r="N416" s="1150"/>
      <c r="O416" s="1150"/>
      <c r="P416" s="1150"/>
      <c r="Q416" s="1150"/>
      <c r="R416" s="1150"/>
      <c r="S416" s="1150"/>
      <c r="T416" s="1150"/>
      <c r="U416" s="1150"/>
      <c r="V416" s="1150"/>
      <c r="W416" s="1150"/>
      <c r="X416" s="1150"/>
    </row>
    <row r="417" ht="36.75" customHeight="1" spans="1:24">
      <c r="A417" s="1151"/>
      <c r="B417" s="1150"/>
      <c r="C417" s="1150"/>
      <c r="D417" s="1150"/>
      <c r="E417" s="1150"/>
      <c r="F417" s="1150"/>
      <c r="G417" s="1150"/>
      <c r="H417" s="1150"/>
      <c r="I417" s="1150"/>
      <c r="J417" s="1150"/>
      <c r="K417" s="1150"/>
      <c r="L417" s="1150"/>
      <c r="M417" s="1150"/>
      <c r="N417" s="1150"/>
      <c r="O417" s="1150"/>
      <c r="P417" s="1150"/>
      <c r="Q417" s="1150"/>
      <c r="R417" s="1150"/>
      <c r="S417" s="1150"/>
      <c r="T417" s="1150"/>
      <c r="U417" s="1150"/>
      <c r="V417" s="1150"/>
      <c r="W417" s="1150"/>
      <c r="X417" s="1150"/>
    </row>
    <row r="418" ht="36.75" customHeight="1" spans="1:24">
      <c r="A418" s="1151"/>
      <c r="B418" s="1150"/>
      <c r="C418" s="1150"/>
      <c r="D418" s="1150"/>
      <c r="E418" s="1150"/>
      <c r="F418" s="1150"/>
      <c r="G418" s="1150"/>
      <c r="H418" s="1150"/>
      <c r="I418" s="1150"/>
      <c r="J418" s="1150"/>
      <c r="K418" s="1150"/>
      <c r="L418" s="1150"/>
      <c r="M418" s="1150"/>
      <c r="N418" s="1150"/>
      <c r="O418" s="1150"/>
      <c r="P418" s="1150"/>
      <c r="Q418" s="1150"/>
      <c r="R418" s="1150"/>
      <c r="S418" s="1150"/>
      <c r="T418" s="1150"/>
      <c r="U418" s="1150"/>
      <c r="V418" s="1150"/>
      <c r="W418" s="1150"/>
      <c r="X418" s="1150"/>
    </row>
    <row r="419" ht="36.75" customHeight="1" spans="1:24">
      <c r="A419" s="1151"/>
      <c r="B419" s="1150"/>
      <c r="C419" s="1150"/>
      <c r="D419" s="1150"/>
      <c r="E419" s="1150"/>
      <c r="F419" s="1150"/>
      <c r="G419" s="1150"/>
      <c r="H419" s="1150"/>
      <c r="I419" s="1150"/>
      <c r="J419" s="1150"/>
      <c r="K419" s="1150"/>
      <c r="L419" s="1150"/>
      <c r="M419" s="1150"/>
      <c r="N419" s="1150"/>
      <c r="O419" s="1150"/>
      <c r="P419" s="1150"/>
      <c r="Q419" s="1150"/>
      <c r="R419" s="1150"/>
      <c r="S419" s="1150"/>
      <c r="T419" s="1150"/>
      <c r="U419" s="1150"/>
      <c r="V419" s="1150"/>
      <c r="W419" s="1150"/>
      <c r="X419" s="1150"/>
    </row>
    <row r="420" ht="36.75" customHeight="1" spans="1:24">
      <c r="A420" s="1151"/>
      <c r="B420" s="1150"/>
      <c r="C420" s="1150"/>
      <c r="D420" s="1150"/>
      <c r="E420" s="1150"/>
      <c r="F420" s="1150"/>
      <c r="G420" s="1150"/>
      <c r="H420" s="1150"/>
      <c r="I420" s="1150"/>
      <c r="J420" s="1150"/>
      <c r="K420" s="1150"/>
      <c r="L420" s="1150"/>
      <c r="M420" s="1150"/>
      <c r="N420" s="1150"/>
      <c r="O420" s="1150"/>
      <c r="P420" s="1150"/>
      <c r="Q420" s="1150"/>
      <c r="R420" s="1150"/>
      <c r="S420" s="1150"/>
      <c r="T420" s="1150"/>
      <c r="U420" s="1150"/>
      <c r="V420" s="1150"/>
      <c r="W420" s="1150"/>
      <c r="X420" s="1150"/>
    </row>
    <row r="421" ht="36.75" customHeight="1" spans="1:24">
      <c r="A421" s="1151"/>
      <c r="B421" s="1150"/>
      <c r="C421" s="1150"/>
      <c r="D421" s="1150"/>
      <c r="E421" s="1150"/>
      <c r="F421" s="1150"/>
      <c r="G421" s="1150"/>
      <c r="H421" s="1150"/>
      <c r="I421" s="1150"/>
      <c r="J421" s="1150"/>
      <c r="K421" s="1150"/>
      <c r="L421" s="1150"/>
      <c r="M421" s="1150"/>
      <c r="N421" s="1150"/>
      <c r="O421" s="1150"/>
      <c r="P421" s="1150"/>
      <c r="Q421" s="1150"/>
      <c r="R421" s="1150"/>
      <c r="S421" s="1150"/>
      <c r="T421" s="1150"/>
      <c r="U421" s="1150"/>
      <c r="V421" s="1150"/>
      <c r="W421" s="1150"/>
      <c r="X421" s="1150"/>
    </row>
    <row r="422" ht="36.75" customHeight="1" spans="1:24">
      <c r="A422" s="1151"/>
      <c r="B422" s="1150"/>
      <c r="C422" s="1150"/>
      <c r="D422" s="1150"/>
      <c r="E422" s="1150"/>
      <c r="F422" s="1150"/>
      <c r="G422" s="1150"/>
      <c r="H422" s="1150"/>
      <c r="I422" s="1150"/>
      <c r="J422" s="1150"/>
      <c r="K422" s="1150"/>
      <c r="L422" s="1150"/>
      <c r="M422" s="1150"/>
      <c r="N422" s="1150"/>
      <c r="O422" s="1150"/>
      <c r="P422" s="1150"/>
      <c r="Q422" s="1150"/>
      <c r="R422" s="1150"/>
      <c r="S422" s="1150"/>
      <c r="T422" s="1150"/>
      <c r="U422" s="1150"/>
      <c r="V422" s="1150"/>
      <c r="W422" s="1150"/>
      <c r="X422" s="1150"/>
    </row>
    <row r="423" ht="36.75" customHeight="1" spans="1:24">
      <c r="A423" s="1151"/>
      <c r="B423" s="1150"/>
      <c r="C423" s="1150"/>
      <c r="D423" s="1150"/>
      <c r="E423" s="1150"/>
      <c r="F423" s="1150"/>
      <c r="G423" s="1150"/>
      <c r="H423" s="1150"/>
      <c r="I423" s="1150"/>
      <c r="J423" s="1150"/>
      <c r="K423" s="1150"/>
      <c r="L423" s="1150"/>
      <c r="M423" s="1150"/>
      <c r="N423" s="1150"/>
      <c r="O423" s="1150"/>
      <c r="P423" s="1150"/>
      <c r="Q423" s="1150"/>
      <c r="R423" s="1150"/>
      <c r="S423" s="1150"/>
      <c r="T423" s="1150"/>
      <c r="U423" s="1150"/>
      <c r="V423" s="1150"/>
      <c r="W423" s="1150"/>
      <c r="X423" s="1150"/>
    </row>
    <row r="424" ht="36.75" customHeight="1" spans="1:24">
      <c r="A424" s="1151"/>
      <c r="B424" s="1150"/>
      <c r="C424" s="1150"/>
      <c r="D424" s="1150"/>
      <c r="E424" s="1150"/>
      <c r="F424" s="1150"/>
      <c r="G424" s="1150"/>
      <c r="H424" s="1150"/>
      <c r="I424" s="1150"/>
      <c r="J424" s="1150"/>
      <c r="K424" s="1150"/>
      <c r="L424" s="1150"/>
      <c r="M424" s="1150"/>
      <c r="N424" s="1150"/>
      <c r="O424" s="1150"/>
      <c r="P424" s="1150"/>
      <c r="Q424" s="1150"/>
      <c r="R424" s="1150"/>
      <c r="S424" s="1150"/>
      <c r="T424" s="1150"/>
      <c r="U424" s="1150"/>
      <c r="V424" s="1150"/>
      <c r="W424" s="1150"/>
      <c r="X424" s="1150"/>
    </row>
    <row r="425" ht="36.75" customHeight="1" spans="1:24">
      <c r="A425" s="1151"/>
      <c r="B425" s="1150"/>
      <c r="C425" s="1150"/>
      <c r="D425" s="1150"/>
      <c r="E425" s="1150"/>
      <c r="F425" s="1150"/>
      <c r="G425" s="1150"/>
      <c r="H425" s="1150"/>
      <c r="I425" s="1150"/>
      <c r="J425" s="1150"/>
      <c r="K425" s="1150"/>
      <c r="L425" s="1150"/>
      <c r="M425" s="1150"/>
      <c r="N425" s="1150"/>
      <c r="O425" s="1150"/>
      <c r="P425" s="1150"/>
      <c r="Q425" s="1150"/>
      <c r="R425" s="1150"/>
      <c r="S425" s="1150"/>
      <c r="T425" s="1150"/>
      <c r="U425" s="1150"/>
      <c r="V425" s="1150"/>
      <c r="W425" s="1150"/>
      <c r="X425" s="1150"/>
    </row>
    <row r="426" ht="36.75" customHeight="1" spans="1:24">
      <c r="A426" s="1151"/>
      <c r="B426" s="1150"/>
      <c r="C426" s="1150"/>
      <c r="D426" s="1150"/>
      <c r="E426" s="1150"/>
      <c r="F426" s="1150"/>
      <c r="G426" s="1150"/>
      <c r="H426" s="1150"/>
      <c r="I426" s="1150"/>
      <c r="J426" s="1150"/>
      <c r="K426" s="1150"/>
      <c r="L426" s="1150"/>
      <c r="M426" s="1150"/>
      <c r="N426" s="1150"/>
      <c r="O426" s="1150"/>
      <c r="P426" s="1150"/>
      <c r="Q426" s="1150"/>
      <c r="R426" s="1150"/>
      <c r="S426" s="1150"/>
      <c r="T426" s="1150"/>
      <c r="U426" s="1150"/>
      <c r="V426" s="1150"/>
      <c r="W426" s="1150"/>
      <c r="X426" s="1150"/>
    </row>
    <row r="427" ht="36.75" customHeight="1" spans="1:24">
      <c r="A427" s="1151"/>
      <c r="B427" s="1150"/>
      <c r="C427" s="1150"/>
      <c r="D427" s="1150"/>
      <c r="E427" s="1150"/>
      <c r="F427" s="1150"/>
      <c r="G427" s="1150"/>
      <c r="H427" s="1150"/>
      <c r="I427" s="1150"/>
      <c r="J427" s="1150"/>
      <c r="K427" s="1150"/>
      <c r="L427" s="1150"/>
      <c r="M427" s="1150"/>
      <c r="N427" s="1150"/>
      <c r="O427" s="1150"/>
      <c r="P427" s="1150"/>
      <c r="Q427" s="1150"/>
      <c r="R427" s="1150"/>
      <c r="S427" s="1150"/>
      <c r="T427" s="1150"/>
      <c r="U427" s="1150"/>
      <c r="V427" s="1150"/>
      <c r="W427" s="1150"/>
      <c r="X427" s="1150"/>
    </row>
    <row r="428" ht="36.75" customHeight="1" spans="1:24">
      <c r="A428" s="1151"/>
      <c r="B428" s="1150"/>
      <c r="C428" s="1150"/>
      <c r="D428" s="1150"/>
      <c r="E428" s="1150"/>
      <c r="F428" s="1150"/>
      <c r="G428" s="1150"/>
      <c r="H428" s="1150"/>
      <c r="I428" s="1150"/>
      <c r="J428" s="1150"/>
      <c r="K428" s="1150"/>
      <c r="L428" s="1150"/>
      <c r="M428" s="1150"/>
      <c r="N428" s="1150"/>
      <c r="O428" s="1150"/>
      <c r="P428" s="1150"/>
      <c r="Q428" s="1150"/>
      <c r="R428" s="1150"/>
      <c r="S428" s="1150"/>
      <c r="T428" s="1150"/>
      <c r="U428" s="1150"/>
      <c r="V428" s="1150"/>
      <c r="W428" s="1150"/>
      <c r="X428" s="1150"/>
    </row>
    <row r="429" ht="36.75" customHeight="1" spans="1:24">
      <c r="A429" s="1151"/>
      <c r="B429" s="1150"/>
      <c r="C429" s="1150"/>
      <c r="D429" s="1150"/>
      <c r="E429" s="1150"/>
      <c r="F429" s="1150"/>
      <c r="G429" s="1150"/>
      <c r="H429" s="1150"/>
      <c r="I429" s="1150"/>
      <c r="J429" s="1150"/>
      <c r="K429" s="1150"/>
      <c r="L429" s="1150"/>
      <c r="M429" s="1150"/>
      <c r="N429" s="1150"/>
      <c r="O429" s="1150"/>
      <c r="P429" s="1150"/>
      <c r="Q429" s="1150"/>
      <c r="R429" s="1150"/>
      <c r="S429" s="1150"/>
      <c r="T429" s="1150"/>
      <c r="U429" s="1150"/>
      <c r="V429" s="1150"/>
      <c r="W429" s="1150"/>
      <c r="X429" s="1150"/>
    </row>
    <row r="430" ht="36.75" customHeight="1" spans="1:24">
      <c r="A430" s="1151"/>
      <c r="B430" s="1150"/>
      <c r="C430" s="1150"/>
      <c r="D430" s="1150"/>
      <c r="E430" s="1150"/>
      <c r="F430" s="1150"/>
      <c r="G430" s="1150"/>
      <c r="H430" s="1150"/>
      <c r="I430" s="1150"/>
      <c r="J430" s="1150"/>
      <c r="K430" s="1150"/>
      <c r="L430" s="1150"/>
      <c r="M430" s="1150"/>
      <c r="N430" s="1150"/>
      <c r="O430" s="1150"/>
      <c r="P430" s="1150"/>
      <c r="Q430" s="1150"/>
      <c r="R430" s="1150"/>
      <c r="S430" s="1150"/>
      <c r="T430" s="1150"/>
      <c r="U430" s="1150"/>
      <c r="V430" s="1150"/>
      <c r="W430" s="1150"/>
      <c r="X430" s="1150"/>
    </row>
    <row r="431" ht="36.75" customHeight="1" spans="1:24">
      <c r="A431" s="1151"/>
      <c r="B431" s="1150"/>
      <c r="C431" s="1150"/>
      <c r="D431" s="1150"/>
      <c r="E431" s="1150"/>
      <c r="F431" s="1150"/>
      <c r="G431" s="1150"/>
      <c r="H431" s="1150"/>
      <c r="I431" s="1150"/>
      <c r="J431" s="1150"/>
      <c r="K431" s="1150"/>
      <c r="L431" s="1150"/>
      <c r="M431" s="1150"/>
      <c r="N431" s="1150"/>
      <c r="O431" s="1150"/>
      <c r="P431" s="1150"/>
      <c r="Q431" s="1150"/>
      <c r="R431" s="1150"/>
      <c r="S431" s="1150"/>
      <c r="T431" s="1150"/>
      <c r="U431" s="1150"/>
      <c r="V431" s="1150"/>
      <c r="W431" s="1150"/>
      <c r="X431" s="1150"/>
    </row>
    <row r="432" ht="36.75" customHeight="1" spans="1:24">
      <c r="A432" s="1151"/>
      <c r="B432" s="1150"/>
      <c r="C432" s="1150"/>
      <c r="D432" s="1150"/>
      <c r="E432" s="1150"/>
      <c r="F432" s="1150"/>
      <c r="G432" s="1150"/>
      <c r="H432" s="1150"/>
      <c r="I432" s="1150"/>
      <c r="J432" s="1150"/>
      <c r="K432" s="1150"/>
      <c r="L432" s="1150"/>
      <c r="M432" s="1150"/>
      <c r="N432" s="1150"/>
      <c r="O432" s="1150"/>
      <c r="P432" s="1150"/>
      <c r="Q432" s="1150"/>
      <c r="R432" s="1150"/>
      <c r="S432" s="1150"/>
      <c r="T432" s="1150"/>
      <c r="U432" s="1150"/>
      <c r="V432" s="1150"/>
      <c r="W432" s="1150"/>
      <c r="X432" s="1150"/>
    </row>
    <row r="433" ht="36.75" customHeight="1" spans="1:24">
      <c r="A433" s="1151"/>
      <c r="B433" s="1150"/>
      <c r="C433" s="1150"/>
      <c r="D433" s="1150"/>
      <c r="E433" s="1150"/>
      <c r="F433" s="1150"/>
      <c r="G433" s="1150"/>
      <c r="H433" s="1150"/>
      <c r="I433" s="1150"/>
      <c r="J433" s="1150"/>
      <c r="K433" s="1150"/>
      <c r="L433" s="1150"/>
      <c r="M433" s="1150"/>
      <c r="N433" s="1150"/>
      <c r="O433" s="1150"/>
      <c r="P433" s="1150"/>
      <c r="Q433" s="1150"/>
      <c r="R433" s="1150"/>
      <c r="S433" s="1150"/>
      <c r="T433" s="1150"/>
      <c r="U433" s="1150"/>
      <c r="V433" s="1150"/>
      <c r="W433" s="1150"/>
      <c r="X433" s="1150"/>
    </row>
    <row r="434" ht="36.75" customHeight="1" spans="1:24">
      <c r="A434" s="1151"/>
      <c r="B434" s="1150"/>
      <c r="C434" s="1150"/>
      <c r="D434" s="1150"/>
      <c r="E434" s="1150"/>
      <c r="F434" s="1150"/>
      <c r="G434" s="1150"/>
      <c r="H434" s="1150"/>
      <c r="I434" s="1150"/>
      <c r="J434" s="1150"/>
      <c r="K434" s="1150"/>
      <c r="L434" s="1150"/>
      <c r="M434" s="1150"/>
      <c r="N434" s="1150"/>
      <c r="O434" s="1150"/>
      <c r="P434" s="1150"/>
      <c r="Q434" s="1150"/>
      <c r="R434" s="1150"/>
      <c r="S434" s="1150"/>
      <c r="T434" s="1150"/>
      <c r="U434" s="1150"/>
      <c r="V434" s="1150"/>
      <c r="W434" s="1150"/>
      <c r="X434" s="1150"/>
    </row>
    <row r="435" ht="36.75" customHeight="1" spans="1:24">
      <c r="A435" s="1151"/>
      <c r="B435" s="1150"/>
      <c r="C435" s="1150"/>
      <c r="D435" s="1150"/>
      <c r="E435" s="1150"/>
      <c r="F435" s="1150"/>
      <c r="G435" s="1150"/>
      <c r="H435" s="1150"/>
      <c r="I435" s="1150"/>
      <c r="J435" s="1150"/>
      <c r="K435" s="1150"/>
      <c r="L435" s="1150"/>
      <c r="M435" s="1150"/>
      <c r="N435" s="1150"/>
      <c r="O435" s="1150"/>
      <c r="P435" s="1150"/>
      <c r="Q435" s="1150"/>
      <c r="R435" s="1150"/>
      <c r="S435" s="1150"/>
      <c r="T435" s="1150"/>
      <c r="U435" s="1150"/>
      <c r="V435" s="1150"/>
      <c r="W435" s="1150"/>
      <c r="X435" s="1150"/>
    </row>
    <row r="436" ht="36.75" customHeight="1" spans="1:24">
      <c r="A436" s="1151"/>
      <c r="B436" s="1150"/>
      <c r="C436" s="1150"/>
      <c r="D436" s="1150"/>
      <c r="E436" s="1150"/>
      <c r="F436" s="1150"/>
      <c r="G436" s="1150"/>
      <c r="H436" s="1150"/>
      <c r="I436" s="1150"/>
      <c r="J436" s="1150"/>
      <c r="K436" s="1150"/>
      <c r="L436" s="1150"/>
      <c r="M436" s="1150"/>
      <c r="N436" s="1150"/>
      <c r="O436" s="1150"/>
      <c r="P436" s="1150"/>
      <c r="Q436" s="1150"/>
      <c r="R436" s="1150"/>
      <c r="S436" s="1150"/>
      <c r="T436" s="1150"/>
      <c r="U436" s="1150"/>
      <c r="V436" s="1150"/>
      <c r="W436" s="1150"/>
      <c r="X436" s="1150"/>
    </row>
    <row r="437" ht="36.75" customHeight="1" spans="1:24">
      <c r="A437" s="1151"/>
      <c r="B437" s="1150"/>
      <c r="C437" s="1150"/>
      <c r="D437" s="1150"/>
      <c r="E437" s="1150"/>
      <c r="F437" s="1150"/>
      <c r="G437" s="1150"/>
      <c r="H437" s="1150"/>
      <c r="I437" s="1150"/>
      <c r="J437" s="1150"/>
      <c r="K437" s="1150"/>
      <c r="L437" s="1150"/>
      <c r="M437" s="1150"/>
      <c r="N437" s="1150"/>
      <c r="O437" s="1150"/>
      <c r="P437" s="1150"/>
      <c r="Q437" s="1150"/>
      <c r="R437" s="1150"/>
      <c r="S437" s="1150"/>
      <c r="T437" s="1150"/>
      <c r="U437" s="1150"/>
      <c r="V437" s="1150"/>
      <c r="W437" s="1150"/>
      <c r="X437" s="1150"/>
    </row>
    <row r="438" ht="36.75" customHeight="1" spans="1:24">
      <c r="A438" s="1151"/>
      <c r="B438" s="1150"/>
      <c r="C438" s="1150"/>
      <c r="D438" s="1150"/>
      <c r="E438" s="1150"/>
      <c r="F438" s="1150"/>
      <c r="G438" s="1150"/>
      <c r="H438" s="1150"/>
      <c r="I438" s="1150"/>
      <c r="J438" s="1150"/>
      <c r="K438" s="1150"/>
      <c r="L438" s="1150"/>
      <c r="M438" s="1150"/>
      <c r="N438" s="1150"/>
      <c r="O438" s="1150"/>
      <c r="P438" s="1150"/>
      <c r="Q438" s="1150"/>
      <c r="R438" s="1150"/>
      <c r="S438" s="1150"/>
      <c r="T438" s="1150"/>
      <c r="U438" s="1150"/>
      <c r="V438" s="1150"/>
      <c r="W438" s="1150"/>
      <c r="X438" s="1150"/>
    </row>
    <row r="439" ht="36.75" customHeight="1" spans="1:24">
      <c r="A439" s="1151"/>
      <c r="B439" s="1150"/>
      <c r="C439" s="1150"/>
      <c r="D439" s="1150"/>
      <c r="E439" s="1150"/>
      <c r="F439" s="1150"/>
      <c r="G439" s="1150"/>
      <c r="H439" s="1150"/>
      <c r="I439" s="1150"/>
      <c r="J439" s="1150"/>
      <c r="K439" s="1150"/>
      <c r="L439" s="1150"/>
      <c r="M439" s="1150"/>
      <c r="N439" s="1150"/>
      <c r="O439" s="1150"/>
      <c r="P439" s="1150"/>
      <c r="Q439" s="1150"/>
      <c r="R439" s="1150"/>
      <c r="S439" s="1150"/>
      <c r="T439" s="1150"/>
      <c r="U439" s="1150"/>
      <c r="V439" s="1150"/>
      <c r="W439" s="1150"/>
      <c r="X439" s="1150"/>
    </row>
    <row r="440" ht="36.75" customHeight="1" spans="1:24">
      <c r="A440" s="1151"/>
      <c r="B440" s="1150"/>
      <c r="C440" s="1150"/>
      <c r="D440" s="1150"/>
      <c r="E440" s="1150"/>
      <c r="F440" s="1150"/>
      <c r="G440" s="1150"/>
      <c r="H440" s="1150"/>
      <c r="I440" s="1150"/>
      <c r="J440" s="1150"/>
      <c r="K440" s="1150"/>
      <c r="L440" s="1150"/>
      <c r="M440" s="1150"/>
      <c r="N440" s="1150"/>
      <c r="O440" s="1150"/>
      <c r="P440" s="1150"/>
      <c r="Q440" s="1150"/>
      <c r="R440" s="1150"/>
      <c r="S440" s="1150"/>
      <c r="T440" s="1150"/>
      <c r="U440" s="1150"/>
      <c r="V440" s="1150"/>
      <c r="W440" s="1150"/>
      <c r="X440" s="1150"/>
    </row>
    <row r="441" ht="36.75" customHeight="1" spans="1:24">
      <c r="A441" s="1151"/>
      <c r="B441" s="1150"/>
      <c r="C441" s="1150"/>
      <c r="D441" s="1150"/>
      <c r="E441" s="1150"/>
      <c r="F441" s="1150"/>
      <c r="G441" s="1150"/>
      <c r="H441" s="1150"/>
      <c r="I441" s="1150"/>
      <c r="J441" s="1150"/>
      <c r="K441" s="1150"/>
      <c r="L441" s="1150"/>
      <c r="M441" s="1150"/>
      <c r="N441" s="1150"/>
      <c r="O441" s="1150"/>
      <c r="P441" s="1150"/>
      <c r="Q441" s="1150"/>
      <c r="R441" s="1150"/>
      <c r="S441" s="1150"/>
      <c r="T441" s="1150"/>
      <c r="U441" s="1150"/>
      <c r="V441" s="1150"/>
      <c r="W441" s="1150"/>
      <c r="X441" s="1150"/>
    </row>
    <row r="442" ht="36.75" customHeight="1" spans="1:24">
      <c r="A442" s="1151"/>
      <c r="B442" s="1150"/>
      <c r="C442" s="1150"/>
      <c r="D442" s="1150"/>
      <c r="E442" s="1150"/>
      <c r="F442" s="1150"/>
      <c r="G442" s="1150"/>
      <c r="H442" s="1150"/>
      <c r="I442" s="1150"/>
      <c r="J442" s="1150"/>
      <c r="K442" s="1150"/>
      <c r="L442" s="1150"/>
      <c r="M442" s="1150"/>
      <c r="N442" s="1150"/>
      <c r="O442" s="1150"/>
      <c r="P442" s="1150"/>
      <c r="Q442" s="1150"/>
      <c r="R442" s="1150"/>
      <c r="S442" s="1150"/>
      <c r="T442" s="1150"/>
      <c r="U442" s="1150"/>
      <c r="V442" s="1150"/>
      <c r="W442" s="1150"/>
      <c r="X442" s="1150"/>
    </row>
    <row r="443" ht="36.75" customHeight="1" spans="1:24">
      <c r="A443" s="1151"/>
      <c r="B443" s="1150"/>
      <c r="C443" s="1150"/>
      <c r="D443" s="1150"/>
      <c r="E443" s="1150"/>
      <c r="F443" s="1150"/>
      <c r="G443" s="1150"/>
      <c r="H443" s="1150"/>
      <c r="I443" s="1150"/>
      <c r="J443" s="1150"/>
      <c r="K443" s="1150"/>
      <c r="L443" s="1150"/>
      <c r="M443" s="1150"/>
      <c r="N443" s="1150"/>
      <c r="O443" s="1150"/>
      <c r="P443" s="1150"/>
      <c r="Q443" s="1150"/>
      <c r="R443" s="1150"/>
      <c r="S443" s="1150"/>
      <c r="T443" s="1150"/>
      <c r="U443" s="1150"/>
      <c r="V443" s="1150"/>
      <c r="W443" s="1150"/>
      <c r="X443" s="1150"/>
    </row>
    <row r="444" ht="36.75" customHeight="1" spans="1:24">
      <c r="A444" s="1151"/>
      <c r="B444" s="1150"/>
      <c r="C444" s="1150"/>
      <c r="D444" s="1150"/>
      <c r="E444" s="1150"/>
      <c r="F444" s="1150"/>
      <c r="G444" s="1150"/>
      <c r="H444" s="1150"/>
      <c r="I444" s="1150"/>
      <c r="J444" s="1150"/>
      <c r="K444" s="1150"/>
      <c r="L444" s="1150"/>
      <c r="M444" s="1150"/>
      <c r="N444" s="1150"/>
      <c r="O444" s="1150"/>
      <c r="P444" s="1150"/>
      <c r="Q444" s="1150"/>
      <c r="R444" s="1150"/>
      <c r="S444" s="1150"/>
      <c r="T444" s="1150"/>
      <c r="U444" s="1150"/>
      <c r="V444" s="1150"/>
      <c r="W444" s="1150"/>
      <c r="X444" s="1150"/>
    </row>
    <row r="445" ht="36.75" customHeight="1" spans="1:24">
      <c r="A445" s="1151"/>
      <c r="B445" s="1150"/>
      <c r="C445" s="1150"/>
      <c r="D445" s="1150"/>
      <c r="E445" s="1150"/>
      <c r="F445" s="1150"/>
      <c r="G445" s="1150"/>
      <c r="H445" s="1150"/>
      <c r="I445" s="1150"/>
      <c r="J445" s="1150"/>
      <c r="K445" s="1150"/>
      <c r="L445" s="1150"/>
      <c r="M445" s="1150"/>
      <c r="N445" s="1150"/>
      <c r="O445" s="1150"/>
      <c r="P445" s="1150"/>
      <c r="Q445" s="1150"/>
      <c r="R445" s="1150"/>
      <c r="S445" s="1150"/>
      <c r="T445" s="1150"/>
      <c r="U445" s="1150"/>
      <c r="V445" s="1150"/>
      <c r="W445" s="1150"/>
      <c r="X445" s="1150"/>
    </row>
    <row r="446" ht="36.75" customHeight="1" spans="1:24">
      <c r="A446" s="1151"/>
      <c r="B446" s="1150"/>
      <c r="C446" s="1150"/>
      <c r="D446" s="1150"/>
      <c r="E446" s="1150"/>
      <c r="F446" s="1150"/>
      <c r="G446" s="1150"/>
      <c r="H446" s="1150"/>
      <c r="I446" s="1150"/>
      <c r="J446" s="1150"/>
      <c r="K446" s="1150"/>
      <c r="L446" s="1150"/>
      <c r="M446" s="1150"/>
      <c r="N446" s="1150"/>
      <c r="O446" s="1150"/>
      <c r="P446" s="1150"/>
      <c r="Q446" s="1150"/>
      <c r="R446" s="1150"/>
      <c r="S446" s="1150"/>
      <c r="T446" s="1150"/>
      <c r="U446" s="1150"/>
      <c r="V446" s="1150"/>
      <c r="W446" s="1150"/>
      <c r="X446" s="1150"/>
    </row>
    <row r="447" ht="36.75" customHeight="1" spans="1:24">
      <c r="A447" s="1151"/>
      <c r="B447" s="1150"/>
      <c r="C447" s="1150"/>
      <c r="D447" s="1150"/>
      <c r="E447" s="1150"/>
      <c r="F447" s="1150"/>
      <c r="G447" s="1150"/>
      <c r="H447" s="1150"/>
      <c r="I447" s="1150"/>
      <c r="J447" s="1150"/>
      <c r="K447" s="1150"/>
      <c r="L447" s="1150"/>
      <c r="M447" s="1150"/>
      <c r="N447" s="1150"/>
      <c r="O447" s="1150"/>
      <c r="P447" s="1150"/>
      <c r="Q447" s="1150"/>
      <c r="R447" s="1150"/>
      <c r="S447" s="1150"/>
      <c r="T447" s="1150"/>
      <c r="U447" s="1150"/>
      <c r="V447" s="1150"/>
      <c r="W447" s="1150"/>
      <c r="X447" s="1150"/>
    </row>
    <row r="448" ht="36.75" customHeight="1" spans="1:24">
      <c r="A448" s="1151"/>
      <c r="B448" s="1150"/>
      <c r="C448" s="1150"/>
      <c r="D448" s="1150"/>
      <c r="E448" s="1150"/>
      <c r="F448" s="1150"/>
      <c r="G448" s="1150"/>
      <c r="H448" s="1150"/>
      <c r="I448" s="1150"/>
      <c r="J448" s="1150"/>
      <c r="K448" s="1150"/>
      <c r="L448" s="1150"/>
      <c r="M448" s="1150"/>
      <c r="N448" s="1150"/>
      <c r="O448" s="1150"/>
      <c r="P448" s="1150"/>
      <c r="Q448" s="1150"/>
      <c r="R448" s="1150"/>
      <c r="S448" s="1150"/>
      <c r="T448" s="1150"/>
      <c r="U448" s="1150"/>
      <c r="V448" s="1150"/>
      <c r="W448" s="1150"/>
      <c r="X448" s="1150"/>
    </row>
    <row r="449" ht="36.75" customHeight="1" spans="1:24">
      <c r="A449" s="1151"/>
      <c r="B449" s="1150"/>
      <c r="C449" s="1150"/>
      <c r="D449" s="1150"/>
      <c r="E449" s="1150"/>
      <c r="F449" s="1150"/>
      <c r="G449" s="1150"/>
      <c r="H449" s="1150"/>
      <c r="I449" s="1150"/>
      <c r="J449" s="1150"/>
      <c r="K449" s="1150"/>
      <c r="L449" s="1150"/>
      <c r="M449" s="1150"/>
      <c r="N449" s="1150"/>
      <c r="O449" s="1150"/>
      <c r="P449" s="1150"/>
      <c r="Q449" s="1150"/>
      <c r="R449" s="1150"/>
      <c r="S449" s="1150"/>
      <c r="T449" s="1150"/>
      <c r="U449" s="1150"/>
      <c r="V449" s="1150"/>
      <c r="W449" s="1150"/>
      <c r="X449" s="1150"/>
    </row>
    <row r="450" ht="36.75" customHeight="1" spans="1:24">
      <c r="A450" s="1151"/>
      <c r="B450" s="1150"/>
      <c r="C450" s="1150"/>
      <c r="D450" s="1150"/>
      <c r="E450" s="1150"/>
      <c r="F450" s="1150"/>
      <c r="G450" s="1150"/>
      <c r="H450" s="1150"/>
      <c r="I450" s="1150"/>
      <c r="J450" s="1150"/>
      <c r="K450" s="1150"/>
      <c r="L450" s="1150"/>
      <c r="M450" s="1150"/>
      <c r="N450" s="1150"/>
      <c r="O450" s="1150"/>
      <c r="P450" s="1150"/>
      <c r="Q450" s="1150"/>
      <c r="R450" s="1150"/>
      <c r="S450" s="1150"/>
      <c r="T450" s="1150"/>
      <c r="U450" s="1150"/>
      <c r="V450" s="1150"/>
      <c r="W450" s="1150"/>
      <c r="X450" s="1150"/>
    </row>
    <row r="451" ht="36.75" customHeight="1" spans="1:24">
      <c r="A451" s="1151"/>
      <c r="B451" s="1150"/>
      <c r="C451" s="1150"/>
      <c r="D451" s="1150"/>
      <c r="E451" s="1150"/>
      <c r="F451" s="1150"/>
      <c r="G451" s="1150"/>
      <c r="H451" s="1150"/>
      <c r="I451" s="1150"/>
      <c r="J451" s="1150"/>
      <c r="K451" s="1150"/>
      <c r="L451" s="1150"/>
      <c r="M451" s="1150"/>
      <c r="N451" s="1150"/>
      <c r="O451" s="1150"/>
      <c r="P451" s="1150"/>
      <c r="Q451" s="1150"/>
      <c r="R451" s="1150"/>
      <c r="S451" s="1150"/>
      <c r="T451" s="1150"/>
      <c r="U451" s="1150"/>
      <c r="V451" s="1150"/>
      <c r="W451" s="1150"/>
      <c r="X451" s="1150"/>
    </row>
    <row r="452" ht="36.75" customHeight="1" spans="1:24">
      <c r="A452" s="1151"/>
      <c r="B452" s="1150"/>
      <c r="C452" s="1150"/>
      <c r="D452" s="1150"/>
      <c r="E452" s="1150"/>
      <c r="F452" s="1150"/>
      <c r="G452" s="1150"/>
      <c r="H452" s="1150"/>
      <c r="I452" s="1150"/>
      <c r="J452" s="1150"/>
      <c r="K452" s="1150"/>
      <c r="L452" s="1150"/>
      <c r="M452" s="1150"/>
      <c r="N452" s="1150"/>
      <c r="O452" s="1150"/>
      <c r="P452" s="1150"/>
      <c r="Q452" s="1150"/>
      <c r="R452" s="1150"/>
      <c r="S452" s="1150"/>
      <c r="T452" s="1150"/>
      <c r="U452" s="1150"/>
      <c r="V452" s="1150"/>
      <c r="W452" s="1150"/>
      <c r="X452" s="1150"/>
    </row>
    <row r="453" ht="36.75" customHeight="1" spans="1:24">
      <c r="A453" s="1151"/>
      <c r="B453" s="1150"/>
      <c r="C453" s="1150"/>
      <c r="D453" s="1150"/>
      <c r="E453" s="1150"/>
      <c r="F453" s="1150"/>
      <c r="G453" s="1150"/>
      <c r="H453" s="1150"/>
      <c r="I453" s="1150"/>
      <c r="J453" s="1150"/>
      <c r="K453" s="1150"/>
      <c r="L453" s="1150"/>
      <c r="M453" s="1150"/>
      <c r="N453" s="1150"/>
      <c r="O453" s="1150"/>
      <c r="P453" s="1150"/>
      <c r="Q453" s="1150"/>
      <c r="R453" s="1150"/>
      <c r="S453" s="1150"/>
      <c r="T453" s="1150"/>
      <c r="U453" s="1150"/>
      <c r="V453" s="1150"/>
      <c r="W453" s="1150"/>
      <c r="X453" s="1150"/>
    </row>
    <row r="454" ht="36.75" customHeight="1" spans="1:24">
      <c r="A454" s="1151"/>
      <c r="B454" s="1150"/>
      <c r="C454" s="1150"/>
      <c r="D454" s="1150"/>
      <c r="E454" s="1150"/>
      <c r="F454" s="1150"/>
      <c r="G454" s="1150"/>
      <c r="H454" s="1150"/>
      <c r="I454" s="1150"/>
      <c r="J454" s="1150"/>
      <c r="K454" s="1150"/>
      <c r="L454" s="1150"/>
      <c r="M454" s="1150"/>
      <c r="N454" s="1150"/>
      <c r="O454" s="1150"/>
      <c r="P454" s="1150"/>
      <c r="Q454" s="1150"/>
      <c r="R454" s="1150"/>
      <c r="S454" s="1150"/>
      <c r="T454" s="1150"/>
      <c r="U454" s="1150"/>
      <c r="V454" s="1150"/>
      <c r="W454" s="1150"/>
      <c r="X454" s="1150"/>
    </row>
    <row r="455" ht="36.75" customHeight="1" spans="1:24">
      <c r="A455" s="1151"/>
      <c r="B455" s="1150"/>
      <c r="C455" s="1150"/>
      <c r="D455" s="1150"/>
      <c r="E455" s="1150"/>
      <c r="F455" s="1150"/>
      <c r="G455" s="1150"/>
      <c r="H455" s="1150"/>
      <c r="I455" s="1150"/>
      <c r="J455" s="1150"/>
      <c r="K455" s="1150"/>
      <c r="L455" s="1150"/>
      <c r="M455" s="1150"/>
      <c r="N455" s="1150"/>
      <c r="O455" s="1150"/>
      <c r="P455" s="1150"/>
      <c r="Q455" s="1150"/>
      <c r="R455" s="1150"/>
      <c r="S455" s="1150"/>
      <c r="T455" s="1150"/>
      <c r="U455" s="1150"/>
      <c r="V455" s="1150"/>
      <c r="W455" s="1150"/>
      <c r="X455" s="1150"/>
    </row>
    <row r="456" ht="36.75" customHeight="1" spans="1:24">
      <c r="A456" s="1151"/>
      <c r="B456" s="1150"/>
      <c r="C456" s="1150"/>
      <c r="D456" s="1150"/>
      <c r="E456" s="1150"/>
      <c r="F456" s="1150"/>
      <c r="G456" s="1150"/>
      <c r="H456" s="1150"/>
      <c r="I456" s="1150"/>
      <c r="J456" s="1150"/>
      <c r="K456" s="1150"/>
      <c r="L456" s="1150"/>
      <c r="M456" s="1150"/>
      <c r="N456" s="1150"/>
      <c r="O456" s="1150"/>
      <c r="P456" s="1150"/>
      <c r="Q456" s="1150"/>
      <c r="R456" s="1150"/>
      <c r="S456" s="1150"/>
      <c r="T456" s="1150"/>
      <c r="U456" s="1150"/>
      <c r="V456" s="1150"/>
      <c r="W456" s="1150"/>
      <c r="X456" s="1150"/>
    </row>
    <row r="457" ht="36.75" customHeight="1" spans="1:24">
      <c r="A457" s="1151"/>
      <c r="B457" s="1150"/>
      <c r="C457" s="1150"/>
      <c r="D457" s="1150"/>
      <c r="E457" s="1150"/>
      <c r="F457" s="1150"/>
      <c r="G457" s="1150"/>
      <c r="H457" s="1150"/>
      <c r="I457" s="1150"/>
      <c r="J457" s="1150"/>
      <c r="K457" s="1150"/>
      <c r="L457" s="1150"/>
      <c r="M457" s="1150"/>
      <c r="N457" s="1150"/>
      <c r="O457" s="1150"/>
      <c r="P457" s="1150"/>
      <c r="Q457" s="1150"/>
      <c r="R457" s="1150"/>
      <c r="S457" s="1150"/>
      <c r="T457" s="1150"/>
      <c r="U457" s="1150"/>
      <c r="V457" s="1150"/>
      <c r="W457" s="1150"/>
      <c r="X457" s="1150"/>
    </row>
    <row r="458" ht="36.75" customHeight="1" spans="1:24">
      <c r="A458" s="1151"/>
      <c r="B458" s="1150"/>
      <c r="C458" s="1150"/>
      <c r="D458" s="1150"/>
      <c r="E458" s="1150"/>
      <c r="F458" s="1150"/>
      <c r="G458" s="1150"/>
      <c r="H458" s="1150"/>
      <c r="I458" s="1150"/>
      <c r="J458" s="1150"/>
      <c r="K458" s="1150"/>
      <c r="L458" s="1150"/>
      <c r="M458" s="1150"/>
      <c r="N458" s="1150"/>
      <c r="O458" s="1150"/>
      <c r="P458" s="1150"/>
      <c r="Q458" s="1150"/>
      <c r="R458" s="1150"/>
      <c r="S458" s="1150"/>
      <c r="T458" s="1150"/>
      <c r="U458" s="1150"/>
      <c r="V458" s="1150"/>
      <c r="W458" s="1150"/>
      <c r="X458" s="1150"/>
    </row>
    <row r="459" ht="36.75" customHeight="1" spans="1:24">
      <c r="A459" s="1151"/>
      <c r="B459" s="1150"/>
      <c r="C459" s="1150"/>
      <c r="D459" s="1150"/>
      <c r="E459" s="1150"/>
      <c r="F459" s="1150"/>
      <c r="G459" s="1150"/>
      <c r="H459" s="1150"/>
      <c r="I459" s="1150"/>
      <c r="J459" s="1150"/>
      <c r="K459" s="1150"/>
      <c r="L459" s="1150"/>
      <c r="M459" s="1150"/>
      <c r="N459" s="1150"/>
      <c r="O459" s="1150"/>
      <c r="P459" s="1150"/>
      <c r="Q459" s="1150"/>
      <c r="R459" s="1150"/>
      <c r="S459" s="1150"/>
      <c r="T459" s="1150"/>
      <c r="U459" s="1150"/>
      <c r="V459" s="1150"/>
      <c r="W459" s="1150"/>
      <c r="X459" s="1150"/>
    </row>
    <row r="460" ht="36.75" customHeight="1" spans="1:24">
      <c r="A460" s="1151"/>
      <c r="B460" s="1150"/>
      <c r="C460" s="1150"/>
      <c r="D460" s="1150"/>
      <c r="E460" s="1150"/>
      <c r="F460" s="1150"/>
      <c r="G460" s="1150"/>
      <c r="H460" s="1150"/>
      <c r="I460" s="1150"/>
      <c r="J460" s="1150"/>
      <c r="K460" s="1150"/>
      <c r="L460" s="1150"/>
      <c r="M460" s="1150"/>
      <c r="N460" s="1150"/>
      <c r="O460" s="1150"/>
      <c r="P460" s="1150"/>
      <c r="Q460" s="1150"/>
      <c r="R460" s="1150"/>
      <c r="S460" s="1150"/>
      <c r="T460" s="1150"/>
      <c r="U460" s="1150"/>
      <c r="V460" s="1150"/>
      <c r="W460" s="1150"/>
      <c r="X460" s="1150"/>
    </row>
    <row r="461" ht="36.75" customHeight="1" spans="1:24">
      <c r="A461" s="1151"/>
      <c r="B461" s="1150"/>
      <c r="C461" s="1150"/>
      <c r="D461" s="1150"/>
      <c r="E461" s="1150"/>
      <c r="F461" s="1150"/>
      <c r="G461" s="1150"/>
      <c r="H461" s="1150"/>
      <c r="I461" s="1150"/>
      <c r="J461" s="1150"/>
      <c r="K461" s="1150"/>
      <c r="L461" s="1150"/>
      <c r="M461" s="1150"/>
      <c r="N461" s="1150"/>
      <c r="O461" s="1150"/>
      <c r="P461" s="1150"/>
      <c r="Q461" s="1150"/>
      <c r="R461" s="1150"/>
      <c r="S461" s="1150"/>
      <c r="T461" s="1150"/>
      <c r="U461" s="1150"/>
      <c r="V461" s="1150"/>
      <c r="W461" s="1150"/>
      <c r="X461" s="1150"/>
    </row>
    <row r="462" ht="36.75" customHeight="1" spans="1:24">
      <c r="A462" s="1151"/>
      <c r="B462" s="1150"/>
      <c r="C462" s="1150"/>
      <c r="D462" s="1150"/>
      <c r="E462" s="1150"/>
      <c r="F462" s="1150"/>
      <c r="G462" s="1150"/>
      <c r="H462" s="1150"/>
      <c r="I462" s="1150"/>
      <c r="J462" s="1150"/>
      <c r="K462" s="1150"/>
      <c r="L462" s="1150"/>
      <c r="M462" s="1150"/>
      <c r="N462" s="1150"/>
      <c r="O462" s="1150"/>
      <c r="P462" s="1150"/>
      <c r="Q462" s="1150"/>
      <c r="R462" s="1150"/>
      <c r="S462" s="1150"/>
      <c r="T462" s="1150"/>
      <c r="U462" s="1150"/>
      <c r="V462" s="1150"/>
      <c r="W462" s="1150"/>
      <c r="X462" s="1150"/>
    </row>
    <row r="463" ht="36.75" customHeight="1" spans="1:24">
      <c r="A463" s="1151"/>
      <c r="B463" s="1150"/>
      <c r="C463" s="1150"/>
      <c r="D463" s="1150"/>
      <c r="E463" s="1150"/>
      <c r="F463" s="1150"/>
      <c r="G463" s="1150"/>
      <c r="H463" s="1150"/>
      <c r="I463" s="1150"/>
      <c r="J463" s="1150"/>
      <c r="K463" s="1150"/>
      <c r="L463" s="1150"/>
      <c r="M463" s="1150"/>
      <c r="N463" s="1150"/>
      <c r="O463" s="1150"/>
      <c r="P463" s="1150"/>
      <c r="Q463" s="1150"/>
      <c r="R463" s="1150"/>
      <c r="S463" s="1150"/>
      <c r="T463" s="1150"/>
      <c r="U463" s="1150"/>
      <c r="V463" s="1150"/>
      <c r="W463" s="1150"/>
      <c r="X463" s="1150"/>
    </row>
    <row r="464" ht="36.75" customHeight="1" spans="1:24">
      <c r="A464" s="1151"/>
      <c r="B464" s="1150"/>
      <c r="C464" s="1150"/>
      <c r="D464" s="1150"/>
      <c r="E464" s="1150"/>
      <c r="F464" s="1150"/>
      <c r="G464" s="1150"/>
      <c r="H464" s="1150"/>
      <c r="I464" s="1150"/>
      <c r="J464" s="1150"/>
      <c r="K464" s="1150"/>
      <c r="L464" s="1150"/>
      <c r="M464" s="1150"/>
      <c r="N464" s="1150"/>
      <c r="O464" s="1150"/>
      <c r="P464" s="1150"/>
      <c r="Q464" s="1150"/>
      <c r="R464" s="1150"/>
      <c r="S464" s="1150"/>
      <c r="T464" s="1150"/>
      <c r="U464" s="1150"/>
      <c r="V464" s="1150"/>
      <c r="W464" s="1150"/>
      <c r="X464" s="1150"/>
    </row>
    <row r="465" ht="36.75" customHeight="1" spans="1:24">
      <c r="A465" s="1151"/>
      <c r="B465" s="1150"/>
      <c r="C465" s="1150"/>
      <c r="D465" s="1150"/>
      <c r="E465" s="1150"/>
      <c r="F465" s="1150"/>
      <c r="G465" s="1150"/>
      <c r="H465" s="1150"/>
      <c r="I465" s="1150"/>
      <c r="J465" s="1150"/>
      <c r="K465" s="1150"/>
      <c r="L465" s="1150"/>
      <c r="M465" s="1150"/>
      <c r="N465" s="1150"/>
      <c r="O465" s="1150"/>
      <c r="P465" s="1150"/>
      <c r="Q465" s="1150"/>
      <c r="R465" s="1150"/>
      <c r="S465" s="1150"/>
      <c r="T465" s="1150"/>
      <c r="U465" s="1150"/>
      <c r="V465" s="1150"/>
      <c r="W465" s="1150"/>
      <c r="X465" s="1150"/>
    </row>
    <row r="466" ht="36.75" customHeight="1" spans="1:24">
      <c r="A466" s="1151"/>
      <c r="B466" s="1150"/>
      <c r="C466" s="1150"/>
      <c r="D466" s="1150"/>
      <c r="E466" s="1150"/>
      <c r="F466" s="1150"/>
      <c r="G466" s="1150"/>
      <c r="H466" s="1150"/>
      <c r="I466" s="1150"/>
      <c r="J466" s="1150"/>
      <c r="K466" s="1150"/>
      <c r="L466" s="1150"/>
      <c r="M466" s="1150"/>
      <c r="N466" s="1150"/>
      <c r="O466" s="1150"/>
      <c r="P466" s="1150"/>
      <c r="Q466" s="1150"/>
      <c r="R466" s="1150"/>
      <c r="S466" s="1150"/>
      <c r="T466" s="1150"/>
      <c r="U466" s="1150"/>
      <c r="V466" s="1150"/>
      <c r="W466" s="1150"/>
      <c r="X466" s="1150"/>
    </row>
    <row r="467" ht="36.75" customHeight="1" spans="1:24">
      <c r="A467" s="1151"/>
      <c r="B467" s="1150"/>
      <c r="C467" s="1150"/>
      <c r="D467" s="1150"/>
      <c r="E467" s="1150"/>
      <c r="F467" s="1150"/>
      <c r="G467" s="1150"/>
      <c r="H467" s="1150"/>
      <c r="I467" s="1150"/>
      <c r="J467" s="1150"/>
      <c r="K467" s="1150"/>
      <c r="L467" s="1150"/>
      <c r="M467" s="1150"/>
      <c r="N467" s="1150"/>
      <c r="O467" s="1150"/>
      <c r="P467" s="1150"/>
      <c r="Q467" s="1150"/>
      <c r="R467" s="1150"/>
      <c r="S467" s="1150"/>
      <c r="T467" s="1150"/>
      <c r="U467" s="1150"/>
      <c r="V467" s="1150"/>
      <c r="W467" s="1150"/>
      <c r="X467" s="1150"/>
    </row>
    <row r="468" ht="36.75" customHeight="1" spans="1:24">
      <c r="A468" s="1151"/>
      <c r="B468" s="1150"/>
      <c r="C468" s="1150"/>
      <c r="D468" s="1150"/>
      <c r="E468" s="1150"/>
      <c r="F468" s="1150"/>
      <c r="G468" s="1150"/>
      <c r="H468" s="1150"/>
      <c r="I468" s="1150"/>
      <c r="J468" s="1150"/>
      <c r="K468" s="1150"/>
      <c r="L468" s="1150"/>
      <c r="M468" s="1150"/>
      <c r="N468" s="1150"/>
      <c r="O468" s="1150"/>
      <c r="P468" s="1150"/>
      <c r="Q468" s="1150"/>
      <c r="R468" s="1150"/>
      <c r="S468" s="1150"/>
      <c r="T468" s="1150"/>
      <c r="U468" s="1150"/>
      <c r="V468" s="1150"/>
      <c r="W468" s="1150"/>
      <c r="X468" s="1150"/>
    </row>
    <row r="469" ht="36.75" customHeight="1" spans="1:24">
      <c r="A469" s="1151"/>
      <c r="B469" s="1150"/>
      <c r="C469" s="1150"/>
      <c r="D469" s="1150"/>
      <c r="E469" s="1150"/>
      <c r="F469" s="1150"/>
      <c r="G469" s="1150"/>
      <c r="H469" s="1150"/>
      <c r="I469" s="1150"/>
      <c r="J469" s="1150"/>
      <c r="K469" s="1150"/>
      <c r="L469" s="1150"/>
      <c r="M469" s="1150"/>
      <c r="N469" s="1150"/>
      <c r="O469" s="1150"/>
      <c r="P469" s="1150"/>
      <c r="Q469" s="1150"/>
      <c r="R469" s="1150"/>
      <c r="S469" s="1150"/>
      <c r="T469" s="1150"/>
      <c r="U469" s="1150"/>
      <c r="V469" s="1150"/>
      <c r="W469" s="1150"/>
      <c r="X469" s="1150"/>
    </row>
    <row r="470" ht="36.75" customHeight="1" spans="1:24">
      <c r="A470" s="1151"/>
      <c r="B470" s="1150"/>
      <c r="C470" s="1150"/>
      <c r="D470" s="1150"/>
      <c r="E470" s="1150"/>
      <c r="F470" s="1150"/>
      <c r="G470" s="1150"/>
      <c r="H470" s="1150"/>
      <c r="I470" s="1150"/>
      <c r="J470" s="1150"/>
      <c r="K470" s="1150"/>
      <c r="L470" s="1150"/>
      <c r="M470" s="1150"/>
      <c r="N470" s="1150"/>
      <c r="O470" s="1150"/>
      <c r="P470" s="1150"/>
      <c r="Q470" s="1150"/>
      <c r="R470" s="1150"/>
      <c r="S470" s="1150"/>
      <c r="T470" s="1150"/>
      <c r="U470" s="1150"/>
      <c r="V470" s="1150"/>
      <c r="W470" s="1150"/>
      <c r="X470" s="1150"/>
    </row>
    <row r="471" ht="36.75" customHeight="1" spans="1:24">
      <c r="A471" s="1151"/>
      <c r="B471" s="1150"/>
      <c r="C471" s="1150"/>
      <c r="D471" s="1150"/>
      <c r="E471" s="1150"/>
      <c r="F471" s="1150"/>
      <c r="G471" s="1150"/>
      <c r="H471" s="1150"/>
      <c r="I471" s="1150"/>
      <c r="J471" s="1150"/>
      <c r="K471" s="1150"/>
      <c r="L471" s="1150"/>
      <c r="M471" s="1150"/>
      <c r="N471" s="1150"/>
      <c r="O471" s="1150"/>
      <c r="P471" s="1150"/>
      <c r="Q471" s="1150"/>
      <c r="R471" s="1150"/>
      <c r="S471" s="1150"/>
      <c r="T471" s="1150"/>
      <c r="U471" s="1150"/>
      <c r="V471" s="1150"/>
      <c r="W471" s="1150"/>
      <c r="X471" s="1150"/>
    </row>
    <row r="472" ht="36.75" customHeight="1" spans="1:24">
      <c r="A472" s="1151"/>
      <c r="B472" s="1150"/>
      <c r="C472" s="1150"/>
      <c r="D472" s="1150"/>
      <c r="E472" s="1150"/>
      <c r="F472" s="1150"/>
      <c r="G472" s="1150"/>
      <c r="H472" s="1150"/>
      <c r="I472" s="1150"/>
      <c r="J472" s="1150"/>
      <c r="K472" s="1150"/>
      <c r="L472" s="1150"/>
      <c r="M472" s="1150"/>
      <c r="N472" s="1150"/>
      <c r="O472" s="1150"/>
      <c r="P472" s="1150"/>
      <c r="Q472" s="1150"/>
      <c r="R472" s="1150"/>
      <c r="S472" s="1150"/>
      <c r="T472" s="1150"/>
      <c r="U472" s="1150"/>
      <c r="V472" s="1150"/>
      <c r="W472" s="1150"/>
      <c r="X472" s="1150"/>
    </row>
    <row r="473" ht="36.75" customHeight="1" spans="1:24">
      <c r="A473" s="1151"/>
      <c r="B473" s="1150"/>
      <c r="C473" s="1150"/>
      <c r="D473" s="1150"/>
      <c r="E473" s="1150"/>
      <c r="F473" s="1150"/>
      <c r="G473" s="1150"/>
      <c r="H473" s="1150"/>
      <c r="I473" s="1150"/>
      <c r="J473" s="1150"/>
      <c r="K473" s="1150"/>
      <c r="L473" s="1150"/>
      <c r="M473" s="1150"/>
      <c r="N473" s="1150"/>
      <c r="O473" s="1150"/>
      <c r="P473" s="1150"/>
      <c r="Q473" s="1150"/>
      <c r="R473" s="1150"/>
      <c r="S473" s="1150"/>
      <c r="T473" s="1150"/>
      <c r="U473" s="1150"/>
      <c r="V473" s="1150"/>
      <c r="W473" s="1150"/>
      <c r="X473" s="1150"/>
    </row>
    <row r="474" ht="36.75" customHeight="1" spans="1:24">
      <c r="A474" s="1151"/>
      <c r="B474" s="1150"/>
      <c r="C474" s="1150"/>
      <c r="D474" s="1150"/>
      <c r="E474" s="1150"/>
      <c r="F474" s="1150"/>
      <c r="G474" s="1150"/>
      <c r="H474" s="1150"/>
      <c r="I474" s="1150"/>
      <c r="J474" s="1150"/>
      <c r="K474" s="1150"/>
      <c r="L474" s="1150"/>
      <c r="M474" s="1150"/>
      <c r="N474" s="1150"/>
      <c r="O474" s="1150"/>
      <c r="P474" s="1150"/>
      <c r="Q474" s="1150"/>
      <c r="R474" s="1150"/>
      <c r="S474" s="1150"/>
      <c r="T474" s="1150"/>
      <c r="U474" s="1150"/>
      <c r="V474" s="1150"/>
      <c r="W474" s="1150"/>
      <c r="X474" s="1150"/>
    </row>
    <row r="475" ht="36.75" customHeight="1" spans="1:24">
      <c r="A475" s="1151"/>
      <c r="B475" s="1150"/>
      <c r="C475" s="1150"/>
      <c r="D475" s="1150"/>
      <c r="E475" s="1150"/>
      <c r="F475" s="1150"/>
      <c r="G475" s="1150"/>
      <c r="H475" s="1150"/>
      <c r="I475" s="1150"/>
      <c r="J475" s="1150"/>
      <c r="K475" s="1150"/>
      <c r="L475" s="1150"/>
      <c r="M475" s="1150"/>
      <c r="N475" s="1150"/>
      <c r="O475" s="1150"/>
      <c r="P475" s="1150"/>
      <c r="Q475" s="1150"/>
      <c r="R475" s="1150"/>
      <c r="S475" s="1150"/>
      <c r="T475" s="1150"/>
      <c r="U475" s="1150"/>
      <c r="V475" s="1150"/>
      <c r="W475" s="1150"/>
      <c r="X475" s="1150"/>
    </row>
    <row r="476" ht="36.75" customHeight="1" spans="1:24">
      <c r="A476" s="1151"/>
      <c r="B476" s="1150"/>
      <c r="C476" s="1150"/>
      <c r="D476" s="1150"/>
      <c r="E476" s="1150"/>
      <c r="F476" s="1150"/>
      <c r="G476" s="1150"/>
      <c r="H476" s="1150"/>
      <c r="I476" s="1150"/>
      <c r="J476" s="1150"/>
      <c r="K476" s="1150"/>
      <c r="L476" s="1150"/>
      <c r="M476" s="1150"/>
      <c r="N476" s="1150"/>
      <c r="O476" s="1150"/>
      <c r="P476" s="1150"/>
      <c r="Q476" s="1150"/>
      <c r="R476" s="1150"/>
      <c r="S476" s="1150"/>
      <c r="T476" s="1150"/>
      <c r="U476" s="1150"/>
      <c r="V476" s="1150"/>
      <c r="W476" s="1150"/>
      <c r="X476" s="1150"/>
    </row>
    <row r="477" ht="36.75" customHeight="1" spans="1:24">
      <c r="A477" s="1151"/>
      <c r="B477" s="1150"/>
      <c r="C477" s="1150"/>
      <c r="D477" s="1150"/>
      <c r="E477" s="1150"/>
      <c r="F477" s="1150"/>
      <c r="G477" s="1150"/>
      <c r="H477" s="1150"/>
      <c r="I477" s="1150"/>
      <c r="J477" s="1150"/>
      <c r="K477" s="1150"/>
      <c r="L477" s="1150"/>
      <c r="M477" s="1150"/>
      <c r="N477" s="1150"/>
      <c r="O477" s="1150"/>
      <c r="P477" s="1150"/>
      <c r="Q477" s="1150"/>
      <c r="R477" s="1150"/>
      <c r="S477" s="1150"/>
      <c r="T477" s="1150"/>
      <c r="U477" s="1150"/>
      <c r="V477" s="1150"/>
      <c r="W477" s="1150"/>
      <c r="X477" s="1150"/>
    </row>
    <row r="478" ht="36.75" customHeight="1" spans="1:24">
      <c r="A478" s="1151"/>
      <c r="B478" s="1150"/>
      <c r="C478" s="1150"/>
      <c r="D478" s="1150"/>
      <c r="E478" s="1150"/>
      <c r="F478" s="1150"/>
      <c r="G478" s="1150"/>
      <c r="H478" s="1150"/>
      <c r="I478" s="1150"/>
      <c r="J478" s="1150"/>
      <c r="K478" s="1150"/>
      <c r="L478" s="1150"/>
      <c r="M478" s="1150"/>
      <c r="N478" s="1150"/>
      <c r="O478" s="1150"/>
      <c r="P478" s="1150"/>
      <c r="Q478" s="1150"/>
      <c r="R478" s="1150"/>
      <c r="S478" s="1150"/>
      <c r="T478" s="1150"/>
      <c r="U478" s="1150"/>
      <c r="V478" s="1150"/>
      <c r="W478" s="1150"/>
      <c r="X478" s="1150"/>
    </row>
    <row r="479" ht="36.75" customHeight="1" spans="1:24">
      <c r="A479" s="1151"/>
      <c r="B479" s="1150"/>
      <c r="C479" s="1150"/>
      <c r="D479" s="1150"/>
      <c r="E479" s="1150"/>
      <c r="F479" s="1150"/>
      <c r="G479" s="1150"/>
      <c r="H479" s="1150"/>
      <c r="I479" s="1150"/>
      <c r="J479" s="1150"/>
      <c r="K479" s="1150"/>
      <c r="L479" s="1150"/>
      <c r="M479" s="1150"/>
      <c r="N479" s="1150"/>
      <c r="O479" s="1150"/>
      <c r="P479" s="1150"/>
      <c r="Q479" s="1150"/>
      <c r="R479" s="1150"/>
      <c r="S479" s="1150"/>
      <c r="T479" s="1150"/>
      <c r="U479" s="1150"/>
      <c r="V479" s="1150"/>
      <c r="W479" s="1150"/>
      <c r="X479" s="1150"/>
    </row>
    <row r="480" ht="36.75" customHeight="1" spans="1:24">
      <c r="A480" s="1151"/>
      <c r="B480" s="1150"/>
      <c r="C480" s="1150"/>
      <c r="D480" s="1150"/>
      <c r="E480" s="1150"/>
      <c r="F480" s="1150"/>
      <c r="G480" s="1150"/>
      <c r="H480" s="1150"/>
      <c r="I480" s="1150"/>
      <c r="J480" s="1150"/>
      <c r="K480" s="1150"/>
      <c r="L480" s="1150"/>
      <c r="M480" s="1150"/>
      <c r="N480" s="1150"/>
      <c r="O480" s="1150"/>
      <c r="P480" s="1150"/>
      <c r="Q480" s="1150"/>
      <c r="R480" s="1150"/>
      <c r="S480" s="1150"/>
      <c r="T480" s="1150"/>
      <c r="U480" s="1150"/>
      <c r="V480" s="1150"/>
      <c r="W480" s="1150"/>
      <c r="X480" s="1150"/>
    </row>
    <row r="481" ht="36.75" customHeight="1" spans="1:24">
      <c r="A481" s="1151"/>
      <c r="B481" s="1150"/>
      <c r="C481" s="1150"/>
      <c r="D481" s="1150"/>
      <c r="E481" s="1150"/>
      <c r="F481" s="1150"/>
      <c r="G481" s="1150"/>
      <c r="H481" s="1150"/>
      <c r="I481" s="1150"/>
      <c r="J481" s="1150"/>
      <c r="K481" s="1150"/>
      <c r="L481" s="1150"/>
      <c r="M481" s="1150"/>
      <c r="N481" s="1150"/>
      <c r="O481" s="1150"/>
      <c r="P481" s="1150"/>
      <c r="Q481" s="1150"/>
      <c r="R481" s="1150"/>
      <c r="S481" s="1150"/>
      <c r="T481" s="1150"/>
      <c r="U481" s="1150"/>
      <c r="V481" s="1150"/>
      <c r="W481" s="1150"/>
      <c r="X481" s="1150"/>
    </row>
    <row r="482" ht="36.75" customHeight="1" spans="1:24">
      <c r="A482" s="1151"/>
      <c r="B482" s="1150"/>
      <c r="C482" s="1150"/>
      <c r="D482" s="1150"/>
      <c r="E482" s="1150"/>
      <c r="F482" s="1150"/>
      <c r="G482" s="1150"/>
      <c r="H482" s="1150"/>
      <c r="I482" s="1150"/>
      <c r="J482" s="1150"/>
      <c r="K482" s="1150"/>
      <c r="L482" s="1150"/>
      <c r="M482" s="1150"/>
      <c r="N482" s="1150"/>
      <c r="O482" s="1150"/>
      <c r="P482" s="1150"/>
      <c r="Q482" s="1150"/>
      <c r="R482" s="1150"/>
      <c r="S482" s="1150"/>
      <c r="T482" s="1150"/>
      <c r="U482" s="1150"/>
      <c r="V482" s="1150"/>
      <c r="W482" s="1150"/>
      <c r="X482" s="1150"/>
    </row>
    <row r="483" ht="36.75" customHeight="1" spans="1:24">
      <c r="A483" s="1151"/>
      <c r="B483" s="1150"/>
      <c r="C483" s="1150"/>
      <c r="D483" s="1150"/>
      <c r="E483" s="1150"/>
      <c r="F483" s="1150"/>
      <c r="G483" s="1150"/>
      <c r="H483" s="1150"/>
      <c r="I483" s="1150"/>
      <c r="J483" s="1150"/>
      <c r="K483" s="1150"/>
      <c r="L483" s="1150"/>
      <c r="M483" s="1150"/>
      <c r="N483" s="1150"/>
      <c r="O483" s="1150"/>
      <c r="P483" s="1150"/>
      <c r="Q483" s="1150"/>
      <c r="R483" s="1150"/>
      <c r="S483" s="1150"/>
      <c r="T483" s="1150"/>
      <c r="U483" s="1150"/>
      <c r="V483" s="1150"/>
      <c r="W483" s="1150"/>
      <c r="X483" s="1150"/>
    </row>
    <row r="484" ht="36.75" customHeight="1" spans="1:24">
      <c r="A484" s="1151"/>
      <c r="B484" s="1150"/>
      <c r="C484" s="1150"/>
      <c r="D484" s="1150"/>
      <c r="E484" s="1150"/>
      <c r="F484" s="1150"/>
      <c r="G484" s="1150"/>
      <c r="H484" s="1150"/>
      <c r="I484" s="1150"/>
      <c r="J484" s="1150"/>
      <c r="K484" s="1150"/>
      <c r="L484" s="1150"/>
      <c r="M484" s="1150"/>
      <c r="N484" s="1150"/>
      <c r="O484" s="1150"/>
      <c r="P484" s="1150"/>
      <c r="Q484" s="1150"/>
      <c r="R484" s="1150"/>
      <c r="S484" s="1150"/>
      <c r="T484" s="1150"/>
      <c r="U484" s="1150"/>
      <c r="V484" s="1150"/>
      <c r="W484" s="1150"/>
      <c r="X484" s="1150"/>
    </row>
    <row r="485" ht="36.75" customHeight="1" spans="1:24">
      <c r="A485" s="1151"/>
      <c r="B485" s="1150"/>
      <c r="C485" s="1150"/>
      <c r="D485" s="1150"/>
      <c r="E485" s="1150"/>
      <c r="F485" s="1150"/>
      <c r="G485" s="1150"/>
      <c r="H485" s="1150"/>
      <c r="I485" s="1150"/>
      <c r="J485" s="1150"/>
      <c r="K485" s="1150"/>
      <c r="L485" s="1150"/>
      <c r="M485" s="1150"/>
      <c r="N485" s="1150"/>
      <c r="O485" s="1150"/>
      <c r="P485" s="1150"/>
      <c r="Q485" s="1150"/>
      <c r="R485" s="1150"/>
      <c r="S485" s="1150"/>
      <c r="T485" s="1150"/>
      <c r="U485" s="1150"/>
      <c r="V485" s="1150"/>
      <c r="W485" s="1150"/>
      <c r="X485" s="1150"/>
    </row>
    <row r="486" ht="36.75" customHeight="1" spans="1:24">
      <c r="A486" s="1151"/>
      <c r="B486" s="1150"/>
      <c r="C486" s="1150"/>
      <c r="D486" s="1150"/>
      <c r="E486" s="1150"/>
      <c r="F486" s="1150"/>
      <c r="G486" s="1150"/>
      <c r="H486" s="1150"/>
      <c r="I486" s="1150"/>
      <c r="J486" s="1150"/>
      <c r="K486" s="1150"/>
      <c r="L486" s="1150"/>
      <c r="M486" s="1150"/>
      <c r="N486" s="1150"/>
      <c r="O486" s="1150"/>
      <c r="P486" s="1150"/>
      <c r="Q486" s="1150"/>
      <c r="R486" s="1150"/>
      <c r="S486" s="1150"/>
      <c r="T486" s="1150"/>
      <c r="U486" s="1150"/>
      <c r="V486" s="1150"/>
      <c r="W486" s="1150"/>
      <c r="X486" s="1150"/>
    </row>
    <row r="487" ht="36.75" customHeight="1" spans="1:24">
      <c r="A487" s="1151"/>
      <c r="B487" s="1150"/>
      <c r="C487" s="1150"/>
      <c r="D487" s="1150"/>
      <c r="E487" s="1150"/>
      <c r="F487" s="1150"/>
      <c r="G487" s="1150"/>
      <c r="H487" s="1150"/>
      <c r="I487" s="1150"/>
      <c r="J487" s="1150"/>
      <c r="K487" s="1150"/>
      <c r="L487" s="1150"/>
      <c r="M487" s="1150"/>
      <c r="N487" s="1150"/>
      <c r="O487" s="1150"/>
      <c r="P487" s="1150"/>
      <c r="Q487" s="1150"/>
      <c r="R487" s="1150"/>
      <c r="S487" s="1150"/>
      <c r="T487" s="1150"/>
      <c r="U487" s="1150"/>
      <c r="V487" s="1150"/>
      <c r="W487" s="1150"/>
      <c r="X487" s="1150"/>
    </row>
    <row r="488" ht="36.75" customHeight="1" spans="1:24">
      <c r="A488" s="1151"/>
      <c r="B488" s="1150"/>
      <c r="C488" s="1150"/>
      <c r="D488" s="1150"/>
      <c r="E488" s="1150"/>
      <c r="F488" s="1150"/>
      <c r="G488" s="1150"/>
      <c r="H488" s="1150"/>
      <c r="I488" s="1150"/>
      <c r="J488" s="1150"/>
      <c r="K488" s="1150"/>
      <c r="L488" s="1150"/>
      <c r="M488" s="1150"/>
      <c r="N488" s="1150"/>
      <c r="O488" s="1150"/>
      <c r="P488" s="1150"/>
      <c r="Q488" s="1150"/>
      <c r="R488" s="1150"/>
      <c r="S488" s="1150"/>
      <c r="T488" s="1150"/>
      <c r="U488" s="1150"/>
      <c r="V488" s="1150"/>
      <c r="W488" s="1150"/>
      <c r="X488" s="1150"/>
    </row>
    <row r="489" ht="36.75" customHeight="1" spans="1:24">
      <c r="A489" s="1151"/>
      <c r="B489" s="1150"/>
      <c r="C489" s="1150"/>
      <c r="D489" s="1150"/>
      <c r="E489" s="1150"/>
      <c r="F489" s="1150"/>
      <c r="G489" s="1150"/>
      <c r="H489" s="1150"/>
      <c r="I489" s="1150"/>
      <c r="J489" s="1150"/>
      <c r="K489" s="1150"/>
      <c r="L489" s="1150"/>
      <c r="M489" s="1150"/>
      <c r="N489" s="1150"/>
      <c r="O489" s="1150"/>
      <c r="P489" s="1150"/>
      <c r="Q489" s="1150"/>
      <c r="R489" s="1150"/>
      <c r="S489" s="1150"/>
      <c r="T489" s="1150"/>
      <c r="U489" s="1150"/>
      <c r="V489" s="1150"/>
      <c r="W489" s="1150"/>
      <c r="X489" s="1150"/>
    </row>
    <row r="490" ht="36.75" customHeight="1" spans="1:24">
      <c r="A490" s="1151"/>
      <c r="B490" s="1150"/>
      <c r="C490" s="1150"/>
      <c r="D490" s="1150"/>
      <c r="E490" s="1150"/>
      <c r="F490" s="1150"/>
      <c r="G490" s="1150"/>
      <c r="H490" s="1150"/>
      <c r="I490" s="1150"/>
      <c r="J490" s="1150"/>
      <c r="K490" s="1150"/>
      <c r="L490" s="1150"/>
      <c r="M490" s="1150"/>
      <c r="N490" s="1150"/>
      <c r="O490" s="1150"/>
      <c r="P490" s="1150"/>
      <c r="Q490" s="1150"/>
      <c r="R490" s="1150"/>
      <c r="S490" s="1150"/>
      <c r="T490" s="1150"/>
      <c r="U490" s="1150"/>
      <c r="V490" s="1150"/>
      <c r="W490" s="1150"/>
      <c r="X490" s="1150"/>
    </row>
    <row r="491" ht="36.75" customHeight="1" spans="1:24">
      <c r="A491" s="1151"/>
      <c r="B491" s="1150"/>
      <c r="C491" s="1150"/>
      <c r="D491" s="1150"/>
      <c r="E491" s="1150"/>
      <c r="F491" s="1150"/>
      <c r="G491" s="1150"/>
      <c r="H491" s="1150"/>
      <c r="I491" s="1150"/>
      <c r="J491" s="1150"/>
      <c r="K491" s="1150"/>
      <c r="L491" s="1150"/>
      <c r="M491" s="1150"/>
      <c r="N491" s="1150"/>
      <c r="O491" s="1150"/>
      <c r="P491" s="1150"/>
      <c r="Q491" s="1150"/>
      <c r="R491" s="1150"/>
      <c r="S491" s="1150"/>
      <c r="T491" s="1150"/>
      <c r="U491" s="1150"/>
      <c r="V491" s="1150"/>
      <c r="W491" s="1150"/>
      <c r="X491" s="1150"/>
    </row>
    <row r="492" ht="36.75" customHeight="1" spans="1:24">
      <c r="A492" s="1151"/>
      <c r="B492" s="1150"/>
      <c r="C492" s="1150"/>
      <c r="D492" s="1150"/>
      <c r="E492" s="1150"/>
      <c r="F492" s="1150"/>
      <c r="G492" s="1150"/>
      <c r="H492" s="1150"/>
      <c r="I492" s="1150"/>
      <c r="J492" s="1150"/>
      <c r="K492" s="1150"/>
      <c r="L492" s="1150"/>
      <c r="M492" s="1150"/>
      <c r="N492" s="1150"/>
      <c r="O492" s="1150"/>
      <c r="P492" s="1150"/>
      <c r="Q492" s="1150"/>
      <c r="R492" s="1150"/>
      <c r="S492" s="1150"/>
      <c r="T492" s="1150"/>
      <c r="U492" s="1150"/>
      <c r="V492" s="1150"/>
      <c r="W492" s="1150"/>
      <c r="X492" s="1150"/>
    </row>
    <row r="493" ht="36.75" customHeight="1" spans="1:24">
      <c r="A493" s="1151"/>
      <c r="B493" s="1150"/>
      <c r="C493" s="1150"/>
      <c r="D493" s="1150"/>
      <c r="E493" s="1150"/>
      <c r="F493" s="1150"/>
      <c r="G493" s="1150"/>
      <c r="H493" s="1150"/>
      <c r="I493" s="1150"/>
      <c r="J493" s="1150"/>
      <c r="K493" s="1150"/>
      <c r="L493" s="1150"/>
      <c r="M493" s="1150"/>
      <c r="N493" s="1150"/>
      <c r="O493" s="1150"/>
      <c r="P493" s="1150"/>
      <c r="Q493" s="1150"/>
      <c r="R493" s="1150"/>
      <c r="S493" s="1150"/>
      <c r="T493" s="1150"/>
      <c r="U493" s="1150"/>
      <c r="V493" s="1150"/>
      <c r="W493" s="1150"/>
      <c r="X493" s="1150"/>
    </row>
    <row r="494" ht="36.75" customHeight="1" spans="1:24">
      <c r="A494" s="1151"/>
      <c r="B494" s="1150"/>
      <c r="C494" s="1150"/>
      <c r="D494" s="1150"/>
      <c r="E494" s="1150"/>
      <c r="F494" s="1150"/>
      <c r="G494" s="1150"/>
      <c r="H494" s="1150"/>
      <c r="I494" s="1150"/>
      <c r="J494" s="1150"/>
      <c r="K494" s="1150"/>
      <c r="L494" s="1150"/>
      <c r="M494" s="1150"/>
      <c r="N494" s="1150"/>
      <c r="O494" s="1150"/>
      <c r="P494" s="1150"/>
      <c r="Q494" s="1150"/>
      <c r="R494" s="1150"/>
      <c r="S494" s="1150"/>
      <c r="T494" s="1150"/>
      <c r="U494" s="1150"/>
      <c r="V494" s="1150"/>
      <c r="W494" s="1150"/>
      <c r="X494" s="1150"/>
    </row>
    <row r="495" ht="36.75" customHeight="1" spans="1:24">
      <c r="A495" s="1151"/>
      <c r="B495" s="1150"/>
      <c r="C495" s="1150"/>
      <c r="D495" s="1150"/>
      <c r="E495" s="1150"/>
      <c r="F495" s="1150"/>
      <c r="G495" s="1150"/>
      <c r="H495" s="1150"/>
      <c r="I495" s="1150"/>
      <c r="J495" s="1150"/>
      <c r="K495" s="1150"/>
      <c r="L495" s="1150"/>
      <c r="M495" s="1150"/>
      <c r="N495" s="1150"/>
      <c r="O495" s="1150"/>
      <c r="P495" s="1150"/>
      <c r="Q495" s="1150"/>
      <c r="R495" s="1150"/>
      <c r="S495" s="1150"/>
      <c r="T495" s="1150"/>
      <c r="U495" s="1150"/>
      <c r="V495" s="1150"/>
      <c r="W495" s="1150"/>
      <c r="X495" s="1150"/>
    </row>
    <row r="496" ht="36.75" customHeight="1" spans="1:24">
      <c r="A496" s="1151"/>
      <c r="B496" s="1150"/>
      <c r="C496" s="1150"/>
      <c r="D496" s="1150"/>
      <c r="E496" s="1150"/>
      <c r="F496" s="1150"/>
      <c r="G496" s="1150"/>
      <c r="H496" s="1150"/>
      <c r="I496" s="1150"/>
      <c r="J496" s="1150"/>
      <c r="K496" s="1150"/>
      <c r="L496" s="1150"/>
      <c r="M496" s="1150"/>
      <c r="N496" s="1150"/>
      <c r="O496" s="1150"/>
      <c r="P496" s="1150"/>
      <c r="Q496" s="1150"/>
      <c r="R496" s="1150"/>
      <c r="S496" s="1150"/>
      <c r="T496" s="1150"/>
      <c r="U496" s="1150"/>
      <c r="V496" s="1150"/>
      <c r="W496" s="1150"/>
      <c r="X496" s="1150"/>
    </row>
    <row r="497" ht="36.75" customHeight="1" spans="1:24">
      <c r="A497" s="1151"/>
      <c r="B497" s="1150"/>
      <c r="C497" s="1150"/>
      <c r="D497" s="1150"/>
      <c r="E497" s="1150"/>
      <c r="F497" s="1150"/>
      <c r="G497" s="1150"/>
      <c r="H497" s="1150"/>
      <c r="I497" s="1150"/>
      <c r="J497" s="1150"/>
      <c r="K497" s="1150"/>
      <c r="L497" s="1150"/>
      <c r="M497" s="1150"/>
      <c r="N497" s="1150"/>
      <c r="O497" s="1150"/>
      <c r="P497" s="1150"/>
      <c r="Q497" s="1150"/>
      <c r="R497" s="1150"/>
      <c r="S497" s="1150"/>
      <c r="T497" s="1150"/>
      <c r="U497" s="1150"/>
      <c r="V497" s="1150"/>
      <c r="W497" s="1150"/>
      <c r="X497" s="1150"/>
    </row>
    <row r="498" ht="36.75" customHeight="1" spans="1:24">
      <c r="A498" s="1151"/>
      <c r="B498" s="1150"/>
      <c r="C498" s="1150"/>
      <c r="D498" s="1150"/>
      <c r="E498" s="1150"/>
      <c r="F498" s="1150"/>
      <c r="G498" s="1150"/>
      <c r="H498" s="1150"/>
      <c r="I498" s="1150"/>
      <c r="J498" s="1150"/>
      <c r="K498" s="1150"/>
      <c r="L498" s="1150"/>
      <c r="M498" s="1150"/>
      <c r="N498" s="1150"/>
      <c r="O498" s="1150"/>
      <c r="P498" s="1150"/>
      <c r="Q498" s="1150"/>
      <c r="R498" s="1150"/>
      <c r="S498" s="1150"/>
      <c r="T498" s="1150"/>
      <c r="U498" s="1150"/>
      <c r="V498" s="1150"/>
      <c r="W498" s="1150"/>
      <c r="X498" s="1150"/>
    </row>
    <row r="499" ht="36.75" customHeight="1" spans="1:24">
      <c r="A499" s="1151"/>
      <c r="B499" s="1150"/>
      <c r="C499" s="1150"/>
      <c r="D499" s="1150"/>
      <c r="E499" s="1150"/>
      <c r="F499" s="1150"/>
      <c r="G499" s="1150"/>
      <c r="H499" s="1150"/>
      <c r="I499" s="1150"/>
      <c r="J499" s="1150"/>
      <c r="K499" s="1150"/>
      <c r="L499" s="1150"/>
      <c r="M499" s="1150"/>
      <c r="N499" s="1150"/>
      <c r="O499" s="1150"/>
      <c r="P499" s="1150"/>
      <c r="Q499" s="1150"/>
      <c r="R499" s="1150"/>
      <c r="S499" s="1150"/>
      <c r="T499" s="1150"/>
      <c r="U499" s="1150"/>
      <c r="V499" s="1150"/>
      <c r="W499" s="1150"/>
      <c r="X499" s="1150"/>
    </row>
    <row r="500" ht="36.75" customHeight="1" spans="1:24">
      <c r="A500" s="1151"/>
      <c r="B500" s="1150"/>
      <c r="C500" s="1150"/>
      <c r="D500" s="1150"/>
      <c r="E500" s="1150"/>
      <c r="F500" s="1150"/>
      <c r="G500" s="1150"/>
      <c r="H500" s="1150"/>
      <c r="I500" s="1150"/>
      <c r="J500" s="1150"/>
      <c r="K500" s="1150"/>
      <c r="L500" s="1150"/>
      <c r="M500" s="1150"/>
      <c r="N500" s="1150"/>
      <c r="O500" s="1150"/>
      <c r="P500" s="1150"/>
      <c r="Q500" s="1150"/>
      <c r="R500" s="1150"/>
      <c r="S500" s="1150"/>
      <c r="T500" s="1150"/>
      <c r="U500" s="1150"/>
      <c r="V500" s="1150"/>
      <c r="W500" s="1150"/>
      <c r="X500" s="1150"/>
    </row>
    <row r="501" ht="36.75" customHeight="1" spans="1:24">
      <c r="A501" s="1151"/>
      <c r="B501" s="1150"/>
      <c r="C501" s="1150"/>
      <c r="D501" s="1150"/>
      <c r="E501" s="1150"/>
      <c r="F501" s="1150"/>
      <c r="G501" s="1150"/>
      <c r="H501" s="1150"/>
      <c r="I501" s="1150"/>
      <c r="J501" s="1150"/>
      <c r="K501" s="1150"/>
      <c r="L501" s="1150"/>
      <c r="M501" s="1150"/>
      <c r="N501" s="1150"/>
      <c r="O501" s="1150"/>
      <c r="P501" s="1150"/>
      <c r="Q501" s="1150"/>
      <c r="R501" s="1150"/>
      <c r="S501" s="1150"/>
      <c r="T501" s="1150"/>
      <c r="U501" s="1150"/>
      <c r="V501" s="1150"/>
      <c r="W501" s="1150"/>
      <c r="X501" s="1150"/>
    </row>
    <row r="502" ht="36.75" customHeight="1" spans="1:24">
      <c r="A502" s="1151"/>
      <c r="B502" s="1150"/>
      <c r="C502" s="1150"/>
      <c r="D502" s="1150"/>
      <c r="E502" s="1150"/>
      <c r="F502" s="1150"/>
      <c r="G502" s="1150"/>
      <c r="H502" s="1150"/>
      <c r="I502" s="1150"/>
      <c r="J502" s="1150"/>
      <c r="K502" s="1150"/>
      <c r="L502" s="1150"/>
      <c r="M502" s="1150"/>
      <c r="N502" s="1150"/>
      <c r="O502" s="1150"/>
      <c r="P502" s="1150"/>
      <c r="Q502" s="1150"/>
      <c r="R502" s="1150"/>
      <c r="S502" s="1150"/>
      <c r="T502" s="1150"/>
      <c r="U502" s="1150"/>
      <c r="V502" s="1150"/>
      <c r="W502" s="1150"/>
      <c r="X502" s="1150"/>
    </row>
    <row r="503" ht="36.75" customHeight="1" spans="1:24">
      <c r="A503" s="1151"/>
      <c r="B503" s="1150"/>
      <c r="C503" s="1150"/>
      <c r="D503" s="1150"/>
      <c r="E503" s="1150"/>
      <c r="F503" s="1150"/>
      <c r="G503" s="1150"/>
      <c r="H503" s="1150"/>
      <c r="I503" s="1150"/>
      <c r="J503" s="1150"/>
      <c r="K503" s="1150"/>
      <c r="L503" s="1150"/>
      <c r="M503" s="1150"/>
      <c r="N503" s="1150"/>
      <c r="O503" s="1150"/>
      <c r="P503" s="1150"/>
      <c r="Q503" s="1150"/>
      <c r="R503" s="1150"/>
      <c r="S503" s="1150"/>
      <c r="T503" s="1150"/>
      <c r="U503" s="1150"/>
      <c r="V503" s="1150"/>
      <c r="W503" s="1150"/>
      <c r="X503" s="1150"/>
    </row>
    <row r="504" ht="36.75" customHeight="1" spans="1:24">
      <c r="A504" s="1151"/>
      <c r="B504" s="1150"/>
      <c r="C504" s="1150"/>
      <c r="D504" s="1150"/>
      <c r="E504" s="1150"/>
      <c r="F504" s="1150"/>
      <c r="G504" s="1150"/>
      <c r="H504" s="1150"/>
      <c r="I504" s="1150"/>
      <c r="J504" s="1150"/>
      <c r="K504" s="1150"/>
      <c r="L504" s="1150"/>
      <c r="M504" s="1150"/>
      <c r="N504" s="1150"/>
      <c r="O504" s="1150"/>
      <c r="P504" s="1150"/>
      <c r="Q504" s="1150"/>
      <c r="R504" s="1150"/>
      <c r="S504" s="1150"/>
      <c r="T504" s="1150"/>
      <c r="U504" s="1150"/>
      <c r="V504" s="1150"/>
      <c r="W504" s="1150"/>
      <c r="X504" s="1150"/>
    </row>
    <row r="505" ht="36.75" customHeight="1" spans="1:24">
      <c r="A505" s="1151"/>
      <c r="B505" s="1150"/>
      <c r="C505" s="1150"/>
      <c r="D505" s="1150"/>
      <c r="E505" s="1150"/>
      <c r="F505" s="1150"/>
      <c r="G505" s="1150"/>
      <c r="H505" s="1150"/>
      <c r="I505" s="1150"/>
      <c r="J505" s="1150"/>
      <c r="K505" s="1150"/>
      <c r="L505" s="1150"/>
      <c r="M505" s="1150"/>
      <c r="N505" s="1150"/>
      <c r="O505" s="1150"/>
      <c r="P505" s="1150"/>
      <c r="Q505" s="1150"/>
      <c r="R505" s="1150"/>
      <c r="S505" s="1150"/>
      <c r="T505" s="1150"/>
      <c r="U505" s="1150"/>
      <c r="V505" s="1150"/>
      <c r="W505" s="1150"/>
      <c r="X505" s="1150"/>
    </row>
    <row r="506" ht="36.75" customHeight="1" spans="1:24">
      <c r="A506" s="1151"/>
      <c r="B506" s="1150"/>
      <c r="C506" s="1150"/>
      <c r="D506" s="1150"/>
      <c r="E506" s="1150"/>
      <c r="F506" s="1150"/>
      <c r="G506" s="1150"/>
      <c r="H506" s="1150"/>
      <c r="I506" s="1150"/>
      <c r="J506" s="1150"/>
      <c r="K506" s="1150"/>
      <c r="L506" s="1150"/>
      <c r="M506" s="1150"/>
      <c r="N506" s="1150"/>
      <c r="O506" s="1150"/>
      <c r="P506" s="1150"/>
      <c r="Q506" s="1150"/>
      <c r="R506" s="1150"/>
      <c r="S506" s="1150"/>
      <c r="T506" s="1150"/>
      <c r="U506" s="1150"/>
      <c r="V506" s="1150"/>
      <c r="W506" s="1150"/>
      <c r="X506" s="1150"/>
    </row>
    <row r="507" ht="36.75" customHeight="1" spans="1:24">
      <c r="A507" s="1151"/>
      <c r="B507" s="1150"/>
      <c r="C507" s="1150"/>
      <c r="D507" s="1150"/>
      <c r="E507" s="1150"/>
      <c r="F507" s="1150"/>
      <c r="G507" s="1150"/>
      <c r="H507" s="1150"/>
      <c r="I507" s="1150"/>
      <c r="J507" s="1150"/>
      <c r="K507" s="1150"/>
      <c r="L507" s="1150"/>
      <c r="M507" s="1150"/>
      <c r="N507" s="1150"/>
      <c r="O507" s="1150"/>
      <c r="P507" s="1150"/>
      <c r="Q507" s="1150"/>
      <c r="R507" s="1150"/>
      <c r="S507" s="1150"/>
      <c r="T507" s="1150"/>
      <c r="U507" s="1150"/>
      <c r="V507" s="1150"/>
      <c r="W507" s="1150"/>
      <c r="X507" s="1150"/>
    </row>
    <row r="508" ht="36.75" customHeight="1" spans="1:24">
      <c r="A508" s="1151"/>
      <c r="B508" s="1150"/>
      <c r="C508" s="1150"/>
      <c r="D508" s="1150"/>
      <c r="E508" s="1150"/>
      <c r="F508" s="1150"/>
      <c r="G508" s="1150"/>
      <c r="H508" s="1150"/>
      <c r="I508" s="1150"/>
      <c r="J508" s="1150"/>
      <c r="K508" s="1150"/>
      <c r="L508" s="1150"/>
      <c r="M508" s="1150"/>
      <c r="N508" s="1150"/>
      <c r="O508" s="1150"/>
      <c r="P508" s="1150"/>
      <c r="Q508" s="1150"/>
      <c r="R508" s="1150"/>
      <c r="S508" s="1150"/>
      <c r="T508" s="1150"/>
      <c r="U508" s="1150"/>
      <c r="V508" s="1150"/>
      <c r="W508" s="1150"/>
      <c r="X508" s="1150"/>
    </row>
    <row r="509" ht="36.75" customHeight="1" spans="1:24">
      <c r="A509" s="1151"/>
      <c r="B509" s="1150"/>
      <c r="C509" s="1150"/>
      <c r="D509" s="1150"/>
      <c r="E509" s="1150"/>
      <c r="F509" s="1150"/>
      <c r="G509" s="1150"/>
      <c r="H509" s="1150"/>
      <c r="I509" s="1150"/>
      <c r="J509" s="1150"/>
      <c r="K509" s="1150"/>
      <c r="L509" s="1150"/>
      <c r="M509" s="1150"/>
      <c r="N509" s="1150"/>
      <c r="O509" s="1150"/>
      <c r="P509" s="1150"/>
      <c r="Q509" s="1150"/>
      <c r="R509" s="1150"/>
      <c r="S509" s="1150"/>
      <c r="T509" s="1150"/>
      <c r="U509" s="1150"/>
      <c r="V509" s="1150"/>
      <c r="W509" s="1150"/>
      <c r="X509" s="1150"/>
    </row>
    <row r="510" ht="36.75" customHeight="1" spans="1:24">
      <c r="A510" s="1151"/>
      <c r="B510" s="1150"/>
      <c r="C510" s="1150"/>
      <c r="D510" s="1150"/>
      <c r="E510" s="1150"/>
      <c r="F510" s="1150"/>
      <c r="G510" s="1150"/>
      <c r="H510" s="1150"/>
      <c r="I510" s="1150"/>
      <c r="J510" s="1150"/>
      <c r="K510" s="1150"/>
      <c r="L510" s="1150"/>
      <c r="M510" s="1150"/>
      <c r="N510" s="1150"/>
      <c r="O510" s="1150"/>
      <c r="P510" s="1150"/>
      <c r="Q510" s="1150"/>
      <c r="R510" s="1150"/>
      <c r="S510" s="1150"/>
      <c r="T510" s="1150"/>
      <c r="U510" s="1150"/>
      <c r="V510" s="1150"/>
      <c r="W510" s="1150"/>
      <c r="X510" s="1150"/>
    </row>
    <row r="511" ht="36.75" customHeight="1" spans="1:24">
      <c r="A511" s="1151"/>
      <c r="B511" s="1150"/>
      <c r="C511" s="1150"/>
      <c r="D511" s="1150"/>
      <c r="E511" s="1150"/>
      <c r="F511" s="1150"/>
      <c r="G511" s="1150"/>
      <c r="H511" s="1150"/>
      <c r="I511" s="1150"/>
      <c r="J511" s="1150"/>
      <c r="K511" s="1150"/>
      <c r="L511" s="1150"/>
      <c r="M511" s="1150"/>
      <c r="N511" s="1150"/>
      <c r="O511" s="1150"/>
      <c r="P511" s="1150"/>
      <c r="Q511" s="1150"/>
      <c r="R511" s="1150"/>
      <c r="S511" s="1150"/>
      <c r="T511" s="1150"/>
      <c r="U511" s="1150"/>
      <c r="V511" s="1150"/>
      <c r="W511" s="1150"/>
      <c r="X511" s="1150"/>
    </row>
    <row r="512" ht="36.75" customHeight="1" spans="1:24">
      <c r="A512" s="1151"/>
      <c r="B512" s="1150"/>
      <c r="C512" s="1150"/>
      <c r="D512" s="1150"/>
      <c r="E512" s="1150"/>
      <c r="F512" s="1150"/>
      <c r="G512" s="1150"/>
      <c r="H512" s="1150"/>
      <c r="I512" s="1150"/>
      <c r="J512" s="1150"/>
      <c r="K512" s="1150"/>
      <c r="L512" s="1150"/>
      <c r="M512" s="1150"/>
      <c r="N512" s="1150"/>
      <c r="O512" s="1150"/>
      <c r="P512" s="1150"/>
      <c r="Q512" s="1150"/>
      <c r="R512" s="1150"/>
      <c r="S512" s="1150"/>
      <c r="T512" s="1150"/>
      <c r="U512" s="1150"/>
      <c r="V512" s="1150"/>
      <c r="W512" s="1150"/>
      <c r="X512" s="1150"/>
    </row>
    <row r="513" ht="36.75" customHeight="1" spans="1:24">
      <c r="A513" s="1151"/>
      <c r="B513" s="1150"/>
      <c r="C513" s="1150"/>
      <c r="D513" s="1150"/>
      <c r="E513" s="1150"/>
      <c r="F513" s="1150"/>
      <c r="G513" s="1150"/>
      <c r="H513" s="1150"/>
      <c r="I513" s="1150"/>
      <c r="J513" s="1150"/>
      <c r="K513" s="1150"/>
      <c r="L513" s="1150"/>
      <c r="M513" s="1150"/>
      <c r="N513" s="1150"/>
      <c r="O513" s="1150"/>
      <c r="P513" s="1150"/>
      <c r="Q513" s="1150"/>
      <c r="R513" s="1150"/>
      <c r="S513" s="1150"/>
      <c r="T513" s="1150"/>
      <c r="U513" s="1150"/>
      <c r="V513" s="1150"/>
      <c r="W513" s="1150"/>
      <c r="X513" s="1150"/>
    </row>
    <row r="514" ht="36.75" customHeight="1" spans="1:24">
      <c r="A514" s="1151"/>
      <c r="B514" s="1150"/>
      <c r="C514" s="1150"/>
      <c r="D514" s="1150"/>
      <c r="E514" s="1150"/>
      <c r="F514" s="1150"/>
      <c r="G514" s="1150"/>
      <c r="H514" s="1150"/>
      <c r="I514" s="1150"/>
      <c r="J514" s="1150"/>
      <c r="K514" s="1150"/>
      <c r="L514" s="1150"/>
      <c r="M514" s="1150"/>
      <c r="N514" s="1150"/>
      <c r="O514" s="1150"/>
      <c r="P514" s="1150"/>
      <c r="Q514" s="1150"/>
      <c r="R514" s="1150"/>
      <c r="S514" s="1150"/>
      <c r="T514" s="1150"/>
      <c r="U514" s="1150"/>
      <c r="V514" s="1150"/>
      <c r="W514" s="1150"/>
      <c r="X514" s="1150"/>
    </row>
    <row r="515" ht="36.75" customHeight="1" spans="1:24">
      <c r="A515" s="1151"/>
      <c r="B515" s="1150"/>
      <c r="C515" s="1150"/>
      <c r="D515" s="1150"/>
      <c r="E515" s="1150"/>
      <c r="F515" s="1150"/>
      <c r="G515" s="1150"/>
      <c r="H515" s="1150"/>
      <c r="I515" s="1150"/>
      <c r="J515" s="1150"/>
      <c r="K515" s="1150"/>
      <c r="L515" s="1150"/>
      <c r="M515" s="1150"/>
      <c r="N515" s="1150"/>
      <c r="O515" s="1150"/>
      <c r="P515" s="1150"/>
      <c r="Q515" s="1150"/>
      <c r="R515" s="1150"/>
      <c r="S515" s="1150"/>
      <c r="T515" s="1150"/>
      <c r="U515" s="1150"/>
      <c r="V515" s="1150"/>
      <c r="W515" s="1150"/>
      <c r="X515" s="1150"/>
    </row>
    <row r="516" ht="36.75" customHeight="1" spans="1:24">
      <c r="A516" s="1151"/>
      <c r="B516" s="1150"/>
      <c r="C516" s="1150"/>
      <c r="D516" s="1150"/>
      <c r="E516" s="1150"/>
      <c r="F516" s="1150"/>
      <c r="G516" s="1150"/>
      <c r="H516" s="1150"/>
      <c r="I516" s="1150"/>
      <c r="J516" s="1150"/>
      <c r="K516" s="1150"/>
      <c r="L516" s="1150"/>
      <c r="M516" s="1150"/>
      <c r="N516" s="1150"/>
      <c r="O516" s="1150"/>
      <c r="P516" s="1150"/>
      <c r="Q516" s="1150"/>
      <c r="R516" s="1150"/>
      <c r="S516" s="1150"/>
      <c r="T516" s="1150"/>
      <c r="U516" s="1150"/>
      <c r="V516" s="1150"/>
      <c r="W516" s="1150"/>
      <c r="X516" s="1150"/>
    </row>
    <row r="517" ht="36.75" customHeight="1" spans="1:24">
      <c r="A517" s="1151"/>
      <c r="B517" s="1150"/>
      <c r="C517" s="1150"/>
      <c r="D517" s="1150"/>
      <c r="E517" s="1150"/>
      <c r="F517" s="1150"/>
      <c r="G517" s="1150"/>
      <c r="H517" s="1150"/>
      <c r="I517" s="1150"/>
      <c r="J517" s="1150"/>
      <c r="K517" s="1150"/>
      <c r="L517" s="1150"/>
      <c r="M517" s="1150"/>
      <c r="N517" s="1150"/>
      <c r="O517" s="1150"/>
      <c r="P517" s="1150"/>
      <c r="Q517" s="1150"/>
      <c r="R517" s="1150"/>
      <c r="S517" s="1150"/>
      <c r="T517" s="1150"/>
      <c r="U517" s="1150"/>
      <c r="V517" s="1150"/>
      <c r="W517" s="1150"/>
      <c r="X517" s="1150"/>
    </row>
    <row r="518" ht="36.75" customHeight="1" spans="1:24">
      <c r="A518" s="1151"/>
      <c r="B518" s="1150"/>
      <c r="C518" s="1150"/>
      <c r="D518" s="1150"/>
      <c r="E518" s="1150"/>
      <c r="F518" s="1150"/>
      <c r="G518" s="1150"/>
      <c r="H518" s="1150"/>
      <c r="I518" s="1150"/>
      <c r="J518" s="1150"/>
      <c r="K518" s="1150"/>
      <c r="L518" s="1150"/>
      <c r="M518" s="1150"/>
      <c r="N518" s="1150"/>
      <c r="O518" s="1150"/>
      <c r="P518" s="1150"/>
      <c r="Q518" s="1150"/>
      <c r="R518" s="1150"/>
      <c r="S518" s="1150"/>
      <c r="T518" s="1150"/>
      <c r="U518" s="1150"/>
      <c r="V518" s="1150"/>
      <c r="W518" s="1150"/>
      <c r="X518" s="1150"/>
    </row>
    <row r="519" ht="36.75" customHeight="1" spans="1:24">
      <c r="A519" s="1151"/>
      <c r="B519" s="1150"/>
      <c r="C519" s="1150"/>
      <c r="D519" s="1150"/>
      <c r="E519" s="1150"/>
      <c r="F519" s="1150"/>
      <c r="G519" s="1150"/>
      <c r="H519" s="1150"/>
      <c r="I519" s="1150"/>
      <c r="J519" s="1150"/>
      <c r="K519" s="1150"/>
      <c r="L519" s="1150"/>
      <c r="M519" s="1150"/>
      <c r="N519" s="1150"/>
      <c r="O519" s="1150"/>
      <c r="P519" s="1150"/>
      <c r="Q519" s="1150"/>
      <c r="R519" s="1150"/>
      <c r="S519" s="1150"/>
      <c r="T519" s="1150"/>
      <c r="U519" s="1150"/>
      <c r="V519" s="1150"/>
      <c r="W519" s="1150"/>
      <c r="X519" s="1150"/>
    </row>
    <row r="520" ht="36.75" customHeight="1" spans="1:24">
      <c r="A520" s="1151"/>
      <c r="B520" s="1150"/>
      <c r="C520" s="1150"/>
      <c r="D520" s="1150"/>
      <c r="E520" s="1150"/>
      <c r="F520" s="1150"/>
      <c r="G520" s="1150"/>
      <c r="H520" s="1150"/>
      <c r="I520" s="1150"/>
      <c r="J520" s="1150"/>
      <c r="K520" s="1150"/>
      <c r="L520" s="1150"/>
      <c r="M520" s="1150"/>
      <c r="N520" s="1150"/>
      <c r="O520" s="1150"/>
      <c r="P520" s="1150"/>
      <c r="Q520" s="1150"/>
      <c r="R520" s="1150"/>
      <c r="S520" s="1150"/>
      <c r="T520" s="1150"/>
      <c r="U520" s="1150"/>
      <c r="V520" s="1150"/>
      <c r="W520" s="1150"/>
      <c r="X520" s="1150"/>
    </row>
    <row r="521" ht="36.75" customHeight="1" spans="1:24">
      <c r="A521" s="1151"/>
      <c r="B521" s="1150"/>
      <c r="C521" s="1150"/>
      <c r="D521" s="1150"/>
      <c r="E521" s="1150"/>
      <c r="F521" s="1150"/>
      <c r="G521" s="1150"/>
      <c r="H521" s="1150"/>
      <c r="I521" s="1150"/>
      <c r="J521" s="1150"/>
      <c r="K521" s="1150"/>
      <c r="L521" s="1150"/>
      <c r="M521" s="1150"/>
      <c r="N521" s="1150"/>
      <c r="O521" s="1150"/>
      <c r="P521" s="1150"/>
      <c r="Q521" s="1150"/>
      <c r="R521" s="1150"/>
      <c r="S521" s="1150"/>
      <c r="T521" s="1150"/>
      <c r="U521" s="1150"/>
      <c r="V521" s="1150"/>
      <c r="W521" s="1150"/>
      <c r="X521" s="1150"/>
    </row>
    <row r="522" ht="36.75" customHeight="1" spans="1:24">
      <c r="A522" s="1151"/>
      <c r="B522" s="1150"/>
      <c r="C522" s="1150"/>
      <c r="D522" s="1150"/>
      <c r="E522" s="1150"/>
      <c r="F522" s="1150"/>
      <c r="G522" s="1150"/>
      <c r="H522" s="1150"/>
      <c r="I522" s="1150"/>
      <c r="J522" s="1150"/>
      <c r="K522" s="1150"/>
      <c r="L522" s="1150"/>
      <c r="M522" s="1150"/>
      <c r="N522" s="1150"/>
      <c r="O522" s="1150"/>
      <c r="P522" s="1150"/>
      <c r="Q522" s="1150"/>
      <c r="R522" s="1150"/>
      <c r="S522" s="1150"/>
      <c r="T522" s="1150"/>
      <c r="U522" s="1150"/>
      <c r="V522" s="1150"/>
      <c r="W522" s="1150"/>
      <c r="X522" s="1150"/>
    </row>
    <row r="523" ht="36.75" customHeight="1" spans="1:24">
      <c r="A523" s="1151"/>
      <c r="B523" s="1150"/>
      <c r="C523" s="1150"/>
      <c r="D523" s="1150"/>
      <c r="E523" s="1150"/>
      <c r="F523" s="1150"/>
      <c r="G523" s="1150"/>
      <c r="H523" s="1150"/>
      <c r="I523" s="1150"/>
      <c r="J523" s="1150"/>
      <c r="K523" s="1150"/>
      <c r="L523" s="1150"/>
      <c r="M523" s="1150"/>
      <c r="N523" s="1150"/>
      <c r="O523" s="1150"/>
      <c r="P523" s="1150"/>
      <c r="Q523" s="1150"/>
      <c r="R523" s="1150"/>
      <c r="S523" s="1150"/>
      <c r="T523" s="1150"/>
      <c r="U523" s="1150"/>
      <c r="V523" s="1150"/>
      <c r="W523" s="1150"/>
      <c r="X523" s="1150"/>
    </row>
    <row r="524" ht="36.75" customHeight="1" spans="1:24">
      <c r="A524" s="1151"/>
      <c r="B524" s="1150"/>
      <c r="C524" s="1150"/>
      <c r="D524" s="1150"/>
      <c r="E524" s="1150"/>
      <c r="F524" s="1150"/>
      <c r="G524" s="1150"/>
      <c r="H524" s="1150"/>
      <c r="I524" s="1150"/>
      <c r="J524" s="1150"/>
      <c r="K524" s="1150"/>
      <c r="L524" s="1150"/>
      <c r="M524" s="1150"/>
      <c r="N524" s="1150"/>
      <c r="O524" s="1150"/>
      <c r="P524" s="1150"/>
      <c r="Q524" s="1150"/>
      <c r="R524" s="1150"/>
      <c r="S524" s="1150"/>
      <c r="T524" s="1150"/>
      <c r="U524" s="1150"/>
      <c r="V524" s="1150"/>
      <c r="W524" s="1150"/>
      <c r="X524" s="1150"/>
    </row>
    <row r="525" ht="36.75" customHeight="1" spans="1:24">
      <c r="A525" s="1151"/>
      <c r="B525" s="1150"/>
      <c r="C525" s="1150"/>
      <c r="D525" s="1150"/>
      <c r="E525" s="1150"/>
      <c r="F525" s="1150"/>
      <c r="G525" s="1150"/>
      <c r="H525" s="1150"/>
      <c r="I525" s="1150"/>
      <c r="J525" s="1150"/>
      <c r="K525" s="1150"/>
      <c r="L525" s="1150"/>
      <c r="M525" s="1150"/>
      <c r="N525" s="1150"/>
      <c r="O525" s="1150"/>
      <c r="P525" s="1150"/>
      <c r="Q525" s="1150"/>
      <c r="R525" s="1150"/>
      <c r="S525" s="1150"/>
      <c r="T525" s="1150"/>
      <c r="U525" s="1150"/>
      <c r="V525" s="1150"/>
      <c r="W525" s="1150"/>
      <c r="X525" s="1150"/>
    </row>
    <row r="526" ht="36.75" customHeight="1" spans="1:24">
      <c r="A526" s="1151"/>
      <c r="B526" s="1150"/>
      <c r="C526" s="1150"/>
      <c r="D526" s="1150"/>
      <c r="E526" s="1150"/>
      <c r="F526" s="1150"/>
      <c r="G526" s="1150"/>
      <c r="H526" s="1150"/>
      <c r="I526" s="1150"/>
      <c r="J526" s="1150"/>
      <c r="K526" s="1150"/>
      <c r="L526" s="1150"/>
      <c r="M526" s="1150"/>
      <c r="N526" s="1150"/>
      <c r="O526" s="1150"/>
      <c r="P526" s="1150"/>
      <c r="Q526" s="1150"/>
      <c r="R526" s="1150"/>
      <c r="S526" s="1150"/>
      <c r="T526" s="1150"/>
      <c r="U526" s="1150"/>
      <c r="V526" s="1150"/>
      <c r="W526" s="1150"/>
      <c r="X526" s="1150"/>
    </row>
    <row r="527" ht="36.75" customHeight="1" spans="1:24">
      <c r="A527" s="1151"/>
      <c r="B527" s="1150"/>
      <c r="C527" s="1150"/>
      <c r="D527" s="1150"/>
      <c r="E527" s="1150"/>
      <c r="F527" s="1150"/>
      <c r="G527" s="1150"/>
      <c r="H527" s="1150"/>
      <c r="I527" s="1150"/>
      <c r="J527" s="1150"/>
      <c r="K527" s="1150"/>
      <c r="L527" s="1150"/>
      <c r="M527" s="1150"/>
      <c r="N527" s="1150"/>
      <c r="O527" s="1150"/>
      <c r="P527" s="1150"/>
      <c r="Q527" s="1150"/>
      <c r="R527" s="1150"/>
      <c r="S527" s="1150"/>
      <c r="T527" s="1150"/>
      <c r="U527" s="1150"/>
      <c r="V527" s="1150"/>
      <c r="W527" s="1150"/>
      <c r="X527" s="1150"/>
    </row>
    <row r="528" ht="36.75" customHeight="1" spans="1:24">
      <c r="A528" s="1151"/>
      <c r="B528" s="1150"/>
      <c r="C528" s="1150"/>
      <c r="D528" s="1150"/>
      <c r="E528" s="1150"/>
      <c r="F528" s="1150"/>
      <c r="G528" s="1150"/>
      <c r="H528" s="1150"/>
      <c r="I528" s="1150"/>
      <c r="J528" s="1150"/>
      <c r="K528" s="1150"/>
      <c r="L528" s="1150"/>
      <c r="M528" s="1150"/>
      <c r="N528" s="1150"/>
      <c r="O528" s="1150"/>
      <c r="P528" s="1150"/>
      <c r="Q528" s="1150"/>
      <c r="R528" s="1150"/>
      <c r="S528" s="1150"/>
      <c r="T528" s="1150"/>
      <c r="U528" s="1150"/>
      <c r="V528" s="1150"/>
      <c r="W528" s="1150"/>
      <c r="X528" s="1150"/>
    </row>
    <row r="529" ht="36.75" customHeight="1" spans="1:24">
      <c r="A529" s="1151"/>
      <c r="B529" s="1150"/>
      <c r="C529" s="1150"/>
      <c r="D529" s="1150"/>
      <c r="E529" s="1150"/>
      <c r="F529" s="1150"/>
      <c r="G529" s="1150"/>
      <c r="H529" s="1150"/>
      <c r="I529" s="1150"/>
      <c r="J529" s="1150"/>
      <c r="K529" s="1150"/>
      <c r="L529" s="1150"/>
      <c r="M529" s="1150"/>
      <c r="N529" s="1150"/>
      <c r="O529" s="1150"/>
      <c r="P529" s="1150"/>
      <c r="Q529" s="1150"/>
      <c r="R529" s="1150"/>
      <c r="S529" s="1150"/>
      <c r="T529" s="1150"/>
      <c r="U529" s="1150"/>
      <c r="V529" s="1150"/>
      <c r="W529" s="1150"/>
      <c r="X529" s="1150"/>
    </row>
    <row r="530" ht="36.75" customHeight="1" spans="1:24">
      <c r="A530" s="1151"/>
      <c r="B530" s="1150"/>
      <c r="C530" s="1150"/>
      <c r="D530" s="1150"/>
      <c r="E530" s="1150"/>
      <c r="F530" s="1150"/>
      <c r="G530" s="1150"/>
      <c r="H530" s="1150"/>
      <c r="I530" s="1150"/>
      <c r="J530" s="1150"/>
      <c r="K530" s="1150"/>
      <c r="L530" s="1150"/>
      <c r="M530" s="1150"/>
      <c r="N530" s="1150"/>
      <c r="O530" s="1150"/>
      <c r="P530" s="1150"/>
      <c r="Q530" s="1150"/>
      <c r="R530" s="1150"/>
      <c r="S530" s="1150"/>
      <c r="T530" s="1150"/>
      <c r="U530" s="1150"/>
      <c r="V530" s="1150"/>
      <c r="W530" s="1150"/>
      <c r="X530" s="1150"/>
    </row>
    <row r="531" ht="36.75" customHeight="1" spans="1:24">
      <c r="A531" s="1151"/>
      <c r="B531" s="1150"/>
      <c r="C531" s="1150"/>
      <c r="D531" s="1150"/>
      <c r="E531" s="1150"/>
      <c r="F531" s="1150"/>
      <c r="G531" s="1150"/>
      <c r="H531" s="1150"/>
      <c r="I531" s="1150"/>
      <c r="J531" s="1150"/>
      <c r="K531" s="1150"/>
      <c r="L531" s="1150"/>
      <c r="M531" s="1150"/>
      <c r="N531" s="1150"/>
      <c r="O531" s="1150"/>
      <c r="P531" s="1150"/>
      <c r="Q531" s="1150"/>
      <c r="R531" s="1150"/>
      <c r="S531" s="1150"/>
      <c r="T531" s="1150"/>
      <c r="U531" s="1150"/>
      <c r="V531" s="1150"/>
      <c r="W531" s="1150"/>
      <c r="X531" s="1150"/>
    </row>
    <row r="532" ht="36.75" customHeight="1" spans="1:24">
      <c r="A532" s="1151"/>
      <c r="B532" s="1150"/>
      <c r="C532" s="1150"/>
      <c r="D532" s="1150"/>
      <c r="E532" s="1150"/>
      <c r="F532" s="1150"/>
      <c r="G532" s="1150"/>
      <c r="H532" s="1150"/>
      <c r="I532" s="1150"/>
      <c r="J532" s="1150"/>
      <c r="K532" s="1150"/>
      <c r="L532" s="1150"/>
      <c r="M532" s="1150"/>
      <c r="N532" s="1150"/>
      <c r="O532" s="1150"/>
      <c r="P532" s="1150"/>
      <c r="Q532" s="1150"/>
      <c r="R532" s="1150"/>
      <c r="S532" s="1150"/>
      <c r="T532" s="1150"/>
      <c r="U532" s="1150"/>
      <c r="V532" s="1150"/>
      <c r="W532" s="1150"/>
      <c r="X532" s="1150"/>
    </row>
    <row r="533" ht="36.75" customHeight="1" spans="1:24">
      <c r="A533" s="1151"/>
      <c r="B533" s="1150"/>
      <c r="C533" s="1150"/>
      <c r="D533" s="1150"/>
      <c r="E533" s="1150"/>
      <c r="F533" s="1150"/>
      <c r="G533" s="1150"/>
      <c r="H533" s="1150"/>
      <c r="I533" s="1150"/>
      <c r="J533" s="1150"/>
      <c r="K533" s="1150"/>
      <c r="L533" s="1150"/>
      <c r="M533" s="1150"/>
      <c r="N533" s="1150"/>
      <c r="O533" s="1150"/>
      <c r="P533" s="1150"/>
      <c r="Q533" s="1150"/>
      <c r="R533" s="1150"/>
      <c r="S533" s="1150"/>
      <c r="T533" s="1150"/>
      <c r="U533" s="1150"/>
      <c r="V533" s="1150"/>
      <c r="W533" s="1150"/>
      <c r="X533" s="1150"/>
    </row>
    <row r="534" ht="36.75" customHeight="1" spans="1:24">
      <c r="A534" s="1151"/>
      <c r="B534" s="1150"/>
      <c r="C534" s="1150"/>
      <c r="D534" s="1150"/>
      <c r="E534" s="1150"/>
      <c r="F534" s="1150"/>
      <c r="G534" s="1150"/>
      <c r="H534" s="1150"/>
      <c r="I534" s="1150"/>
      <c r="J534" s="1150"/>
      <c r="K534" s="1150"/>
      <c r="L534" s="1150"/>
      <c r="M534" s="1150"/>
      <c r="N534" s="1150"/>
      <c r="O534" s="1150"/>
      <c r="P534" s="1150"/>
      <c r="Q534" s="1150"/>
      <c r="R534" s="1150"/>
      <c r="S534" s="1150"/>
      <c r="T534" s="1150"/>
      <c r="U534" s="1150"/>
      <c r="V534" s="1150"/>
      <c r="W534" s="1150"/>
      <c r="X534" s="1150"/>
    </row>
    <row r="535" ht="36.75" customHeight="1" spans="1:24">
      <c r="A535" s="1151"/>
      <c r="B535" s="1150"/>
      <c r="C535" s="1150"/>
      <c r="D535" s="1150"/>
      <c r="E535" s="1150"/>
      <c r="F535" s="1150"/>
      <c r="G535" s="1150"/>
      <c r="H535" s="1150"/>
      <c r="I535" s="1150"/>
      <c r="J535" s="1150"/>
      <c r="K535" s="1150"/>
      <c r="L535" s="1150"/>
      <c r="M535" s="1150"/>
      <c r="N535" s="1150"/>
      <c r="O535" s="1150"/>
      <c r="P535" s="1150"/>
      <c r="Q535" s="1150"/>
      <c r="R535" s="1150"/>
      <c r="S535" s="1150"/>
      <c r="T535" s="1150"/>
      <c r="U535" s="1150"/>
      <c r="V535" s="1150"/>
      <c r="W535" s="1150"/>
      <c r="X535" s="1150"/>
    </row>
    <row r="536" ht="36.75" customHeight="1" spans="1:24">
      <c r="A536" s="1151"/>
      <c r="B536" s="1150"/>
      <c r="C536" s="1150"/>
      <c r="D536" s="1150"/>
      <c r="E536" s="1150"/>
      <c r="F536" s="1150"/>
      <c r="G536" s="1150"/>
      <c r="H536" s="1150"/>
      <c r="I536" s="1150"/>
      <c r="J536" s="1150"/>
      <c r="K536" s="1150"/>
      <c r="L536" s="1150"/>
      <c r="M536" s="1150"/>
      <c r="N536" s="1150"/>
      <c r="O536" s="1150"/>
      <c r="P536" s="1150"/>
      <c r="Q536" s="1150"/>
      <c r="R536" s="1150"/>
      <c r="S536" s="1150"/>
      <c r="T536" s="1150"/>
      <c r="U536" s="1150"/>
      <c r="V536" s="1150"/>
      <c r="W536" s="1150"/>
      <c r="X536" s="1150"/>
    </row>
    <row r="537" ht="36.75" customHeight="1" spans="1:24">
      <c r="A537" s="1151"/>
      <c r="B537" s="1150"/>
      <c r="C537" s="1150"/>
      <c r="D537" s="1150"/>
      <c r="E537" s="1150"/>
      <c r="F537" s="1150"/>
      <c r="G537" s="1150"/>
      <c r="H537" s="1150"/>
      <c r="I537" s="1150"/>
      <c r="J537" s="1150"/>
      <c r="K537" s="1150"/>
      <c r="L537" s="1150"/>
      <c r="M537" s="1150"/>
      <c r="N537" s="1150"/>
      <c r="O537" s="1150"/>
      <c r="P537" s="1150"/>
      <c r="Q537" s="1150"/>
      <c r="R537" s="1150"/>
      <c r="S537" s="1150"/>
      <c r="T537" s="1150"/>
      <c r="U537" s="1150"/>
      <c r="V537" s="1150"/>
      <c r="W537" s="1150"/>
      <c r="X537" s="1150"/>
    </row>
    <row r="538" ht="36.75" customHeight="1" spans="1:24">
      <c r="A538" s="1151"/>
      <c r="B538" s="1150"/>
      <c r="C538" s="1150"/>
      <c r="D538" s="1150"/>
      <c r="E538" s="1150"/>
      <c r="F538" s="1150"/>
      <c r="G538" s="1150"/>
      <c r="H538" s="1150"/>
      <c r="I538" s="1150"/>
      <c r="J538" s="1150"/>
      <c r="K538" s="1150"/>
      <c r="L538" s="1150"/>
      <c r="M538" s="1150"/>
      <c r="N538" s="1150"/>
      <c r="O538" s="1150"/>
      <c r="P538" s="1150"/>
      <c r="Q538" s="1150"/>
      <c r="R538" s="1150"/>
      <c r="S538" s="1150"/>
      <c r="T538" s="1150"/>
      <c r="U538" s="1150"/>
      <c r="V538" s="1150"/>
      <c r="W538" s="1150"/>
      <c r="X538" s="1150"/>
    </row>
    <row r="539" ht="36.75" customHeight="1" spans="1:24">
      <c r="A539" s="1151"/>
      <c r="B539" s="1150"/>
      <c r="C539" s="1150"/>
      <c r="D539" s="1150"/>
      <c r="E539" s="1150"/>
      <c r="F539" s="1150"/>
      <c r="G539" s="1150"/>
      <c r="H539" s="1150"/>
      <c r="I539" s="1150"/>
      <c r="J539" s="1150"/>
      <c r="K539" s="1150"/>
      <c r="L539" s="1150"/>
      <c r="M539" s="1150"/>
      <c r="N539" s="1150"/>
      <c r="O539" s="1150"/>
      <c r="P539" s="1150"/>
      <c r="Q539" s="1150"/>
      <c r="R539" s="1150"/>
      <c r="S539" s="1150"/>
      <c r="T539" s="1150"/>
      <c r="U539" s="1150"/>
      <c r="V539" s="1150"/>
      <c r="W539" s="1150"/>
      <c r="X539" s="1150"/>
    </row>
    <row r="540" ht="36.75" customHeight="1" spans="1:24">
      <c r="A540" s="1151"/>
      <c r="B540" s="1150"/>
      <c r="C540" s="1150"/>
      <c r="D540" s="1150"/>
      <c r="E540" s="1150"/>
      <c r="F540" s="1150"/>
      <c r="G540" s="1150"/>
      <c r="H540" s="1150"/>
      <c r="I540" s="1150"/>
      <c r="J540" s="1150"/>
      <c r="K540" s="1150"/>
      <c r="L540" s="1150"/>
      <c r="M540" s="1150"/>
      <c r="N540" s="1150"/>
      <c r="O540" s="1150"/>
      <c r="P540" s="1150"/>
      <c r="Q540" s="1150"/>
      <c r="R540" s="1150"/>
      <c r="S540" s="1150"/>
      <c r="T540" s="1150"/>
      <c r="U540" s="1150"/>
      <c r="V540" s="1150"/>
      <c r="W540" s="1150"/>
      <c r="X540" s="1150"/>
    </row>
    <row r="541" ht="36.75" customHeight="1" spans="1:24">
      <c r="A541" s="1151"/>
      <c r="B541" s="1150"/>
      <c r="C541" s="1150"/>
      <c r="D541" s="1150"/>
      <c r="E541" s="1150"/>
      <c r="F541" s="1150"/>
      <c r="G541" s="1150"/>
      <c r="H541" s="1150"/>
      <c r="I541" s="1150"/>
      <c r="J541" s="1150"/>
      <c r="K541" s="1150"/>
      <c r="L541" s="1150"/>
      <c r="M541" s="1150"/>
      <c r="N541" s="1150"/>
      <c r="O541" s="1150"/>
      <c r="P541" s="1150"/>
      <c r="Q541" s="1150"/>
      <c r="R541" s="1150"/>
      <c r="S541" s="1150"/>
      <c r="T541" s="1150"/>
      <c r="U541" s="1150"/>
      <c r="V541" s="1150"/>
      <c r="W541" s="1150"/>
      <c r="X541" s="1150"/>
    </row>
    <row r="542" ht="36.75" customHeight="1" spans="1:24">
      <c r="A542" s="1151"/>
      <c r="B542" s="1150"/>
      <c r="C542" s="1150"/>
      <c r="D542" s="1150"/>
      <c r="E542" s="1150"/>
      <c r="F542" s="1150"/>
      <c r="G542" s="1150"/>
      <c r="H542" s="1150"/>
      <c r="I542" s="1150"/>
      <c r="J542" s="1150"/>
      <c r="K542" s="1150"/>
      <c r="L542" s="1150"/>
      <c r="M542" s="1150"/>
      <c r="N542" s="1150"/>
      <c r="O542" s="1150"/>
      <c r="P542" s="1150"/>
      <c r="Q542" s="1150"/>
      <c r="R542" s="1150"/>
      <c r="S542" s="1150"/>
      <c r="T542" s="1150"/>
      <c r="U542" s="1150"/>
      <c r="V542" s="1150"/>
      <c r="W542" s="1150"/>
      <c r="X542" s="1150"/>
    </row>
    <row r="543" ht="36.75" customHeight="1" spans="1:24">
      <c r="A543" s="1151"/>
      <c r="B543" s="1150"/>
      <c r="C543" s="1150"/>
      <c r="D543" s="1150"/>
      <c r="E543" s="1150"/>
      <c r="F543" s="1150"/>
      <c r="G543" s="1150"/>
      <c r="H543" s="1150"/>
      <c r="I543" s="1150"/>
      <c r="J543" s="1150"/>
      <c r="K543" s="1150"/>
      <c r="L543" s="1150"/>
      <c r="M543" s="1150"/>
      <c r="N543" s="1150"/>
      <c r="O543" s="1150"/>
      <c r="P543" s="1150"/>
      <c r="Q543" s="1150"/>
      <c r="R543" s="1150"/>
      <c r="S543" s="1150"/>
      <c r="T543" s="1150"/>
      <c r="U543" s="1150"/>
      <c r="V543" s="1150"/>
      <c r="W543" s="1150"/>
      <c r="X543" s="1150"/>
    </row>
    <row r="544" ht="36.75" customHeight="1" spans="1:24">
      <c r="A544" s="1151"/>
      <c r="B544" s="1150"/>
      <c r="C544" s="1150"/>
      <c r="D544" s="1150"/>
      <c r="E544" s="1150"/>
      <c r="F544" s="1150"/>
      <c r="G544" s="1150"/>
      <c r="H544" s="1150"/>
      <c r="I544" s="1150"/>
      <c r="J544" s="1150"/>
      <c r="K544" s="1150"/>
      <c r="L544" s="1150"/>
      <c r="M544" s="1150"/>
      <c r="N544" s="1150"/>
      <c r="O544" s="1150"/>
      <c r="P544" s="1150"/>
      <c r="Q544" s="1150"/>
      <c r="R544" s="1150"/>
      <c r="S544" s="1150"/>
      <c r="T544" s="1150"/>
      <c r="U544" s="1150"/>
      <c r="V544" s="1150"/>
      <c r="W544" s="1150"/>
      <c r="X544" s="1150"/>
    </row>
    <row r="545" ht="36.75" customHeight="1" spans="1:24">
      <c r="A545" s="1151"/>
      <c r="B545" s="1150"/>
      <c r="C545" s="1150"/>
      <c r="D545" s="1150"/>
      <c r="E545" s="1150"/>
      <c r="F545" s="1150"/>
      <c r="G545" s="1150"/>
      <c r="H545" s="1150"/>
      <c r="I545" s="1150"/>
      <c r="J545" s="1150"/>
      <c r="K545" s="1150"/>
      <c r="L545" s="1150"/>
      <c r="M545" s="1150"/>
      <c r="N545" s="1150"/>
      <c r="O545" s="1150"/>
      <c r="P545" s="1150"/>
      <c r="Q545" s="1150"/>
      <c r="R545" s="1150"/>
      <c r="S545" s="1150"/>
      <c r="T545" s="1150"/>
      <c r="U545" s="1150"/>
      <c r="V545" s="1150"/>
      <c r="W545" s="1150"/>
      <c r="X545" s="1150"/>
    </row>
    <row r="546" ht="36.75" customHeight="1" spans="1:24">
      <c r="A546" s="1151"/>
      <c r="B546" s="1150"/>
      <c r="C546" s="1150"/>
      <c r="D546" s="1150"/>
      <c r="E546" s="1150"/>
      <c r="F546" s="1150"/>
      <c r="G546" s="1150"/>
      <c r="H546" s="1150"/>
      <c r="I546" s="1150"/>
      <c r="J546" s="1150"/>
      <c r="K546" s="1150"/>
      <c r="L546" s="1150"/>
      <c r="M546" s="1150"/>
      <c r="N546" s="1150"/>
      <c r="O546" s="1150"/>
      <c r="P546" s="1150"/>
      <c r="Q546" s="1150"/>
      <c r="R546" s="1150"/>
      <c r="S546" s="1150"/>
      <c r="T546" s="1150"/>
      <c r="U546" s="1150"/>
      <c r="V546" s="1150"/>
      <c r="W546" s="1150"/>
      <c r="X546" s="1150"/>
    </row>
    <row r="547" ht="36.75" customHeight="1" spans="1:24">
      <c r="A547" s="1151"/>
      <c r="B547" s="1150"/>
      <c r="C547" s="1150"/>
      <c r="D547" s="1150"/>
      <c r="E547" s="1150"/>
      <c r="F547" s="1150"/>
      <c r="G547" s="1150"/>
      <c r="H547" s="1150"/>
      <c r="I547" s="1150"/>
      <c r="J547" s="1150"/>
      <c r="K547" s="1150"/>
      <c r="L547" s="1150"/>
      <c r="M547" s="1150"/>
      <c r="N547" s="1150"/>
      <c r="O547" s="1150"/>
      <c r="P547" s="1150"/>
      <c r="Q547" s="1150"/>
      <c r="R547" s="1150"/>
      <c r="S547" s="1150"/>
      <c r="T547" s="1150"/>
      <c r="U547" s="1150"/>
      <c r="V547" s="1150"/>
      <c r="W547" s="1150"/>
      <c r="X547" s="1150"/>
    </row>
    <row r="548" ht="36.75" customHeight="1" spans="1:24">
      <c r="A548" s="1151"/>
      <c r="B548" s="1150"/>
      <c r="C548" s="1150"/>
      <c r="D548" s="1150"/>
      <c r="E548" s="1150"/>
      <c r="F548" s="1150"/>
      <c r="G548" s="1150"/>
      <c r="H548" s="1150"/>
      <c r="I548" s="1150"/>
      <c r="J548" s="1150"/>
      <c r="K548" s="1150"/>
      <c r="L548" s="1150"/>
      <c r="M548" s="1150"/>
      <c r="N548" s="1150"/>
      <c r="O548" s="1150"/>
      <c r="P548" s="1150"/>
      <c r="Q548" s="1150"/>
      <c r="R548" s="1150"/>
      <c r="S548" s="1150"/>
      <c r="T548" s="1150"/>
      <c r="U548" s="1150"/>
      <c r="V548" s="1150"/>
      <c r="W548" s="1150"/>
      <c r="X548" s="1150"/>
    </row>
    <row r="549" ht="36.75" customHeight="1" spans="1:24">
      <c r="A549" s="1151"/>
      <c r="B549" s="1150"/>
      <c r="C549" s="1150"/>
      <c r="D549" s="1150"/>
      <c r="E549" s="1150"/>
      <c r="F549" s="1150"/>
      <c r="G549" s="1150"/>
      <c r="H549" s="1150"/>
      <c r="I549" s="1150"/>
      <c r="J549" s="1150"/>
      <c r="K549" s="1150"/>
      <c r="L549" s="1150"/>
      <c r="M549" s="1150"/>
      <c r="N549" s="1150"/>
      <c r="O549" s="1150"/>
      <c r="P549" s="1150"/>
      <c r="Q549" s="1150"/>
      <c r="R549" s="1150"/>
      <c r="S549" s="1150"/>
      <c r="T549" s="1150"/>
      <c r="U549" s="1150"/>
      <c r="V549" s="1150"/>
      <c r="W549" s="1150"/>
      <c r="X549" s="1150"/>
    </row>
    <row r="550" ht="36.75" customHeight="1" spans="1:24">
      <c r="A550" s="1151"/>
      <c r="B550" s="1150"/>
      <c r="C550" s="1150"/>
      <c r="D550" s="1150"/>
      <c r="E550" s="1150"/>
      <c r="F550" s="1150"/>
      <c r="G550" s="1150"/>
      <c r="H550" s="1150"/>
      <c r="I550" s="1150"/>
      <c r="J550" s="1150"/>
      <c r="K550" s="1150"/>
      <c r="L550" s="1150"/>
      <c r="M550" s="1150"/>
      <c r="N550" s="1150"/>
      <c r="O550" s="1150"/>
      <c r="P550" s="1150"/>
      <c r="Q550" s="1150"/>
      <c r="R550" s="1150"/>
      <c r="S550" s="1150"/>
      <c r="T550" s="1150"/>
      <c r="U550" s="1150"/>
      <c r="V550" s="1150"/>
      <c r="W550" s="1150"/>
      <c r="X550" s="1150"/>
    </row>
    <row r="551" ht="36.75" customHeight="1" spans="1:24">
      <c r="A551" s="1151"/>
      <c r="B551" s="1150"/>
      <c r="C551" s="1150"/>
      <c r="D551" s="1150"/>
      <c r="E551" s="1150"/>
      <c r="F551" s="1150"/>
      <c r="G551" s="1150"/>
      <c r="H551" s="1150"/>
      <c r="I551" s="1150"/>
      <c r="J551" s="1150"/>
      <c r="K551" s="1150"/>
      <c r="L551" s="1150"/>
      <c r="M551" s="1150"/>
      <c r="N551" s="1150"/>
      <c r="O551" s="1150"/>
      <c r="P551" s="1150"/>
      <c r="Q551" s="1150"/>
      <c r="R551" s="1150"/>
      <c r="S551" s="1150"/>
      <c r="T551" s="1150"/>
      <c r="U551" s="1150"/>
      <c r="V551" s="1150"/>
      <c r="W551" s="1150"/>
      <c r="X551" s="1150"/>
    </row>
    <row r="552" ht="36.75" customHeight="1" spans="1:24">
      <c r="A552" s="1151"/>
      <c r="B552" s="1150"/>
      <c r="C552" s="1150"/>
      <c r="D552" s="1150"/>
      <c r="E552" s="1150"/>
      <c r="F552" s="1150"/>
      <c r="G552" s="1150"/>
      <c r="H552" s="1150"/>
      <c r="I552" s="1150"/>
      <c r="J552" s="1150"/>
      <c r="K552" s="1150"/>
      <c r="L552" s="1150"/>
      <c r="M552" s="1150"/>
      <c r="N552" s="1150"/>
      <c r="O552" s="1150"/>
      <c r="P552" s="1150"/>
      <c r="Q552" s="1150"/>
      <c r="R552" s="1150"/>
      <c r="S552" s="1150"/>
      <c r="T552" s="1150"/>
      <c r="U552" s="1150"/>
      <c r="V552" s="1150"/>
      <c r="W552" s="1150"/>
      <c r="X552" s="1150"/>
    </row>
    <row r="553" ht="36.75" customHeight="1" spans="1:24">
      <c r="A553" s="1151"/>
      <c r="B553" s="1150"/>
      <c r="C553" s="1150"/>
      <c r="D553" s="1150"/>
      <c r="E553" s="1150"/>
      <c r="F553" s="1150"/>
      <c r="G553" s="1150"/>
      <c r="H553" s="1150"/>
      <c r="I553" s="1150"/>
      <c r="J553" s="1150"/>
      <c r="K553" s="1150"/>
      <c r="L553" s="1150"/>
      <c r="M553" s="1150"/>
      <c r="N553" s="1150"/>
      <c r="O553" s="1150"/>
      <c r="P553" s="1150"/>
      <c r="Q553" s="1150"/>
      <c r="R553" s="1150"/>
      <c r="S553" s="1150"/>
      <c r="T553" s="1150"/>
      <c r="U553" s="1150"/>
      <c r="V553" s="1150"/>
      <c r="W553" s="1150"/>
      <c r="X553" s="1150"/>
    </row>
    <row r="554" ht="36.75" customHeight="1" spans="1:24">
      <c r="A554" s="1151"/>
      <c r="B554" s="1150"/>
      <c r="C554" s="1150"/>
      <c r="D554" s="1150"/>
      <c r="E554" s="1150"/>
      <c r="F554" s="1150"/>
      <c r="G554" s="1150"/>
      <c r="H554" s="1150"/>
      <c r="I554" s="1150"/>
      <c r="J554" s="1150"/>
      <c r="K554" s="1150"/>
      <c r="L554" s="1150"/>
      <c r="M554" s="1150"/>
      <c r="N554" s="1150"/>
      <c r="O554" s="1150"/>
      <c r="P554" s="1150"/>
      <c r="Q554" s="1150"/>
      <c r="R554" s="1150"/>
      <c r="S554" s="1150"/>
      <c r="T554" s="1150"/>
      <c r="U554" s="1150"/>
      <c r="V554" s="1150"/>
      <c r="W554" s="1150"/>
      <c r="X554" s="1150"/>
    </row>
    <row r="555" ht="36.75" customHeight="1" spans="1:24">
      <c r="A555" s="1151"/>
      <c r="B555" s="1150"/>
      <c r="C555" s="1150"/>
      <c r="D555" s="1150"/>
      <c r="E555" s="1150"/>
      <c r="F555" s="1150"/>
      <c r="G555" s="1150"/>
      <c r="H555" s="1150"/>
      <c r="I555" s="1150"/>
      <c r="J555" s="1150"/>
      <c r="K555" s="1150"/>
      <c r="L555" s="1150"/>
      <c r="M555" s="1150"/>
      <c r="N555" s="1150"/>
      <c r="O555" s="1150"/>
      <c r="P555" s="1150"/>
      <c r="Q555" s="1150"/>
      <c r="R555" s="1150"/>
      <c r="S555" s="1150"/>
      <c r="T555" s="1150"/>
      <c r="U555" s="1150"/>
      <c r="V555" s="1150"/>
      <c r="W555" s="1150"/>
      <c r="X555" s="1150"/>
    </row>
    <row r="556" ht="36.75" customHeight="1" spans="1:24">
      <c r="A556" s="1151"/>
      <c r="B556" s="1150"/>
      <c r="C556" s="1150"/>
      <c r="D556" s="1150"/>
      <c r="E556" s="1150"/>
      <c r="F556" s="1150"/>
      <c r="G556" s="1150"/>
      <c r="H556" s="1150"/>
      <c r="I556" s="1150"/>
      <c r="J556" s="1150"/>
      <c r="K556" s="1150"/>
      <c r="L556" s="1150"/>
      <c r="M556" s="1150"/>
      <c r="N556" s="1150"/>
      <c r="O556" s="1150"/>
      <c r="P556" s="1150"/>
      <c r="Q556" s="1150"/>
      <c r="R556" s="1150"/>
      <c r="S556" s="1150"/>
      <c r="T556" s="1150"/>
      <c r="U556" s="1150"/>
      <c r="V556" s="1150"/>
      <c r="W556" s="1150"/>
      <c r="X556" s="1150"/>
    </row>
    <row r="557" ht="36.75" customHeight="1" spans="1:24">
      <c r="A557" s="1151"/>
      <c r="B557" s="1150"/>
      <c r="C557" s="1150"/>
      <c r="D557" s="1150"/>
      <c r="E557" s="1150"/>
      <c r="F557" s="1150"/>
      <c r="G557" s="1150"/>
      <c r="H557" s="1150"/>
      <c r="I557" s="1150"/>
      <c r="J557" s="1150"/>
      <c r="K557" s="1150"/>
      <c r="L557" s="1150"/>
      <c r="M557" s="1150"/>
      <c r="N557" s="1150"/>
      <c r="O557" s="1150"/>
      <c r="P557" s="1150"/>
      <c r="Q557" s="1150"/>
      <c r="R557" s="1150"/>
      <c r="S557" s="1150"/>
      <c r="T557" s="1150"/>
      <c r="U557" s="1150"/>
      <c r="V557" s="1150"/>
      <c r="W557" s="1150"/>
      <c r="X557" s="1150"/>
    </row>
    <row r="558" ht="36.75" customHeight="1" spans="1:24">
      <c r="A558" s="1151"/>
      <c r="B558" s="1150"/>
      <c r="C558" s="1150"/>
      <c r="D558" s="1150"/>
      <c r="E558" s="1150"/>
      <c r="F558" s="1150"/>
      <c r="G558" s="1150"/>
      <c r="H558" s="1150"/>
      <c r="I558" s="1150"/>
      <c r="J558" s="1150"/>
      <c r="K558" s="1150"/>
      <c r="L558" s="1150"/>
      <c r="M558" s="1150"/>
      <c r="N558" s="1150"/>
      <c r="O558" s="1150"/>
      <c r="P558" s="1150"/>
      <c r="Q558" s="1150"/>
      <c r="R558" s="1150"/>
      <c r="S558" s="1150"/>
      <c r="T558" s="1150"/>
      <c r="U558" s="1150"/>
      <c r="V558" s="1150"/>
      <c r="W558" s="1150"/>
      <c r="X558" s="1150"/>
    </row>
    <row r="559" ht="36.75" customHeight="1" spans="1:24">
      <c r="A559" s="1151"/>
      <c r="B559" s="1150"/>
      <c r="C559" s="1150"/>
      <c r="D559" s="1150"/>
      <c r="E559" s="1150"/>
      <c r="F559" s="1150"/>
      <c r="G559" s="1150"/>
      <c r="H559" s="1150"/>
      <c r="I559" s="1150"/>
      <c r="J559" s="1150"/>
      <c r="K559" s="1150"/>
      <c r="L559" s="1150"/>
      <c r="M559" s="1150"/>
      <c r="N559" s="1150"/>
      <c r="O559" s="1150"/>
      <c r="P559" s="1150"/>
      <c r="Q559" s="1150"/>
      <c r="R559" s="1150"/>
      <c r="S559" s="1150"/>
      <c r="T559" s="1150"/>
      <c r="U559" s="1150"/>
      <c r="V559" s="1150"/>
      <c r="W559" s="1150"/>
      <c r="X559" s="1150"/>
    </row>
    <row r="560" ht="36.75" customHeight="1" spans="1:24">
      <c r="A560" s="1151"/>
      <c r="B560" s="1150"/>
      <c r="C560" s="1150"/>
      <c r="D560" s="1150"/>
      <c r="E560" s="1150"/>
      <c r="F560" s="1150"/>
      <c r="G560" s="1150"/>
      <c r="H560" s="1150"/>
      <c r="I560" s="1150"/>
      <c r="J560" s="1150"/>
      <c r="K560" s="1150"/>
      <c r="L560" s="1150"/>
      <c r="M560" s="1150"/>
      <c r="N560" s="1150"/>
      <c r="O560" s="1150"/>
      <c r="P560" s="1150"/>
      <c r="Q560" s="1150"/>
      <c r="R560" s="1150"/>
      <c r="S560" s="1150"/>
      <c r="T560" s="1150"/>
      <c r="U560" s="1150"/>
      <c r="V560" s="1150"/>
      <c r="W560" s="1150"/>
      <c r="X560" s="1150"/>
    </row>
    <row r="561" ht="36.75" customHeight="1" spans="1:24">
      <c r="A561" s="1151"/>
      <c r="B561" s="1150"/>
      <c r="C561" s="1150"/>
      <c r="D561" s="1150"/>
      <c r="E561" s="1150"/>
      <c r="F561" s="1150"/>
      <c r="G561" s="1150"/>
      <c r="H561" s="1150"/>
      <c r="I561" s="1150"/>
      <c r="J561" s="1150"/>
      <c r="K561" s="1150"/>
      <c r="L561" s="1150"/>
      <c r="M561" s="1150"/>
      <c r="N561" s="1150"/>
      <c r="O561" s="1150"/>
      <c r="P561" s="1150"/>
      <c r="Q561" s="1150"/>
      <c r="R561" s="1150"/>
      <c r="S561" s="1150"/>
      <c r="T561" s="1150"/>
      <c r="U561" s="1150"/>
      <c r="V561" s="1150"/>
      <c r="W561" s="1150"/>
      <c r="X561" s="1150"/>
    </row>
    <row r="562" ht="36.75" customHeight="1" spans="1:24">
      <c r="A562" s="1151"/>
      <c r="B562" s="1150"/>
      <c r="C562" s="1150"/>
      <c r="D562" s="1150"/>
      <c r="E562" s="1150"/>
      <c r="F562" s="1150"/>
      <c r="G562" s="1150"/>
      <c r="H562" s="1150"/>
      <c r="I562" s="1150"/>
      <c r="J562" s="1150"/>
      <c r="K562" s="1150"/>
      <c r="L562" s="1150"/>
      <c r="M562" s="1150"/>
      <c r="N562" s="1150"/>
      <c r="O562" s="1150"/>
      <c r="P562" s="1150"/>
      <c r="Q562" s="1150"/>
      <c r="R562" s="1150"/>
      <c r="S562" s="1150"/>
      <c r="T562" s="1150"/>
      <c r="U562" s="1150"/>
      <c r="V562" s="1150"/>
      <c r="W562" s="1150"/>
      <c r="X562" s="1150"/>
    </row>
    <row r="563" ht="36.75" customHeight="1" spans="1:24">
      <c r="A563" s="1151"/>
      <c r="B563" s="1150"/>
      <c r="C563" s="1150"/>
      <c r="D563" s="1150"/>
      <c r="E563" s="1150"/>
      <c r="F563" s="1150"/>
      <c r="G563" s="1150"/>
      <c r="H563" s="1150"/>
      <c r="I563" s="1150"/>
      <c r="J563" s="1150"/>
      <c r="K563" s="1150"/>
      <c r="L563" s="1150"/>
      <c r="M563" s="1150"/>
      <c r="N563" s="1150"/>
      <c r="O563" s="1150"/>
      <c r="P563" s="1150"/>
      <c r="Q563" s="1150"/>
      <c r="R563" s="1150"/>
      <c r="S563" s="1150"/>
      <c r="T563" s="1150"/>
      <c r="U563" s="1150"/>
      <c r="V563" s="1150"/>
      <c r="W563" s="1150"/>
      <c r="X563" s="1150"/>
    </row>
    <row r="564" ht="36.75" customHeight="1" spans="1:24">
      <c r="A564" s="1151"/>
      <c r="B564" s="1150"/>
      <c r="C564" s="1150"/>
      <c r="D564" s="1150"/>
      <c r="E564" s="1150"/>
      <c r="F564" s="1150"/>
      <c r="G564" s="1150"/>
      <c r="H564" s="1150"/>
      <c r="I564" s="1150"/>
      <c r="J564" s="1150"/>
      <c r="K564" s="1150"/>
      <c r="L564" s="1150"/>
      <c r="M564" s="1150"/>
      <c r="N564" s="1150"/>
      <c r="O564" s="1150"/>
      <c r="P564" s="1150"/>
      <c r="Q564" s="1150"/>
      <c r="R564" s="1150"/>
      <c r="S564" s="1150"/>
      <c r="T564" s="1150"/>
      <c r="U564" s="1150"/>
      <c r="V564" s="1150"/>
      <c r="W564" s="1150"/>
      <c r="X564" s="1150"/>
    </row>
    <row r="565" ht="36.75" customHeight="1" spans="1:24">
      <c r="A565" s="1151"/>
      <c r="B565" s="1150"/>
      <c r="C565" s="1150"/>
      <c r="D565" s="1150"/>
      <c r="E565" s="1150"/>
      <c r="F565" s="1150"/>
      <c r="G565" s="1150"/>
      <c r="H565" s="1150"/>
      <c r="I565" s="1150"/>
      <c r="J565" s="1150"/>
      <c r="K565" s="1150"/>
      <c r="L565" s="1150"/>
      <c r="M565" s="1150"/>
      <c r="N565" s="1150"/>
      <c r="O565" s="1150"/>
      <c r="P565" s="1150"/>
      <c r="Q565" s="1150"/>
      <c r="R565" s="1150"/>
      <c r="S565" s="1150"/>
      <c r="T565" s="1150"/>
      <c r="U565" s="1150"/>
      <c r="V565" s="1150"/>
      <c r="W565" s="1150"/>
      <c r="X565" s="1150"/>
    </row>
    <row r="566" ht="36.75" customHeight="1" spans="1:24">
      <c r="A566" s="1151"/>
      <c r="B566" s="1150"/>
      <c r="C566" s="1150"/>
      <c r="D566" s="1150"/>
      <c r="E566" s="1150"/>
      <c r="F566" s="1150"/>
      <c r="G566" s="1150"/>
      <c r="H566" s="1150"/>
      <c r="I566" s="1150"/>
      <c r="J566" s="1150"/>
      <c r="K566" s="1150"/>
      <c r="L566" s="1150"/>
      <c r="M566" s="1150"/>
      <c r="N566" s="1150"/>
      <c r="O566" s="1150"/>
      <c r="P566" s="1150"/>
      <c r="Q566" s="1150"/>
      <c r="R566" s="1150"/>
      <c r="S566" s="1150"/>
      <c r="T566" s="1150"/>
      <c r="U566" s="1150"/>
      <c r="V566" s="1150"/>
      <c r="W566" s="1150"/>
      <c r="X566" s="1150"/>
    </row>
    <row r="567" ht="36.75" customHeight="1" spans="1:24">
      <c r="A567" s="1151"/>
      <c r="B567" s="1150"/>
      <c r="C567" s="1150"/>
      <c r="D567" s="1150"/>
      <c r="E567" s="1150"/>
      <c r="F567" s="1150"/>
      <c r="G567" s="1150"/>
      <c r="H567" s="1150"/>
      <c r="I567" s="1150"/>
      <c r="J567" s="1150"/>
      <c r="K567" s="1150"/>
      <c r="L567" s="1150"/>
      <c r="M567" s="1150"/>
      <c r="N567" s="1150"/>
      <c r="O567" s="1150"/>
      <c r="P567" s="1150"/>
      <c r="Q567" s="1150"/>
      <c r="R567" s="1150"/>
      <c r="S567" s="1150"/>
      <c r="T567" s="1150"/>
      <c r="U567" s="1150"/>
      <c r="V567" s="1150"/>
      <c r="W567" s="1150"/>
      <c r="X567" s="1150"/>
    </row>
    <row r="568" ht="36.75" customHeight="1" spans="1:24">
      <c r="A568" s="1151"/>
      <c r="B568" s="1150"/>
      <c r="C568" s="1150"/>
      <c r="D568" s="1150"/>
      <c r="E568" s="1150"/>
      <c r="F568" s="1150"/>
      <c r="G568" s="1150"/>
      <c r="H568" s="1150"/>
      <c r="I568" s="1150"/>
      <c r="J568" s="1150"/>
      <c r="K568" s="1150"/>
      <c r="L568" s="1150"/>
      <c r="M568" s="1150"/>
      <c r="N568" s="1150"/>
      <c r="O568" s="1150"/>
      <c r="P568" s="1150"/>
      <c r="Q568" s="1150"/>
      <c r="R568" s="1150"/>
      <c r="S568" s="1150"/>
      <c r="T568" s="1150"/>
      <c r="U568" s="1150"/>
      <c r="V568" s="1150"/>
      <c r="W568" s="1150"/>
      <c r="X568" s="1150"/>
    </row>
    <row r="569" ht="36.75" customHeight="1" spans="1:24">
      <c r="A569" s="1151"/>
      <c r="B569" s="1150"/>
      <c r="C569" s="1150"/>
      <c r="D569" s="1150"/>
      <c r="E569" s="1150"/>
      <c r="F569" s="1150"/>
      <c r="G569" s="1150"/>
      <c r="H569" s="1150"/>
      <c r="I569" s="1150"/>
      <c r="J569" s="1150"/>
      <c r="K569" s="1150"/>
      <c r="L569" s="1150"/>
      <c r="M569" s="1150"/>
      <c r="N569" s="1150"/>
      <c r="O569" s="1150"/>
      <c r="P569" s="1150"/>
      <c r="Q569" s="1150"/>
      <c r="R569" s="1150"/>
      <c r="S569" s="1150"/>
      <c r="T569" s="1150"/>
      <c r="U569" s="1150"/>
      <c r="V569" s="1150"/>
      <c r="W569" s="1150"/>
      <c r="X569" s="1150"/>
    </row>
    <row r="570" ht="36.75" customHeight="1" spans="1:24">
      <c r="A570" s="1151"/>
      <c r="B570" s="1150"/>
      <c r="C570" s="1150"/>
      <c r="D570" s="1150"/>
      <c r="E570" s="1150"/>
      <c r="F570" s="1150"/>
      <c r="G570" s="1150"/>
      <c r="H570" s="1150"/>
      <c r="I570" s="1150"/>
      <c r="J570" s="1150"/>
      <c r="K570" s="1150"/>
      <c r="L570" s="1150"/>
      <c r="M570" s="1150"/>
      <c r="N570" s="1150"/>
      <c r="O570" s="1150"/>
      <c r="P570" s="1150"/>
      <c r="Q570" s="1150"/>
      <c r="R570" s="1150"/>
      <c r="S570" s="1150"/>
      <c r="T570" s="1150"/>
      <c r="U570" s="1150"/>
      <c r="V570" s="1150"/>
      <c r="W570" s="1150"/>
      <c r="X570" s="1150"/>
    </row>
    <row r="571" ht="36.75" customHeight="1" spans="1:24">
      <c r="A571" s="1151"/>
      <c r="B571" s="1150"/>
      <c r="C571" s="1150"/>
      <c r="D571" s="1150"/>
      <c r="E571" s="1150"/>
      <c r="F571" s="1150"/>
      <c r="G571" s="1150"/>
      <c r="H571" s="1150"/>
      <c r="I571" s="1150"/>
      <c r="J571" s="1150"/>
      <c r="K571" s="1150"/>
      <c r="L571" s="1150"/>
      <c r="M571" s="1150"/>
      <c r="N571" s="1150"/>
      <c r="O571" s="1150"/>
      <c r="P571" s="1150"/>
      <c r="Q571" s="1150"/>
      <c r="R571" s="1150"/>
      <c r="S571" s="1150"/>
      <c r="T571" s="1150"/>
      <c r="U571" s="1150"/>
      <c r="V571" s="1150"/>
      <c r="W571" s="1150"/>
      <c r="X571" s="1150"/>
    </row>
    <row r="572" ht="36.75" customHeight="1" spans="1:24">
      <c r="A572" s="1151"/>
      <c r="B572" s="1150"/>
      <c r="C572" s="1150"/>
      <c r="D572" s="1150"/>
      <c r="E572" s="1150"/>
      <c r="F572" s="1150"/>
      <c r="G572" s="1150"/>
      <c r="H572" s="1150"/>
      <c r="I572" s="1150"/>
      <c r="J572" s="1150"/>
      <c r="K572" s="1150"/>
      <c r="L572" s="1150"/>
      <c r="M572" s="1150"/>
      <c r="N572" s="1150"/>
      <c r="O572" s="1150"/>
      <c r="P572" s="1150"/>
      <c r="Q572" s="1150"/>
      <c r="R572" s="1150"/>
      <c r="S572" s="1150"/>
      <c r="T572" s="1150"/>
      <c r="U572" s="1150"/>
      <c r="V572" s="1150"/>
      <c r="W572" s="1150"/>
      <c r="X572" s="1150"/>
    </row>
    <row r="573" ht="36.75" customHeight="1" spans="1:24">
      <c r="A573" s="1151"/>
      <c r="B573" s="1150"/>
      <c r="C573" s="1150"/>
      <c r="D573" s="1150"/>
      <c r="E573" s="1150"/>
      <c r="F573" s="1150"/>
      <c r="G573" s="1150"/>
      <c r="H573" s="1150"/>
      <c r="I573" s="1150"/>
      <c r="J573" s="1150"/>
      <c r="K573" s="1150"/>
      <c r="L573" s="1150"/>
      <c r="M573" s="1150"/>
      <c r="N573" s="1150"/>
      <c r="O573" s="1150"/>
      <c r="P573" s="1150"/>
      <c r="Q573" s="1150"/>
      <c r="R573" s="1150"/>
      <c r="S573" s="1150"/>
      <c r="T573" s="1150"/>
      <c r="U573" s="1150"/>
      <c r="V573" s="1150"/>
      <c r="W573" s="1150"/>
      <c r="X573" s="1150"/>
    </row>
    <row r="574" ht="36.75" customHeight="1" spans="1:24">
      <c r="A574" s="1151"/>
      <c r="B574" s="1150"/>
      <c r="C574" s="1150"/>
      <c r="D574" s="1150"/>
      <c r="E574" s="1150"/>
      <c r="F574" s="1150"/>
      <c r="G574" s="1150"/>
      <c r="H574" s="1150"/>
      <c r="I574" s="1150"/>
      <c r="J574" s="1150"/>
      <c r="K574" s="1150"/>
      <c r="L574" s="1150"/>
      <c r="M574" s="1150"/>
      <c r="N574" s="1150"/>
      <c r="O574" s="1150"/>
      <c r="P574" s="1150"/>
      <c r="Q574" s="1150"/>
      <c r="R574" s="1150"/>
      <c r="S574" s="1150"/>
      <c r="T574" s="1150"/>
      <c r="U574" s="1150"/>
      <c r="V574" s="1150"/>
      <c r="W574" s="1150"/>
      <c r="X574" s="1150"/>
    </row>
    <row r="575" ht="36.75" customHeight="1" spans="1:24">
      <c r="A575" s="1151"/>
      <c r="B575" s="1150"/>
      <c r="C575" s="1150"/>
      <c r="D575" s="1150"/>
      <c r="E575" s="1150"/>
      <c r="F575" s="1150"/>
      <c r="G575" s="1150"/>
      <c r="H575" s="1150"/>
      <c r="I575" s="1150"/>
      <c r="J575" s="1150"/>
      <c r="K575" s="1150"/>
      <c r="L575" s="1150"/>
      <c r="M575" s="1150"/>
      <c r="N575" s="1150"/>
      <c r="O575" s="1150"/>
      <c r="P575" s="1150"/>
      <c r="Q575" s="1150"/>
      <c r="R575" s="1150"/>
      <c r="S575" s="1150"/>
      <c r="T575" s="1150"/>
      <c r="U575" s="1150"/>
      <c r="V575" s="1150"/>
      <c r="W575" s="1150"/>
      <c r="X575" s="1150"/>
    </row>
    <row r="576" ht="36.75" customHeight="1" spans="1:24">
      <c r="A576" s="1151"/>
      <c r="B576" s="1150"/>
      <c r="C576" s="1150"/>
      <c r="D576" s="1150"/>
      <c r="E576" s="1150"/>
      <c r="F576" s="1150"/>
      <c r="G576" s="1150"/>
      <c r="H576" s="1150"/>
      <c r="I576" s="1150"/>
      <c r="J576" s="1150"/>
      <c r="K576" s="1150"/>
      <c r="L576" s="1150"/>
      <c r="M576" s="1150"/>
      <c r="N576" s="1150"/>
      <c r="O576" s="1150"/>
      <c r="P576" s="1150"/>
      <c r="Q576" s="1150"/>
      <c r="R576" s="1150"/>
      <c r="S576" s="1150"/>
      <c r="T576" s="1150"/>
      <c r="U576" s="1150"/>
      <c r="V576" s="1150"/>
      <c r="W576" s="1150"/>
      <c r="X576" s="1150"/>
    </row>
    <row r="577" ht="36.75" customHeight="1" spans="1:24">
      <c r="A577" s="1151"/>
      <c r="B577" s="1150"/>
      <c r="C577" s="1150"/>
      <c r="D577" s="1150"/>
      <c r="E577" s="1150"/>
      <c r="F577" s="1150"/>
      <c r="G577" s="1150"/>
      <c r="H577" s="1150"/>
      <c r="I577" s="1150"/>
      <c r="J577" s="1150"/>
      <c r="K577" s="1150"/>
      <c r="L577" s="1150"/>
      <c r="M577" s="1150"/>
      <c r="N577" s="1150"/>
      <c r="O577" s="1150"/>
      <c r="P577" s="1150"/>
      <c r="Q577" s="1150"/>
      <c r="R577" s="1150"/>
      <c r="S577" s="1150"/>
      <c r="T577" s="1150"/>
      <c r="U577" s="1150"/>
      <c r="V577" s="1150"/>
      <c r="W577" s="1150"/>
      <c r="X577" s="1150"/>
    </row>
    <row r="578" ht="36.75" customHeight="1" spans="1:24">
      <c r="A578" s="1151"/>
      <c r="B578" s="1150"/>
      <c r="C578" s="1150"/>
      <c r="D578" s="1150"/>
      <c r="E578" s="1150"/>
      <c r="F578" s="1150"/>
      <c r="G578" s="1150"/>
      <c r="H578" s="1150"/>
      <c r="I578" s="1150"/>
      <c r="J578" s="1150"/>
      <c r="K578" s="1150"/>
      <c r="L578" s="1150"/>
      <c r="M578" s="1150"/>
      <c r="N578" s="1150"/>
      <c r="O578" s="1150"/>
      <c r="P578" s="1150"/>
      <c r="Q578" s="1150"/>
      <c r="R578" s="1150"/>
      <c r="S578" s="1150"/>
      <c r="T578" s="1150"/>
      <c r="U578" s="1150"/>
      <c r="V578" s="1150"/>
      <c r="W578" s="1150"/>
      <c r="X578" s="1150"/>
    </row>
    <row r="579" ht="36.75" customHeight="1" spans="1:24">
      <c r="A579" s="1151"/>
      <c r="B579" s="1150"/>
      <c r="C579" s="1150"/>
      <c r="D579" s="1150"/>
      <c r="E579" s="1150"/>
      <c r="F579" s="1150"/>
      <c r="G579" s="1150"/>
      <c r="H579" s="1150"/>
      <c r="I579" s="1150"/>
      <c r="J579" s="1150"/>
      <c r="K579" s="1150"/>
      <c r="L579" s="1150"/>
      <c r="M579" s="1150"/>
      <c r="N579" s="1150"/>
      <c r="O579" s="1150"/>
      <c r="P579" s="1150"/>
      <c r="Q579" s="1150"/>
      <c r="R579" s="1150"/>
      <c r="S579" s="1150"/>
      <c r="T579" s="1150"/>
      <c r="U579" s="1150"/>
      <c r="V579" s="1150"/>
      <c r="W579" s="1150"/>
      <c r="X579" s="1150"/>
    </row>
    <row r="580" ht="36.75" customHeight="1" spans="1:24">
      <c r="A580" s="1151"/>
      <c r="B580" s="1150"/>
      <c r="C580" s="1150"/>
      <c r="D580" s="1150"/>
      <c r="E580" s="1150"/>
      <c r="F580" s="1150"/>
      <c r="G580" s="1150"/>
      <c r="H580" s="1150"/>
      <c r="I580" s="1150"/>
      <c r="J580" s="1150"/>
      <c r="K580" s="1150"/>
      <c r="L580" s="1150"/>
      <c r="M580" s="1150"/>
      <c r="N580" s="1150"/>
      <c r="O580" s="1150"/>
      <c r="P580" s="1150"/>
      <c r="Q580" s="1150"/>
      <c r="R580" s="1150"/>
      <c r="S580" s="1150"/>
      <c r="T580" s="1150"/>
      <c r="U580" s="1150"/>
      <c r="V580" s="1150"/>
      <c r="W580" s="1150"/>
      <c r="X580" s="1150"/>
    </row>
    <row r="581" ht="36.75" customHeight="1" spans="1:24">
      <c r="A581" s="1151"/>
      <c r="B581" s="1150"/>
      <c r="C581" s="1150"/>
      <c r="D581" s="1150"/>
      <c r="E581" s="1150"/>
      <c r="F581" s="1150"/>
      <c r="G581" s="1150"/>
      <c r="H581" s="1150"/>
      <c r="I581" s="1150"/>
      <c r="J581" s="1150"/>
      <c r="K581" s="1150"/>
      <c r="L581" s="1150"/>
      <c r="M581" s="1150"/>
      <c r="N581" s="1150"/>
      <c r="O581" s="1150"/>
      <c r="P581" s="1150"/>
      <c r="Q581" s="1150"/>
      <c r="R581" s="1150"/>
      <c r="S581" s="1150"/>
      <c r="T581" s="1150"/>
      <c r="U581" s="1150"/>
      <c r="V581" s="1150"/>
      <c r="W581" s="1150"/>
      <c r="X581" s="1150"/>
    </row>
    <row r="582" ht="36.75" customHeight="1" spans="1:24">
      <c r="A582" s="1151"/>
      <c r="B582" s="1150"/>
      <c r="C582" s="1150"/>
      <c r="D582" s="1150"/>
      <c r="E582" s="1150"/>
      <c r="F582" s="1150"/>
      <c r="G582" s="1150"/>
      <c r="H582" s="1150"/>
      <c r="I582" s="1150"/>
      <c r="J582" s="1150"/>
      <c r="K582" s="1150"/>
      <c r="L582" s="1150"/>
      <c r="M582" s="1150"/>
      <c r="N582" s="1150"/>
      <c r="O582" s="1150"/>
      <c r="P582" s="1150"/>
      <c r="Q582" s="1150"/>
      <c r="R582" s="1150"/>
      <c r="S582" s="1150"/>
      <c r="T582" s="1150"/>
      <c r="U582" s="1150"/>
      <c r="V582" s="1150"/>
      <c r="W582" s="1150"/>
      <c r="X582" s="1150"/>
    </row>
    <row r="583" ht="36.75" customHeight="1" spans="1:24">
      <c r="A583" s="1151"/>
      <c r="B583" s="1150"/>
      <c r="C583" s="1150"/>
      <c r="D583" s="1150"/>
      <c r="E583" s="1150"/>
      <c r="F583" s="1150"/>
      <c r="G583" s="1150"/>
      <c r="H583" s="1150"/>
      <c r="I583" s="1150"/>
      <c r="J583" s="1150"/>
      <c r="K583" s="1150"/>
      <c r="L583" s="1150"/>
      <c r="M583" s="1150"/>
      <c r="N583" s="1150"/>
      <c r="O583" s="1150"/>
      <c r="P583" s="1150"/>
      <c r="Q583" s="1150"/>
      <c r="R583" s="1150"/>
      <c r="S583" s="1150"/>
      <c r="T583" s="1150"/>
      <c r="U583" s="1150"/>
      <c r="V583" s="1150"/>
      <c r="W583" s="1150"/>
      <c r="X583" s="1150"/>
    </row>
    <row r="584" ht="36.75" customHeight="1" spans="1:24">
      <c r="A584" s="1151"/>
      <c r="B584" s="1150"/>
      <c r="C584" s="1150"/>
      <c r="D584" s="1150"/>
      <c r="E584" s="1150"/>
      <c r="F584" s="1150"/>
      <c r="G584" s="1150"/>
      <c r="H584" s="1150"/>
      <c r="I584" s="1150"/>
      <c r="J584" s="1150"/>
      <c r="K584" s="1150"/>
      <c r="L584" s="1150"/>
      <c r="M584" s="1150"/>
      <c r="N584" s="1150"/>
      <c r="O584" s="1150"/>
      <c r="P584" s="1150"/>
      <c r="Q584" s="1150"/>
      <c r="R584" s="1150"/>
      <c r="S584" s="1150"/>
      <c r="T584" s="1150"/>
      <c r="U584" s="1150"/>
      <c r="V584" s="1150"/>
      <c r="W584" s="1150"/>
      <c r="X584" s="1150"/>
    </row>
    <row r="585" ht="36.75" customHeight="1" spans="1:24">
      <c r="A585" s="1151"/>
      <c r="B585" s="1150"/>
      <c r="C585" s="1150"/>
      <c r="D585" s="1150"/>
      <c r="E585" s="1150"/>
      <c r="F585" s="1150"/>
      <c r="G585" s="1150"/>
      <c r="H585" s="1150"/>
      <c r="I585" s="1150"/>
      <c r="J585" s="1150"/>
      <c r="K585" s="1150"/>
      <c r="L585" s="1150"/>
      <c r="M585" s="1150"/>
      <c r="N585" s="1150"/>
      <c r="O585" s="1150"/>
      <c r="P585" s="1150"/>
      <c r="Q585" s="1150"/>
      <c r="R585" s="1150"/>
      <c r="S585" s="1150"/>
      <c r="T585" s="1150"/>
      <c r="U585" s="1150"/>
      <c r="V585" s="1150"/>
      <c r="W585" s="1150"/>
      <c r="X585" s="1150"/>
    </row>
    <row r="586" ht="36.75" customHeight="1" spans="1:24">
      <c r="A586" s="1151"/>
      <c r="B586" s="1150"/>
      <c r="C586" s="1150"/>
      <c r="D586" s="1150"/>
      <c r="E586" s="1150"/>
      <c r="F586" s="1150"/>
      <c r="G586" s="1150"/>
      <c r="H586" s="1150"/>
      <c r="I586" s="1150"/>
      <c r="J586" s="1150"/>
      <c r="K586" s="1150"/>
      <c r="L586" s="1150"/>
      <c r="M586" s="1150"/>
      <c r="N586" s="1150"/>
      <c r="O586" s="1150"/>
      <c r="P586" s="1150"/>
      <c r="Q586" s="1150"/>
      <c r="R586" s="1150"/>
      <c r="S586" s="1150"/>
      <c r="T586" s="1150"/>
      <c r="U586" s="1150"/>
      <c r="V586" s="1150"/>
      <c r="W586" s="1150"/>
      <c r="X586" s="1150"/>
    </row>
    <row r="587" ht="36.75" customHeight="1" spans="1:24">
      <c r="A587" s="1151"/>
      <c r="B587" s="1150"/>
      <c r="C587" s="1150"/>
      <c r="D587" s="1150"/>
      <c r="E587" s="1150"/>
      <c r="F587" s="1150"/>
      <c r="G587" s="1150"/>
      <c r="H587" s="1150"/>
      <c r="I587" s="1150"/>
      <c r="J587" s="1150"/>
      <c r="K587" s="1150"/>
      <c r="L587" s="1150"/>
      <c r="M587" s="1150"/>
      <c r="N587" s="1150"/>
      <c r="O587" s="1150"/>
      <c r="P587" s="1150"/>
      <c r="Q587" s="1150"/>
      <c r="R587" s="1150"/>
      <c r="S587" s="1150"/>
      <c r="T587" s="1150"/>
      <c r="U587" s="1150"/>
      <c r="V587" s="1150"/>
      <c r="W587" s="1150"/>
      <c r="X587" s="1150"/>
    </row>
    <row r="588" ht="36.75" customHeight="1" spans="1:24">
      <c r="A588" s="1151"/>
      <c r="B588" s="1150"/>
      <c r="C588" s="1150"/>
      <c r="D588" s="1150"/>
      <c r="E588" s="1150"/>
      <c r="F588" s="1150"/>
      <c r="G588" s="1150"/>
      <c r="H588" s="1150"/>
      <c r="I588" s="1150"/>
      <c r="J588" s="1150"/>
      <c r="K588" s="1150"/>
      <c r="L588" s="1150"/>
      <c r="M588" s="1150"/>
      <c r="N588" s="1150"/>
      <c r="O588" s="1150"/>
      <c r="P588" s="1150"/>
      <c r="Q588" s="1150"/>
      <c r="R588" s="1150"/>
      <c r="S588" s="1150"/>
      <c r="T588" s="1150"/>
      <c r="U588" s="1150"/>
      <c r="V588" s="1150"/>
      <c r="W588" s="1150"/>
      <c r="X588" s="1150"/>
    </row>
    <row r="589" ht="36.75" customHeight="1" spans="1:24">
      <c r="A589" s="1151"/>
      <c r="B589" s="1150"/>
      <c r="C589" s="1150"/>
      <c r="D589" s="1150"/>
      <c r="E589" s="1150"/>
      <c r="F589" s="1150"/>
      <c r="G589" s="1150"/>
      <c r="H589" s="1150"/>
      <c r="I589" s="1150"/>
      <c r="J589" s="1150"/>
      <c r="K589" s="1150"/>
      <c r="L589" s="1150"/>
      <c r="M589" s="1150"/>
      <c r="N589" s="1150"/>
      <c r="O589" s="1150"/>
      <c r="P589" s="1150"/>
      <c r="Q589" s="1150"/>
      <c r="R589" s="1150"/>
      <c r="S589" s="1150"/>
      <c r="T589" s="1150"/>
      <c r="U589" s="1150"/>
      <c r="V589" s="1150"/>
      <c r="W589" s="1150"/>
      <c r="X589" s="1150"/>
    </row>
    <row r="590" ht="36.75" customHeight="1" spans="1:24">
      <c r="A590" s="1151"/>
      <c r="B590" s="1150"/>
      <c r="C590" s="1150"/>
      <c r="D590" s="1150"/>
      <c r="E590" s="1150"/>
      <c r="F590" s="1150"/>
      <c r="G590" s="1150"/>
      <c r="H590" s="1150"/>
      <c r="I590" s="1150"/>
      <c r="J590" s="1150"/>
      <c r="K590" s="1150"/>
      <c r="L590" s="1150"/>
      <c r="M590" s="1150"/>
      <c r="N590" s="1150"/>
      <c r="O590" s="1150"/>
      <c r="P590" s="1150"/>
      <c r="Q590" s="1150"/>
      <c r="R590" s="1150"/>
      <c r="S590" s="1150"/>
      <c r="T590" s="1150"/>
      <c r="U590" s="1150"/>
      <c r="V590" s="1150"/>
      <c r="W590" s="1150"/>
      <c r="X590" s="1150"/>
    </row>
    <row r="591" ht="36.75" customHeight="1" spans="1:24">
      <c r="A591" s="1151"/>
      <c r="B591" s="1150"/>
      <c r="C591" s="1150"/>
      <c r="D591" s="1150"/>
      <c r="E591" s="1150"/>
      <c r="F591" s="1150"/>
      <c r="G591" s="1150"/>
      <c r="H591" s="1150"/>
      <c r="I591" s="1150"/>
      <c r="J591" s="1150"/>
      <c r="K591" s="1150"/>
      <c r="L591" s="1150"/>
      <c r="M591" s="1150"/>
      <c r="N591" s="1150"/>
      <c r="O591" s="1150"/>
      <c r="P591" s="1150"/>
      <c r="Q591" s="1150"/>
      <c r="R591" s="1150"/>
      <c r="S591" s="1150"/>
      <c r="T591" s="1150"/>
      <c r="U591" s="1150"/>
      <c r="V591" s="1150"/>
      <c r="W591" s="1150"/>
      <c r="X591" s="1150"/>
    </row>
    <row r="592" ht="36.75" customHeight="1" spans="1:24">
      <c r="A592" s="1151"/>
      <c r="B592" s="1150"/>
      <c r="C592" s="1150"/>
      <c r="D592" s="1150"/>
      <c r="E592" s="1150"/>
      <c r="F592" s="1150"/>
      <c r="G592" s="1150"/>
      <c r="H592" s="1150"/>
      <c r="I592" s="1150"/>
      <c r="J592" s="1150"/>
      <c r="K592" s="1150"/>
      <c r="L592" s="1150"/>
      <c r="M592" s="1150"/>
      <c r="N592" s="1150"/>
      <c r="O592" s="1150"/>
      <c r="P592" s="1150"/>
      <c r="Q592" s="1150"/>
      <c r="R592" s="1150"/>
      <c r="S592" s="1150"/>
      <c r="T592" s="1150"/>
      <c r="U592" s="1150"/>
      <c r="V592" s="1150"/>
      <c r="W592" s="1150"/>
      <c r="X592" s="1150"/>
    </row>
    <row r="593" ht="36.75" customHeight="1" spans="1:24">
      <c r="A593" s="1151"/>
      <c r="B593" s="1150"/>
      <c r="C593" s="1150"/>
      <c r="D593" s="1150"/>
      <c r="E593" s="1150"/>
      <c r="F593" s="1150"/>
      <c r="G593" s="1150"/>
      <c r="H593" s="1150"/>
      <c r="I593" s="1150"/>
      <c r="J593" s="1150"/>
      <c r="K593" s="1150"/>
      <c r="L593" s="1150"/>
      <c r="M593" s="1150"/>
      <c r="N593" s="1150"/>
      <c r="O593" s="1150"/>
      <c r="P593" s="1150"/>
      <c r="Q593" s="1150"/>
      <c r="R593" s="1150"/>
      <c r="S593" s="1150"/>
      <c r="T593" s="1150"/>
      <c r="U593" s="1150"/>
      <c r="V593" s="1150"/>
      <c r="W593" s="1150"/>
      <c r="X593" s="1150"/>
    </row>
    <row r="594" ht="36.75" customHeight="1" spans="1:24">
      <c r="A594" s="1151"/>
      <c r="B594" s="1150"/>
      <c r="C594" s="1150"/>
      <c r="D594" s="1150"/>
      <c r="E594" s="1150"/>
      <c r="F594" s="1150"/>
      <c r="G594" s="1150"/>
      <c r="H594" s="1150"/>
      <c r="I594" s="1150"/>
      <c r="J594" s="1150"/>
      <c r="K594" s="1150"/>
      <c r="L594" s="1150"/>
      <c r="M594" s="1150"/>
      <c r="N594" s="1150"/>
      <c r="O594" s="1150"/>
      <c r="P594" s="1150"/>
      <c r="Q594" s="1150"/>
      <c r="R594" s="1150"/>
      <c r="S594" s="1150"/>
      <c r="T594" s="1150"/>
      <c r="U594" s="1150"/>
      <c r="V594" s="1150"/>
      <c r="W594" s="1150"/>
      <c r="X594" s="1150"/>
    </row>
    <row r="595" ht="36.75" customHeight="1" spans="1:24">
      <c r="A595" s="1151"/>
      <c r="B595" s="1150"/>
      <c r="C595" s="1150"/>
      <c r="D595" s="1150"/>
      <c r="E595" s="1150"/>
      <c r="F595" s="1150"/>
      <c r="G595" s="1150"/>
      <c r="H595" s="1150"/>
      <c r="I595" s="1150"/>
      <c r="J595" s="1150"/>
      <c r="K595" s="1150"/>
      <c r="L595" s="1150"/>
      <c r="M595" s="1150"/>
      <c r="N595" s="1150"/>
      <c r="O595" s="1150"/>
      <c r="P595" s="1150"/>
      <c r="Q595" s="1150"/>
      <c r="R595" s="1150"/>
      <c r="S595" s="1150"/>
      <c r="T595" s="1150"/>
      <c r="U595" s="1150"/>
      <c r="V595" s="1150"/>
      <c r="W595" s="1150"/>
      <c r="X595" s="1150"/>
    </row>
    <row r="596" ht="36.75" customHeight="1" spans="1:24">
      <c r="A596" s="1151"/>
      <c r="B596" s="1150"/>
      <c r="C596" s="1150"/>
      <c r="D596" s="1150"/>
      <c r="E596" s="1150"/>
      <c r="F596" s="1150"/>
      <c r="G596" s="1150"/>
      <c r="H596" s="1150"/>
      <c r="I596" s="1150"/>
      <c r="J596" s="1150"/>
      <c r="K596" s="1150"/>
      <c r="L596" s="1150"/>
      <c r="M596" s="1150"/>
      <c r="N596" s="1150"/>
      <c r="O596" s="1150"/>
      <c r="P596" s="1150"/>
      <c r="Q596" s="1150"/>
      <c r="R596" s="1150"/>
      <c r="S596" s="1150"/>
      <c r="T596" s="1150"/>
      <c r="U596" s="1150"/>
      <c r="V596" s="1150"/>
      <c r="W596" s="1150"/>
      <c r="X596" s="1150"/>
    </row>
    <row r="597" ht="36.75" customHeight="1" spans="1:24">
      <c r="A597" s="1151"/>
      <c r="B597" s="1150"/>
      <c r="C597" s="1150"/>
      <c r="D597" s="1150"/>
      <c r="E597" s="1150"/>
      <c r="F597" s="1150"/>
      <c r="G597" s="1150"/>
      <c r="H597" s="1150"/>
      <c r="I597" s="1150"/>
      <c r="J597" s="1150"/>
      <c r="K597" s="1150"/>
      <c r="L597" s="1150"/>
      <c r="M597" s="1150"/>
      <c r="N597" s="1150"/>
      <c r="O597" s="1150"/>
      <c r="P597" s="1150"/>
      <c r="Q597" s="1150"/>
      <c r="R597" s="1150"/>
      <c r="S597" s="1150"/>
      <c r="T597" s="1150"/>
      <c r="U597" s="1150"/>
      <c r="V597" s="1150"/>
      <c r="W597" s="1150"/>
      <c r="X597" s="1150"/>
    </row>
    <row r="598" ht="36.75" customHeight="1" spans="1:24">
      <c r="A598" s="1151"/>
      <c r="B598" s="1150"/>
      <c r="C598" s="1150"/>
      <c r="D598" s="1150"/>
      <c r="E598" s="1150"/>
      <c r="F598" s="1150"/>
      <c r="G598" s="1150"/>
      <c r="H598" s="1150"/>
      <c r="I598" s="1150"/>
      <c r="J598" s="1150"/>
      <c r="K598" s="1150"/>
      <c r="L598" s="1150"/>
      <c r="M598" s="1150"/>
      <c r="N598" s="1150"/>
      <c r="O598" s="1150"/>
      <c r="P598" s="1150"/>
      <c r="Q598" s="1150"/>
      <c r="R598" s="1150"/>
      <c r="S598" s="1150"/>
      <c r="T598" s="1150"/>
      <c r="U598" s="1150"/>
      <c r="V598" s="1150"/>
      <c r="W598" s="1150"/>
      <c r="X598" s="1150"/>
    </row>
    <row r="599" ht="36.75" customHeight="1" spans="1:24">
      <c r="A599" s="1151"/>
      <c r="B599" s="1150"/>
      <c r="C599" s="1150"/>
      <c r="D599" s="1150"/>
      <c r="E599" s="1150"/>
      <c r="F599" s="1150"/>
      <c r="G599" s="1150"/>
      <c r="H599" s="1150"/>
      <c r="I599" s="1150"/>
      <c r="J599" s="1150"/>
      <c r="K599" s="1150"/>
      <c r="L599" s="1150"/>
      <c r="M599" s="1150"/>
      <c r="N599" s="1150"/>
      <c r="O599" s="1150"/>
      <c r="P599" s="1150"/>
      <c r="Q599" s="1150"/>
      <c r="R599" s="1150"/>
      <c r="S599" s="1150"/>
      <c r="T599" s="1150"/>
      <c r="U599" s="1150"/>
      <c r="V599" s="1150"/>
      <c r="W599" s="1150"/>
      <c r="X599" s="1150"/>
    </row>
    <row r="600" ht="36.75" customHeight="1" spans="1:24">
      <c r="A600" s="1151"/>
      <c r="B600" s="1150"/>
      <c r="C600" s="1150"/>
      <c r="D600" s="1150"/>
      <c r="E600" s="1150"/>
      <c r="F600" s="1150"/>
      <c r="G600" s="1150"/>
      <c r="H600" s="1150"/>
      <c r="I600" s="1150"/>
      <c r="J600" s="1150"/>
      <c r="K600" s="1150"/>
      <c r="L600" s="1150"/>
      <c r="M600" s="1150"/>
      <c r="N600" s="1150"/>
      <c r="O600" s="1150"/>
      <c r="P600" s="1150"/>
      <c r="Q600" s="1150"/>
      <c r="R600" s="1150"/>
      <c r="S600" s="1150"/>
      <c r="T600" s="1150"/>
      <c r="U600" s="1150"/>
      <c r="V600" s="1150"/>
      <c r="W600" s="1150"/>
      <c r="X600" s="1150"/>
    </row>
    <row r="601" ht="36.75" customHeight="1" spans="1:24">
      <c r="A601" s="1151"/>
      <c r="B601" s="1150"/>
      <c r="C601" s="1150"/>
      <c r="D601" s="1150"/>
      <c r="E601" s="1150"/>
      <c r="F601" s="1150"/>
      <c r="G601" s="1150"/>
      <c r="H601" s="1150"/>
      <c r="I601" s="1150"/>
      <c r="J601" s="1150"/>
      <c r="K601" s="1150"/>
      <c r="L601" s="1150"/>
      <c r="M601" s="1150"/>
      <c r="N601" s="1150"/>
      <c r="O601" s="1150"/>
      <c r="P601" s="1150"/>
      <c r="Q601" s="1150"/>
      <c r="R601" s="1150"/>
      <c r="S601" s="1150"/>
      <c r="T601" s="1150"/>
      <c r="U601" s="1150"/>
      <c r="V601" s="1150"/>
      <c r="W601" s="1150"/>
      <c r="X601" s="1150"/>
    </row>
    <row r="602" ht="36.75" customHeight="1" spans="1:24">
      <c r="A602" s="1151"/>
      <c r="B602" s="1150"/>
      <c r="C602" s="1150"/>
      <c r="D602" s="1150"/>
      <c r="E602" s="1150"/>
      <c r="F602" s="1150"/>
      <c r="G602" s="1150"/>
      <c r="H602" s="1150"/>
      <c r="I602" s="1150"/>
      <c r="J602" s="1150"/>
      <c r="K602" s="1150"/>
      <c r="L602" s="1150"/>
      <c r="M602" s="1150"/>
      <c r="N602" s="1150"/>
      <c r="O602" s="1150"/>
      <c r="P602" s="1150"/>
      <c r="Q602" s="1150"/>
      <c r="R602" s="1150"/>
      <c r="S602" s="1150"/>
      <c r="T602" s="1150"/>
      <c r="U602" s="1150"/>
      <c r="V602" s="1150"/>
      <c r="W602" s="1150"/>
      <c r="X602" s="1150"/>
    </row>
    <row r="603" ht="36.75" customHeight="1" spans="1:24">
      <c r="A603" s="1151"/>
      <c r="B603" s="1150"/>
      <c r="C603" s="1150"/>
      <c r="D603" s="1150"/>
      <c r="E603" s="1150"/>
      <c r="F603" s="1150"/>
      <c r="G603" s="1150"/>
      <c r="H603" s="1150"/>
      <c r="I603" s="1150"/>
      <c r="J603" s="1150"/>
      <c r="K603" s="1150"/>
      <c r="L603" s="1150"/>
      <c r="M603" s="1150"/>
      <c r="N603" s="1150"/>
      <c r="O603" s="1150"/>
      <c r="P603" s="1150"/>
      <c r="Q603" s="1150"/>
      <c r="R603" s="1150"/>
      <c r="S603" s="1150"/>
      <c r="T603" s="1150"/>
      <c r="U603" s="1150"/>
      <c r="V603" s="1150"/>
      <c r="W603" s="1150"/>
      <c r="X603" s="1150"/>
    </row>
    <row r="604" ht="36.75" customHeight="1" spans="1:24">
      <c r="A604" s="1151"/>
      <c r="B604" s="1150"/>
      <c r="C604" s="1150"/>
      <c r="D604" s="1150"/>
      <c r="E604" s="1150"/>
      <c r="F604" s="1150"/>
      <c r="G604" s="1150"/>
      <c r="H604" s="1150"/>
      <c r="I604" s="1150"/>
      <c r="J604" s="1150"/>
      <c r="K604" s="1150"/>
      <c r="L604" s="1150"/>
      <c r="M604" s="1150"/>
      <c r="N604" s="1150"/>
      <c r="O604" s="1150"/>
      <c r="P604" s="1150"/>
      <c r="Q604" s="1150"/>
      <c r="R604" s="1150"/>
      <c r="S604" s="1150"/>
      <c r="T604" s="1150"/>
      <c r="U604" s="1150"/>
      <c r="V604" s="1150"/>
      <c r="W604" s="1150"/>
      <c r="X604" s="1150"/>
    </row>
    <row r="605" ht="36.75" customHeight="1" spans="1:24">
      <c r="A605" s="1151"/>
      <c r="B605" s="1150"/>
      <c r="C605" s="1150"/>
      <c r="D605" s="1150"/>
      <c r="E605" s="1150"/>
      <c r="F605" s="1150"/>
      <c r="G605" s="1150"/>
      <c r="H605" s="1150"/>
      <c r="I605" s="1150"/>
      <c r="J605" s="1150"/>
      <c r="K605" s="1150"/>
      <c r="L605" s="1150"/>
      <c r="M605" s="1150"/>
      <c r="N605" s="1150"/>
      <c r="O605" s="1150"/>
      <c r="P605" s="1150"/>
      <c r="Q605" s="1150"/>
      <c r="R605" s="1150"/>
      <c r="S605" s="1150"/>
      <c r="T605" s="1150"/>
      <c r="U605" s="1150"/>
      <c r="V605" s="1150"/>
      <c r="W605" s="1150"/>
      <c r="X605" s="1150"/>
    </row>
    <row r="606" ht="36.75" customHeight="1" spans="1:24">
      <c r="A606" s="1151"/>
      <c r="B606" s="1150"/>
      <c r="C606" s="1150"/>
      <c r="D606" s="1150"/>
      <c r="E606" s="1150"/>
      <c r="F606" s="1150"/>
      <c r="G606" s="1150"/>
      <c r="H606" s="1150"/>
      <c r="I606" s="1150"/>
      <c r="J606" s="1150"/>
      <c r="K606" s="1150"/>
      <c r="L606" s="1150"/>
      <c r="M606" s="1150"/>
      <c r="N606" s="1150"/>
      <c r="O606" s="1150"/>
      <c r="P606" s="1150"/>
      <c r="Q606" s="1150"/>
      <c r="R606" s="1150"/>
      <c r="S606" s="1150"/>
      <c r="T606" s="1150"/>
      <c r="U606" s="1150"/>
      <c r="V606" s="1150"/>
      <c r="W606" s="1150"/>
      <c r="X606" s="1150"/>
    </row>
    <row r="607" ht="36.75" customHeight="1" spans="1:24">
      <c r="A607" s="1151"/>
      <c r="B607" s="1150"/>
      <c r="C607" s="1150"/>
      <c r="D607" s="1150"/>
      <c r="E607" s="1150"/>
      <c r="F607" s="1150"/>
      <c r="G607" s="1150"/>
      <c r="H607" s="1150"/>
      <c r="I607" s="1150"/>
      <c r="J607" s="1150"/>
      <c r="K607" s="1150"/>
      <c r="L607" s="1150"/>
      <c r="M607" s="1150"/>
      <c r="N607" s="1150"/>
      <c r="O607" s="1150"/>
      <c r="P607" s="1150"/>
      <c r="Q607" s="1150"/>
      <c r="R607" s="1150"/>
      <c r="S607" s="1150"/>
      <c r="T607" s="1150"/>
      <c r="U607" s="1150"/>
      <c r="V607" s="1150"/>
      <c r="W607" s="1150"/>
      <c r="X607" s="1150"/>
    </row>
    <row r="608" ht="36.75" customHeight="1" spans="1:24">
      <c r="A608" s="1151"/>
      <c r="B608" s="1150"/>
      <c r="C608" s="1150"/>
      <c r="D608" s="1150"/>
      <c r="E608" s="1150"/>
      <c r="F608" s="1150"/>
      <c r="G608" s="1150"/>
      <c r="H608" s="1150"/>
      <c r="I608" s="1150"/>
      <c r="J608" s="1150"/>
      <c r="K608" s="1150"/>
      <c r="L608" s="1150"/>
      <c r="M608" s="1150"/>
      <c r="N608" s="1150"/>
      <c r="O608" s="1150"/>
      <c r="P608" s="1150"/>
      <c r="Q608" s="1150"/>
      <c r="R608" s="1150"/>
      <c r="S608" s="1150"/>
      <c r="T608" s="1150"/>
      <c r="U608" s="1150"/>
      <c r="V608" s="1150"/>
      <c r="W608" s="1150"/>
      <c r="X608" s="1150"/>
    </row>
    <row r="609" ht="36.75" customHeight="1" spans="1:24">
      <c r="A609" s="1151"/>
      <c r="B609" s="1150"/>
      <c r="C609" s="1150"/>
      <c r="D609" s="1150"/>
      <c r="E609" s="1150"/>
      <c r="F609" s="1150"/>
      <c r="G609" s="1150"/>
      <c r="H609" s="1150"/>
      <c r="I609" s="1150"/>
      <c r="J609" s="1150"/>
      <c r="K609" s="1150"/>
      <c r="L609" s="1150"/>
      <c r="M609" s="1150"/>
      <c r="N609" s="1150"/>
      <c r="O609" s="1150"/>
      <c r="P609" s="1150"/>
      <c r="Q609" s="1150"/>
      <c r="R609" s="1150"/>
      <c r="S609" s="1150"/>
      <c r="T609" s="1150"/>
      <c r="U609" s="1150"/>
      <c r="V609" s="1150"/>
      <c r="W609" s="1150"/>
      <c r="X609" s="1150"/>
    </row>
    <row r="610" ht="36.75" customHeight="1" spans="1:24">
      <c r="A610" s="1151"/>
      <c r="B610" s="1150"/>
      <c r="C610" s="1150"/>
      <c r="D610" s="1150"/>
      <c r="E610" s="1150"/>
      <c r="F610" s="1150"/>
      <c r="G610" s="1150"/>
      <c r="H610" s="1150"/>
      <c r="I610" s="1150"/>
      <c r="J610" s="1150"/>
      <c r="K610" s="1150"/>
      <c r="L610" s="1150"/>
      <c r="M610" s="1150"/>
      <c r="N610" s="1150"/>
      <c r="O610" s="1150"/>
      <c r="P610" s="1150"/>
      <c r="Q610" s="1150"/>
      <c r="R610" s="1150"/>
      <c r="S610" s="1150"/>
      <c r="T610" s="1150"/>
      <c r="U610" s="1150"/>
      <c r="V610" s="1150"/>
      <c r="W610" s="1150"/>
      <c r="X610" s="1150"/>
    </row>
    <row r="611" ht="36.75" customHeight="1" spans="1:24">
      <c r="A611" s="1151"/>
      <c r="B611" s="1150"/>
      <c r="C611" s="1150"/>
      <c r="D611" s="1150"/>
      <c r="E611" s="1150"/>
      <c r="F611" s="1150"/>
      <c r="G611" s="1150"/>
      <c r="H611" s="1150"/>
      <c r="I611" s="1150"/>
      <c r="J611" s="1150"/>
      <c r="K611" s="1150"/>
      <c r="L611" s="1150"/>
      <c r="M611" s="1150"/>
      <c r="N611" s="1150"/>
      <c r="O611" s="1150"/>
      <c r="P611" s="1150"/>
      <c r="Q611" s="1150"/>
      <c r="R611" s="1150"/>
      <c r="S611" s="1150"/>
      <c r="T611" s="1150"/>
      <c r="U611" s="1150"/>
      <c r="V611" s="1150"/>
      <c r="W611" s="1150"/>
      <c r="X611" s="1150"/>
    </row>
    <row r="612" ht="36.75" customHeight="1" spans="1:24">
      <c r="A612" s="1151"/>
      <c r="B612" s="1150"/>
      <c r="C612" s="1150"/>
      <c r="D612" s="1150"/>
      <c r="E612" s="1150"/>
      <c r="F612" s="1150"/>
      <c r="G612" s="1150"/>
      <c r="H612" s="1150"/>
      <c r="I612" s="1150"/>
      <c r="J612" s="1150"/>
      <c r="K612" s="1150"/>
      <c r="L612" s="1150"/>
      <c r="M612" s="1150"/>
      <c r="N612" s="1150"/>
      <c r="O612" s="1150"/>
      <c r="P612" s="1150"/>
      <c r="Q612" s="1150"/>
      <c r="R612" s="1150"/>
      <c r="S612" s="1150"/>
      <c r="T612" s="1150"/>
      <c r="U612" s="1150"/>
      <c r="V612" s="1150"/>
      <c r="W612" s="1150"/>
      <c r="X612" s="1150"/>
    </row>
    <row r="613" ht="36.75" customHeight="1" spans="1:24">
      <c r="A613" s="1151"/>
      <c r="B613" s="1150"/>
      <c r="C613" s="1150"/>
      <c r="D613" s="1150"/>
      <c r="E613" s="1150"/>
      <c r="F613" s="1150"/>
      <c r="G613" s="1150"/>
      <c r="H613" s="1150"/>
      <c r="I613" s="1150"/>
      <c r="J613" s="1150"/>
      <c r="K613" s="1150"/>
      <c r="L613" s="1150"/>
      <c r="M613" s="1150"/>
      <c r="N613" s="1150"/>
      <c r="O613" s="1150"/>
      <c r="P613" s="1150"/>
      <c r="Q613" s="1150"/>
      <c r="R613" s="1150"/>
      <c r="S613" s="1150"/>
      <c r="T613" s="1150"/>
      <c r="U613" s="1150"/>
      <c r="V613" s="1150"/>
      <c r="W613" s="1150"/>
      <c r="X613" s="1150"/>
    </row>
    <row r="614" ht="36.75" customHeight="1" spans="1:24">
      <c r="A614" s="1151"/>
      <c r="B614" s="1150"/>
      <c r="C614" s="1150"/>
      <c r="D614" s="1150"/>
      <c r="E614" s="1150"/>
      <c r="F614" s="1150"/>
      <c r="G614" s="1150"/>
      <c r="H614" s="1150"/>
      <c r="I614" s="1150"/>
      <c r="J614" s="1150"/>
      <c r="K614" s="1150"/>
      <c r="L614" s="1150"/>
      <c r="M614" s="1150"/>
      <c r="N614" s="1150"/>
      <c r="O614" s="1150"/>
      <c r="P614" s="1150"/>
      <c r="Q614" s="1150"/>
      <c r="R614" s="1150"/>
      <c r="S614" s="1150"/>
      <c r="T614" s="1150"/>
      <c r="U614" s="1150"/>
      <c r="V614" s="1150"/>
      <c r="W614" s="1150"/>
      <c r="X614" s="1150"/>
    </row>
    <row r="615" ht="36.75" customHeight="1" spans="1:24">
      <c r="A615" s="1151"/>
      <c r="B615" s="1150"/>
      <c r="C615" s="1150"/>
      <c r="D615" s="1150"/>
      <c r="E615" s="1150"/>
      <c r="F615" s="1150"/>
      <c r="G615" s="1150"/>
      <c r="H615" s="1150"/>
      <c r="I615" s="1150"/>
      <c r="J615" s="1150"/>
      <c r="K615" s="1150"/>
      <c r="L615" s="1150"/>
      <c r="M615" s="1150"/>
      <c r="N615" s="1150"/>
      <c r="O615" s="1150"/>
      <c r="P615" s="1150"/>
      <c r="Q615" s="1150"/>
      <c r="R615" s="1150"/>
      <c r="S615" s="1150"/>
      <c r="T615" s="1150"/>
      <c r="U615" s="1150"/>
      <c r="V615" s="1150"/>
      <c r="W615" s="1150"/>
      <c r="X615" s="1150"/>
    </row>
    <row r="616" ht="36.75" customHeight="1" spans="1:24">
      <c r="A616" s="1151"/>
      <c r="B616" s="1150"/>
      <c r="C616" s="1150"/>
      <c r="D616" s="1150"/>
      <c r="E616" s="1150"/>
      <c r="F616" s="1150"/>
      <c r="G616" s="1150"/>
      <c r="H616" s="1150"/>
      <c r="I616" s="1150"/>
      <c r="J616" s="1150"/>
      <c r="K616" s="1150"/>
      <c r="L616" s="1150"/>
      <c r="M616" s="1150"/>
      <c r="N616" s="1150"/>
      <c r="O616" s="1150"/>
      <c r="P616" s="1150"/>
      <c r="Q616" s="1150"/>
      <c r="R616" s="1150"/>
      <c r="S616" s="1150"/>
      <c r="T616" s="1150"/>
      <c r="U616" s="1150"/>
      <c r="V616" s="1150"/>
      <c r="W616" s="1150"/>
      <c r="X616" s="1150"/>
    </row>
    <row r="617" ht="36.75" customHeight="1" spans="1:24">
      <c r="A617" s="1151"/>
      <c r="B617" s="1150"/>
      <c r="C617" s="1150"/>
      <c r="D617" s="1150"/>
      <c r="E617" s="1150"/>
      <c r="F617" s="1150"/>
      <c r="G617" s="1150"/>
      <c r="H617" s="1150"/>
      <c r="I617" s="1150"/>
      <c r="J617" s="1150"/>
      <c r="K617" s="1150"/>
      <c r="L617" s="1150"/>
      <c r="M617" s="1150"/>
      <c r="N617" s="1150"/>
      <c r="O617" s="1150"/>
      <c r="P617" s="1150"/>
      <c r="Q617" s="1150"/>
      <c r="R617" s="1150"/>
      <c r="S617" s="1150"/>
      <c r="T617" s="1150"/>
      <c r="U617" s="1150"/>
      <c r="V617" s="1150"/>
      <c r="W617" s="1150"/>
      <c r="X617" s="1150"/>
    </row>
    <row r="618" ht="36.75" customHeight="1" spans="1:24">
      <c r="A618" s="1151"/>
      <c r="B618" s="1150"/>
      <c r="C618" s="1150"/>
      <c r="D618" s="1150"/>
      <c r="E618" s="1150"/>
      <c r="F618" s="1150"/>
      <c r="G618" s="1150"/>
      <c r="H618" s="1150"/>
      <c r="I618" s="1150"/>
      <c r="J618" s="1150"/>
      <c r="K618" s="1150"/>
      <c r="L618" s="1150"/>
      <c r="M618" s="1150"/>
      <c r="N618" s="1150"/>
      <c r="O618" s="1150"/>
      <c r="P618" s="1150"/>
      <c r="Q618" s="1150"/>
      <c r="R618" s="1150"/>
      <c r="S618" s="1150"/>
      <c r="T618" s="1150"/>
      <c r="U618" s="1150"/>
      <c r="V618" s="1150"/>
      <c r="W618" s="1150"/>
      <c r="X618" s="1150"/>
    </row>
    <row r="619" ht="36.75" customHeight="1" spans="1:24">
      <c r="A619" s="1151"/>
      <c r="B619" s="1150"/>
      <c r="C619" s="1150"/>
      <c r="D619" s="1150"/>
      <c r="E619" s="1150"/>
      <c r="F619" s="1150"/>
      <c r="G619" s="1150"/>
      <c r="H619" s="1150"/>
      <c r="I619" s="1150"/>
      <c r="J619" s="1150"/>
      <c r="K619" s="1150"/>
      <c r="L619" s="1150"/>
      <c r="M619" s="1150"/>
      <c r="N619" s="1150"/>
      <c r="O619" s="1150"/>
      <c r="P619" s="1150"/>
      <c r="Q619" s="1150"/>
      <c r="R619" s="1150"/>
      <c r="S619" s="1150"/>
      <c r="T619" s="1150"/>
      <c r="U619" s="1150"/>
      <c r="V619" s="1150"/>
      <c r="W619" s="1150"/>
      <c r="X619" s="1150"/>
    </row>
    <row r="620" ht="36.75" customHeight="1" spans="1:24">
      <c r="A620" s="1151"/>
      <c r="B620" s="1150"/>
      <c r="C620" s="1150"/>
      <c r="D620" s="1150"/>
      <c r="E620" s="1150"/>
      <c r="F620" s="1150"/>
      <c r="G620" s="1150"/>
      <c r="H620" s="1150"/>
      <c r="I620" s="1150"/>
      <c r="J620" s="1150"/>
      <c r="K620" s="1150"/>
      <c r="L620" s="1150"/>
      <c r="M620" s="1150"/>
      <c r="N620" s="1150"/>
      <c r="O620" s="1150"/>
      <c r="P620" s="1150"/>
      <c r="Q620" s="1150"/>
      <c r="R620" s="1150"/>
      <c r="S620" s="1150"/>
      <c r="T620" s="1150"/>
      <c r="U620" s="1150"/>
      <c r="V620" s="1150"/>
      <c r="W620" s="1150"/>
      <c r="X620" s="1150"/>
    </row>
    <row r="621" ht="36.75" customHeight="1" spans="1:24">
      <c r="A621" s="1151"/>
      <c r="B621" s="1150"/>
      <c r="C621" s="1150"/>
      <c r="D621" s="1150"/>
      <c r="E621" s="1150"/>
      <c r="F621" s="1150"/>
      <c r="G621" s="1150"/>
      <c r="H621" s="1150"/>
      <c r="I621" s="1150"/>
      <c r="J621" s="1150"/>
      <c r="K621" s="1150"/>
      <c r="L621" s="1150"/>
      <c r="M621" s="1150"/>
      <c r="N621" s="1150"/>
      <c r="O621" s="1150"/>
      <c r="P621" s="1150"/>
      <c r="Q621" s="1150"/>
      <c r="R621" s="1150"/>
      <c r="S621" s="1150"/>
      <c r="T621" s="1150"/>
      <c r="U621" s="1150"/>
      <c r="V621" s="1150"/>
      <c r="W621" s="1150"/>
      <c r="X621" s="1150"/>
    </row>
    <row r="622" ht="36.75" customHeight="1" spans="1:24">
      <c r="A622" s="1151"/>
      <c r="B622" s="1150"/>
      <c r="C622" s="1150"/>
      <c r="D622" s="1150"/>
      <c r="E622" s="1150"/>
      <c r="F622" s="1150"/>
      <c r="G622" s="1150"/>
      <c r="H622" s="1150"/>
      <c r="I622" s="1150"/>
      <c r="J622" s="1150"/>
      <c r="K622" s="1150"/>
      <c r="L622" s="1150"/>
      <c r="M622" s="1150"/>
      <c r="N622" s="1150"/>
      <c r="O622" s="1150"/>
      <c r="P622" s="1150"/>
      <c r="Q622" s="1150"/>
      <c r="R622" s="1150"/>
      <c r="S622" s="1150"/>
      <c r="T622" s="1150"/>
      <c r="U622" s="1150"/>
      <c r="V622" s="1150"/>
      <c r="W622" s="1150"/>
      <c r="X622" s="1150"/>
    </row>
    <row r="623" ht="36.75" customHeight="1" spans="1:24">
      <c r="A623" s="1151"/>
      <c r="B623" s="1150"/>
      <c r="C623" s="1150"/>
      <c r="D623" s="1150"/>
      <c r="E623" s="1150"/>
      <c r="F623" s="1150"/>
      <c r="G623" s="1150"/>
      <c r="H623" s="1150"/>
      <c r="I623" s="1150"/>
      <c r="J623" s="1150"/>
      <c r="K623" s="1150"/>
      <c r="L623" s="1150"/>
      <c r="M623" s="1150"/>
      <c r="N623" s="1150"/>
      <c r="O623" s="1150"/>
      <c r="P623" s="1150"/>
      <c r="Q623" s="1150"/>
      <c r="R623" s="1150"/>
      <c r="S623" s="1150"/>
      <c r="T623" s="1150"/>
      <c r="U623" s="1150"/>
      <c r="V623" s="1150"/>
      <c r="W623" s="1150"/>
      <c r="X623" s="1150"/>
    </row>
    <row r="624" ht="36.75" customHeight="1" spans="1:24">
      <c r="A624" s="1151"/>
      <c r="B624" s="1150"/>
      <c r="C624" s="1150"/>
      <c r="D624" s="1150"/>
      <c r="E624" s="1150"/>
      <c r="F624" s="1150"/>
      <c r="G624" s="1150"/>
      <c r="H624" s="1150"/>
      <c r="I624" s="1150"/>
      <c r="J624" s="1150"/>
      <c r="K624" s="1150"/>
      <c r="L624" s="1150"/>
      <c r="M624" s="1150"/>
      <c r="N624" s="1150"/>
      <c r="O624" s="1150"/>
      <c r="P624" s="1150"/>
      <c r="Q624" s="1150"/>
      <c r="R624" s="1150"/>
      <c r="S624" s="1150"/>
      <c r="T624" s="1150"/>
      <c r="U624" s="1150"/>
      <c r="V624" s="1150"/>
      <c r="W624" s="1150"/>
      <c r="X624" s="1150"/>
    </row>
    <row r="625" ht="36.75" customHeight="1" spans="1:24">
      <c r="A625" s="1151"/>
      <c r="B625" s="1150"/>
      <c r="C625" s="1150"/>
      <c r="D625" s="1150"/>
      <c r="E625" s="1150"/>
      <c r="F625" s="1150"/>
      <c r="G625" s="1150"/>
      <c r="H625" s="1150"/>
      <c r="I625" s="1150"/>
      <c r="J625" s="1150"/>
      <c r="K625" s="1150"/>
      <c r="L625" s="1150"/>
      <c r="M625" s="1150"/>
      <c r="N625" s="1150"/>
      <c r="O625" s="1150"/>
      <c r="P625" s="1150"/>
      <c r="Q625" s="1150"/>
      <c r="R625" s="1150"/>
      <c r="S625" s="1150"/>
      <c r="T625" s="1150"/>
      <c r="U625" s="1150"/>
      <c r="V625" s="1150"/>
      <c r="W625" s="1150"/>
      <c r="X625" s="1150"/>
    </row>
    <row r="626" ht="36.75" customHeight="1" spans="1:24">
      <c r="A626" s="1151"/>
      <c r="B626" s="1150"/>
      <c r="C626" s="1150"/>
      <c r="D626" s="1150"/>
      <c r="E626" s="1150"/>
      <c r="F626" s="1150"/>
      <c r="G626" s="1150"/>
      <c r="H626" s="1150"/>
      <c r="I626" s="1150"/>
      <c r="J626" s="1150"/>
      <c r="K626" s="1150"/>
      <c r="L626" s="1150"/>
      <c r="M626" s="1150"/>
      <c r="N626" s="1150"/>
      <c r="O626" s="1150"/>
      <c r="P626" s="1150"/>
      <c r="Q626" s="1150"/>
      <c r="R626" s="1150"/>
      <c r="S626" s="1150"/>
      <c r="T626" s="1150"/>
      <c r="U626" s="1150"/>
      <c r="V626" s="1150"/>
      <c r="W626" s="1150"/>
      <c r="X626" s="1150"/>
    </row>
    <row r="627" ht="36.75" customHeight="1" spans="1:24">
      <c r="A627" s="1151"/>
      <c r="B627" s="1150"/>
      <c r="C627" s="1150"/>
      <c r="D627" s="1150"/>
      <c r="E627" s="1150"/>
      <c r="F627" s="1150"/>
      <c r="G627" s="1150"/>
      <c r="H627" s="1150"/>
      <c r="I627" s="1150"/>
      <c r="J627" s="1150"/>
      <c r="K627" s="1150"/>
      <c r="L627" s="1150"/>
      <c r="M627" s="1150"/>
      <c r="N627" s="1150"/>
      <c r="O627" s="1150"/>
      <c r="P627" s="1150"/>
      <c r="Q627" s="1150"/>
      <c r="R627" s="1150"/>
      <c r="S627" s="1150"/>
      <c r="T627" s="1150"/>
      <c r="U627" s="1150"/>
      <c r="V627" s="1150"/>
      <c r="W627" s="1150"/>
      <c r="X627" s="1150"/>
    </row>
    <row r="628" ht="36.75" customHeight="1" spans="1:24">
      <c r="A628" s="1151"/>
      <c r="B628" s="1150"/>
      <c r="C628" s="1150"/>
      <c r="D628" s="1150"/>
      <c r="E628" s="1150"/>
      <c r="F628" s="1150"/>
      <c r="G628" s="1150"/>
      <c r="H628" s="1150"/>
      <c r="I628" s="1150"/>
      <c r="J628" s="1150"/>
      <c r="K628" s="1150"/>
      <c r="L628" s="1150"/>
      <c r="M628" s="1150"/>
      <c r="N628" s="1150"/>
      <c r="O628" s="1150"/>
      <c r="P628" s="1150"/>
      <c r="Q628" s="1150"/>
      <c r="R628" s="1150"/>
      <c r="S628" s="1150"/>
      <c r="T628" s="1150"/>
      <c r="U628" s="1150"/>
      <c r="V628" s="1150"/>
      <c r="W628" s="1150"/>
      <c r="X628" s="1150"/>
    </row>
    <row r="629" ht="36.75" customHeight="1" spans="1:24">
      <c r="A629" s="1151"/>
      <c r="B629" s="1150"/>
      <c r="C629" s="1150"/>
      <c r="D629" s="1150"/>
      <c r="E629" s="1150"/>
      <c r="F629" s="1150"/>
      <c r="G629" s="1150"/>
      <c r="H629" s="1150"/>
      <c r="I629" s="1150"/>
      <c r="J629" s="1150"/>
      <c r="K629" s="1150"/>
      <c r="L629" s="1150"/>
      <c r="M629" s="1150"/>
      <c r="N629" s="1150"/>
      <c r="O629" s="1150"/>
      <c r="P629" s="1150"/>
      <c r="Q629" s="1150"/>
      <c r="R629" s="1150"/>
      <c r="S629" s="1150"/>
      <c r="T629" s="1150"/>
      <c r="U629" s="1150"/>
      <c r="V629" s="1150"/>
      <c r="W629" s="1150"/>
      <c r="X629" s="1150"/>
    </row>
    <row r="630" ht="36.75" customHeight="1" spans="1:24">
      <c r="A630" s="1151"/>
      <c r="B630" s="1150"/>
      <c r="C630" s="1150"/>
      <c r="D630" s="1150"/>
      <c r="E630" s="1150"/>
      <c r="F630" s="1150"/>
      <c r="G630" s="1150"/>
      <c r="H630" s="1150"/>
      <c r="I630" s="1150"/>
      <c r="J630" s="1150"/>
      <c r="K630" s="1150"/>
      <c r="L630" s="1150"/>
      <c r="M630" s="1150"/>
      <c r="N630" s="1150"/>
      <c r="O630" s="1150"/>
      <c r="P630" s="1150"/>
      <c r="Q630" s="1150"/>
      <c r="R630" s="1150"/>
      <c r="S630" s="1150"/>
      <c r="T630" s="1150"/>
      <c r="U630" s="1150"/>
      <c r="V630" s="1150"/>
      <c r="W630" s="1150"/>
      <c r="X630" s="1150"/>
    </row>
    <row r="631" ht="36.75" customHeight="1" spans="1:24">
      <c r="A631" s="1151"/>
      <c r="B631" s="1150"/>
      <c r="C631" s="1150"/>
      <c r="D631" s="1150"/>
      <c r="E631" s="1150"/>
      <c r="F631" s="1150"/>
      <c r="G631" s="1150"/>
      <c r="H631" s="1150"/>
      <c r="I631" s="1150"/>
      <c r="J631" s="1150"/>
      <c r="K631" s="1150"/>
      <c r="L631" s="1150"/>
      <c r="M631" s="1150"/>
      <c r="N631" s="1150"/>
      <c r="O631" s="1150"/>
      <c r="P631" s="1150"/>
      <c r="Q631" s="1150"/>
      <c r="R631" s="1150"/>
      <c r="S631" s="1150"/>
      <c r="T631" s="1150"/>
      <c r="U631" s="1150"/>
      <c r="V631" s="1150"/>
      <c r="W631" s="1150"/>
      <c r="X631" s="1150"/>
    </row>
    <row r="632" ht="36.75" customHeight="1" spans="1:24">
      <c r="A632" s="1151"/>
      <c r="B632" s="1150"/>
      <c r="C632" s="1150"/>
      <c r="D632" s="1150"/>
      <c r="E632" s="1150"/>
      <c r="F632" s="1150"/>
      <c r="G632" s="1150"/>
      <c r="H632" s="1150"/>
      <c r="I632" s="1150"/>
      <c r="J632" s="1150"/>
      <c r="K632" s="1150"/>
      <c r="L632" s="1150"/>
      <c r="M632" s="1150"/>
      <c r="N632" s="1150"/>
      <c r="O632" s="1150"/>
      <c r="P632" s="1150"/>
      <c r="Q632" s="1150"/>
      <c r="R632" s="1150"/>
      <c r="S632" s="1150"/>
      <c r="T632" s="1150"/>
      <c r="U632" s="1150"/>
      <c r="V632" s="1150"/>
      <c r="W632" s="1150"/>
      <c r="X632" s="1150"/>
    </row>
    <row r="633" ht="36.75" customHeight="1" spans="1:24">
      <c r="A633" s="1151"/>
      <c r="B633" s="1150"/>
      <c r="C633" s="1150"/>
      <c r="D633" s="1150"/>
      <c r="E633" s="1150"/>
      <c r="F633" s="1150"/>
      <c r="G633" s="1150"/>
      <c r="H633" s="1150"/>
      <c r="I633" s="1150"/>
      <c r="J633" s="1150"/>
      <c r="K633" s="1150"/>
      <c r="L633" s="1150"/>
      <c r="M633" s="1150"/>
      <c r="N633" s="1150"/>
      <c r="O633" s="1150"/>
      <c r="P633" s="1150"/>
      <c r="Q633" s="1150"/>
      <c r="R633" s="1150"/>
      <c r="S633" s="1150"/>
      <c r="T633" s="1150"/>
      <c r="U633" s="1150"/>
      <c r="V633" s="1150"/>
      <c r="W633" s="1150"/>
      <c r="X633" s="1150"/>
    </row>
    <row r="634" ht="36.75" customHeight="1" spans="1:24">
      <c r="A634" s="1151"/>
      <c r="B634" s="1150"/>
      <c r="C634" s="1150"/>
      <c r="D634" s="1150"/>
      <c r="E634" s="1150"/>
      <c r="F634" s="1150"/>
      <c r="G634" s="1150"/>
      <c r="H634" s="1150"/>
      <c r="I634" s="1150"/>
      <c r="J634" s="1150"/>
      <c r="K634" s="1150"/>
      <c r="L634" s="1150"/>
      <c r="M634" s="1150"/>
      <c r="N634" s="1150"/>
      <c r="O634" s="1150"/>
      <c r="P634" s="1150"/>
      <c r="Q634" s="1150"/>
      <c r="R634" s="1150"/>
      <c r="S634" s="1150"/>
      <c r="T634" s="1150"/>
      <c r="U634" s="1150"/>
      <c r="V634" s="1150"/>
      <c r="W634" s="1150"/>
      <c r="X634" s="1150"/>
    </row>
    <row r="635" ht="36.75" customHeight="1" spans="1:24">
      <c r="A635" s="1151"/>
      <c r="B635" s="1150"/>
      <c r="C635" s="1150"/>
      <c r="D635" s="1150"/>
      <c r="E635" s="1150"/>
      <c r="F635" s="1150"/>
      <c r="G635" s="1150"/>
      <c r="H635" s="1150"/>
      <c r="I635" s="1150"/>
      <c r="J635" s="1150"/>
      <c r="K635" s="1150"/>
      <c r="L635" s="1150"/>
      <c r="M635" s="1150"/>
      <c r="N635" s="1150"/>
      <c r="O635" s="1150"/>
      <c r="P635" s="1150"/>
      <c r="Q635" s="1150"/>
      <c r="R635" s="1150"/>
      <c r="S635" s="1150"/>
      <c r="T635" s="1150"/>
      <c r="U635" s="1150"/>
      <c r="V635" s="1150"/>
      <c r="W635" s="1150"/>
      <c r="X635" s="1150"/>
    </row>
    <row r="636" ht="36.75" customHeight="1" spans="1:24">
      <c r="A636" s="1151"/>
      <c r="B636" s="1150"/>
      <c r="C636" s="1150"/>
      <c r="D636" s="1150"/>
      <c r="E636" s="1150"/>
      <c r="F636" s="1150"/>
      <c r="G636" s="1150"/>
      <c r="H636" s="1150"/>
      <c r="I636" s="1150"/>
      <c r="J636" s="1150"/>
      <c r="K636" s="1150"/>
      <c r="L636" s="1150"/>
      <c r="M636" s="1150"/>
      <c r="N636" s="1150"/>
      <c r="O636" s="1150"/>
      <c r="P636" s="1150"/>
      <c r="Q636" s="1150"/>
      <c r="R636" s="1150"/>
      <c r="S636" s="1150"/>
      <c r="T636" s="1150"/>
      <c r="U636" s="1150"/>
      <c r="V636" s="1150"/>
      <c r="W636" s="1150"/>
      <c r="X636" s="1150"/>
    </row>
    <row r="637" ht="36.75" customHeight="1" spans="1:24">
      <c r="A637" s="1151"/>
      <c r="B637" s="1150"/>
      <c r="C637" s="1150"/>
      <c r="D637" s="1150"/>
      <c r="E637" s="1150"/>
      <c r="F637" s="1150"/>
      <c r="G637" s="1150"/>
      <c r="H637" s="1150"/>
      <c r="I637" s="1150"/>
      <c r="J637" s="1150"/>
      <c r="K637" s="1150"/>
      <c r="L637" s="1150"/>
      <c r="M637" s="1150"/>
      <c r="N637" s="1150"/>
      <c r="O637" s="1150"/>
      <c r="P637" s="1150"/>
      <c r="Q637" s="1150"/>
      <c r="R637" s="1150"/>
      <c r="S637" s="1150"/>
      <c r="T637" s="1150"/>
      <c r="U637" s="1150"/>
      <c r="V637" s="1150"/>
      <c r="W637" s="1150"/>
      <c r="X637" s="1150"/>
    </row>
    <row r="638" ht="36.75" customHeight="1" spans="1:24">
      <c r="A638" s="1151"/>
      <c r="B638" s="1150"/>
      <c r="C638" s="1150"/>
      <c r="D638" s="1150"/>
      <c r="E638" s="1150"/>
      <c r="F638" s="1150"/>
      <c r="G638" s="1150"/>
      <c r="H638" s="1150"/>
      <c r="I638" s="1150"/>
      <c r="J638" s="1150"/>
      <c r="K638" s="1150"/>
      <c r="L638" s="1150"/>
      <c r="M638" s="1150"/>
      <c r="N638" s="1150"/>
      <c r="O638" s="1150"/>
      <c r="P638" s="1150"/>
      <c r="Q638" s="1150"/>
      <c r="R638" s="1150"/>
      <c r="S638" s="1150"/>
      <c r="T638" s="1150"/>
      <c r="U638" s="1150"/>
      <c r="V638" s="1150"/>
      <c r="W638" s="1150"/>
      <c r="X638" s="1150"/>
    </row>
    <row r="639" ht="36.75" customHeight="1" spans="1:24">
      <c r="A639" s="1151"/>
      <c r="B639" s="1150"/>
      <c r="C639" s="1150"/>
      <c r="D639" s="1150"/>
      <c r="E639" s="1150"/>
      <c r="F639" s="1150"/>
      <c r="G639" s="1150"/>
      <c r="H639" s="1150"/>
      <c r="I639" s="1150"/>
      <c r="J639" s="1150"/>
      <c r="K639" s="1150"/>
      <c r="L639" s="1150"/>
      <c r="M639" s="1150"/>
      <c r="N639" s="1150"/>
      <c r="O639" s="1150"/>
      <c r="P639" s="1150"/>
      <c r="Q639" s="1150"/>
      <c r="R639" s="1150"/>
      <c r="S639" s="1150"/>
      <c r="T639" s="1150"/>
      <c r="U639" s="1150"/>
      <c r="V639" s="1150"/>
      <c r="W639" s="1150"/>
      <c r="X639" s="1150"/>
    </row>
    <row r="640" ht="36.75" customHeight="1" spans="1:24">
      <c r="A640" s="1151"/>
      <c r="B640" s="1150"/>
      <c r="C640" s="1150"/>
      <c r="D640" s="1150"/>
      <c r="E640" s="1150"/>
      <c r="F640" s="1150"/>
      <c r="G640" s="1150"/>
      <c r="H640" s="1150"/>
      <c r="I640" s="1150"/>
      <c r="J640" s="1150"/>
      <c r="K640" s="1150"/>
      <c r="L640" s="1150"/>
      <c r="M640" s="1150"/>
      <c r="N640" s="1150"/>
      <c r="O640" s="1150"/>
      <c r="P640" s="1150"/>
      <c r="Q640" s="1150"/>
      <c r="R640" s="1150"/>
      <c r="S640" s="1150"/>
      <c r="T640" s="1150"/>
      <c r="U640" s="1150"/>
      <c r="V640" s="1150"/>
      <c r="W640" s="1150"/>
      <c r="X640" s="1150"/>
    </row>
    <row r="641" ht="36.75" customHeight="1" spans="1:24">
      <c r="A641" s="1151"/>
      <c r="B641" s="1150"/>
      <c r="C641" s="1150"/>
      <c r="D641" s="1150"/>
      <c r="E641" s="1150"/>
      <c r="F641" s="1150"/>
      <c r="G641" s="1150"/>
      <c r="H641" s="1150"/>
      <c r="I641" s="1150"/>
      <c r="J641" s="1150"/>
      <c r="K641" s="1150"/>
      <c r="L641" s="1150"/>
      <c r="M641" s="1150"/>
      <c r="N641" s="1150"/>
      <c r="O641" s="1150"/>
      <c r="P641" s="1150"/>
      <c r="Q641" s="1150"/>
      <c r="R641" s="1150"/>
      <c r="S641" s="1150"/>
      <c r="T641" s="1150"/>
      <c r="U641" s="1150"/>
      <c r="V641" s="1150"/>
      <c r="W641" s="1150"/>
      <c r="X641" s="1150"/>
    </row>
    <row r="642" ht="36.75" customHeight="1" spans="1:24">
      <c r="A642" s="1151"/>
      <c r="B642" s="1150"/>
      <c r="C642" s="1150"/>
      <c r="D642" s="1150"/>
      <c r="E642" s="1150"/>
      <c r="F642" s="1150"/>
      <c r="G642" s="1150"/>
      <c r="H642" s="1150"/>
      <c r="I642" s="1150"/>
      <c r="J642" s="1150"/>
      <c r="K642" s="1150"/>
      <c r="L642" s="1150"/>
      <c r="M642" s="1150"/>
      <c r="N642" s="1150"/>
      <c r="O642" s="1150"/>
      <c r="P642" s="1150"/>
      <c r="Q642" s="1150"/>
      <c r="R642" s="1150"/>
      <c r="S642" s="1150"/>
      <c r="T642" s="1150"/>
      <c r="U642" s="1150"/>
      <c r="V642" s="1150"/>
      <c r="W642" s="1150"/>
      <c r="X642" s="1150"/>
    </row>
    <row r="643" ht="36.75" customHeight="1" spans="1:24">
      <c r="A643" s="1151"/>
      <c r="B643" s="1150"/>
      <c r="C643" s="1150"/>
      <c r="D643" s="1150"/>
      <c r="E643" s="1150"/>
      <c r="F643" s="1150"/>
      <c r="G643" s="1150"/>
      <c r="H643" s="1150"/>
      <c r="I643" s="1150"/>
      <c r="J643" s="1150"/>
      <c r="K643" s="1150"/>
      <c r="L643" s="1150"/>
      <c r="M643" s="1150"/>
      <c r="N643" s="1150"/>
      <c r="O643" s="1150"/>
      <c r="P643" s="1150"/>
      <c r="Q643" s="1150"/>
      <c r="R643" s="1150"/>
      <c r="S643" s="1150"/>
      <c r="T643" s="1150"/>
      <c r="U643" s="1150"/>
      <c r="V643" s="1150"/>
      <c r="W643" s="1150"/>
      <c r="X643" s="1150"/>
    </row>
    <row r="644" ht="36.75" customHeight="1" spans="1:24">
      <c r="A644" s="1151"/>
      <c r="B644" s="1150"/>
      <c r="C644" s="1150"/>
      <c r="D644" s="1150"/>
      <c r="E644" s="1150"/>
      <c r="F644" s="1150"/>
      <c r="G644" s="1150"/>
      <c r="H644" s="1150"/>
      <c r="I644" s="1150"/>
      <c r="J644" s="1150"/>
      <c r="K644" s="1150"/>
      <c r="L644" s="1150"/>
      <c r="M644" s="1150"/>
      <c r="N644" s="1150"/>
      <c r="O644" s="1150"/>
      <c r="P644" s="1150"/>
      <c r="Q644" s="1150"/>
      <c r="R644" s="1150"/>
      <c r="S644" s="1150"/>
      <c r="T644" s="1150"/>
      <c r="U644" s="1150"/>
      <c r="V644" s="1150"/>
      <c r="W644" s="1150"/>
      <c r="X644" s="1150"/>
    </row>
    <row r="645" ht="36.75" customHeight="1" spans="1:24">
      <c r="A645" s="1151"/>
      <c r="B645" s="1150"/>
      <c r="C645" s="1150"/>
      <c r="D645" s="1150"/>
      <c r="E645" s="1150"/>
      <c r="F645" s="1150"/>
      <c r="G645" s="1150"/>
      <c r="H645" s="1150"/>
      <c r="I645" s="1150"/>
      <c r="J645" s="1150"/>
      <c r="K645" s="1150"/>
      <c r="L645" s="1150"/>
      <c r="M645" s="1150"/>
      <c r="N645" s="1150"/>
      <c r="O645" s="1150"/>
      <c r="P645" s="1150"/>
      <c r="Q645" s="1150"/>
      <c r="R645" s="1150"/>
      <c r="S645" s="1150"/>
      <c r="T645" s="1150"/>
      <c r="U645" s="1150"/>
      <c r="V645" s="1150"/>
      <c r="W645" s="1150"/>
      <c r="X645" s="1150"/>
    </row>
    <row r="646" ht="36.75" customHeight="1" spans="1:24">
      <c r="A646" s="1151"/>
      <c r="B646" s="1150"/>
      <c r="C646" s="1150"/>
      <c r="D646" s="1150"/>
      <c r="E646" s="1150"/>
      <c r="F646" s="1150"/>
      <c r="G646" s="1150"/>
      <c r="H646" s="1150"/>
      <c r="I646" s="1150"/>
      <c r="J646" s="1150"/>
      <c r="K646" s="1150"/>
      <c r="L646" s="1150"/>
      <c r="M646" s="1150"/>
      <c r="N646" s="1150"/>
      <c r="O646" s="1150"/>
      <c r="P646" s="1150"/>
      <c r="Q646" s="1150"/>
      <c r="R646" s="1150"/>
      <c r="S646" s="1150"/>
      <c r="T646" s="1150"/>
      <c r="U646" s="1150"/>
      <c r="V646" s="1150"/>
      <c r="W646" s="1150"/>
      <c r="X646" s="1150"/>
    </row>
    <row r="647" ht="36.75" customHeight="1" spans="1:24">
      <c r="A647" s="1151"/>
      <c r="B647" s="1150"/>
      <c r="C647" s="1150"/>
      <c r="D647" s="1150"/>
      <c r="E647" s="1150"/>
      <c r="F647" s="1150"/>
      <c r="G647" s="1150"/>
      <c r="H647" s="1150"/>
      <c r="I647" s="1150"/>
      <c r="J647" s="1150"/>
      <c r="K647" s="1150"/>
      <c r="L647" s="1150"/>
      <c r="M647" s="1150"/>
      <c r="N647" s="1150"/>
      <c r="O647" s="1150"/>
      <c r="P647" s="1150"/>
      <c r="Q647" s="1150"/>
      <c r="R647" s="1150"/>
      <c r="S647" s="1150"/>
      <c r="T647" s="1150"/>
      <c r="U647" s="1150"/>
      <c r="V647" s="1150"/>
      <c r="W647" s="1150"/>
      <c r="X647" s="1150"/>
    </row>
    <row r="648" ht="36.75" customHeight="1" spans="1:24">
      <c r="A648" s="1151"/>
      <c r="B648" s="1150"/>
      <c r="C648" s="1150"/>
      <c r="D648" s="1150"/>
      <c r="E648" s="1150"/>
      <c r="F648" s="1150"/>
      <c r="G648" s="1150"/>
      <c r="H648" s="1150"/>
      <c r="I648" s="1150"/>
      <c r="J648" s="1150"/>
      <c r="K648" s="1150"/>
      <c r="L648" s="1150"/>
      <c r="M648" s="1150"/>
      <c r="N648" s="1150"/>
      <c r="O648" s="1150"/>
      <c r="P648" s="1150"/>
      <c r="Q648" s="1150"/>
      <c r="R648" s="1150"/>
      <c r="S648" s="1150"/>
      <c r="T648" s="1150"/>
      <c r="U648" s="1150"/>
      <c r="V648" s="1150"/>
      <c r="W648" s="1150"/>
      <c r="X648" s="1150"/>
    </row>
    <row r="649" ht="36.75" customHeight="1" spans="1:24">
      <c r="A649" s="1151"/>
      <c r="B649" s="1150"/>
      <c r="C649" s="1150"/>
      <c r="D649" s="1150"/>
      <c r="E649" s="1150"/>
      <c r="F649" s="1150"/>
      <c r="G649" s="1150"/>
      <c r="H649" s="1150"/>
      <c r="I649" s="1150"/>
      <c r="J649" s="1150"/>
      <c r="K649" s="1150"/>
      <c r="L649" s="1150"/>
      <c r="M649" s="1150"/>
      <c r="N649" s="1150"/>
      <c r="O649" s="1150"/>
      <c r="P649" s="1150"/>
      <c r="Q649" s="1150"/>
      <c r="R649" s="1150"/>
      <c r="S649" s="1150"/>
      <c r="T649" s="1150"/>
      <c r="U649" s="1150"/>
      <c r="V649" s="1150"/>
      <c r="W649" s="1150"/>
      <c r="X649" s="1150"/>
    </row>
    <row r="650" ht="36.75" customHeight="1" spans="1:24">
      <c r="A650" s="1151"/>
      <c r="B650" s="1150"/>
      <c r="C650" s="1150"/>
      <c r="D650" s="1150"/>
      <c r="E650" s="1150"/>
      <c r="F650" s="1150"/>
      <c r="G650" s="1150"/>
      <c r="H650" s="1150"/>
      <c r="I650" s="1150"/>
      <c r="J650" s="1150"/>
      <c r="K650" s="1150"/>
      <c r="L650" s="1150"/>
      <c r="M650" s="1150"/>
      <c r="N650" s="1150"/>
      <c r="O650" s="1150"/>
      <c r="P650" s="1150"/>
      <c r="Q650" s="1150"/>
      <c r="R650" s="1150"/>
      <c r="S650" s="1150"/>
      <c r="T650" s="1150"/>
      <c r="U650" s="1150"/>
      <c r="V650" s="1150"/>
      <c r="W650" s="1150"/>
      <c r="X650" s="1150"/>
    </row>
    <row r="651" ht="36.75" customHeight="1" spans="1:24">
      <c r="A651" s="1151"/>
      <c r="B651" s="1150"/>
      <c r="C651" s="1150"/>
      <c r="D651" s="1150"/>
      <c r="E651" s="1150"/>
      <c r="F651" s="1150"/>
      <c r="G651" s="1150"/>
      <c r="H651" s="1150"/>
      <c r="I651" s="1150"/>
      <c r="J651" s="1150"/>
      <c r="K651" s="1150"/>
      <c r="L651" s="1150"/>
      <c r="M651" s="1150"/>
      <c r="N651" s="1150"/>
      <c r="O651" s="1150"/>
      <c r="P651" s="1150"/>
      <c r="Q651" s="1150"/>
      <c r="R651" s="1150"/>
      <c r="S651" s="1150"/>
      <c r="T651" s="1150"/>
      <c r="U651" s="1150"/>
      <c r="V651" s="1150"/>
      <c r="W651" s="1150"/>
      <c r="X651" s="1150"/>
    </row>
    <row r="652" ht="36.75" customHeight="1" spans="1:24">
      <c r="A652" s="1151"/>
      <c r="B652" s="1150"/>
      <c r="C652" s="1150"/>
      <c r="D652" s="1150"/>
      <c r="E652" s="1150"/>
      <c r="F652" s="1150"/>
      <c r="G652" s="1150"/>
      <c r="H652" s="1150"/>
      <c r="I652" s="1150"/>
      <c r="J652" s="1150"/>
      <c r="K652" s="1150"/>
      <c r="L652" s="1150"/>
      <c r="M652" s="1150"/>
      <c r="N652" s="1150"/>
      <c r="O652" s="1150"/>
      <c r="P652" s="1150"/>
      <c r="Q652" s="1150"/>
      <c r="R652" s="1150"/>
      <c r="S652" s="1150"/>
      <c r="T652" s="1150"/>
      <c r="U652" s="1150"/>
      <c r="V652" s="1150"/>
      <c r="W652" s="1150"/>
      <c r="X652" s="1150"/>
    </row>
    <row r="653" ht="36.75" customHeight="1" spans="1:24">
      <c r="A653" s="1151"/>
      <c r="B653" s="1150"/>
      <c r="C653" s="1150"/>
      <c r="D653" s="1150"/>
      <c r="E653" s="1150"/>
      <c r="F653" s="1150"/>
      <c r="G653" s="1150"/>
      <c r="H653" s="1150"/>
      <c r="I653" s="1150"/>
      <c r="J653" s="1150"/>
      <c r="K653" s="1150"/>
      <c r="L653" s="1150"/>
      <c r="M653" s="1150"/>
      <c r="N653" s="1150"/>
      <c r="O653" s="1150"/>
      <c r="P653" s="1150"/>
      <c r="Q653" s="1150"/>
      <c r="R653" s="1150"/>
      <c r="S653" s="1150"/>
      <c r="T653" s="1150"/>
      <c r="U653" s="1150"/>
      <c r="V653" s="1150"/>
      <c r="W653" s="1150"/>
      <c r="X653" s="1150"/>
    </row>
    <row r="654" ht="36.75" customHeight="1" spans="1:24">
      <c r="A654" s="1151"/>
      <c r="B654" s="1150"/>
      <c r="C654" s="1150"/>
      <c r="D654" s="1150"/>
      <c r="E654" s="1150"/>
      <c r="F654" s="1150"/>
      <c r="G654" s="1150"/>
      <c r="H654" s="1150"/>
      <c r="I654" s="1150"/>
      <c r="J654" s="1150"/>
      <c r="K654" s="1150"/>
      <c r="L654" s="1150"/>
      <c r="M654" s="1150"/>
      <c r="N654" s="1150"/>
      <c r="O654" s="1150"/>
      <c r="P654" s="1150"/>
      <c r="Q654" s="1150"/>
      <c r="R654" s="1150"/>
      <c r="S654" s="1150"/>
      <c r="T654" s="1150"/>
      <c r="U654" s="1150"/>
      <c r="V654" s="1150"/>
      <c r="W654" s="1150"/>
      <c r="X654" s="1150"/>
    </row>
    <row r="655" ht="36.75" customHeight="1" spans="1:24">
      <c r="A655" s="1151"/>
      <c r="B655" s="1150"/>
      <c r="C655" s="1150"/>
      <c r="D655" s="1150"/>
      <c r="E655" s="1150"/>
      <c r="F655" s="1150"/>
      <c r="G655" s="1150"/>
      <c r="H655" s="1150"/>
      <c r="I655" s="1150"/>
      <c r="J655" s="1150"/>
      <c r="K655" s="1150"/>
      <c r="L655" s="1150"/>
      <c r="M655" s="1150"/>
      <c r="N655" s="1150"/>
      <c r="O655" s="1150"/>
      <c r="P655" s="1150"/>
      <c r="Q655" s="1150"/>
      <c r="R655" s="1150"/>
      <c r="S655" s="1150"/>
      <c r="T655" s="1150"/>
      <c r="U655" s="1150"/>
      <c r="V655" s="1150"/>
      <c r="W655" s="1150"/>
      <c r="X655" s="1150"/>
    </row>
    <row r="656" ht="36.75" customHeight="1" spans="1:24">
      <c r="A656" s="1151"/>
      <c r="B656" s="1150"/>
      <c r="C656" s="1150"/>
      <c r="D656" s="1150"/>
      <c r="E656" s="1150"/>
      <c r="F656" s="1150"/>
      <c r="G656" s="1150"/>
      <c r="H656" s="1150"/>
      <c r="I656" s="1150"/>
      <c r="J656" s="1150"/>
      <c r="K656" s="1150"/>
      <c r="L656" s="1150"/>
      <c r="M656" s="1150"/>
      <c r="N656" s="1150"/>
      <c r="O656" s="1150"/>
      <c r="P656" s="1150"/>
      <c r="Q656" s="1150"/>
      <c r="R656" s="1150"/>
      <c r="S656" s="1150"/>
      <c r="T656" s="1150"/>
      <c r="U656" s="1150"/>
      <c r="V656" s="1150"/>
      <c r="W656" s="1150"/>
      <c r="X656" s="1150"/>
    </row>
    <row r="657" ht="36.75" customHeight="1" spans="1:24">
      <c r="A657" s="1151"/>
      <c r="B657" s="1150"/>
      <c r="C657" s="1150"/>
      <c r="D657" s="1150"/>
      <c r="E657" s="1150"/>
      <c r="F657" s="1150"/>
      <c r="G657" s="1150"/>
      <c r="H657" s="1150"/>
      <c r="I657" s="1150"/>
      <c r="J657" s="1150"/>
      <c r="K657" s="1150"/>
      <c r="L657" s="1150"/>
      <c r="M657" s="1150"/>
      <c r="N657" s="1150"/>
      <c r="O657" s="1150"/>
      <c r="P657" s="1150"/>
      <c r="Q657" s="1150"/>
      <c r="R657" s="1150"/>
      <c r="S657" s="1150"/>
      <c r="T657" s="1150"/>
      <c r="U657" s="1150"/>
      <c r="V657" s="1150"/>
      <c r="W657" s="1150"/>
      <c r="X657" s="1150"/>
    </row>
    <row r="658" ht="36.75" customHeight="1" spans="1:24">
      <c r="A658" s="1151"/>
      <c r="B658" s="1150"/>
      <c r="C658" s="1150"/>
      <c r="D658" s="1150"/>
      <c r="E658" s="1150"/>
      <c r="F658" s="1150"/>
      <c r="G658" s="1150"/>
      <c r="H658" s="1150"/>
      <c r="I658" s="1150"/>
      <c r="J658" s="1150"/>
      <c r="K658" s="1150"/>
      <c r="L658" s="1150"/>
      <c r="M658" s="1150"/>
      <c r="N658" s="1150"/>
      <c r="O658" s="1150"/>
      <c r="P658" s="1150"/>
      <c r="Q658" s="1150"/>
      <c r="R658" s="1150"/>
      <c r="S658" s="1150"/>
      <c r="T658" s="1150"/>
      <c r="U658" s="1150"/>
      <c r="V658" s="1150"/>
      <c r="W658" s="1150"/>
      <c r="X658" s="1150"/>
    </row>
    <row r="659" ht="36.75" customHeight="1" spans="1:24">
      <c r="A659" s="1151"/>
      <c r="B659" s="1150"/>
      <c r="C659" s="1150"/>
      <c r="D659" s="1150"/>
      <c r="E659" s="1150"/>
      <c r="F659" s="1150"/>
      <c r="G659" s="1150"/>
      <c r="H659" s="1150"/>
      <c r="I659" s="1150"/>
      <c r="J659" s="1150"/>
      <c r="K659" s="1150"/>
      <c r="L659" s="1150"/>
      <c r="M659" s="1150"/>
      <c r="N659" s="1150"/>
      <c r="O659" s="1150"/>
      <c r="P659" s="1150"/>
      <c r="Q659" s="1150"/>
      <c r="R659" s="1150"/>
      <c r="S659" s="1150"/>
      <c r="T659" s="1150"/>
      <c r="U659" s="1150"/>
      <c r="V659" s="1150"/>
      <c r="W659" s="1150"/>
      <c r="X659" s="1150"/>
    </row>
    <row r="660" ht="36.75" customHeight="1" spans="1:24">
      <c r="A660" s="1151"/>
      <c r="B660" s="1150"/>
      <c r="C660" s="1150"/>
      <c r="D660" s="1150"/>
      <c r="E660" s="1150"/>
      <c r="F660" s="1150"/>
      <c r="G660" s="1150"/>
      <c r="H660" s="1150"/>
      <c r="I660" s="1150"/>
      <c r="J660" s="1150"/>
      <c r="K660" s="1150"/>
      <c r="L660" s="1150"/>
      <c r="M660" s="1150"/>
      <c r="N660" s="1150"/>
      <c r="O660" s="1150"/>
      <c r="P660" s="1150"/>
      <c r="Q660" s="1150"/>
      <c r="R660" s="1150"/>
      <c r="S660" s="1150"/>
      <c r="T660" s="1150"/>
      <c r="U660" s="1150"/>
      <c r="V660" s="1150"/>
      <c r="W660" s="1150"/>
      <c r="X660" s="1150"/>
    </row>
    <row r="661" ht="36.75" customHeight="1" spans="1:24">
      <c r="A661" s="1151"/>
      <c r="B661" s="1150"/>
      <c r="C661" s="1150"/>
      <c r="D661" s="1150"/>
      <c r="E661" s="1150"/>
      <c r="F661" s="1150"/>
      <c r="G661" s="1150"/>
      <c r="H661" s="1150"/>
      <c r="I661" s="1150"/>
      <c r="J661" s="1150"/>
      <c r="K661" s="1150"/>
      <c r="L661" s="1150"/>
      <c r="M661" s="1150"/>
      <c r="N661" s="1150"/>
      <c r="O661" s="1150"/>
      <c r="P661" s="1150"/>
      <c r="Q661" s="1150"/>
      <c r="R661" s="1150"/>
      <c r="S661" s="1150"/>
      <c r="T661" s="1150"/>
      <c r="U661" s="1150"/>
      <c r="V661" s="1150"/>
      <c r="W661" s="1150"/>
      <c r="X661" s="1150"/>
    </row>
    <row r="662" ht="36.75" customHeight="1" spans="1:24">
      <c r="A662" s="1151"/>
      <c r="B662" s="1150"/>
      <c r="C662" s="1150"/>
      <c r="D662" s="1150"/>
      <c r="E662" s="1150"/>
      <c r="F662" s="1150"/>
      <c r="G662" s="1150"/>
      <c r="H662" s="1150"/>
      <c r="I662" s="1150"/>
      <c r="J662" s="1150"/>
      <c r="K662" s="1150"/>
      <c r="L662" s="1150"/>
      <c r="M662" s="1150"/>
      <c r="N662" s="1150"/>
      <c r="O662" s="1150"/>
      <c r="P662" s="1150"/>
      <c r="Q662" s="1150"/>
      <c r="R662" s="1150"/>
      <c r="S662" s="1150"/>
      <c r="T662" s="1150"/>
      <c r="U662" s="1150"/>
      <c r="V662" s="1150"/>
      <c r="W662" s="1150"/>
      <c r="X662" s="1150"/>
    </row>
    <row r="663" ht="36.75" customHeight="1" spans="1:24">
      <c r="A663" s="1151"/>
      <c r="B663" s="1150"/>
      <c r="C663" s="1150"/>
      <c r="D663" s="1150"/>
      <c r="E663" s="1150"/>
      <c r="F663" s="1150"/>
      <c r="G663" s="1150"/>
      <c r="H663" s="1150"/>
      <c r="I663" s="1150"/>
      <c r="J663" s="1150"/>
      <c r="K663" s="1150"/>
      <c r="L663" s="1150"/>
      <c r="M663" s="1150"/>
      <c r="N663" s="1150"/>
      <c r="O663" s="1150"/>
      <c r="P663" s="1150"/>
      <c r="Q663" s="1150"/>
      <c r="R663" s="1150"/>
      <c r="S663" s="1150"/>
      <c r="T663" s="1150"/>
      <c r="U663" s="1150"/>
      <c r="V663" s="1150"/>
      <c r="W663" s="1150"/>
      <c r="X663" s="1150"/>
    </row>
    <row r="664" ht="36.75" customHeight="1" spans="1:24">
      <c r="A664" s="1151"/>
      <c r="B664" s="1150"/>
      <c r="C664" s="1150"/>
      <c r="D664" s="1150"/>
      <c r="E664" s="1150"/>
      <c r="F664" s="1150"/>
      <c r="G664" s="1150"/>
      <c r="H664" s="1150"/>
      <c r="I664" s="1150"/>
      <c r="J664" s="1150"/>
      <c r="K664" s="1150"/>
      <c r="L664" s="1150"/>
      <c r="M664" s="1150"/>
      <c r="N664" s="1150"/>
      <c r="O664" s="1150"/>
      <c r="P664" s="1150"/>
      <c r="Q664" s="1150"/>
      <c r="R664" s="1150"/>
      <c r="S664" s="1150"/>
      <c r="T664" s="1150"/>
      <c r="U664" s="1150"/>
      <c r="V664" s="1150"/>
      <c r="W664" s="1150"/>
      <c r="X664" s="1150"/>
    </row>
    <row r="665" ht="36.75" customHeight="1" spans="1:24">
      <c r="A665" s="1151"/>
      <c r="B665" s="1150"/>
      <c r="C665" s="1150"/>
      <c r="D665" s="1150"/>
      <c r="E665" s="1150"/>
      <c r="F665" s="1150"/>
      <c r="G665" s="1150"/>
      <c r="H665" s="1150"/>
      <c r="I665" s="1150"/>
      <c r="J665" s="1150"/>
      <c r="K665" s="1150"/>
      <c r="L665" s="1150"/>
      <c r="M665" s="1150"/>
      <c r="N665" s="1150"/>
      <c r="O665" s="1150"/>
      <c r="P665" s="1150"/>
      <c r="Q665" s="1150"/>
      <c r="R665" s="1150"/>
      <c r="S665" s="1150"/>
      <c r="T665" s="1150"/>
      <c r="U665" s="1150"/>
      <c r="V665" s="1150"/>
      <c r="W665" s="1150"/>
      <c r="X665" s="1150"/>
    </row>
    <row r="666" ht="36.75" customHeight="1" spans="1:24">
      <c r="A666" s="1151"/>
      <c r="B666" s="1150"/>
      <c r="C666" s="1150"/>
      <c r="D666" s="1150"/>
      <c r="E666" s="1150"/>
      <c r="F666" s="1150"/>
      <c r="G666" s="1150"/>
      <c r="H666" s="1150"/>
      <c r="I666" s="1150"/>
      <c r="J666" s="1150"/>
      <c r="K666" s="1150"/>
      <c r="L666" s="1150"/>
      <c r="M666" s="1150"/>
      <c r="N666" s="1150"/>
      <c r="O666" s="1150"/>
      <c r="P666" s="1150"/>
      <c r="Q666" s="1150"/>
      <c r="R666" s="1150"/>
      <c r="S666" s="1150"/>
      <c r="T666" s="1150"/>
      <c r="U666" s="1150"/>
      <c r="V666" s="1150"/>
      <c r="W666" s="1150"/>
      <c r="X666" s="1150"/>
    </row>
    <row r="667" ht="36.75" customHeight="1" spans="1:24">
      <c r="A667" s="1151"/>
      <c r="B667" s="1150"/>
      <c r="C667" s="1150"/>
      <c r="D667" s="1150"/>
      <c r="E667" s="1150"/>
      <c r="F667" s="1150"/>
      <c r="G667" s="1150"/>
      <c r="H667" s="1150"/>
      <c r="I667" s="1150"/>
      <c r="J667" s="1150"/>
      <c r="K667" s="1150"/>
      <c r="L667" s="1150"/>
      <c r="M667" s="1150"/>
      <c r="N667" s="1150"/>
      <c r="O667" s="1150"/>
      <c r="P667" s="1150"/>
      <c r="Q667" s="1150"/>
      <c r="R667" s="1150"/>
      <c r="S667" s="1150"/>
      <c r="T667" s="1150"/>
      <c r="U667" s="1150"/>
      <c r="V667" s="1150"/>
      <c r="W667" s="1150"/>
      <c r="X667" s="1150"/>
    </row>
    <row r="668" ht="36.75" customHeight="1" spans="1:24">
      <c r="A668" s="1151"/>
      <c r="B668" s="1150"/>
      <c r="C668" s="1150"/>
      <c r="D668" s="1150"/>
      <c r="E668" s="1150"/>
      <c r="F668" s="1150"/>
      <c r="G668" s="1150"/>
      <c r="H668" s="1150"/>
      <c r="I668" s="1150"/>
      <c r="J668" s="1150"/>
      <c r="K668" s="1150"/>
      <c r="L668" s="1150"/>
      <c r="M668" s="1150"/>
      <c r="N668" s="1150"/>
      <c r="O668" s="1150"/>
      <c r="P668" s="1150"/>
      <c r="Q668" s="1150"/>
      <c r="R668" s="1150"/>
      <c r="S668" s="1150"/>
      <c r="T668" s="1150"/>
      <c r="U668" s="1150"/>
      <c r="V668" s="1150"/>
      <c r="W668" s="1150"/>
      <c r="X668" s="1150"/>
    </row>
    <row r="669" ht="36.75" customHeight="1" spans="1:24">
      <c r="A669" s="1151"/>
      <c r="B669" s="1150"/>
      <c r="C669" s="1150"/>
      <c r="D669" s="1150"/>
      <c r="E669" s="1150"/>
      <c r="F669" s="1150"/>
      <c r="G669" s="1150"/>
      <c r="H669" s="1150"/>
      <c r="I669" s="1150"/>
      <c r="J669" s="1150"/>
      <c r="K669" s="1150"/>
      <c r="L669" s="1150"/>
      <c r="M669" s="1150"/>
      <c r="N669" s="1150"/>
      <c r="O669" s="1150"/>
      <c r="P669" s="1150"/>
      <c r="Q669" s="1150"/>
      <c r="R669" s="1150"/>
      <c r="S669" s="1150"/>
      <c r="T669" s="1150"/>
      <c r="U669" s="1150"/>
      <c r="V669" s="1150"/>
      <c r="W669" s="1150"/>
      <c r="X669" s="1150"/>
    </row>
    <row r="670" ht="36.75" customHeight="1" spans="1:24">
      <c r="A670" s="1151"/>
      <c r="B670" s="1150"/>
      <c r="C670" s="1150"/>
      <c r="D670" s="1150"/>
      <c r="E670" s="1150"/>
      <c r="F670" s="1150"/>
      <c r="G670" s="1150"/>
      <c r="H670" s="1150"/>
      <c r="I670" s="1150"/>
      <c r="J670" s="1150"/>
      <c r="K670" s="1150"/>
      <c r="L670" s="1150"/>
      <c r="M670" s="1150"/>
      <c r="N670" s="1150"/>
      <c r="O670" s="1150"/>
      <c r="P670" s="1150"/>
      <c r="Q670" s="1150"/>
      <c r="R670" s="1150"/>
      <c r="S670" s="1150"/>
      <c r="T670" s="1150"/>
      <c r="U670" s="1150"/>
      <c r="V670" s="1150"/>
      <c r="W670" s="1150"/>
      <c r="X670" s="1150"/>
    </row>
    <row r="671" ht="36.75" customHeight="1" spans="1:24">
      <c r="A671" s="1151"/>
      <c r="B671" s="1150"/>
      <c r="C671" s="1150"/>
      <c r="D671" s="1150"/>
      <c r="E671" s="1150"/>
      <c r="F671" s="1150"/>
      <c r="G671" s="1150"/>
      <c r="H671" s="1150"/>
      <c r="I671" s="1150"/>
      <c r="J671" s="1150"/>
      <c r="K671" s="1150"/>
      <c r="L671" s="1150"/>
      <c r="M671" s="1150"/>
      <c r="N671" s="1150"/>
      <c r="O671" s="1150"/>
      <c r="P671" s="1150"/>
      <c r="Q671" s="1150"/>
      <c r="R671" s="1150"/>
      <c r="S671" s="1150"/>
      <c r="T671" s="1150"/>
      <c r="U671" s="1150"/>
      <c r="V671" s="1150"/>
      <c r="W671" s="1150"/>
      <c r="X671" s="1150"/>
    </row>
    <row r="672" ht="36.75" customHeight="1" spans="1:24">
      <c r="A672" s="1151"/>
      <c r="B672" s="1150"/>
      <c r="C672" s="1150"/>
      <c r="D672" s="1150"/>
      <c r="E672" s="1150"/>
      <c r="F672" s="1150"/>
      <c r="G672" s="1150"/>
      <c r="H672" s="1150"/>
      <c r="I672" s="1150"/>
      <c r="J672" s="1150"/>
      <c r="K672" s="1150"/>
      <c r="L672" s="1150"/>
      <c r="M672" s="1150"/>
      <c r="N672" s="1150"/>
      <c r="O672" s="1150"/>
      <c r="P672" s="1150"/>
      <c r="Q672" s="1150"/>
      <c r="R672" s="1150"/>
      <c r="S672" s="1150"/>
      <c r="T672" s="1150"/>
      <c r="U672" s="1150"/>
      <c r="V672" s="1150"/>
      <c r="W672" s="1150"/>
      <c r="X672" s="1150"/>
    </row>
    <row r="673" ht="36.75" customHeight="1" spans="1:24">
      <c r="A673" s="1151"/>
      <c r="B673" s="1150"/>
      <c r="C673" s="1150"/>
      <c r="D673" s="1150"/>
      <c r="E673" s="1150"/>
      <c r="F673" s="1150"/>
      <c r="G673" s="1150"/>
      <c r="H673" s="1150"/>
      <c r="I673" s="1150"/>
      <c r="J673" s="1150"/>
      <c r="K673" s="1150"/>
      <c r="L673" s="1150"/>
      <c r="M673" s="1150"/>
      <c r="N673" s="1150"/>
      <c r="O673" s="1150"/>
      <c r="P673" s="1150"/>
      <c r="Q673" s="1150"/>
      <c r="R673" s="1150"/>
      <c r="S673" s="1150"/>
      <c r="T673" s="1150"/>
      <c r="U673" s="1150"/>
      <c r="V673" s="1150"/>
      <c r="W673" s="1150"/>
      <c r="X673" s="1150"/>
    </row>
    <row r="674" ht="36.75" customHeight="1" spans="1:24">
      <c r="A674" s="1151"/>
      <c r="B674" s="1150"/>
      <c r="C674" s="1150"/>
      <c r="D674" s="1150"/>
      <c r="E674" s="1150"/>
      <c r="F674" s="1150"/>
      <c r="G674" s="1150"/>
      <c r="H674" s="1150"/>
      <c r="I674" s="1150"/>
      <c r="J674" s="1150"/>
      <c r="K674" s="1150"/>
      <c r="L674" s="1150"/>
      <c r="M674" s="1150"/>
      <c r="N674" s="1150"/>
      <c r="O674" s="1150"/>
      <c r="P674" s="1150"/>
      <c r="Q674" s="1150"/>
      <c r="R674" s="1150"/>
      <c r="S674" s="1150"/>
      <c r="T674" s="1150"/>
      <c r="U674" s="1150"/>
      <c r="V674" s="1150"/>
      <c r="W674" s="1150"/>
      <c r="X674" s="1150"/>
    </row>
    <row r="675" ht="36.75" customHeight="1" spans="1:24">
      <c r="A675" s="1151"/>
      <c r="B675" s="1150"/>
      <c r="C675" s="1150"/>
      <c r="D675" s="1150"/>
      <c r="E675" s="1150"/>
      <c r="F675" s="1150"/>
      <c r="G675" s="1150"/>
      <c r="H675" s="1150"/>
      <c r="I675" s="1150"/>
      <c r="J675" s="1150"/>
      <c r="K675" s="1150"/>
      <c r="L675" s="1150"/>
      <c r="M675" s="1150"/>
      <c r="N675" s="1150"/>
      <c r="O675" s="1150"/>
      <c r="P675" s="1150"/>
      <c r="Q675" s="1150"/>
      <c r="R675" s="1150"/>
      <c r="S675" s="1150"/>
      <c r="T675" s="1150"/>
      <c r="U675" s="1150"/>
      <c r="V675" s="1150"/>
      <c r="W675" s="1150"/>
      <c r="X675" s="1150"/>
    </row>
    <row r="676" ht="36.75" customHeight="1" spans="1:24">
      <c r="A676" s="1151"/>
      <c r="B676" s="1150"/>
      <c r="C676" s="1150"/>
      <c r="D676" s="1150"/>
      <c r="E676" s="1150"/>
      <c r="F676" s="1150"/>
      <c r="G676" s="1150"/>
      <c r="H676" s="1150"/>
      <c r="I676" s="1150"/>
      <c r="J676" s="1150"/>
      <c r="K676" s="1150"/>
      <c r="L676" s="1150"/>
      <c r="M676" s="1150"/>
      <c r="N676" s="1150"/>
      <c r="O676" s="1150"/>
      <c r="P676" s="1150"/>
      <c r="Q676" s="1150"/>
      <c r="R676" s="1150"/>
      <c r="S676" s="1150"/>
      <c r="T676" s="1150"/>
      <c r="U676" s="1150"/>
      <c r="V676" s="1150"/>
      <c r="W676" s="1150"/>
      <c r="X676" s="1150"/>
    </row>
    <row r="677" ht="36.75" customHeight="1" spans="1:24">
      <c r="A677" s="1151"/>
      <c r="B677" s="1150"/>
      <c r="C677" s="1150"/>
      <c r="D677" s="1150"/>
      <c r="E677" s="1150"/>
      <c r="F677" s="1150"/>
      <c r="G677" s="1150"/>
      <c r="H677" s="1150"/>
      <c r="I677" s="1150"/>
      <c r="J677" s="1150"/>
      <c r="K677" s="1150"/>
      <c r="L677" s="1150"/>
      <c r="M677" s="1150"/>
      <c r="N677" s="1150"/>
      <c r="O677" s="1150"/>
      <c r="P677" s="1150"/>
      <c r="Q677" s="1150"/>
      <c r="R677" s="1150"/>
      <c r="S677" s="1150"/>
      <c r="T677" s="1150"/>
      <c r="U677" s="1150"/>
      <c r="V677" s="1150"/>
      <c r="W677" s="1150"/>
      <c r="X677" s="1150"/>
    </row>
    <row r="678" ht="36.75" customHeight="1" spans="1:24">
      <c r="A678" s="1151"/>
      <c r="B678" s="1150"/>
      <c r="C678" s="1150"/>
      <c r="D678" s="1150"/>
      <c r="E678" s="1150"/>
      <c r="F678" s="1150"/>
      <c r="G678" s="1150"/>
      <c r="H678" s="1150"/>
      <c r="I678" s="1150"/>
      <c r="J678" s="1150"/>
      <c r="K678" s="1150"/>
      <c r="L678" s="1150"/>
      <c r="M678" s="1150"/>
      <c r="N678" s="1150"/>
      <c r="O678" s="1150"/>
      <c r="P678" s="1150"/>
      <c r="Q678" s="1150"/>
      <c r="R678" s="1150"/>
      <c r="S678" s="1150"/>
      <c r="T678" s="1150"/>
      <c r="U678" s="1150"/>
      <c r="V678" s="1150"/>
      <c r="W678" s="1150"/>
      <c r="X678" s="1150"/>
    </row>
    <row r="679" ht="36.75" customHeight="1" spans="1:24">
      <c r="A679" s="1151"/>
      <c r="B679" s="1150"/>
      <c r="C679" s="1150"/>
      <c r="D679" s="1150"/>
      <c r="E679" s="1150"/>
      <c r="F679" s="1150"/>
      <c r="G679" s="1150"/>
      <c r="H679" s="1150"/>
      <c r="I679" s="1150"/>
      <c r="J679" s="1150"/>
      <c r="K679" s="1150"/>
      <c r="L679" s="1150"/>
      <c r="M679" s="1150"/>
      <c r="N679" s="1150"/>
      <c r="O679" s="1150"/>
      <c r="P679" s="1150"/>
      <c r="Q679" s="1150"/>
      <c r="R679" s="1150"/>
      <c r="S679" s="1150"/>
      <c r="T679" s="1150"/>
      <c r="U679" s="1150"/>
      <c r="V679" s="1150"/>
      <c r="W679" s="1150"/>
      <c r="X679" s="1150"/>
    </row>
    <row r="680" ht="36.75" customHeight="1" spans="1:24">
      <c r="A680" s="1151"/>
      <c r="B680" s="1150"/>
      <c r="C680" s="1150"/>
      <c r="D680" s="1150"/>
      <c r="E680" s="1150"/>
      <c r="F680" s="1150"/>
      <c r="G680" s="1150"/>
      <c r="H680" s="1150"/>
      <c r="I680" s="1150"/>
      <c r="J680" s="1150"/>
      <c r="K680" s="1150"/>
      <c r="L680" s="1150"/>
      <c r="M680" s="1150"/>
      <c r="N680" s="1150"/>
      <c r="O680" s="1150"/>
      <c r="P680" s="1150"/>
      <c r="Q680" s="1150"/>
      <c r="R680" s="1150"/>
      <c r="S680" s="1150"/>
      <c r="T680" s="1150"/>
      <c r="U680" s="1150"/>
      <c r="V680" s="1150"/>
      <c r="W680" s="1150"/>
      <c r="X680" s="1150"/>
    </row>
    <row r="681" ht="36.75" customHeight="1" spans="1:24">
      <c r="A681" s="1151"/>
      <c r="B681" s="1150"/>
      <c r="C681" s="1150"/>
      <c r="D681" s="1150"/>
      <c r="E681" s="1150"/>
      <c r="F681" s="1150"/>
      <c r="G681" s="1150"/>
      <c r="H681" s="1150"/>
      <c r="I681" s="1150"/>
      <c r="J681" s="1150"/>
      <c r="K681" s="1150"/>
      <c r="L681" s="1150"/>
      <c r="M681" s="1150"/>
      <c r="N681" s="1150"/>
      <c r="O681" s="1150"/>
      <c r="P681" s="1150"/>
      <c r="Q681" s="1150"/>
      <c r="R681" s="1150"/>
      <c r="S681" s="1150"/>
      <c r="T681" s="1150"/>
      <c r="U681" s="1150"/>
      <c r="V681" s="1150"/>
      <c r="W681" s="1150"/>
      <c r="X681" s="1150"/>
    </row>
    <row r="682" ht="36.75" customHeight="1" spans="1:24">
      <c r="A682" s="1151"/>
      <c r="B682" s="1150"/>
      <c r="C682" s="1150"/>
      <c r="D682" s="1150"/>
      <c r="E682" s="1150"/>
      <c r="F682" s="1150"/>
      <c r="G682" s="1150"/>
      <c r="H682" s="1150"/>
      <c r="I682" s="1150"/>
      <c r="J682" s="1150"/>
      <c r="K682" s="1150"/>
      <c r="L682" s="1150"/>
      <c r="M682" s="1150"/>
      <c r="N682" s="1150"/>
      <c r="O682" s="1150"/>
      <c r="P682" s="1150"/>
      <c r="Q682" s="1150"/>
      <c r="R682" s="1150"/>
      <c r="S682" s="1150"/>
      <c r="T682" s="1150"/>
      <c r="U682" s="1150"/>
      <c r="V682" s="1150"/>
      <c r="W682" s="1150"/>
      <c r="X682" s="1150"/>
    </row>
    <row r="683" ht="36.75" customHeight="1" spans="1:24">
      <c r="A683" s="1151"/>
      <c r="B683" s="1150"/>
      <c r="C683" s="1150"/>
      <c r="D683" s="1150"/>
      <c r="E683" s="1150"/>
      <c r="F683" s="1150"/>
      <c r="G683" s="1150"/>
      <c r="H683" s="1150"/>
      <c r="I683" s="1150"/>
      <c r="J683" s="1150"/>
      <c r="K683" s="1150"/>
      <c r="L683" s="1150"/>
      <c r="M683" s="1150"/>
      <c r="N683" s="1150"/>
      <c r="O683" s="1150"/>
      <c r="P683" s="1150"/>
      <c r="Q683" s="1150"/>
      <c r="R683" s="1150"/>
      <c r="S683" s="1150"/>
      <c r="T683" s="1150"/>
      <c r="U683" s="1150"/>
      <c r="V683" s="1150"/>
      <c r="W683" s="1150"/>
      <c r="X683" s="1150"/>
    </row>
    <row r="684" ht="36.75" customHeight="1" spans="1:24">
      <c r="A684" s="1151"/>
      <c r="B684" s="1150"/>
      <c r="C684" s="1150"/>
      <c r="D684" s="1150"/>
      <c r="E684" s="1150"/>
      <c r="F684" s="1150"/>
      <c r="G684" s="1150"/>
      <c r="H684" s="1150"/>
      <c r="I684" s="1150"/>
      <c r="J684" s="1150"/>
      <c r="K684" s="1150"/>
      <c r="L684" s="1150"/>
      <c r="M684" s="1150"/>
      <c r="N684" s="1150"/>
      <c r="O684" s="1150"/>
      <c r="P684" s="1150"/>
      <c r="Q684" s="1150"/>
      <c r="R684" s="1150"/>
      <c r="S684" s="1150"/>
      <c r="T684" s="1150"/>
      <c r="U684" s="1150"/>
      <c r="V684" s="1150"/>
      <c r="W684" s="1150"/>
      <c r="X684" s="1150"/>
    </row>
    <row r="685" ht="36.75" customHeight="1" spans="1:24">
      <c r="A685" s="1151"/>
      <c r="B685" s="1150"/>
      <c r="C685" s="1150"/>
      <c r="D685" s="1150"/>
      <c r="E685" s="1150"/>
      <c r="F685" s="1150"/>
      <c r="G685" s="1150"/>
      <c r="H685" s="1150"/>
      <c r="I685" s="1150"/>
      <c r="J685" s="1150"/>
      <c r="K685" s="1150"/>
      <c r="L685" s="1150"/>
      <c r="M685" s="1150"/>
      <c r="N685" s="1150"/>
      <c r="O685" s="1150"/>
      <c r="P685" s="1150"/>
      <c r="Q685" s="1150"/>
      <c r="R685" s="1150"/>
      <c r="S685" s="1150"/>
      <c r="T685" s="1150"/>
      <c r="U685" s="1150"/>
      <c r="V685" s="1150"/>
      <c r="W685" s="1150"/>
      <c r="X685" s="1150"/>
    </row>
    <row r="686" ht="36.75" customHeight="1" spans="1:24">
      <c r="A686" s="1151"/>
      <c r="B686" s="1150"/>
      <c r="C686" s="1150"/>
      <c r="D686" s="1150"/>
      <c r="E686" s="1150"/>
      <c r="F686" s="1150"/>
      <c r="G686" s="1150"/>
      <c r="H686" s="1150"/>
      <c r="I686" s="1150"/>
      <c r="J686" s="1150"/>
      <c r="K686" s="1150"/>
      <c r="L686" s="1150"/>
      <c r="M686" s="1150"/>
      <c r="N686" s="1150"/>
      <c r="O686" s="1150"/>
      <c r="P686" s="1150"/>
      <c r="Q686" s="1150"/>
      <c r="R686" s="1150"/>
      <c r="S686" s="1150"/>
      <c r="T686" s="1150"/>
      <c r="U686" s="1150"/>
      <c r="V686" s="1150"/>
      <c r="W686" s="1150"/>
      <c r="X686" s="1150"/>
    </row>
    <row r="687" ht="36.75" customHeight="1" spans="1:24">
      <c r="A687" s="1151"/>
      <c r="B687" s="1150"/>
      <c r="C687" s="1150"/>
      <c r="D687" s="1150"/>
      <c r="E687" s="1150"/>
      <c r="F687" s="1150"/>
      <c r="G687" s="1150"/>
      <c r="H687" s="1150"/>
      <c r="I687" s="1150"/>
      <c r="J687" s="1150"/>
      <c r="K687" s="1150"/>
      <c r="L687" s="1150"/>
      <c r="M687" s="1150"/>
      <c r="N687" s="1150"/>
      <c r="O687" s="1150"/>
      <c r="P687" s="1150"/>
      <c r="Q687" s="1150"/>
      <c r="R687" s="1150"/>
      <c r="S687" s="1150"/>
      <c r="T687" s="1150"/>
      <c r="U687" s="1150"/>
      <c r="V687" s="1150"/>
      <c r="W687" s="1150"/>
      <c r="X687" s="1150"/>
    </row>
    <row r="688" ht="36.75" customHeight="1" spans="1:24">
      <c r="A688" s="1151"/>
      <c r="B688" s="1150"/>
      <c r="C688" s="1150"/>
      <c r="D688" s="1150"/>
      <c r="E688" s="1150"/>
      <c r="F688" s="1150"/>
      <c r="G688" s="1150"/>
      <c r="H688" s="1150"/>
      <c r="I688" s="1150"/>
      <c r="J688" s="1150"/>
      <c r="K688" s="1150"/>
      <c r="L688" s="1150"/>
      <c r="M688" s="1150"/>
      <c r="N688" s="1150"/>
      <c r="O688" s="1150"/>
      <c r="P688" s="1150"/>
      <c r="Q688" s="1150"/>
      <c r="R688" s="1150"/>
      <c r="S688" s="1150"/>
      <c r="T688" s="1150"/>
      <c r="U688" s="1150"/>
      <c r="V688" s="1150"/>
      <c r="W688" s="1150"/>
      <c r="X688" s="1150"/>
    </row>
    <row r="689" ht="36.75" customHeight="1" spans="1:24">
      <c r="A689" s="1151"/>
      <c r="B689" s="1150"/>
      <c r="C689" s="1150"/>
      <c r="D689" s="1150"/>
      <c r="E689" s="1150"/>
      <c r="F689" s="1150"/>
      <c r="G689" s="1150"/>
      <c r="H689" s="1150"/>
      <c r="I689" s="1150"/>
      <c r="J689" s="1150"/>
      <c r="K689" s="1150"/>
      <c r="L689" s="1150"/>
      <c r="M689" s="1150"/>
      <c r="N689" s="1150"/>
      <c r="O689" s="1150"/>
      <c r="P689" s="1150"/>
      <c r="Q689" s="1150"/>
      <c r="R689" s="1150"/>
      <c r="S689" s="1150"/>
      <c r="T689" s="1150"/>
      <c r="U689" s="1150"/>
      <c r="V689" s="1150"/>
      <c r="W689" s="1150"/>
      <c r="X689" s="1150"/>
    </row>
    <row r="690" ht="36.75" customHeight="1" spans="1:24">
      <c r="A690" s="1151"/>
      <c r="B690" s="1150"/>
      <c r="C690" s="1150"/>
      <c r="D690" s="1150"/>
      <c r="E690" s="1150"/>
      <c r="F690" s="1150"/>
      <c r="G690" s="1150"/>
      <c r="H690" s="1150"/>
      <c r="I690" s="1150"/>
      <c r="J690" s="1150"/>
      <c r="K690" s="1150"/>
      <c r="L690" s="1150"/>
      <c r="M690" s="1150"/>
      <c r="N690" s="1150"/>
      <c r="O690" s="1150"/>
      <c r="P690" s="1150"/>
      <c r="Q690" s="1150"/>
      <c r="R690" s="1150"/>
      <c r="S690" s="1150"/>
      <c r="T690" s="1150"/>
      <c r="U690" s="1150"/>
      <c r="V690" s="1150"/>
      <c r="W690" s="1150"/>
      <c r="X690" s="1150"/>
    </row>
    <row r="691" ht="36.75" customHeight="1" spans="1:24">
      <c r="A691" s="1151"/>
      <c r="B691" s="1150"/>
      <c r="C691" s="1150"/>
      <c r="D691" s="1150"/>
      <c r="E691" s="1150"/>
      <c r="F691" s="1150"/>
      <c r="G691" s="1150"/>
      <c r="H691" s="1150"/>
      <c r="I691" s="1150"/>
      <c r="J691" s="1150"/>
      <c r="K691" s="1150"/>
      <c r="L691" s="1150"/>
      <c r="M691" s="1150"/>
      <c r="N691" s="1150"/>
      <c r="O691" s="1150"/>
      <c r="P691" s="1150"/>
      <c r="Q691" s="1150"/>
      <c r="R691" s="1150"/>
      <c r="S691" s="1150"/>
      <c r="T691" s="1150"/>
      <c r="U691" s="1150"/>
      <c r="V691" s="1150"/>
      <c r="W691" s="1150"/>
      <c r="X691" s="1150"/>
    </row>
    <row r="692" ht="36.75" customHeight="1" spans="1:24">
      <c r="A692" s="1151"/>
      <c r="B692" s="1150"/>
      <c r="C692" s="1150"/>
      <c r="D692" s="1150"/>
      <c r="E692" s="1150"/>
      <c r="F692" s="1150"/>
      <c r="G692" s="1150"/>
      <c r="H692" s="1150"/>
      <c r="I692" s="1150"/>
      <c r="J692" s="1150"/>
      <c r="K692" s="1150"/>
      <c r="L692" s="1150"/>
      <c r="M692" s="1150"/>
      <c r="N692" s="1150"/>
      <c r="O692" s="1150"/>
      <c r="P692" s="1150"/>
      <c r="Q692" s="1150"/>
      <c r="R692" s="1150"/>
      <c r="S692" s="1150"/>
      <c r="T692" s="1150"/>
      <c r="U692" s="1150"/>
      <c r="V692" s="1150"/>
      <c r="W692" s="1150"/>
      <c r="X692" s="1150"/>
    </row>
    <row r="693" ht="36.75" customHeight="1" spans="1:24">
      <c r="A693" s="1151"/>
      <c r="B693" s="1150"/>
      <c r="C693" s="1150"/>
      <c r="D693" s="1150"/>
      <c r="E693" s="1150"/>
      <c r="F693" s="1150"/>
      <c r="G693" s="1150"/>
      <c r="H693" s="1150"/>
      <c r="I693" s="1150"/>
      <c r="J693" s="1150"/>
      <c r="K693" s="1150"/>
      <c r="L693" s="1150"/>
      <c r="M693" s="1150"/>
      <c r="N693" s="1150"/>
      <c r="O693" s="1150"/>
      <c r="P693" s="1150"/>
      <c r="Q693" s="1150"/>
      <c r="R693" s="1150"/>
      <c r="S693" s="1150"/>
      <c r="T693" s="1150"/>
      <c r="U693" s="1150"/>
      <c r="V693" s="1150"/>
      <c r="W693" s="1150"/>
      <c r="X693" s="1150"/>
    </row>
    <row r="694" ht="36.75" customHeight="1" spans="1:24">
      <c r="A694" s="1151"/>
      <c r="B694" s="1150"/>
      <c r="C694" s="1150"/>
      <c r="D694" s="1150"/>
      <c r="E694" s="1150"/>
      <c r="F694" s="1150"/>
      <c r="G694" s="1150"/>
      <c r="H694" s="1150"/>
      <c r="I694" s="1150"/>
      <c r="J694" s="1150"/>
      <c r="K694" s="1150"/>
      <c r="L694" s="1150"/>
      <c r="M694" s="1150"/>
      <c r="N694" s="1150"/>
      <c r="O694" s="1150"/>
      <c r="P694" s="1150"/>
      <c r="Q694" s="1150"/>
      <c r="R694" s="1150"/>
      <c r="S694" s="1150"/>
      <c r="T694" s="1150"/>
      <c r="U694" s="1150"/>
      <c r="V694" s="1150"/>
      <c r="W694" s="1150"/>
      <c r="X694" s="1150"/>
    </row>
    <row r="695" ht="36.75" customHeight="1" spans="1:24">
      <c r="A695" s="1151"/>
      <c r="B695" s="1150"/>
      <c r="C695" s="1150"/>
      <c r="D695" s="1150"/>
      <c r="E695" s="1150"/>
      <c r="F695" s="1150"/>
      <c r="G695" s="1150"/>
      <c r="H695" s="1150"/>
      <c r="I695" s="1150"/>
      <c r="J695" s="1150"/>
      <c r="K695" s="1150"/>
      <c r="L695" s="1150"/>
      <c r="M695" s="1150"/>
      <c r="N695" s="1150"/>
      <c r="O695" s="1150"/>
      <c r="P695" s="1150"/>
      <c r="Q695" s="1150"/>
      <c r="R695" s="1150"/>
      <c r="S695" s="1150"/>
      <c r="T695" s="1150"/>
      <c r="U695" s="1150"/>
      <c r="V695" s="1150"/>
      <c r="W695" s="1150"/>
      <c r="X695" s="1150"/>
    </row>
    <row r="696" ht="36.75" customHeight="1" spans="1:24">
      <c r="A696" s="1151"/>
      <c r="B696" s="1150"/>
      <c r="C696" s="1150"/>
      <c r="D696" s="1150"/>
      <c r="E696" s="1150"/>
      <c r="F696" s="1150"/>
      <c r="G696" s="1150"/>
      <c r="H696" s="1150"/>
      <c r="I696" s="1150"/>
      <c r="J696" s="1150"/>
      <c r="K696" s="1150"/>
      <c r="L696" s="1150"/>
      <c r="M696" s="1150"/>
      <c r="N696" s="1150"/>
      <c r="O696" s="1150"/>
      <c r="P696" s="1150"/>
      <c r="Q696" s="1150"/>
      <c r="R696" s="1150"/>
      <c r="S696" s="1150"/>
      <c r="T696" s="1150"/>
      <c r="U696" s="1150"/>
      <c r="V696" s="1150"/>
      <c r="W696" s="1150"/>
      <c r="X696" s="1150"/>
    </row>
    <row r="697" ht="36.75" customHeight="1" spans="1:24">
      <c r="A697" s="1151"/>
      <c r="B697" s="1150"/>
      <c r="C697" s="1150"/>
      <c r="D697" s="1150"/>
      <c r="E697" s="1150"/>
      <c r="F697" s="1150"/>
      <c r="G697" s="1150"/>
      <c r="H697" s="1150"/>
      <c r="I697" s="1150"/>
      <c r="J697" s="1150"/>
      <c r="K697" s="1150"/>
      <c r="L697" s="1150"/>
      <c r="M697" s="1150"/>
      <c r="N697" s="1150"/>
      <c r="O697" s="1150"/>
      <c r="P697" s="1150"/>
      <c r="Q697" s="1150"/>
      <c r="R697" s="1150"/>
      <c r="S697" s="1150"/>
      <c r="T697" s="1150"/>
      <c r="U697" s="1150"/>
      <c r="V697" s="1150"/>
      <c r="W697" s="1150"/>
      <c r="X697" s="1150"/>
    </row>
    <row r="698" ht="36.75" customHeight="1" spans="1:24">
      <c r="A698" s="1151"/>
      <c r="B698" s="1150"/>
      <c r="C698" s="1150"/>
      <c r="D698" s="1150"/>
      <c r="E698" s="1150"/>
      <c r="F698" s="1150"/>
      <c r="G698" s="1150"/>
      <c r="H698" s="1150"/>
      <c r="I698" s="1150"/>
      <c r="J698" s="1150"/>
      <c r="K698" s="1150"/>
      <c r="L698" s="1150"/>
      <c r="M698" s="1150"/>
      <c r="N698" s="1150"/>
      <c r="O698" s="1150"/>
      <c r="P698" s="1150"/>
      <c r="Q698" s="1150"/>
      <c r="R698" s="1150"/>
      <c r="S698" s="1150"/>
      <c r="T698" s="1150"/>
      <c r="U698" s="1150"/>
      <c r="V698" s="1150"/>
      <c r="W698" s="1150"/>
      <c r="X698" s="1150"/>
    </row>
    <row r="699" ht="36.75" customHeight="1" spans="1:24">
      <c r="A699" s="1151"/>
      <c r="B699" s="1150"/>
      <c r="C699" s="1150"/>
      <c r="D699" s="1150"/>
      <c r="E699" s="1150"/>
      <c r="F699" s="1150"/>
      <c r="G699" s="1150"/>
      <c r="H699" s="1150"/>
      <c r="I699" s="1150"/>
      <c r="J699" s="1150"/>
      <c r="K699" s="1150"/>
      <c r="L699" s="1150"/>
      <c r="M699" s="1150"/>
      <c r="N699" s="1150"/>
      <c r="O699" s="1150"/>
      <c r="P699" s="1150"/>
      <c r="Q699" s="1150"/>
      <c r="R699" s="1150"/>
      <c r="S699" s="1150"/>
      <c r="T699" s="1150"/>
      <c r="U699" s="1150"/>
      <c r="V699" s="1150"/>
      <c r="W699" s="1150"/>
      <c r="X699" s="1150"/>
    </row>
    <row r="700" ht="36.75" customHeight="1" spans="1:24">
      <c r="A700" s="1151"/>
      <c r="B700" s="1150"/>
      <c r="C700" s="1150"/>
      <c r="D700" s="1150"/>
      <c r="E700" s="1150"/>
      <c r="F700" s="1150"/>
      <c r="G700" s="1150"/>
      <c r="H700" s="1150"/>
      <c r="I700" s="1150"/>
      <c r="J700" s="1150"/>
      <c r="K700" s="1150"/>
      <c r="L700" s="1150"/>
      <c r="M700" s="1150"/>
      <c r="N700" s="1150"/>
      <c r="O700" s="1150"/>
      <c r="P700" s="1150"/>
      <c r="Q700" s="1150"/>
      <c r="R700" s="1150"/>
      <c r="S700" s="1150"/>
      <c r="T700" s="1150"/>
      <c r="U700" s="1150"/>
      <c r="V700" s="1150"/>
      <c r="W700" s="1150"/>
      <c r="X700" s="1150"/>
    </row>
    <row r="701" ht="36.75" customHeight="1" spans="1:24">
      <c r="A701" s="1151"/>
      <c r="B701" s="1150"/>
      <c r="C701" s="1150"/>
      <c r="D701" s="1150"/>
      <c r="E701" s="1150"/>
      <c r="F701" s="1150"/>
      <c r="G701" s="1150"/>
      <c r="H701" s="1150"/>
      <c r="I701" s="1150"/>
      <c r="J701" s="1150"/>
      <c r="K701" s="1150"/>
      <c r="L701" s="1150"/>
      <c r="M701" s="1150"/>
      <c r="N701" s="1150"/>
      <c r="O701" s="1150"/>
      <c r="P701" s="1150"/>
      <c r="Q701" s="1150"/>
      <c r="R701" s="1150"/>
      <c r="S701" s="1150"/>
      <c r="T701" s="1150"/>
      <c r="U701" s="1150"/>
      <c r="V701" s="1150"/>
      <c r="W701" s="1150"/>
      <c r="X701" s="1150"/>
    </row>
    <row r="702" ht="36.75" customHeight="1" spans="1:24">
      <c r="A702" s="1151"/>
      <c r="B702" s="1150"/>
      <c r="C702" s="1150"/>
      <c r="D702" s="1150"/>
      <c r="E702" s="1150"/>
      <c r="F702" s="1150"/>
      <c r="G702" s="1150"/>
      <c r="H702" s="1150"/>
      <c r="I702" s="1150"/>
      <c r="J702" s="1150"/>
      <c r="K702" s="1150"/>
      <c r="L702" s="1150"/>
      <c r="M702" s="1150"/>
      <c r="N702" s="1150"/>
      <c r="O702" s="1150"/>
      <c r="P702" s="1150"/>
      <c r="Q702" s="1150"/>
      <c r="R702" s="1150"/>
      <c r="S702" s="1150"/>
      <c r="T702" s="1150"/>
      <c r="U702" s="1150"/>
      <c r="V702" s="1150"/>
      <c r="W702" s="1150"/>
      <c r="X702" s="1150"/>
    </row>
    <row r="703" ht="36.75" customHeight="1" spans="1:24">
      <c r="A703" s="1151"/>
      <c r="B703" s="1150"/>
      <c r="C703" s="1150"/>
      <c r="D703" s="1150"/>
      <c r="E703" s="1150"/>
      <c r="F703" s="1150"/>
      <c r="G703" s="1150"/>
      <c r="H703" s="1150"/>
      <c r="I703" s="1150"/>
      <c r="J703" s="1150"/>
      <c r="K703" s="1150"/>
      <c r="L703" s="1150"/>
      <c r="M703" s="1150"/>
      <c r="N703" s="1150"/>
      <c r="O703" s="1150"/>
      <c r="P703" s="1150"/>
      <c r="Q703" s="1150"/>
      <c r="R703" s="1150"/>
      <c r="S703" s="1150"/>
      <c r="T703" s="1150"/>
      <c r="U703" s="1150"/>
      <c r="V703" s="1150"/>
      <c r="W703" s="1150"/>
      <c r="X703" s="1150"/>
    </row>
    <row r="704" ht="36.75" customHeight="1" spans="1:24">
      <c r="A704" s="1151"/>
      <c r="B704" s="1150"/>
      <c r="C704" s="1150"/>
      <c r="D704" s="1150"/>
      <c r="E704" s="1150"/>
      <c r="F704" s="1150"/>
      <c r="G704" s="1150"/>
      <c r="H704" s="1150"/>
      <c r="I704" s="1150"/>
      <c r="J704" s="1150"/>
      <c r="K704" s="1150"/>
      <c r="L704" s="1150"/>
      <c r="M704" s="1150"/>
      <c r="N704" s="1150"/>
      <c r="O704" s="1150"/>
      <c r="P704" s="1150"/>
      <c r="Q704" s="1150"/>
      <c r="R704" s="1150"/>
      <c r="S704" s="1150"/>
      <c r="T704" s="1150"/>
      <c r="U704" s="1150"/>
      <c r="V704" s="1150"/>
      <c r="W704" s="1150"/>
      <c r="X704" s="1150"/>
    </row>
    <row r="705" ht="36.75" customHeight="1" spans="1:24">
      <c r="A705" s="1151"/>
      <c r="B705" s="1150"/>
      <c r="C705" s="1150"/>
      <c r="D705" s="1150"/>
      <c r="E705" s="1150"/>
      <c r="F705" s="1150"/>
      <c r="G705" s="1150"/>
      <c r="H705" s="1150"/>
      <c r="I705" s="1150"/>
      <c r="J705" s="1150"/>
      <c r="K705" s="1150"/>
      <c r="L705" s="1150"/>
      <c r="M705" s="1150"/>
      <c r="N705" s="1150"/>
      <c r="O705" s="1150"/>
      <c r="P705" s="1150"/>
      <c r="Q705" s="1150"/>
      <c r="R705" s="1150"/>
      <c r="S705" s="1150"/>
      <c r="T705" s="1150"/>
      <c r="U705" s="1150"/>
      <c r="V705" s="1150"/>
      <c r="W705" s="1150"/>
      <c r="X705" s="1150"/>
    </row>
    <row r="706" ht="36.75" customHeight="1" spans="1:24">
      <c r="A706" s="1151"/>
      <c r="B706" s="1150"/>
      <c r="C706" s="1150"/>
      <c r="D706" s="1150"/>
      <c r="E706" s="1150"/>
      <c r="F706" s="1150"/>
      <c r="G706" s="1150"/>
      <c r="H706" s="1150"/>
      <c r="I706" s="1150"/>
      <c r="J706" s="1150"/>
      <c r="K706" s="1150"/>
      <c r="L706" s="1150"/>
      <c r="M706" s="1150"/>
      <c r="N706" s="1150"/>
      <c r="O706" s="1150"/>
      <c r="P706" s="1150"/>
      <c r="Q706" s="1150"/>
      <c r="R706" s="1150"/>
      <c r="S706" s="1150"/>
      <c r="T706" s="1150"/>
      <c r="U706" s="1150"/>
      <c r="V706" s="1150"/>
      <c r="W706" s="1150"/>
      <c r="X706" s="1150"/>
    </row>
    <row r="707" ht="36.75" customHeight="1" spans="1:24">
      <c r="A707" s="1151"/>
      <c r="B707" s="1150"/>
      <c r="C707" s="1150"/>
      <c r="D707" s="1150"/>
      <c r="E707" s="1150"/>
      <c r="F707" s="1150"/>
      <c r="G707" s="1150"/>
      <c r="H707" s="1150"/>
      <c r="I707" s="1150"/>
      <c r="J707" s="1150"/>
      <c r="K707" s="1150"/>
      <c r="L707" s="1150"/>
      <c r="M707" s="1150"/>
      <c r="N707" s="1150"/>
      <c r="O707" s="1150"/>
      <c r="P707" s="1150"/>
      <c r="Q707" s="1150"/>
      <c r="R707" s="1150"/>
      <c r="S707" s="1150"/>
      <c r="T707" s="1150"/>
      <c r="U707" s="1150"/>
      <c r="V707" s="1150"/>
      <c r="W707" s="1150"/>
      <c r="X707" s="1150"/>
    </row>
    <row r="708" ht="36.75" customHeight="1" spans="1:24">
      <c r="A708" s="1151"/>
      <c r="B708" s="1150"/>
      <c r="C708" s="1150"/>
      <c r="D708" s="1150"/>
      <c r="E708" s="1150"/>
      <c r="F708" s="1150"/>
      <c r="G708" s="1150"/>
      <c r="H708" s="1150"/>
      <c r="I708" s="1150"/>
      <c r="J708" s="1150"/>
      <c r="K708" s="1150"/>
      <c r="L708" s="1150"/>
      <c r="M708" s="1150"/>
      <c r="N708" s="1150"/>
      <c r="O708" s="1150"/>
      <c r="P708" s="1150"/>
      <c r="Q708" s="1150"/>
      <c r="R708" s="1150"/>
      <c r="S708" s="1150"/>
      <c r="T708" s="1150"/>
      <c r="U708" s="1150"/>
      <c r="V708" s="1150"/>
      <c r="W708" s="1150"/>
      <c r="X708" s="1150"/>
    </row>
    <row r="709" ht="36.75" customHeight="1" spans="1:24">
      <c r="A709" s="1151"/>
      <c r="B709" s="1150"/>
      <c r="C709" s="1150"/>
      <c r="D709" s="1150"/>
      <c r="E709" s="1150"/>
      <c r="F709" s="1150"/>
      <c r="G709" s="1150"/>
      <c r="H709" s="1150"/>
      <c r="I709" s="1150"/>
      <c r="J709" s="1150"/>
      <c r="K709" s="1150"/>
      <c r="L709" s="1150"/>
      <c r="M709" s="1150"/>
      <c r="N709" s="1150"/>
      <c r="O709" s="1150"/>
      <c r="P709" s="1150"/>
      <c r="Q709" s="1150"/>
      <c r="R709" s="1150"/>
      <c r="S709" s="1150"/>
      <c r="T709" s="1150"/>
      <c r="U709" s="1150"/>
      <c r="V709" s="1150"/>
      <c r="W709" s="1150"/>
      <c r="X709" s="1150"/>
    </row>
    <row r="710" ht="36.75" customHeight="1" spans="1:24">
      <c r="A710" s="1151"/>
      <c r="B710" s="1150"/>
      <c r="C710" s="1150"/>
      <c r="D710" s="1150"/>
      <c r="E710" s="1150"/>
      <c r="F710" s="1150"/>
      <c r="G710" s="1150"/>
      <c r="H710" s="1150"/>
      <c r="I710" s="1150"/>
      <c r="J710" s="1150"/>
      <c r="K710" s="1150"/>
      <c r="L710" s="1150"/>
      <c r="M710" s="1150"/>
      <c r="N710" s="1150"/>
      <c r="O710" s="1150"/>
      <c r="P710" s="1150"/>
      <c r="Q710" s="1150"/>
      <c r="R710" s="1150"/>
      <c r="S710" s="1150"/>
      <c r="T710" s="1150"/>
      <c r="U710" s="1150"/>
      <c r="V710" s="1150"/>
      <c r="W710" s="1150"/>
      <c r="X710" s="1150"/>
    </row>
    <row r="711" ht="36.75" customHeight="1" spans="1:24">
      <c r="A711" s="1151"/>
      <c r="B711" s="1150"/>
      <c r="C711" s="1150"/>
      <c r="D711" s="1150"/>
      <c r="E711" s="1150"/>
      <c r="F711" s="1150"/>
      <c r="G711" s="1150"/>
      <c r="H711" s="1150"/>
      <c r="I711" s="1150"/>
      <c r="J711" s="1150"/>
      <c r="K711" s="1150"/>
      <c r="L711" s="1150"/>
      <c r="M711" s="1150"/>
      <c r="N711" s="1150"/>
      <c r="O711" s="1150"/>
      <c r="P711" s="1150"/>
      <c r="Q711" s="1150"/>
      <c r="R711" s="1150"/>
      <c r="S711" s="1150"/>
      <c r="T711" s="1150"/>
      <c r="U711" s="1150"/>
      <c r="V711" s="1150"/>
      <c r="W711" s="1150"/>
      <c r="X711" s="1150"/>
    </row>
    <row r="712" ht="36.75" customHeight="1" spans="1:24">
      <c r="A712" s="1151"/>
      <c r="B712" s="1150"/>
      <c r="C712" s="1150"/>
      <c r="D712" s="1150"/>
      <c r="E712" s="1150"/>
      <c r="F712" s="1150"/>
      <c r="G712" s="1150"/>
      <c r="H712" s="1150"/>
      <c r="I712" s="1150"/>
      <c r="J712" s="1150"/>
      <c r="K712" s="1150"/>
      <c r="L712" s="1150"/>
      <c r="M712" s="1150"/>
      <c r="N712" s="1150"/>
      <c r="O712" s="1150"/>
      <c r="P712" s="1150"/>
      <c r="Q712" s="1150"/>
      <c r="R712" s="1150"/>
      <c r="S712" s="1150"/>
      <c r="T712" s="1150"/>
      <c r="U712" s="1150"/>
      <c r="V712" s="1150"/>
      <c r="W712" s="1150"/>
      <c r="X712" s="1150"/>
    </row>
    <row r="713" ht="36.75" customHeight="1" spans="1:24">
      <c r="A713" s="1151"/>
      <c r="B713" s="1150"/>
      <c r="C713" s="1150"/>
      <c r="D713" s="1150"/>
      <c r="E713" s="1150"/>
      <c r="F713" s="1150"/>
      <c r="G713" s="1150"/>
      <c r="H713" s="1150"/>
      <c r="I713" s="1150"/>
      <c r="J713" s="1150"/>
      <c r="K713" s="1150"/>
      <c r="L713" s="1150"/>
      <c r="M713" s="1150"/>
      <c r="N713" s="1150"/>
      <c r="O713" s="1150"/>
      <c r="P713" s="1150"/>
      <c r="Q713" s="1150"/>
      <c r="R713" s="1150"/>
      <c r="S713" s="1150"/>
      <c r="T713" s="1150"/>
      <c r="U713" s="1150"/>
      <c r="V713" s="1150"/>
      <c r="W713" s="1150"/>
      <c r="X713" s="1150"/>
    </row>
    <row r="714" ht="36.75" customHeight="1" spans="1:24">
      <c r="A714" s="1151"/>
      <c r="B714" s="1150"/>
      <c r="C714" s="1150"/>
      <c r="D714" s="1150"/>
      <c r="E714" s="1150"/>
      <c r="F714" s="1150"/>
      <c r="G714" s="1150"/>
      <c r="H714" s="1150"/>
      <c r="I714" s="1150"/>
      <c r="J714" s="1150"/>
      <c r="K714" s="1150"/>
      <c r="L714" s="1150"/>
      <c r="M714" s="1150"/>
      <c r="N714" s="1150"/>
      <c r="O714" s="1150"/>
      <c r="P714" s="1150"/>
      <c r="Q714" s="1150"/>
      <c r="R714" s="1150"/>
      <c r="S714" s="1150"/>
      <c r="T714" s="1150"/>
      <c r="U714" s="1150"/>
      <c r="V714" s="1150"/>
      <c r="W714" s="1150"/>
      <c r="X714" s="1150"/>
    </row>
    <row r="715" ht="36.75" customHeight="1" spans="1:24">
      <c r="A715" s="1151"/>
      <c r="B715" s="1150"/>
      <c r="C715" s="1150"/>
      <c r="D715" s="1150"/>
      <c r="E715" s="1150"/>
      <c r="F715" s="1150"/>
      <c r="G715" s="1150"/>
      <c r="H715" s="1150"/>
      <c r="I715" s="1150"/>
      <c r="J715" s="1150"/>
      <c r="K715" s="1150"/>
      <c r="L715" s="1150"/>
      <c r="M715" s="1150"/>
      <c r="N715" s="1150"/>
      <c r="O715" s="1150"/>
      <c r="P715" s="1150"/>
      <c r="Q715" s="1150"/>
      <c r="R715" s="1150"/>
      <c r="S715" s="1150"/>
      <c r="T715" s="1150"/>
      <c r="U715" s="1150"/>
      <c r="V715" s="1150"/>
      <c r="W715" s="1150"/>
      <c r="X715" s="1150"/>
    </row>
    <row r="716" ht="36.75" customHeight="1" spans="1:24">
      <c r="A716" s="1151"/>
      <c r="B716" s="1150"/>
      <c r="C716" s="1150"/>
      <c r="D716" s="1150"/>
      <c r="E716" s="1150"/>
      <c r="F716" s="1150"/>
      <c r="G716" s="1150"/>
      <c r="H716" s="1150"/>
      <c r="I716" s="1150"/>
      <c r="J716" s="1150"/>
      <c r="K716" s="1150"/>
      <c r="L716" s="1150"/>
      <c r="M716" s="1150"/>
      <c r="N716" s="1150"/>
      <c r="O716" s="1150"/>
      <c r="P716" s="1150"/>
      <c r="Q716" s="1150"/>
      <c r="R716" s="1150"/>
      <c r="S716" s="1150"/>
      <c r="T716" s="1150"/>
      <c r="U716" s="1150"/>
      <c r="V716" s="1150"/>
      <c r="W716" s="1150"/>
      <c r="X716" s="1150"/>
    </row>
    <row r="717" ht="36.75" customHeight="1" spans="1:24">
      <c r="A717" s="1151"/>
      <c r="B717" s="1150"/>
      <c r="C717" s="1150"/>
      <c r="D717" s="1150"/>
      <c r="E717" s="1150"/>
      <c r="F717" s="1150"/>
      <c r="G717" s="1150"/>
      <c r="H717" s="1150"/>
      <c r="I717" s="1150"/>
      <c r="J717" s="1150"/>
      <c r="K717" s="1150"/>
      <c r="L717" s="1150"/>
      <c r="M717" s="1150"/>
      <c r="N717" s="1150"/>
      <c r="O717" s="1150"/>
      <c r="P717" s="1150"/>
      <c r="Q717" s="1150"/>
      <c r="R717" s="1150"/>
      <c r="S717" s="1150"/>
      <c r="T717" s="1150"/>
      <c r="U717" s="1150"/>
      <c r="V717" s="1150"/>
      <c r="W717" s="1150"/>
      <c r="X717" s="1150"/>
    </row>
    <row r="718" ht="36.75" customHeight="1" spans="1:24">
      <c r="A718" s="1151"/>
      <c r="B718" s="1150"/>
      <c r="C718" s="1150"/>
      <c r="D718" s="1150"/>
      <c r="E718" s="1150"/>
      <c r="F718" s="1150"/>
      <c r="G718" s="1150"/>
      <c r="H718" s="1150"/>
      <c r="I718" s="1150"/>
      <c r="J718" s="1150"/>
      <c r="K718" s="1150"/>
      <c r="L718" s="1150"/>
      <c r="M718" s="1150"/>
      <c r="N718" s="1150"/>
      <c r="O718" s="1150"/>
      <c r="P718" s="1150"/>
      <c r="Q718" s="1150"/>
      <c r="R718" s="1150"/>
      <c r="S718" s="1150"/>
      <c r="T718" s="1150"/>
      <c r="U718" s="1150"/>
      <c r="V718" s="1150"/>
      <c r="W718" s="1150"/>
      <c r="X718" s="1150"/>
    </row>
    <row r="719" ht="36.75" customHeight="1" spans="1:24">
      <c r="A719" s="1151"/>
      <c r="B719" s="1150"/>
      <c r="C719" s="1150"/>
      <c r="D719" s="1150"/>
      <c r="E719" s="1150"/>
      <c r="F719" s="1150"/>
      <c r="G719" s="1150"/>
      <c r="H719" s="1150"/>
      <c r="I719" s="1150"/>
      <c r="J719" s="1150"/>
      <c r="K719" s="1150"/>
      <c r="L719" s="1150"/>
      <c r="M719" s="1150"/>
      <c r="N719" s="1150"/>
      <c r="O719" s="1150"/>
      <c r="P719" s="1150"/>
      <c r="Q719" s="1150"/>
      <c r="R719" s="1150"/>
      <c r="S719" s="1150"/>
      <c r="T719" s="1150"/>
      <c r="U719" s="1150"/>
      <c r="V719" s="1150"/>
      <c r="W719" s="1150"/>
      <c r="X719" s="1150"/>
    </row>
    <row r="720" ht="36.75" customHeight="1" spans="1:24">
      <c r="A720" s="1151"/>
      <c r="B720" s="1150"/>
      <c r="C720" s="1150"/>
      <c r="D720" s="1150"/>
      <c r="E720" s="1150"/>
      <c r="F720" s="1150"/>
      <c r="G720" s="1150"/>
      <c r="H720" s="1150"/>
      <c r="I720" s="1150"/>
      <c r="J720" s="1150"/>
      <c r="K720" s="1150"/>
      <c r="L720" s="1150"/>
      <c r="M720" s="1150"/>
      <c r="N720" s="1150"/>
      <c r="O720" s="1150"/>
      <c r="P720" s="1150"/>
      <c r="Q720" s="1150"/>
      <c r="R720" s="1150"/>
      <c r="S720" s="1150"/>
      <c r="T720" s="1150"/>
      <c r="U720" s="1150"/>
      <c r="V720" s="1150"/>
      <c r="W720" s="1150"/>
      <c r="X720" s="1150"/>
    </row>
    <row r="721" ht="36.75" customHeight="1" spans="1:24">
      <c r="A721" s="1151"/>
      <c r="B721" s="1150"/>
      <c r="C721" s="1150"/>
      <c r="D721" s="1150"/>
      <c r="E721" s="1150"/>
      <c r="F721" s="1150"/>
      <c r="G721" s="1150"/>
      <c r="H721" s="1150"/>
      <c r="I721" s="1150"/>
      <c r="J721" s="1150"/>
      <c r="K721" s="1150"/>
      <c r="L721" s="1150"/>
      <c r="M721" s="1150"/>
      <c r="N721" s="1150"/>
      <c r="O721" s="1150"/>
      <c r="P721" s="1150"/>
      <c r="Q721" s="1150"/>
      <c r="R721" s="1150"/>
      <c r="S721" s="1150"/>
      <c r="T721" s="1150"/>
      <c r="U721" s="1150"/>
      <c r="V721" s="1150"/>
      <c r="W721" s="1150"/>
      <c r="X721" s="1150"/>
    </row>
    <row r="722" ht="36.75" customHeight="1" spans="1:24">
      <c r="A722" s="1151"/>
      <c r="B722" s="1150"/>
      <c r="C722" s="1150"/>
      <c r="D722" s="1150"/>
      <c r="E722" s="1150"/>
      <c r="F722" s="1150"/>
      <c r="G722" s="1150"/>
      <c r="H722" s="1150"/>
      <c r="I722" s="1150"/>
      <c r="J722" s="1150"/>
      <c r="K722" s="1150"/>
      <c r="L722" s="1150"/>
      <c r="M722" s="1150"/>
      <c r="N722" s="1150"/>
      <c r="O722" s="1150"/>
      <c r="P722" s="1150"/>
      <c r="Q722" s="1150"/>
      <c r="R722" s="1150"/>
      <c r="S722" s="1150"/>
      <c r="T722" s="1150"/>
      <c r="U722" s="1150"/>
      <c r="V722" s="1150"/>
      <c r="W722" s="1150"/>
      <c r="X722" s="1150"/>
    </row>
    <row r="723" ht="36.75" customHeight="1" spans="1:24">
      <c r="A723" s="1151"/>
      <c r="B723" s="1150"/>
      <c r="C723" s="1150"/>
      <c r="D723" s="1150"/>
      <c r="E723" s="1150"/>
      <c r="F723" s="1150"/>
      <c r="G723" s="1150"/>
      <c r="H723" s="1150"/>
      <c r="I723" s="1150"/>
      <c r="J723" s="1150"/>
      <c r="K723" s="1150"/>
      <c r="L723" s="1150"/>
      <c r="M723" s="1150"/>
      <c r="N723" s="1150"/>
      <c r="O723" s="1150"/>
      <c r="P723" s="1150"/>
      <c r="Q723" s="1150"/>
      <c r="R723" s="1150"/>
      <c r="S723" s="1150"/>
      <c r="T723" s="1150"/>
      <c r="U723" s="1150"/>
      <c r="V723" s="1150"/>
      <c r="W723" s="1150"/>
      <c r="X723" s="1150"/>
    </row>
    <row r="724" ht="36.75" customHeight="1" spans="1:24">
      <c r="A724" s="1151"/>
      <c r="B724" s="1150"/>
      <c r="C724" s="1150"/>
      <c r="D724" s="1150"/>
      <c r="E724" s="1150"/>
      <c r="F724" s="1150"/>
      <c r="G724" s="1150"/>
      <c r="H724" s="1150"/>
      <c r="I724" s="1150"/>
      <c r="J724" s="1150"/>
      <c r="K724" s="1150"/>
      <c r="L724" s="1150"/>
      <c r="M724" s="1150"/>
      <c r="N724" s="1150"/>
      <c r="O724" s="1150"/>
      <c r="P724" s="1150"/>
      <c r="Q724" s="1150"/>
      <c r="R724" s="1150"/>
      <c r="S724" s="1150"/>
      <c r="T724" s="1150"/>
      <c r="U724" s="1150"/>
      <c r="V724" s="1150"/>
      <c r="W724" s="1150"/>
      <c r="X724" s="1150"/>
    </row>
    <row r="725" ht="36.75" customHeight="1" spans="1:24">
      <c r="A725" s="1151"/>
      <c r="B725" s="1150"/>
      <c r="C725" s="1150"/>
      <c r="D725" s="1150"/>
      <c r="E725" s="1150"/>
      <c r="F725" s="1150"/>
      <c r="G725" s="1150"/>
      <c r="H725" s="1150"/>
      <c r="I725" s="1150"/>
      <c r="J725" s="1150"/>
      <c r="K725" s="1150"/>
      <c r="L725" s="1150"/>
      <c r="M725" s="1150"/>
      <c r="N725" s="1150"/>
      <c r="O725" s="1150"/>
      <c r="P725" s="1150"/>
      <c r="Q725" s="1150"/>
      <c r="R725" s="1150"/>
      <c r="S725" s="1150"/>
      <c r="T725" s="1150"/>
      <c r="U725" s="1150"/>
      <c r="V725" s="1150"/>
      <c r="W725" s="1150"/>
      <c r="X725" s="1150"/>
    </row>
    <row r="726" ht="36.75" customHeight="1" spans="1:24">
      <c r="A726" s="1151"/>
      <c r="B726" s="1150"/>
      <c r="C726" s="1150"/>
      <c r="D726" s="1150"/>
      <c r="E726" s="1150"/>
      <c r="F726" s="1150"/>
      <c r="G726" s="1150"/>
      <c r="H726" s="1150"/>
      <c r="I726" s="1150"/>
      <c r="J726" s="1150"/>
      <c r="K726" s="1150"/>
      <c r="L726" s="1150"/>
      <c r="M726" s="1150"/>
      <c r="N726" s="1150"/>
      <c r="O726" s="1150"/>
      <c r="P726" s="1150"/>
      <c r="Q726" s="1150"/>
      <c r="R726" s="1150"/>
      <c r="S726" s="1150"/>
      <c r="T726" s="1150"/>
      <c r="U726" s="1150"/>
      <c r="V726" s="1150"/>
      <c r="W726" s="1150"/>
      <c r="X726" s="1150"/>
    </row>
    <row r="727" ht="36.75" customHeight="1" spans="1:24">
      <c r="A727" s="1151"/>
      <c r="B727" s="1150"/>
      <c r="C727" s="1150"/>
      <c r="D727" s="1150"/>
      <c r="E727" s="1150"/>
      <c r="F727" s="1150"/>
      <c r="G727" s="1150"/>
      <c r="H727" s="1150"/>
      <c r="I727" s="1150"/>
      <c r="J727" s="1150"/>
      <c r="K727" s="1150"/>
      <c r="L727" s="1150"/>
      <c r="M727" s="1150"/>
      <c r="N727" s="1150"/>
      <c r="O727" s="1150"/>
      <c r="P727" s="1150"/>
      <c r="Q727" s="1150"/>
      <c r="R727" s="1150"/>
      <c r="S727" s="1150"/>
      <c r="T727" s="1150"/>
      <c r="U727" s="1150"/>
      <c r="V727" s="1150"/>
      <c r="W727" s="1150"/>
      <c r="X727" s="1150"/>
    </row>
    <row r="728" ht="36.75" customHeight="1" spans="1:24">
      <c r="A728" s="1151"/>
      <c r="B728" s="1150"/>
      <c r="C728" s="1150"/>
      <c r="D728" s="1150"/>
      <c r="E728" s="1150"/>
      <c r="F728" s="1150"/>
      <c r="G728" s="1150"/>
      <c r="H728" s="1150"/>
      <c r="I728" s="1150"/>
      <c r="J728" s="1150"/>
      <c r="K728" s="1150"/>
      <c r="L728" s="1150"/>
      <c r="M728" s="1150"/>
      <c r="N728" s="1150"/>
      <c r="O728" s="1150"/>
      <c r="P728" s="1150"/>
      <c r="Q728" s="1150"/>
      <c r="R728" s="1150"/>
      <c r="S728" s="1150"/>
      <c r="T728" s="1150"/>
      <c r="U728" s="1150"/>
      <c r="V728" s="1150"/>
      <c r="W728" s="1150"/>
      <c r="X728" s="1150"/>
    </row>
    <row r="729" ht="36.75" customHeight="1" spans="1:24">
      <c r="A729" s="1151"/>
      <c r="B729" s="1150"/>
      <c r="C729" s="1150"/>
      <c r="D729" s="1150"/>
      <c r="E729" s="1150"/>
      <c r="F729" s="1150"/>
      <c r="G729" s="1150"/>
      <c r="H729" s="1150"/>
      <c r="I729" s="1150"/>
      <c r="J729" s="1150"/>
      <c r="K729" s="1150"/>
      <c r="L729" s="1150"/>
      <c r="M729" s="1150"/>
      <c r="N729" s="1150"/>
      <c r="O729" s="1150"/>
      <c r="P729" s="1150"/>
      <c r="Q729" s="1150"/>
      <c r="R729" s="1150"/>
      <c r="S729" s="1150"/>
      <c r="T729" s="1150"/>
      <c r="U729" s="1150"/>
      <c r="V729" s="1150"/>
      <c r="W729" s="1150"/>
      <c r="X729" s="1150"/>
    </row>
    <row r="730" ht="36.75" customHeight="1" spans="1:24">
      <c r="A730" s="1151"/>
      <c r="B730" s="1150"/>
      <c r="C730" s="1150"/>
      <c r="D730" s="1150"/>
      <c r="E730" s="1150"/>
      <c r="F730" s="1150"/>
      <c r="G730" s="1150"/>
      <c r="H730" s="1150"/>
      <c r="I730" s="1150"/>
      <c r="J730" s="1150"/>
      <c r="K730" s="1150"/>
      <c r="L730" s="1150"/>
      <c r="M730" s="1150"/>
      <c r="N730" s="1150"/>
      <c r="O730" s="1150"/>
      <c r="P730" s="1150"/>
      <c r="Q730" s="1150"/>
      <c r="R730" s="1150"/>
      <c r="S730" s="1150"/>
      <c r="T730" s="1150"/>
      <c r="U730" s="1150"/>
      <c r="V730" s="1150"/>
      <c r="W730" s="1150"/>
      <c r="X730" s="1150"/>
    </row>
    <row r="731" ht="36.75" customHeight="1" spans="1:24">
      <c r="A731" s="1151"/>
      <c r="B731" s="1150"/>
      <c r="C731" s="1150"/>
      <c r="D731" s="1150"/>
      <c r="E731" s="1150"/>
      <c r="F731" s="1150"/>
      <c r="G731" s="1150"/>
      <c r="H731" s="1150"/>
      <c r="I731" s="1150"/>
      <c r="J731" s="1150"/>
      <c r="K731" s="1150"/>
      <c r="L731" s="1150"/>
      <c r="M731" s="1150"/>
      <c r="N731" s="1150"/>
      <c r="O731" s="1150"/>
      <c r="P731" s="1150"/>
      <c r="Q731" s="1150"/>
      <c r="R731" s="1150"/>
      <c r="S731" s="1150"/>
      <c r="T731" s="1150"/>
      <c r="U731" s="1150"/>
      <c r="V731" s="1150"/>
      <c r="W731" s="1150"/>
      <c r="X731" s="1150"/>
    </row>
    <row r="732" ht="36.75" customHeight="1" spans="1:24">
      <c r="A732" s="1151"/>
      <c r="B732" s="1150"/>
      <c r="C732" s="1150"/>
      <c r="D732" s="1150"/>
      <c r="E732" s="1150"/>
      <c r="F732" s="1150"/>
      <c r="G732" s="1150"/>
      <c r="H732" s="1150"/>
      <c r="I732" s="1150"/>
      <c r="J732" s="1150"/>
      <c r="K732" s="1150"/>
      <c r="L732" s="1150"/>
      <c r="M732" s="1150"/>
      <c r="N732" s="1150"/>
      <c r="O732" s="1150"/>
      <c r="P732" s="1150"/>
      <c r="Q732" s="1150"/>
      <c r="R732" s="1150"/>
      <c r="S732" s="1150"/>
      <c r="T732" s="1150"/>
      <c r="U732" s="1150"/>
      <c r="V732" s="1150"/>
      <c r="W732" s="1150"/>
      <c r="X732" s="1150"/>
    </row>
    <row r="733" ht="36.75" customHeight="1" spans="1:24">
      <c r="A733" s="1151"/>
      <c r="B733" s="1150"/>
      <c r="C733" s="1150"/>
      <c r="D733" s="1150"/>
      <c r="E733" s="1150"/>
      <c r="F733" s="1150"/>
      <c r="G733" s="1150"/>
      <c r="H733" s="1150"/>
      <c r="I733" s="1150"/>
      <c r="J733" s="1150"/>
      <c r="K733" s="1150"/>
      <c r="L733" s="1150"/>
      <c r="M733" s="1150"/>
      <c r="N733" s="1150"/>
      <c r="O733" s="1150"/>
      <c r="P733" s="1150"/>
      <c r="Q733" s="1150"/>
      <c r="R733" s="1150"/>
      <c r="S733" s="1150"/>
      <c r="T733" s="1150"/>
      <c r="U733" s="1150"/>
      <c r="V733" s="1150"/>
      <c r="W733" s="1150"/>
      <c r="X733" s="1150"/>
    </row>
    <row r="734" ht="36.75" customHeight="1" spans="1:24">
      <c r="A734" s="1151"/>
      <c r="B734" s="1150"/>
      <c r="C734" s="1150"/>
      <c r="D734" s="1150"/>
      <c r="E734" s="1150"/>
      <c r="F734" s="1150"/>
      <c r="G734" s="1150"/>
      <c r="H734" s="1150"/>
      <c r="I734" s="1150"/>
      <c r="J734" s="1150"/>
      <c r="K734" s="1150"/>
      <c r="L734" s="1150"/>
      <c r="M734" s="1150"/>
      <c r="N734" s="1150"/>
      <c r="O734" s="1150"/>
      <c r="P734" s="1150"/>
      <c r="Q734" s="1150"/>
      <c r="R734" s="1150"/>
      <c r="S734" s="1150"/>
      <c r="T734" s="1150"/>
      <c r="U734" s="1150"/>
      <c r="V734" s="1150"/>
      <c r="W734" s="1150"/>
      <c r="X734" s="1150"/>
    </row>
    <row r="735" ht="36.75" customHeight="1" spans="1:24">
      <c r="A735" s="1151"/>
      <c r="B735" s="1150"/>
      <c r="C735" s="1150"/>
      <c r="D735" s="1150"/>
      <c r="E735" s="1150"/>
      <c r="F735" s="1150"/>
      <c r="G735" s="1150"/>
      <c r="H735" s="1150"/>
      <c r="I735" s="1150"/>
      <c r="J735" s="1150"/>
      <c r="K735" s="1150"/>
      <c r="L735" s="1150"/>
      <c r="M735" s="1150"/>
      <c r="N735" s="1150"/>
      <c r="O735" s="1150"/>
      <c r="P735" s="1150"/>
      <c r="Q735" s="1150"/>
      <c r="R735" s="1150"/>
      <c r="S735" s="1150"/>
      <c r="T735" s="1150"/>
      <c r="U735" s="1150"/>
      <c r="V735" s="1150"/>
      <c r="W735" s="1150"/>
      <c r="X735" s="1150"/>
    </row>
    <row r="736" ht="36.75" customHeight="1" spans="1:24">
      <c r="A736" s="1151"/>
      <c r="B736" s="1150"/>
      <c r="C736" s="1150"/>
      <c r="D736" s="1150"/>
      <c r="E736" s="1150"/>
      <c r="F736" s="1150"/>
      <c r="G736" s="1150"/>
      <c r="H736" s="1150"/>
      <c r="I736" s="1150"/>
      <c r="J736" s="1150"/>
      <c r="K736" s="1150"/>
      <c r="L736" s="1150"/>
      <c r="M736" s="1150"/>
      <c r="N736" s="1150"/>
      <c r="O736" s="1150"/>
      <c r="P736" s="1150"/>
      <c r="Q736" s="1150"/>
      <c r="R736" s="1150"/>
      <c r="S736" s="1150"/>
      <c r="T736" s="1150"/>
      <c r="U736" s="1150"/>
      <c r="V736" s="1150"/>
      <c r="W736" s="1150"/>
      <c r="X736" s="1150"/>
    </row>
    <row r="737" ht="36.75" customHeight="1" spans="1:24">
      <c r="A737" s="1151"/>
      <c r="B737" s="1150"/>
      <c r="C737" s="1150"/>
      <c r="D737" s="1150"/>
      <c r="E737" s="1150"/>
      <c r="F737" s="1150"/>
      <c r="G737" s="1150"/>
      <c r="H737" s="1150"/>
      <c r="I737" s="1150"/>
      <c r="J737" s="1150"/>
      <c r="K737" s="1150"/>
      <c r="L737" s="1150"/>
      <c r="M737" s="1150"/>
      <c r="N737" s="1150"/>
      <c r="O737" s="1150"/>
      <c r="P737" s="1150"/>
      <c r="Q737" s="1150"/>
      <c r="R737" s="1150"/>
      <c r="S737" s="1150"/>
      <c r="T737" s="1150"/>
      <c r="U737" s="1150"/>
      <c r="V737" s="1150"/>
      <c r="W737" s="1150"/>
      <c r="X737" s="1150"/>
    </row>
    <row r="738" ht="36.75" customHeight="1" spans="1:24">
      <c r="A738" s="1151"/>
      <c r="B738" s="1150"/>
      <c r="C738" s="1150"/>
      <c r="D738" s="1150"/>
      <c r="E738" s="1150"/>
      <c r="F738" s="1150"/>
      <c r="G738" s="1150"/>
      <c r="H738" s="1150"/>
      <c r="I738" s="1150"/>
      <c r="J738" s="1150"/>
      <c r="K738" s="1150"/>
      <c r="L738" s="1150"/>
      <c r="M738" s="1150"/>
      <c r="N738" s="1150"/>
      <c r="O738" s="1150"/>
      <c r="P738" s="1150"/>
      <c r="Q738" s="1150"/>
      <c r="R738" s="1150"/>
      <c r="S738" s="1150"/>
      <c r="T738" s="1150"/>
      <c r="U738" s="1150"/>
      <c r="V738" s="1150"/>
      <c r="W738" s="1150"/>
      <c r="X738" s="1150"/>
    </row>
    <row r="739" ht="36.75" customHeight="1" spans="1:24">
      <c r="A739" s="1151"/>
      <c r="B739" s="1150"/>
      <c r="C739" s="1150"/>
      <c r="D739" s="1150"/>
      <c r="E739" s="1150"/>
      <c r="F739" s="1150"/>
      <c r="G739" s="1150"/>
      <c r="H739" s="1150"/>
      <c r="I739" s="1150"/>
      <c r="J739" s="1150"/>
      <c r="K739" s="1150"/>
      <c r="L739" s="1150"/>
      <c r="M739" s="1150"/>
      <c r="N739" s="1150"/>
      <c r="O739" s="1150"/>
      <c r="P739" s="1150"/>
      <c r="Q739" s="1150"/>
      <c r="R739" s="1150"/>
      <c r="S739" s="1150"/>
      <c r="T739" s="1150"/>
      <c r="U739" s="1150"/>
      <c r="V739" s="1150"/>
      <c r="W739" s="1150"/>
      <c r="X739" s="1150"/>
    </row>
    <row r="740" ht="36.75" customHeight="1" spans="1:24">
      <c r="A740" s="1151"/>
      <c r="B740" s="1150"/>
      <c r="C740" s="1150"/>
      <c r="D740" s="1150"/>
      <c r="E740" s="1150"/>
      <c r="F740" s="1150"/>
      <c r="G740" s="1150"/>
      <c r="H740" s="1150"/>
      <c r="I740" s="1150"/>
      <c r="J740" s="1150"/>
      <c r="K740" s="1150"/>
      <c r="L740" s="1150"/>
      <c r="M740" s="1150"/>
      <c r="N740" s="1150"/>
      <c r="O740" s="1150"/>
      <c r="P740" s="1150"/>
      <c r="Q740" s="1150"/>
      <c r="R740" s="1150"/>
      <c r="S740" s="1150"/>
      <c r="T740" s="1150"/>
      <c r="U740" s="1150"/>
      <c r="V740" s="1150"/>
      <c r="W740" s="1150"/>
      <c r="X740" s="1150"/>
    </row>
    <row r="741" ht="36.75" customHeight="1" spans="1:24">
      <c r="A741" s="1151"/>
      <c r="B741" s="1150"/>
      <c r="C741" s="1150"/>
      <c r="D741" s="1150"/>
      <c r="E741" s="1150"/>
      <c r="F741" s="1150"/>
      <c r="G741" s="1150"/>
      <c r="H741" s="1150"/>
      <c r="I741" s="1150"/>
      <c r="J741" s="1150"/>
      <c r="K741" s="1150"/>
      <c r="L741" s="1150"/>
      <c r="M741" s="1150"/>
      <c r="N741" s="1150"/>
      <c r="O741" s="1150"/>
      <c r="P741" s="1150"/>
      <c r="Q741" s="1150"/>
      <c r="R741" s="1150"/>
      <c r="S741" s="1150"/>
      <c r="T741" s="1150"/>
      <c r="U741" s="1150"/>
      <c r="V741" s="1150"/>
      <c r="W741" s="1150"/>
      <c r="X741" s="1150"/>
    </row>
    <row r="742" ht="36.75" customHeight="1" spans="1:24">
      <c r="A742" s="1151"/>
      <c r="B742" s="1150"/>
      <c r="C742" s="1150"/>
      <c r="D742" s="1150"/>
      <c r="E742" s="1150"/>
      <c r="F742" s="1150"/>
      <c r="G742" s="1150"/>
      <c r="H742" s="1150"/>
      <c r="I742" s="1150"/>
      <c r="J742" s="1150"/>
      <c r="K742" s="1150"/>
      <c r="L742" s="1150"/>
      <c r="M742" s="1150"/>
      <c r="N742" s="1150"/>
      <c r="O742" s="1150"/>
      <c r="P742" s="1150"/>
      <c r="Q742" s="1150"/>
      <c r="R742" s="1150"/>
      <c r="S742" s="1150"/>
      <c r="T742" s="1150"/>
      <c r="U742" s="1150"/>
      <c r="V742" s="1150"/>
      <c r="W742" s="1150"/>
      <c r="X742" s="1150"/>
    </row>
    <row r="743" ht="36.75" customHeight="1" spans="1:24">
      <c r="A743" s="1151"/>
      <c r="B743" s="1150"/>
      <c r="C743" s="1150"/>
      <c r="D743" s="1150"/>
      <c r="E743" s="1150"/>
      <c r="F743" s="1150"/>
      <c r="G743" s="1150"/>
      <c r="H743" s="1150"/>
      <c r="I743" s="1150"/>
      <c r="J743" s="1150"/>
      <c r="K743" s="1150"/>
      <c r="L743" s="1150"/>
      <c r="M743" s="1150"/>
      <c r="N743" s="1150"/>
      <c r="O743" s="1150"/>
      <c r="P743" s="1150"/>
      <c r="Q743" s="1150"/>
      <c r="R743" s="1150"/>
      <c r="S743" s="1150"/>
      <c r="T743" s="1150"/>
      <c r="U743" s="1150"/>
      <c r="V743" s="1150"/>
      <c r="W743" s="1150"/>
      <c r="X743" s="1150"/>
    </row>
    <row r="744" ht="36.75" customHeight="1" spans="1:24">
      <c r="A744" s="1151"/>
      <c r="B744" s="1150"/>
      <c r="C744" s="1150"/>
      <c r="D744" s="1150"/>
      <c r="E744" s="1150"/>
      <c r="F744" s="1150"/>
      <c r="G744" s="1150"/>
      <c r="H744" s="1150"/>
      <c r="I744" s="1150"/>
      <c r="J744" s="1150"/>
      <c r="K744" s="1150"/>
      <c r="L744" s="1150"/>
      <c r="M744" s="1150"/>
      <c r="N744" s="1150"/>
      <c r="O744" s="1150"/>
      <c r="P744" s="1150"/>
      <c r="Q744" s="1150"/>
      <c r="R744" s="1150"/>
      <c r="S744" s="1150"/>
      <c r="T744" s="1150"/>
      <c r="U744" s="1150"/>
      <c r="V744" s="1150"/>
      <c r="W744" s="1150"/>
      <c r="X744" s="1150"/>
    </row>
    <row r="745" ht="36.75" customHeight="1" spans="1:24">
      <c r="A745" s="1151"/>
      <c r="B745" s="1150"/>
      <c r="C745" s="1150"/>
      <c r="D745" s="1150"/>
      <c r="E745" s="1150"/>
      <c r="F745" s="1150"/>
      <c r="G745" s="1150"/>
      <c r="H745" s="1150"/>
      <c r="I745" s="1150"/>
      <c r="J745" s="1150"/>
      <c r="K745" s="1150"/>
      <c r="L745" s="1150"/>
      <c r="M745" s="1150"/>
      <c r="N745" s="1150"/>
      <c r="O745" s="1150"/>
      <c r="P745" s="1150"/>
      <c r="Q745" s="1150"/>
      <c r="R745" s="1150"/>
      <c r="S745" s="1150"/>
      <c r="T745" s="1150"/>
      <c r="U745" s="1150"/>
      <c r="V745" s="1150"/>
      <c r="W745" s="1150"/>
      <c r="X745" s="1150"/>
    </row>
    <row r="746" ht="36.75" customHeight="1" spans="1:24">
      <c r="A746" s="1151"/>
      <c r="B746" s="1150"/>
      <c r="C746" s="1150"/>
      <c r="D746" s="1150"/>
      <c r="E746" s="1150"/>
      <c r="F746" s="1150"/>
      <c r="G746" s="1150"/>
      <c r="H746" s="1150"/>
      <c r="I746" s="1150"/>
      <c r="J746" s="1150"/>
      <c r="K746" s="1150"/>
      <c r="L746" s="1150"/>
      <c r="M746" s="1150"/>
      <c r="N746" s="1150"/>
      <c r="O746" s="1150"/>
      <c r="P746" s="1150"/>
      <c r="Q746" s="1150"/>
      <c r="R746" s="1150"/>
      <c r="S746" s="1150"/>
      <c r="T746" s="1150"/>
      <c r="U746" s="1150"/>
      <c r="V746" s="1150"/>
      <c r="W746" s="1150"/>
      <c r="X746" s="1150"/>
    </row>
    <row r="747" ht="36.75" customHeight="1" spans="1:24">
      <c r="A747" s="1151"/>
      <c r="B747" s="1150"/>
      <c r="C747" s="1150"/>
      <c r="D747" s="1150"/>
      <c r="E747" s="1150"/>
      <c r="F747" s="1150"/>
      <c r="G747" s="1150"/>
      <c r="H747" s="1150"/>
      <c r="I747" s="1150"/>
      <c r="J747" s="1150"/>
      <c r="K747" s="1150"/>
      <c r="L747" s="1150"/>
      <c r="M747" s="1150"/>
      <c r="N747" s="1150"/>
      <c r="O747" s="1150"/>
      <c r="P747" s="1150"/>
      <c r="Q747" s="1150"/>
      <c r="R747" s="1150"/>
      <c r="S747" s="1150"/>
      <c r="T747" s="1150"/>
      <c r="U747" s="1150"/>
      <c r="V747" s="1150"/>
      <c r="W747" s="1150"/>
      <c r="X747" s="1150"/>
    </row>
    <row r="748" ht="36.75" customHeight="1" spans="1:24">
      <c r="A748" s="1151"/>
      <c r="B748" s="1150"/>
      <c r="C748" s="1150"/>
      <c r="D748" s="1150"/>
      <c r="E748" s="1150"/>
      <c r="F748" s="1150"/>
      <c r="G748" s="1150"/>
      <c r="H748" s="1150"/>
      <c r="I748" s="1150"/>
      <c r="J748" s="1150"/>
      <c r="K748" s="1150"/>
      <c r="L748" s="1150"/>
      <c r="M748" s="1150"/>
      <c r="N748" s="1150"/>
      <c r="O748" s="1150"/>
      <c r="P748" s="1150"/>
      <c r="Q748" s="1150"/>
      <c r="R748" s="1150"/>
      <c r="S748" s="1150"/>
      <c r="T748" s="1150"/>
      <c r="U748" s="1150"/>
      <c r="V748" s="1150"/>
      <c r="W748" s="1150"/>
      <c r="X748" s="1150"/>
    </row>
    <row r="749" ht="36.75" customHeight="1" spans="1:24">
      <c r="A749" s="1151"/>
      <c r="B749" s="1150"/>
      <c r="C749" s="1150"/>
      <c r="D749" s="1150"/>
      <c r="E749" s="1150"/>
      <c r="F749" s="1150"/>
      <c r="G749" s="1150"/>
      <c r="H749" s="1150"/>
      <c r="I749" s="1150"/>
      <c r="J749" s="1150"/>
      <c r="K749" s="1150"/>
      <c r="L749" s="1150"/>
      <c r="M749" s="1150"/>
      <c r="N749" s="1150"/>
      <c r="O749" s="1150"/>
      <c r="P749" s="1150"/>
      <c r="Q749" s="1150"/>
      <c r="R749" s="1150"/>
      <c r="S749" s="1150"/>
      <c r="T749" s="1150"/>
      <c r="U749" s="1150"/>
      <c r="V749" s="1150"/>
      <c r="W749" s="1150"/>
      <c r="X749" s="1150"/>
    </row>
    <row r="750" ht="36.75" customHeight="1" spans="1:24">
      <c r="A750" s="1151"/>
      <c r="B750" s="1150"/>
      <c r="C750" s="1150"/>
      <c r="D750" s="1150"/>
      <c r="E750" s="1150"/>
      <c r="F750" s="1150"/>
      <c r="G750" s="1150"/>
      <c r="H750" s="1150"/>
      <c r="I750" s="1150"/>
      <c r="J750" s="1150"/>
      <c r="K750" s="1150"/>
      <c r="L750" s="1150"/>
      <c r="M750" s="1150"/>
      <c r="N750" s="1150"/>
      <c r="O750" s="1150"/>
      <c r="P750" s="1150"/>
      <c r="Q750" s="1150"/>
      <c r="R750" s="1150"/>
      <c r="S750" s="1150"/>
      <c r="T750" s="1150"/>
      <c r="U750" s="1150"/>
      <c r="V750" s="1150"/>
      <c r="W750" s="1150"/>
      <c r="X750" s="1150"/>
    </row>
    <row r="751" ht="36.75" customHeight="1" spans="1:24">
      <c r="A751" s="1151"/>
      <c r="B751" s="1150"/>
      <c r="C751" s="1150"/>
      <c r="D751" s="1150"/>
      <c r="E751" s="1150"/>
      <c r="F751" s="1150"/>
      <c r="G751" s="1150"/>
      <c r="H751" s="1150"/>
      <c r="I751" s="1150"/>
      <c r="J751" s="1150"/>
      <c r="K751" s="1150"/>
      <c r="L751" s="1150"/>
      <c r="M751" s="1150"/>
      <c r="N751" s="1150"/>
      <c r="O751" s="1150"/>
      <c r="P751" s="1150"/>
      <c r="Q751" s="1150"/>
      <c r="R751" s="1150"/>
      <c r="S751" s="1150"/>
      <c r="T751" s="1150"/>
      <c r="U751" s="1150"/>
      <c r="V751" s="1150"/>
      <c r="W751" s="1150"/>
      <c r="X751" s="1150"/>
    </row>
    <row r="752" ht="36.75" customHeight="1" spans="1:24">
      <c r="A752" s="1151"/>
      <c r="B752" s="1150"/>
      <c r="C752" s="1150"/>
      <c r="D752" s="1150"/>
      <c r="E752" s="1150"/>
      <c r="F752" s="1150"/>
      <c r="G752" s="1150"/>
      <c r="H752" s="1150"/>
      <c r="I752" s="1150"/>
      <c r="J752" s="1150"/>
      <c r="K752" s="1150"/>
      <c r="L752" s="1150"/>
      <c r="M752" s="1150"/>
      <c r="N752" s="1150"/>
      <c r="O752" s="1150"/>
      <c r="P752" s="1150"/>
      <c r="Q752" s="1150"/>
      <c r="R752" s="1150"/>
      <c r="S752" s="1150"/>
      <c r="T752" s="1150"/>
      <c r="U752" s="1150"/>
      <c r="V752" s="1150"/>
      <c r="W752" s="1150"/>
      <c r="X752" s="1150"/>
    </row>
    <row r="753" ht="36.75" customHeight="1" spans="1:24">
      <c r="A753" s="1151"/>
      <c r="B753" s="1150"/>
      <c r="C753" s="1150"/>
      <c r="D753" s="1150"/>
      <c r="E753" s="1150"/>
      <c r="F753" s="1150"/>
      <c r="G753" s="1150"/>
      <c r="H753" s="1150"/>
      <c r="I753" s="1150"/>
      <c r="J753" s="1150"/>
      <c r="K753" s="1150"/>
      <c r="L753" s="1150"/>
      <c r="M753" s="1150"/>
      <c r="N753" s="1150"/>
      <c r="O753" s="1150"/>
      <c r="P753" s="1150"/>
      <c r="Q753" s="1150"/>
      <c r="R753" s="1150"/>
      <c r="S753" s="1150"/>
      <c r="T753" s="1150"/>
      <c r="U753" s="1150"/>
      <c r="V753" s="1150"/>
      <c r="W753" s="1150"/>
      <c r="X753" s="1150"/>
    </row>
    <row r="754" ht="36.75" customHeight="1" spans="1:24">
      <c r="A754" s="1151"/>
      <c r="B754" s="1150"/>
      <c r="C754" s="1150"/>
      <c r="D754" s="1150"/>
      <c r="E754" s="1150"/>
      <c r="F754" s="1150"/>
      <c r="G754" s="1150"/>
      <c r="H754" s="1150"/>
      <c r="I754" s="1150"/>
      <c r="J754" s="1150"/>
      <c r="K754" s="1150"/>
      <c r="L754" s="1150"/>
      <c r="M754" s="1150"/>
      <c r="N754" s="1150"/>
      <c r="O754" s="1150"/>
      <c r="P754" s="1150"/>
      <c r="Q754" s="1150"/>
      <c r="R754" s="1150"/>
      <c r="S754" s="1150"/>
      <c r="T754" s="1150"/>
      <c r="U754" s="1150"/>
      <c r="V754" s="1150"/>
      <c r="W754" s="1150"/>
      <c r="X754" s="1150"/>
    </row>
    <row r="755" ht="36.75" customHeight="1" spans="1:24">
      <c r="A755" s="1151"/>
      <c r="B755" s="1150"/>
      <c r="C755" s="1150"/>
      <c r="D755" s="1150"/>
      <c r="E755" s="1150"/>
      <c r="F755" s="1150"/>
      <c r="G755" s="1150"/>
      <c r="H755" s="1150"/>
      <c r="I755" s="1150"/>
      <c r="J755" s="1150"/>
      <c r="K755" s="1150"/>
      <c r="L755" s="1150"/>
      <c r="M755" s="1150"/>
      <c r="N755" s="1150"/>
      <c r="O755" s="1150"/>
      <c r="P755" s="1150"/>
      <c r="Q755" s="1150"/>
      <c r="R755" s="1150"/>
      <c r="S755" s="1150"/>
      <c r="T755" s="1150"/>
      <c r="U755" s="1150"/>
      <c r="V755" s="1150"/>
      <c r="W755" s="1150"/>
      <c r="X755" s="1150"/>
    </row>
    <row r="756" ht="36.75" customHeight="1" spans="1:24">
      <c r="A756" s="1151"/>
      <c r="B756" s="1150"/>
      <c r="C756" s="1150"/>
      <c r="D756" s="1150"/>
      <c r="E756" s="1150"/>
      <c r="F756" s="1150"/>
      <c r="G756" s="1150"/>
      <c r="H756" s="1150"/>
      <c r="I756" s="1150"/>
      <c r="J756" s="1150"/>
      <c r="K756" s="1150"/>
      <c r="L756" s="1150"/>
      <c r="M756" s="1150"/>
      <c r="N756" s="1150"/>
      <c r="O756" s="1150"/>
      <c r="P756" s="1150"/>
      <c r="Q756" s="1150"/>
      <c r="R756" s="1150"/>
      <c r="S756" s="1150"/>
      <c r="T756" s="1150"/>
      <c r="U756" s="1150"/>
      <c r="V756" s="1150"/>
      <c r="W756" s="1150"/>
      <c r="X756" s="1150"/>
    </row>
    <row r="757" ht="36.75" customHeight="1" spans="1:24">
      <c r="A757" s="1151"/>
      <c r="B757" s="1150"/>
      <c r="C757" s="1150"/>
      <c r="D757" s="1150"/>
      <c r="E757" s="1150"/>
      <c r="F757" s="1150"/>
      <c r="G757" s="1150"/>
      <c r="H757" s="1150"/>
      <c r="I757" s="1150"/>
      <c r="J757" s="1150"/>
      <c r="K757" s="1150"/>
      <c r="L757" s="1150"/>
      <c r="M757" s="1150"/>
      <c r="N757" s="1150"/>
      <c r="O757" s="1150"/>
      <c r="P757" s="1150"/>
      <c r="Q757" s="1150"/>
      <c r="R757" s="1150"/>
      <c r="S757" s="1150"/>
      <c r="T757" s="1150"/>
      <c r="U757" s="1150"/>
      <c r="V757" s="1150"/>
      <c r="W757" s="1150"/>
      <c r="X757" s="1150"/>
    </row>
    <row r="758" ht="36.75" customHeight="1" spans="1:24">
      <c r="A758" s="1151"/>
      <c r="B758" s="1150"/>
      <c r="C758" s="1150"/>
      <c r="D758" s="1150"/>
      <c r="E758" s="1150"/>
      <c r="F758" s="1150"/>
      <c r="G758" s="1150"/>
      <c r="H758" s="1150"/>
      <c r="I758" s="1150"/>
      <c r="J758" s="1150"/>
      <c r="K758" s="1150"/>
      <c r="L758" s="1150"/>
      <c r="M758" s="1150"/>
      <c r="N758" s="1150"/>
      <c r="O758" s="1150"/>
      <c r="P758" s="1150"/>
      <c r="Q758" s="1150"/>
      <c r="R758" s="1150"/>
      <c r="S758" s="1150"/>
      <c r="T758" s="1150"/>
      <c r="U758" s="1150"/>
      <c r="V758" s="1150"/>
      <c r="W758" s="1150"/>
      <c r="X758" s="1150"/>
    </row>
    <row r="759" ht="36.75" customHeight="1" spans="1:24">
      <c r="A759" s="1151"/>
      <c r="B759" s="1150"/>
      <c r="C759" s="1150"/>
      <c r="D759" s="1150"/>
      <c r="E759" s="1150"/>
      <c r="F759" s="1150"/>
      <c r="G759" s="1150"/>
      <c r="H759" s="1150"/>
      <c r="I759" s="1150"/>
      <c r="J759" s="1150"/>
      <c r="K759" s="1150"/>
      <c r="L759" s="1150"/>
      <c r="M759" s="1150"/>
      <c r="N759" s="1150"/>
      <c r="O759" s="1150"/>
      <c r="P759" s="1150"/>
      <c r="Q759" s="1150"/>
      <c r="R759" s="1150"/>
      <c r="S759" s="1150"/>
      <c r="T759" s="1150"/>
      <c r="U759" s="1150"/>
      <c r="V759" s="1150"/>
      <c r="W759" s="1150"/>
      <c r="X759" s="1150"/>
    </row>
    <row r="760" ht="36.75" customHeight="1" spans="1:24">
      <c r="A760" s="1151"/>
      <c r="B760" s="1150"/>
      <c r="C760" s="1150"/>
      <c r="D760" s="1150"/>
      <c r="E760" s="1150"/>
      <c r="F760" s="1150"/>
      <c r="G760" s="1150"/>
      <c r="H760" s="1150"/>
      <c r="I760" s="1150"/>
      <c r="J760" s="1150"/>
      <c r="K760" s="1150"/>
      <c r="L760" s="1150"/>
      <c r="M760" s="1150"/>
      <c r="N760" s="1150"/>
      <c r="O760" s="1150"/>
      <c r="P760" s="1150"/>
      <c r="Q760" s="1150"/>
      <c r="R760" s="1150"/>
      <c r="S760" s="1150"/>
      <c r="T760" s="1150"/>
      <c r="U760" s="1150"/>
      <c r="V760" s="1150"/>
      <c r="W760" s="1150"/>
      <c r="X760" s="1150"/>
    </row>
    <row r="761" ht="36.75" customHeight="1" spans="1:24">
      <c r="A761" s="1151"/>
      <c r="B761" s="1150"/>
      <c r="C761" s="1150"/>
      <c r="D761" s="1150"/>
      <c r="E761" s="1150"/>
      <c r="F761" s="1150"/>
      <c r="G761" s="1150"/>
      <c r="H761" s="1150"/>
      <c r="I761" s="1150"/>
      <c r="J761" s="1150"/>
      <c r="K761" s="1150"/>
      <c r="L761" s="1150"/>
      <c r="M761" s="1150"/>
      <c r="N761" s="1150"/>
      <c r="O761" s="1150"/>
      <c r="P761" s="1150"/>
      <c r="Q761" s="1150"/>
      <c r="R761" s="1150"/>
      <c r="S761" s="1150"/>
      <c r="T761" s="1150"/>
      <c r="U761" s="1150"/>
      <c r="V761" s="1150"/>
      <c r="W761" s="1150"/>
      <c r="X761" s="1150"/>
    </row>
    <row r="762" ht="36.75" customHeight="1" spans="1:24">
      <c r="A762" s="1151"/>
      <c r="B762" s="1150"/>
      <c r="C762" s="1150"/>
      <c r="D762" s="1150"/>
      <c r="E762" s="1150"/>
      <c r="F762" s="1150"/>
      <c r="G762" s="1150"/>
      <c r="H762" s="1150"/>
      <c r="I762" s="1150"/>
      <c r="J762" s="1150"/>
      <c r="K762" s="1150"/>
      <c r="L762" s="1150"/>
      <c r="M762" s="1150"/>
      <c r="N762" s="1150"/>
      <c r="O762" s="1150"/>
      <c r="P762" s="1150"/>
      <c r="Q762" s="1150"/>
      <c r="R762" s="1150"/>
      <c r="S762" s="1150"/>
      <c r="T762" s="1150"/>
      <c r="U762" s="1150"/>
      <c r="V762" s="1150"/>
      <c r="W762" s="1150"/>
      <c r="X762" s="1150"/>
    </row>
    <row r="763" ht="36.75" customHeight="1" spans="1:24">
      <c r="A763" s="1151"/>
      <c r="B763" s="1150"/>
      <c r="C763" s="1150"/>
      <c r="D763" s="1150"/>
      <c r="E763" s="1150"/>
      <c r="F763" s="1150"/>
      <c r="G763" s="1150"/>
      <c r="H763" s="1150"/>
      <c r="I763" s="1150"/>
      <c r="J763" s="1150"/>
      <c r="K763" s="1150"/>
      <c r="L763" s="1150"/>
      <c r="M763" s="1150"/>
      <c r="N763" s="1150"/>
      <c r="O763" s="1150"/>
      <c r="P763" s="1150"/>
      <c r="Q763" s="1150"/>
      <c r="R763" s="1150"/>
      <c r="S763" s="1150"/>
      <c r="T763" s="1150"/>
      <c r="U763" s="1150"/>
      <c r="V763" s="1150"/>
      <c r="W763" s="1150"/>
      <c r="X763" s="1150"/>
    </row>
    <row r="764" ht="36.75" customHeight="1" spans="1:24">
      <c r="A764" s="1151"/>
      <c r="B764" s="1150"/>
      <c r="C764" s="1150"/>
      <c r="D764" s="1150"/>
      <c r="E764" s="1150"/>
      <c r="F764" s="1150"/>
      <c r="G764" s="1150"/>
      <c r="H764" s="1150"/>
      <c r="I764" s="1150"/>
      <c r="J764" s="1150"/>
      <c r="K764" s="1150"/>
      <c r="L764" s="1150"/>
      <c r="M764" s="1150"/>
      <c r="N764" s="1150"/>
      <c r="O764" s="1150"/>
      <c r="P764" s="1150"/>
      <c r="Q764" s="1150"/>
      <c r="R764" s="1150"/>
      <c r="S764" s="1150"/>
      <c r="T764" s="1150"/>
      <c r="U764" s="1150"/>
      <c r="V764" s="1150"/>
      <c r="W764" s="1150"/>
      <c r="X764" s="1150"/>
    </row>
    <row r="765" ht="36.75" customHeight="1" spans="1:24">
      <c r="A765" s="1151"/>
      <c r="B765" s="1150"/>
      <c r="C765" s="1150"/>
      <c r="D765" s="1150"/>
      <c r="E765" s="1150"/>
      <c r="F765" s="1150"/>
      <c r="G765" s="1150"/>
      <c r="H765" s="1150"/>
      <c r="I765" s="1150"/>
      <c r="J765" s="1150"/>
      <c r="K765" s="1150"/>
      <c r="L765" s="1150"/>
      <c r="M765" s="1150"/>
      <c r="N765" s="1150"/>
      <c r="O765" s="1150"/>
      <c r="P765" s="1150"/>
      <c r="Q765" s="1150"/>
      <c r="R765" s="1150"/>
      <c r="S765" s="1150"/>
      <c r="T765" s="1150"/>
      <c r="U765" s="1150"/>
      <c r="V765" s="1150"/>
      <c r="W765" s="1150"/>
      <c r="X765" s="1150"/>
    </row>
    <row r="766" ht="36.75" customHeight="1" spans="1:24">
      <c r="A766" s="1151"/>
      <c r="B766" s="1150"/>
      <c r="C766" s="1150"/>
      <c r="D766" s="1150"/>
      <c r="E766" s="1150"/>
      <c r="F766" s="1150"/>
      <c r="G766" s="1150"/>
      <c r="H766" s="1150"/>
      <c r="I766" s="1150"/>
      <c r="J766" s="1150"/>
      <c r="K766" s="1150"/>
      <c r="L766" s="1150"/>
      <c r="M766" s="1150"/>
      <c r="N766" s="1150"/>
      <c r="O766" s="1150"/>
      <c r="P766" s="1150"/>
      <c r="Q766" s="1150"/>
      <c r="R766" s="1150"/>
      <c r="S766" s="1150"/>
      <c r="T766" s="1150"/>
      <c r="U766" s="1150"/>
      <c r="V766" s="1150"/>
      <c r="W766" s="1150"/>
      <c r="X766" s="1150"/>
    </row>
    <row r="767" ht="36.75" customHeight="1" spans="1:24">
      <c r="A767" s="1151"/>
      <c r="B767" s="1150"/>
      <c r="C767" s="1150"/>
      <c r="D767" s="1150"/>
      <c r="E767" s="1150"/>
      <c r="F767" s="1150"/>
      <c r="G767" s="1150"/>
      <c r="H767" s="1150"/>
      <c r="I767" s="1150"/>
      <c r="J767" s="1150"/>
      <c r="K767" s="1150"/>
      <c r="L767" s="1150"/>
      <c r="M767" s="1150"/>
      <c r="N767" s="1150"/>
      <c r="O767" s="1150"/>
      <c r="P767" s="1150"/>
      <c r="Q767" s="1150"/>
      <c r="R767" s="1150"/>
      <c r="S767" s="1150"/>
      <c r="T767" s="1150"/>
      <c r="U767" s="1150"/>
      <c r="V767" s="1150"/>
      <c r="W767" s="1150"/>
      <c r="X767" s="1150"/>
    </row>
    <row r="768" ht="36.75" customHeight="1" spans="1:24">
      <c r="A768" s="1151"/>
      <c r="B768" s="1150"/>
      <c r="C768" s="1150"/>
      <c r="D768" s="1150"/>
      <c r="E768" s="1150"/>
      <c r="F768" s="1150"/>
      <c r="G768" s="1150"/>
      <c r="H768" s="1150"/>
      <c r="I768" s="1150"/>
      <c r="J768" s="1150"/>
      <c r="K768" s="1150"/>
      <c r="L768" s="1150"/>
      <c r="M768" s="1150"/>
      <c r="N768" s="1150"/>
      <c r="O768" s="1150"/>
      <c r="P768" s="1150"/>
      <c r="Q768" s="1150"/>
      <c r="R768" s="1150"/>
      <c r="S768" s="1150"/>
      <c r="T768" s="1150"/>
      <c r="U768" s="1150"/>
      <c r="V768" s="1150"/>
      <c r="W768" s="1150"/>
      <c r="X768" s="1150"/>
    </row>
    <row r="769" ht="36.75" customHeight="1" spans="1:24">
      <c r="A769" s="1151"/>
      <c r="B769" s="1150"/>
      <c r="C769" s="1150"/>
      <c r="D769" s="1150"/>
      <c r="E769" s="1150"/>
      <c r="F769" s="1150"/>
      <c r="G769" s="1150"/>
      <c r="H769" s="1150"/>
      <c r="I769" s="1150"/>
      <c r="J769" s="1150"/>
      <c r="K769" s="1150"/>
      <c r="L769" s="1150"/>
      <c r="M769" s="1150"/>
      <c r="N769" s="1150"/>
      <c r="O769" s="1150"/>
      <c r="P769" s="1150"/>
      <c r="Q769" s="1150"/>
      <c r="R769" s="1150"/>
      <c r="S769" s="1150"/>
      <c r="T769" s="1150"/>
      <c r="U769" s="1150"/>
      <c r="V769" s="1150"/>
      <c r="W769" s="1150"/>
      <c r="X769" s="1150"/>
    </row>
    <row r="770" ht="36.75" customHeight="1" spans="1:24">
      <c r="A770" s="1151"/>
      <c r="B770" s="1150"/>
      <c r="C770" s="1150"/>
      <c r="D770" s="1150"/>
      <c r="E770" s="1150"/>
      <c r="F770" s="1150"/>
      <c r="G770" s="1150"/>
      <c r="H770" s="1150"/>
      <c r="I770" s="1150"/>
      <c r="J770" s="1150"/>
      <c r="K770" s="1150"/>
      <c r="L770" s="1150"/>
      <c r="M770" s="1150"/>
      <c r="N770" s="1150"/>
      <c r="O770" s="1150"/>
      <c r="P770" s="1150"/>
      <c r="Q770" s="1150"/>
      <c r="R770" s="1150"/>
      <c r="S770" s="1150"/>
      <c r="T770" s="1150"/>
      <c r="U770" s="1150"/>
      <c r="V770" s="1150"/>
      <c r="W770" s="1150"/>
      <c r="X770" s="1150"/>
    </row>
    <row r="771" ht="36.75" customHeight="1" spans="1:24">
      <c r="A771" s="1151"/>
      <c r="B771" s="1150"/>
      <c r="C771" s="1150"/>
      <c r="D771" s="1150"/>
      <c r="E771" s="1150"/>
      <c r="F771" s="1150"/>
      <c r="G771" s="1150"/>
      <c r="H771" s="1150"/>
      <c r="I771" s="1150"/>
      <c r="J771" s="1150"/>
      <c r="K771" s="1150"/>
      <c r="L771" s="1150"/>
      <c r="M771" s="1150"/>
      <c r="N771" s="1150"/>
      <c r="O771" s="1150"/>
      <c r="P771" s="1150"/>
      <c r="Q771" s="1150"/>
      <c r="R771" s="1150"/>
      <c r="S771" s="1150"/>
      <c r="T771" s="1150"/>
      <c r="U771" s="1150"/>
      <c r="V771" s="1150"/>
      <c r="W771" s="1150"/>
      <c r="X771" s="1150"/>
    </row>
    <row r="772" ht="36.75" customHeight="1" spans="1:24">
      <c r="A772" s="1151"/>
      <c r="B772" s="1150"/>
      <c r="C772" s="1150"/>
      <c r="D772" s="1150"/>
      <c r="E772" s="1150"/>
      <c r="F772" s="1150"/>
      <c r="G772" s="1150"/>
      <c r="H772" s="1150"/>
      <c r="I772" s="1150"/>
      <c r="J772" s="1150"/>
      <c r="K772" s="1150"/>
      <c r="L772" s="1150"/>
      <c r="M772" s="1150"/>
      <c r="N772" s="1150"/>
      <c r="O772" s="1150"/>
      <c r="P772" s="1150"/>
      <c r="Q772" s="1150"/>
      <c r="R772" s="1150"/>
      <c r="S772" s="1150"/>
      <c r="T772" s="1150"/>
      <c r="U772" s="1150"/>
      <c r="V772" s="1150"/>
      <c r="W772" s="1150"/>
      <c r="X772" s="1150"/>
    </row>
    <row r="773" ht="36.75" customHeight="1" spans="1:24">
      <c r="A773" s="1151"/>
      <c r="B773" s="1150"/>
      <c r="C773" s="1150"/>
      <c r="D773" s="1150"/>
      <c r="E773" s="1150"/>
      <c r="F773" s="1150"/>
      <c r="G773" s="1150"/>
      <c r="H773" s="1150"/>
      <c r="I773" s="1150"/>
      <c r="J773" s="1150"/>
      <c r="K773" s="1150"/>
      <c r="L773" s="1150"/>
      <c r="M773" s="1150"/>
      <c r="N773" s="1150"/>
      <c r="O773" s="1150"/>
      <c r="P773" s="1150"/>
      <c r="Q773" s="1150"/>
      <c r="R773" s="1150"/>
      <c r="S773" s="1150"/>
      <c r="T773" s="1150"/>
      <c r="U773" s="1150"/>
      <c r="V773" s="1150"/>
      <c r="W773" s="1150"/>
      <c r="X773" s="1150"/>
    </row>
    <row r="774" ht="36.75" customHeight="1" spans="1:24">
      <c r="A774" s="1151"/>
      <c r="B774" s="1150"/>
      <c r="C774" s="1150"/>
      <c r="D774" s="1150"/>
      <c r="E774" s="1150"/>
      <c r="F774" s="1150"/>
      <c r="G774" s="1150"/>
      <c r="H774" s="1150"/>
      <c r="I774" s="1150"/>
      <c r="J774" s="1150"/>
      <c r="K774" s="1150"/>
      <c r="L774" s="1150"/>
      <c r="M774" s="1150"/>
      <c r="N774" s="1150"/>
      <c r="O774" s="1150"/>
      <c r="P774" s="1150"/>
      <c r="Q774" s="1150"/>
      <c r="R774" s="1150"/>
      <c r="S774" s="1150"/>
      <c r="T774" s="1150"/>
      <c r="U774" s="1150"/>
      <c r="V774" s="1150"/>
      <c r="W774" s="1150"/>
      <c r="X774" s="1150"/>
    </row>
    <row r="775" ht="36.75" customHeight="1" spans="1:24">
      <c r="A775" s="1151"/>
      <c r="B775" s="1150"/>
      <c r="C775" s="1150"/>
      <c r="D775" s="1150"/>
      <c r="E775" s="1150"/>
      <c r="F775" s="1150"/>
      <c r="G775" s="1150"/>
      <c r="H775" s="1150"/>
      <c r="I775" s="1150"/>
      <c r="J775" s="1150"/>
      <c r="K775" s="1150"/>
      <c r="L775" s="1150"/>
      <c r="M775" s="1150"/>
      <c r="N775" s="1150"/>
      <c r="O775" s="1150"/>
      <c r="P775" s="1150"/>
      <c r="Q775" s="1150"/>
      <c r="R775" s="1150"/>
      <c r="S775" s="1150"/>
      <c r="T775" s="1150"/>
      <c r="U775" s="1150"/>
      <c r="V775" s="1150"/>
      <c r="W775" s="1150"/>
      <c r="X775" s="1150"/>
    </row>
    <row r="776" ht="36.75" customHeight="1" spans="1:24">
      <c r="A776" s="1151"/>
      <c r="B776" s="1150"/>
      <c r="C776" s="1150"/>
      <c r="D776" s="1150"/>
      <c r="E776" s="1150"/>
      <c r="F776" s="1150"/>
      <c r="G776" s="1150"/>
      <c r="H776" s="1150"/>
      <c r="I776" s="1150"/>
      <c r="J776" s="1150"/>
      <c r="K776" s="1150"/>
      <c r="L776" s="1150"/>
      <c r="M776" s="1150"/>
      <c r="N776" s="1150"/>
      <c r="O776" s="1150"/>
      <c r="P776" s="1150"/>
      <c r="Q776" s="1150"/>
      <c r="R776" s="1150"/>
      <c r="S776" s="1150"/>
      <c r="T776" s="1150"/>
      <c r="U776" s="1150"/>
      <c r="V776" s="1150"/>
      <c r="W776" s="1150"/>
      <c r="X776" s="1150"/>
    </row>
    <row r="777" ht="36.75" customHeight="1" spans="1:24">
      <c r="A777" s="1151"/>
      <c r="B777" s="1150"/>
      <c r="C777" s="1150"/>
      <c r="D777" s="1150"/>
      <c r="E777" s="1150"/>
      <c r="F777" s="1150"/>
      <c r="G777" s="1150"/>
      <c r="H777" s="1150"/>
      <c r="I777" s="1150"/>
      <c r="J777" s="1150"/>
      <c r="K777" s="1150"/>
      <c r="L777" s="1150"/>
      <c r="M777" s="1150"/>
      <c r="N777" s="1150"/>
      <c r="O777" s="1150"/>
      <c r="P777" s="1150"/>
      <c r="Q777" s="1150"/>
      <c r="R777" s="1150"/>
      <c r="S777" s="1150"/>
      <c r="T777" s="1150"/>
      <c r="U777" s="1150"/>
      <c r="V777" s="1150"/>
      <c r="W777" s="1150"/>
      <c r="X777" s="1150"/>
    </row>
    <row r="778" ht="36.75" customHeight="1" spans="1:24">
      <c r="A778" s="1151"/>
      <c r="B778" s="1150"/>
      <c r="C778" s="1150"/>
      <c r="D778" s="1150"/>
      <c r="E778" s="1150"/>
      <c r="F778" s="1150"/>
      <c r="G778" s="1150"/>
      <c r="H778" s="1150"/>
      <c r="I778" s="1150"/>
      <c r="J778" s="1150"/>
      <c r="K778" s="1150"/>
      <c r="L778" s="1150"/>
      <c r="M778" s="1150"/>
      <c r="N778" s="1150"/>
      <c r="O778" s="1150"/>
      <c r="P778" s="1150"/>
      <c r="Q778" s="1150"/>
      <c r="R778" s="1150"/>
      <c r="S778" s="1150"/>
      <c r="T778" s="1150"/>
      <c r="U778" s="1150"/>
      <c r="V778" s="1150"/>
      <c r="W778" s="1150"/>
      <c r="X778" s="1150"/>
    </row>
    <row r="779" ht="36.75" customHeight="1" spans="1:24">
      <c r="A779" s="1151"/>
      <c r="B779" s="1150"/>
      <c r="C779" s="1150"/>
      <c r="D779" s="1150"/>
      <c r="E779" s="1150"/>
      <c r="F779" s="1150"/>
      <c r="G779" s="1150"/>
      <c r="H779" s="1150"/>
      <c r="I779" s="1150"/>
      <c r="J779" s="1150"/>
      <c r="K779" s="1150"/>
      <c r="L779" s="1150"/>
      <c r="M779" s="1150"/>
      <c r="N779" s="1150"/>
      <c r="O779" s="1150"/>
      <c r="P779" s="1150"/>
      <c r="Q779" s="1150"/>
      <c r="R779" s="1150"/>
      <c r="S779" s="1150"/>
      <c r="T779" s="1150"/>
      <c r="U779" s="1150"/>
      <c r="V779" s="1150"/>
      <c r="W779" s="1150"/>
      <c r="X779" s="1150"/>
    </row>
    <row r="780" ht="36.75" customHeight="1" spans="1:24">
      <c r="A780" s="1151"/>
      <c r="B780" s="1150"/>
      <c r="C780" s="1150"/>
      <c r="D780" s="1150"/>
      <c r="E780" s="1150"/>
      <c r="F780" s="1150"/>
      <c r="G780" s="1150"/>
      <c r="H780" s="1150"/>
      <c r="I780" s="1150"/>
      <c r="J780" s="1150"/>
      <c r="K780" s="1150"/>
      <c r="L780" s="1150"/>
      <c r="M780" s="1150"/>
      <c r="N780" s="1150"/>
      <c r="O780" s="1150"/>
      <c r="P780" s="1150"/>
      <c r="Q780" s="1150"/>
      <c r="R780" s="1150"/>
      <c r="S780" s="1150"/>
      <c r="T780" s="1150"/>
      <c r="U780" s="1150"/>
      <c r="V780" s="1150"/>
      <c r="W780" s="1150"/>
      <c r="X780" s="1150"/>
    </row>
    <row r="781" ht="36.75" customHeight="1" spans="1:24">
      <c r="A781" s="1151"/>
      <c r="B781" s="1150"/>
      <c r="C781" s="1150"/>
      <c r="D781" s="1150"/>
      <c r="E781" s="1150"/>
      <c r="F781" s="1150"/>
      <c r="G781" s="1150"/>
      <c r="H781" s="1150"/>
      <c r="I781" s="1150"/>
      <c r="J781" s="1150"/>
      <c r="K781" s="1150"/>
      <c r="L781" s="1150"/>
      <c r="M781" s="1150"/>
      <c r="N781" s="1150"/>
      <c r="O781" s="1150"/>
      <c r="P781" s="1150"/>
      <c r="Q781" s="1150"/>
      <c r="R781" s="1150"/>
      <c r="S781" s="1150"/>
      <c r="T781" s="1150"/>
      <c r="U781" s="1150"/>
      <c r="V781" s="1150"/>
      <c r="W781" s="1150"/>
      <c r="X781" s="1150"/>
    </row>
    <row r="782" ht="36.75" customHeight="1" spans="1:24">
      <c r="A782" s="1151"/>
      <c r="B782" s="1150"/>
      <c r="C782" s="1150"/>
      <c r="D782" s="1150"/>
      <c r="E782" s="1150"/>
      <c r="F782" s="1150"/>
      <c r="G782" s="1150"/>
      <c r="H782" s="1150"/>
      <c r="I782" s="1150"/>
      <c r="J782" s="1150"/>
      <c r="K782" s="1150"/>
      <c r="L782" s="1150"/>
      <c r="M782" s="1150"/>
      <c r="N782" s="1150"/>
      <c r="O782" s="1150"/>
      <c r="P782" s="1150"/>
      <c r="Q782" s="1150"/>
      <c r="R782" s="1150"/>
      <c r="S782" s="1150"/>
      <c r="T782" s="1150"/>
      <c r="U782" s="1150"/>
      <c r="V782" s="1150"/>
      <c r="W782" s="1150"/>
      <c r="X782" s="1150"/>
    </row>
    <row r="783" ht="36.75" customHeight="1" spans="1:24">
      <c r="A783" s="1151"/>
      <c r="B783" s="1150"/>
      <c r="C783" s="1150"/>
      <c r="D783" s="1150"/>
      <c r="E783" s="1150"/>
      <c r="F783" s="1150"/>
      <c r="G783" s="1150"/>
      <c r="H783" s="1150"/>
      <c r="I783" s="1150"/>
      <c r="J783" s="1150"/>
      <c r="K783" s="1150"/>
      <c r="L783" s="1150"/>
      <c r="M783" s="1150"/>
      <c r="N783" s="1150"/>
      <c r="O783" s="1150"/>
      <c r="P783" s="1150"/>
      <c r="Q783" s="1150"/>
      <c r="R783" s="1150"/>
      <c r="S783" s="1150"/>
      <c r="T783" s="1150"/>
      <c r="U783" s="1150"/>
      <c r="V783" s="1150"/>
      <c r="W783" s="1150"/>
      <c r="X783" s="1150"/>
    </row>
    <row r="784" ht="36.75" customHeight="1" spans="1:24">
      <c r="A784" s="1151"/>
      <c r="B784" s="1150"/>
      <c r="C784" s="1150"/>
      <c r="D784" s="1150"/>
      <c r="E784" s="1150"/>
      <c r="F784" s="1150"/>
      <c r="G784" s="1150"/>
      <c r="H784" s="1150"/>
      <c r="I784" s="1150"/>
      <c r="J784" s="1150"/>
      <c r="K784" s="1150"/>
      <c r="L784" s="1150"/>
      <c r="M784" s="1150"/>
      <c r="N784" s="1150"/>
      <c r="O784" s="1150"/>
      <c r="P784" s="1150"/>
      <c r="Q784" s="1150"/>
      <c r="R784" s="1150"/>
      <c r="S784" s="1150"/>
      <c r="T784" s="1150"/>
      <c r="U784" s="1150"/>
      <c r="V784" s="1150"/>
      <c r="W784" s="1150"/>
      <c r="X784" s="1150"/>
    </row>
    <row r="785" ht="36.75" customHeight="1" spans="1:24">
      <c r="A785" s="1151"/>
      <c r="B785" s="1150"/>
      <c r="C785" s="1150"/>
      <c r="D785" s="1150"/>
      <c r="E785" s="1150"/>
      <c r="F785" s="1150"/>
      <c r="G785" s="1150"/>
      <c r="H785" s="1150"/>
      <c r="I785" s="1150"/>
      <c r="J785" s="1150"/>
      <c r="K785" s="1150"/>
      <c r="L785" s="1150"/>
      <c r="M785" s="1150"/>
      <c r="N785" s="1150"/>
      <c r="O785" s="1150"/>
      <c r="P785" s="1150"/>
      <c r="Q785" s="1150"/>
      <c r="R785" s="1150"/>
      <c r="S785" s="1150"/>
      <c r="T785" s="1150"/>
      <c r="U785" s="1150"/>
      <c r="V785" s="1150"/>
      <c r="W785" s="1150"/>
      <c r="X785" s="1150"/>
    </row>
    <row r="786" ht="36.75" customHeight="1" spans="1:24">
      <c r="A786" s="1151"/>
      <c r="B786" s="1150"/>
      <c r="C786" s="1150"/>
      <c r="D786" s="1150"/>
      <c r="E786" s="1150"/>
      <c r="F786" s="1150"/>
      <c r="G786" s="1150"/>
      <c r="H786" s="1150"/>
      <c r="I786" s="1150"/>
      <c r="J786" s="1150"/>
      <c r="K786" s="1150"/>
      <c r="L786" s="1150"/>
      <c r="M786" s="1150"/>
      <c r="N786" s="1150"/>
      <c r="O786" s="1150"/>
      <c r="P786" s="1150"/>
      <c r="Q786" s="1150"/>
      <c r="R786" s="1150"/>
      <c r="S786" s="1150"/>
      <c r="T786" s="1150"/>
      <c r="U786" s="1150"/>
      <c r="V786" s="1150"/>
      <c r="W786" s="1150"/>
      <c r="X786" s="1150"/>
    </row>
    <row r="787" ht="36.75" customHeight="1" spans="1:24">
      <c r="A787" s="1151"/>
      <c r="B787" s="1150"/>
      <c r="C787" s="1150"/>
      <c r="D787" s="1150"/>
      <c r="E787" s="1150"/>
      <c r="F787" s="1150"/>
      <c r="G787" s="1150"/>
      <c r="H787" s="1150"/>
      <c r="I787" s="1150"/>
      <c r="J787" s="1150"/>
      <c r="K787" s="1150"/>
      <c r="L787" s="1150"/>
      <c r="M787" s="1150"/>
      <c r="N787" s="1150"/>
      <c r="O787" s="1150"/>
      <c r="P787" s="1150"/>
      <c r="Q787" s="1150"/>
      <c r="R787" s="1150"/>
      <c r="S787" s="1150"/>
      <c r="T787" s="1150"/>
      <c r="U787" s="1150"/>
      <c r="V787" s="1150"/>
      <c r="W787" s="1150"/>
      <c r="X787" s="1150"/>
    </row>
    <row r="788" ht="36.75" customHeight="1" spans="1:24">
      <c r="A788" s="1151"/>
      <c r="B788" s="1150"/>
      <c r="C788" s="1150"/>
      <c r="D788" s="1150"/>
      <c r="E788" s="1150"/>
      <c r="F788" s="1150"/>
      <c r="G788" s="1150"/>
      <c r="H788" s="1150"/>
      <c r="I788" s="1150"/>
      <c r="J788" s="1150"/>
      <c r="K788" s="1150"/>
      <c r="L788" s="1150"/>
      <c r="M788" s="1150"/>
      <c r="N788" s="1150"/>
      <c r="O788" s="1150"/>
      <c r="P788" s="1150"/>
      <c r="Q788" s="1150"/>
      <c r="R788" s="1150"/>
      <c r="S788" s="1150"/>
      <c r="T788" s="1150"/>
      <c r="U788" s="1150"/>
      <c r="V788" s="1150"/>
      <c r="W788" s="1150"/>
      <c r="X788" s="1150"/>
    </row>
    <row r="789" ht="36.75" customHeight="1" spans="1:24">
      <c r="A789" s="1151"/>
      <c r="B789" s="1150"/>
      <c r="C789" s="1150"/>
      <c r="D789" s="1150"/>
      <c r="E789" s="1150"/>
      <c r="F789" s="1150"/>
      <c r="G789" s="1150"/>
      <c r="H789" s="1150"/>
      <c r="I789" s="1150"/>
      <c r="J789" s="1150"/>
      <c r="K789" s="1150"/>
      <c r="L789" s="1150"/>
      <c r="M789" s="1150"/>
      <c r="N789" s="1150"/>
      <c r="O789" s="1150"/>
      <c r="P789" s="1150"/>
      <c r="Q789" s="1150"/>
      <c r="R789" s="1150"/>
      <c r="S789" s="1150"/>
      <c r="T789" s="1150"/>
      <c r="U789" s="1150"/>
      <c r="V789" s="1150"/>
      <c r="W789" s="1150"/>
      <c r="X789" s="1150"/>
    </row>
    <row r="790" ht="36.75" customHeight="1" spans="1:24">
      <c r="A790" s="1151"/>
      <c r="B790" s="1150"/>
      <c r="C790" s="1150"/>
      <c r="D790" s="1150"/>
      <c r="E790" s="1150"/>
      <c r="F790" s="1150"/>
      <c r="G790" s="1150"/>
      <c r="H790" s="1150"/>
      <c r="I790" s="1150"/>
      <c r="J790" s="1150"/>
      <c r="K790" s="1150"/>
      <c r="L790" s="1150"/>
      <c r="M790" s="1150"/>
      <c r="N790" s="1150"/>
      <c r="O790" s="1150"/>
      <c r="P790" s="1150"/>
      <c r="Q790" s="1150"/>
      <c r="R790" s="1150"/>
      <c r="S790" s="1150"/>
      <c r="T790" s="1150"/>
      <c r="U790" s="1150"/>
      <c r="V790" s="1150"/>
      <c r="W790" s="1150"/>
      <c r="X790" s="1150"/>
    </row>
    <row r="791" ht="36.75" customHeight="1" spans="1:24">
      <c r="A791" s="1151"/>
      <c r="B791" s="1150"/>
      <c r="C791" s="1150"/>
      <c r="D791" s="1150"/>
      <c r="E791" s="1150"/>
      <c r="F791" s="1150"/>
      <c r="G791" s="1150"/>
      <c r="H791" s="1150"/>
      <c r="I791" s="1150"/>
      <c r="J791" s="1150"/>
      <c r="K791" s="1150"/>
      <c r="L791" s="1150"/>
      <c r="M791" s="1150"/>
      <c r="N791" s="1150"/>
      <c r="O791" s="1150"/>
      <c r="P791" s="1150"/>
      <c r="Q791" s="1150"/>
      <c r="R791" s="1150"/>
      <c r="S791" s="1150"/>
      <c r="T791" s="1150"/>
      <c r="U791" s="1150"/>
      <c r="V791" s="1150"/>
      <c r="W791" s="1150"/>
      <c r="X791" s="1150"/>
    </row>
    <row r="792" ht="36.75" customHeight="1" spans="1:24">
      <c r="A792" s="1151"/>
      <c r="B792" s="1150"/>
      <c r="C792" s="1150"/>
      <c r="D792" s="1150"/>
      <c r="E792" s="1150"/>
      <c r="F792" s="1150"/>
      <c r="G792" s="1150"/>
      <c r="H792" s="1150"/>
      <c r="I792" s="1150"/>
      <c r="J792" s="1150"/>
      <c r="K792" s="1150"/>
      <c r="L792" s="1150"/>
      <c r="M792" s="1150"/>
      <c r="N792" s="1150"/>
      <c r="O792" s="1150"/>
      <c r="P792" s="1150"/>
      <c r="Q792" s="1150"/>
      <c r="R792" s="1150"/>
      <c r="S792" s="1150"/>
      <c r="T792" s="1150"/>
      <c r="U792" s="1150"/>
      <c r="V792" s="1150"/>
      <c r="W792" s="1150"/>
      <c r="X792" s="1150"/>
    </row>
    <row r="793" ht="36.75" customHeight="1" spans="1:24">
      <c r="A793" s="1151"/>
      <c r="B793" s="1150"/>
      <c r="C793" s="1150"/>
      <c r="D793" s="1150"/>
      <c r="E793" s="1150"/>
      <c r="F793" s="1150"/>
      <c r="G793" s="1150"/>
      <c r="H793" s="1150"/>
      <c r="I793" s="1150"/>
      <c r="J793" s="1150"/>
      <c r="K793" s="1150"/>
      <c r="L793" s="1150"/>
      <c r="M793" s="1150"/>
      <c r="N793" s="1150"/>
      <c r="O793" s="1150"/>
      <c r="P793" s="1150"/>
      <c r="Q793" s="1150"/>
      <c r="R793" s="1150"/>
      <c r="S793" s="1150"/>
      <c r="T793" s="1150"/>
      <c r="U793" s="1150"/>
      <c r="V793" s="1150"/>
      <c r="W793" s="1150"/>
      <c r="X793" s="1150"/>
    </row>
    <row r="794" ht="36.75" customHeight="1" spans="1:24">
      <c r="A794" s="1151"/>
      <c r="B794" s="1150"/>
      <c r="C794" s="1150"/>
      <c r="D794" s="1150"/>
      <c r="E794" s="1150"/>
      <c r="F794" s="1150"/>
      <c r="G794" s="1150"/>
      <c r="H794" s="1150"/>
      <c r="I794" s="1150"/>
      <c r="J794" s="1150"/>
      <c r="K794" s="1150"/>
      <c r="L794" s="1150"/>
      <c r="M794" s="1150"/>
      <c r="N794" s="1150"/>
      <c r="O794" s="1150"/>
      <c r="P794" s="1150"/>
      <c r="Q794" s="1150"/>
      <c r="R794" s="1150"/>
      <c r="S794" s="1150"/>
      <c r="T794" s="1150"/>
      <c r="U794" s="1150"/>
      <c r="V794" s="1150"/>
      <c r="W794" s="1150"/>
      <c r="X794" s="1150"/>
    </row>
    <row r="795" ht="36.75" customHeight="1" spans="1:24">
      <c r="A795" s="1151"/>
      <c r="B795" s="1150"/>
      <c r="C795" s="1150"/>
      <c r="D795" s="1150"/>
      <c r="E795" s="1150"/>
      <c r="F795" s="1150"/>
      <c r="G795" s="1150"/>
      <c r="H795" s="1150"/>
      <c r="I795" s="1150"/>
      <c r="J795" s="1150"/>
      <c r="K795" s="1150"/>
      <c r="L795" s="1150"/>
      <c r="M795" s="1150"/>
      <c r="N795" s="1150"/>
      <c r="O795" s="1150"/>
      <c r="P795" s="1150"/>
      <c r="Q795" s="1150"/>
      <c r="R795" s="1150"/>
      <c r="S795" s="1150"/>
      <c r="T795" s="1150"/>
      <c r="U795" s="1150"/>
      <c r="V795" s="1150"/>
      <c r="W795" s="1150"/>
      <c r="X795" s="1150"/>
    </row>
    <row r="796" ht="36.75" customHeight="1" spans="1:24">
      <c r="A796" s="1151"/>
      <c r="B796" s="1150"/>
      <c r="C796" s="1150"/>
      <c r="D796" s="1150"/>
      <c r="E796" s="1150"/>
      <c r="F796" s="1150"/>
      <c r="G796" s="1150"/>
      <c r="H796" s="1150"/>
      <c r="I796" s="1150"/>
      <c r="J796" s="1150"/>
      <c r="K796" s="1150"/>
      <c r="L796" s="1150"/>
      <c r="M796" s="1150"/>
      <c r="N796" s="1150"/>
      <c r="O796" s="1150"/>
      <c r="P796" s="1150"/>
      <c r="Q796" s="1150"/>
      <c r="R796" s="1150"/>
      <c r="S796" s="1150"/>
      <c r="T796" s="1150"/>
      <c r="U796" s="1150"/>
      <c r="V796" s="1150"/>
      <c r="W796" s="1150"/>
      <c r="X796" s="1150"/>
    </row>
    <row r="797" ht="36.75" customHeight="1" spans="1:24">
      <c r="A797" s="1151"/>
      <c r="B797" s="1150"/>
      <c r="C797" s="1150"/>
      <c r="D797" s="1150"/>
      <c r="E797" s="1150"/>
      <c r="F797" s="1150"/>
      <c r="G797" s="1150"/>
      <c r="H797" s="1150"/>
      <c r="I797" s="1150"/>
      <c r="J797" s="1150"/>
      <c r="K797" s="1150"/>
      <c r="L797" s="1150"/>
      <c r="M797" s="1150"/>
      <c r="N797" s="1150"/>
      <c r="O797" s="1150"/>
      <c r="P797" s="1150"/>
      <c r="Q797" s="1150"/>
      <c r="R797" s="1150"/>
      <c r="S797" s="1150"/>
      <c r="T797" s="1150"/>
      <c r="U797" s="1150"/>
      <c r="V797" s="1150"/>
      <c r="W797" s="1150"/>
      <c r="X797" s="1150"/>
    </row>
    <row r="798" ht="36.75" customHeight="1" spans="1:24">
      <c r="A798" s="1151"/>
      <c r="B798" s="1150"/>
      <c r="C798" s="1150"/>
      <c r="D798" s="1150"/>
      <c r="E798" s="1150"/>
      <c r="F798" s="1150"/>
      <c r="G798" s="1150"/>
      <c r="H798" s="1150"/>
      <c r="I798" s="1150"/>
      <c r="J798" s="1150"/>
      <c r="K798" s="1150"/>
      <c r="L798" s="1150"/>
      <c r="M798" s="1150"/>
      <c r="N798" s="1150"/>
      <c r="O798" s="1150"/>
      <c r="P798" s="1150"/>
      <c r="Q798" s="1150"/>
      <c r="R798" s="1150"/>
      <c r="S798" s="1150"/>
      <c r="T798" s="1150"/>
      <c r="U798" s="1150"/>
      <c r="V798" s="1150"/>
      <c r="W798" s="1150"/>
      <c r="X798" s="1150"/>
    </row>
    <row r="799" ht="36.75" customHeight="1" spans="1:24">
      <c r="A799" s="1151"/>
      <c r="B799" s="1150"/>
      <c r="C799" s="1150"/>
      <c r="D799" s="1150"/>
      <c r="E799" s="1150"/>
      <c r="F799" s="1150"/>
      <c r="G799" s="1150"/>
      <c r="H799" s="1150"/>
      <c r="I799" s="1150"/>
      <c r="J799" s="1150"/>
      <c r="K799" s="1150"/>
      <c r="L799" s="1150"/>
      <c r="M799" s="1150"/>
      <c r="N799" s="1150"/>
      <c r="O799" s="1150"/>
      <c r="P799" s="1150"/>
      <c r="Q799" s="1150"/>
      <c r="R799" s="1150"/>
      <c r="S799" s="1150"/>
      <c r="T799" s="1150"/>
      <c r="U799" s="1150"/>
      <c r="V799" s="1150"/>
      <c r="W799" s="1150"/>
      <c r="X799" s="1150"/>
    </row>
    <row r="800" ht="36.75" customHeight="1" spans="1:24">
      <c r="A800" s="1151"/>
      <c r="B800" s="1150"/>
      <c r="C800" s="1150"/>
      <c r="D800" s="1150"/>
      <c r="E800" s="1150"/>
      <c r="F800" s="1150"/>
      <c r="G800" s="1150"/>
      <c r="H800" s="1150"/>
      <c r="I800" s="1150"/>
      <c r="J800" s="1150"/>
      <c r="K800" s="1150"/>
      <c r="L800" s="1150"/>
      <c r="M800" s="1150"/>
      <c r="N800" s="1150"/>
      <c r="O800" s="1150"/>
      <c r="P800" s="1150"/>
      <c r="Q800" s="1150"/>
      <c r="R800" s="1150"/>
      <c r="S800" s="1150"/>
      <c r="T800" s="1150"/>
      <c r="U800" s="1150"/>
      <c r="V800" s="1150"/>
      <c r="W800" s="1150"/>
      <c r="X800" s="1150"/>
    </row>
    <row r="801" ht="36.75" customHeight="1" spans="1:24">
      <c r="A801" s="1151"/>
      <c r="B801" s="1150"/>
      <c r="C801" s="1150"/>
      <c r="D801" s="1150"/>
      <c r="E801" s="1150"/>
      <c r="F801" s="1150"/>
      <c r="G801" s="1150"/>
      <c r="H801" s="1150"/>
      <c r="I801" s="1150"/>
      <c r="J801" s="1150"/>
      <c r="K801" s="1150"/>
      <c r="L801" s="1150"/>
      <c r="M801" s="1150"/>
      <c r="N801" s="1150"/>
      <c r="O801" s="1150"/>
      <c r="P801" s="1150"/>
      <c r="Q801" s="1150"/>
      <c r="R801" s="1150"/>
      <c r="S801" s="1150"/>
      <c r="T801" s="1150"/>
      <c r="U801" s="1150"/>
      <c r="V801" s="1150"/>
      <c r="W801" s="1150"/>
      <c r="X801" s="1150"/>
    </row>
    <row r="802" ht="36.75" customHeight="1" spans="1:24">
      <c r="A802" s="1151"/>
      <c r="B802" s="1150"/>
      <c r="C802" s="1150"/>
      <c r="D802" s="1150"/>
      <c r="E802" s="1150"/>
      <c r="F802" s="1150"/>
      <c r="G802" s="1150"/>
      <c r="H802" s="1150"/>
      <c r="I802" s="1150"/>
      <c r="J802" s="1150"/>
      <c r="K802" s="1150"/>
      <c r="L802" s="1150"/>
      <c r="M802" s="1150"/>
      <c r="N802" s="1150"/>
      <c r="O802" s="1150"/>
      <c r="P802" s="1150"/>
      <c r="Q802" s="1150"/>
      <c r="R802" s="1150"/>
      <c r="S802" s="1150"/>
      <c r="T802" s="1150"/>
      <c r="U802" s="1150"/>
      <c r="V802" s="1150"/>
      <c r="W802" s="1150"/>
      <c r="X802" s="1150"/>
    </row>
    <row r="803" ht="36.75" customHeight="1" spans="1:24">
      <c r="A803" s="1151"/>
      <c r="B803" s="1150"/>
      <c r="C803" s="1150"/>
      <c r="D803" s="1150"/>
      <c r="E803" s="1150"/>
      <c r="F803" s="1150"/>
      <c r="G803" s="1150"/>
      <c r="H803" s="1150"/>
      <c r="I803" s="1150"/>
      <c r="J803" s="1150"/>
      <c r="K803" s="1150"/>
      <c r="L803" s="1150"/>
      <c r="M803" s="1150"/>
      <c r="N803" s="1150"/>
      <c r="O803" s="1150"/>
      <c r="P803" s="1150"/>
      <c r="Q803" s="1150"/>
      <c r="R803" s="1150"/>
      <c r="S803" s="1150"/>
      <c r="T803" s="1150"/>
      <c r="U803" s="1150"/>
      <c r="V803" s="1150"/>
      <c r="W803" s="1150"/>
      <c r="X803" s="1150"/>
    </row>
    <row r="804" ht="36.75" customHeight="1" spans="1:24">
      <c r="A804" s="1151"/>
      <c r="B804" s="1150"/>
      <c r="C804" s="1150"/>
      <c r="D804" s="1150"/>
      <c r="E804" s="1150"/>
      <c r="F804" s="1150"/>
      <c r="G804" s="1150"/>
      <c r="H804" s="1150"/>
      <c r="I804" s="1150"/>
      <c r="J804" s="1150"/>
      <c r="K804" s="1150"/>
      <c r="L804" s="1150"/>
      <c r="M804" s="1150"/>
      <c r="N804" s="1150"/>
      <c r="O804" s="1150"/>
      <c r="P804" s="1150"/>
      <c r="Q804" s="1150"/>
      <c r="R804" s="1150"/>
      <c r="S804" s="1150"/>
      <c r="T804" s="1150"/>
      <c r="U804" s="1150"/>
      <c r="V804" s="1150"/>
      <c r="W804" s="1150"/>
      <c r="X804" s="1150"/>
    </row>
    <row r="805" ht="36.75" customHeight="1" spans="1:24">
      <c r="A805" s="1151"/>
      <c r="B805" s="1150"/>
      <c r="C805" s="1150"/>
      <c r="D805" s="1150"/>
      <c r="E805" s="1150"/>
      <c r="F805" s="1150"/>
      <c r="G805" s="1150"/>
      <c r="H805" s="1150"/>
      <c r="I805" s="1150"/>
      <c r="J805" s="1150"/>
      <c r="K805" s="1150"/>
      <c r="L805" s="1150"/>
      <c r="M805" s="1150"/>
      <c r="N805" s="1150"/>
      <c r="O805" s="1150"/>
      <c r="P805" s="1150"/>
      <c r="Q805" s="1150"/>
      <c r="R805" s="1150"/>
      <c r="S805" s="1150"/>
      <c r="T805" s="1150"/>
      <c r="U805" s="1150"/>
      <c r="V805" s="1150"/>
      <c r="W805" s="1150"/>
      <c r="X805" s="1150"/>
    </row>
    <row r="806" ht="36.75" customHeight="1" spans="1:24">
      <c r="A806" s="1151"/>
      <c r="B806" s="1150"/>
      <c r="C806" s="1150"/>
      <c r="D806" s="1150"/>
      <c r="E806" s="1150"/>
      <c r="F806" s="1150"/>
      <c r="G806" s="1150"/>
      <c r="H806" s="1150"/>
      <c r="I806" s="1150"/>
      <c r="J806" s="1150"/>
      <c r="K806" s="1150"/>
      <c r="L806" s="1150"/>
      <c r="M806" s="1150"/>
      <c r="N806" s="1150"/>
      <c r="O806" s="1150"/>
      <c r="P806" s="1150"/>
      <c r="Q806" s="1150"/>
      <c r="R806" s="1150"/>
      <c r="S806" s="1150"/>
      <c r="T806" s="1150"/>
      <c r="U806" s="1150"/>
      <c r="V806" s="1150"/>
      <c r="W806" s="1150"/>
      <c r="X806" s="1150"/>
    </row>
    <row r="807" ht="36.75" customHeight="1" spans="1:24">
      <c r="A807" s="1151"/>
      <c r="B807" s="1150"/>
      <c r="C807" s="1150"/>
      <c r="D807" s="1150"/>
      <c r="E807" s="1150"/>
      <c r="F807" s="1150"/>
      <c r="G807" s="1150"/>
      <c r="H807" s="1150"/>
      <c r="I807" s="1150"/>
      <c r="J807" s="1150"/>
      <c r="K807" s="1150"/>
      <c r="L807" s="1150"/>
      <c r="M807" s="1150"/>
      <c r="N807" s="1150"/>
      <c r="O807" s="1150"/>
      <c r="P807" s="1150"/>
      <c r="Q807" s="1150"/>
      <c r="R807" s="1150"/>
      <c r="S807" s="1150"/>
      <c r="T807" s="1150"/>
      <c r="U807" s="1150"/>
      <c r="V807" s="1150"/>
      <c r="W807" s="1150"/>
      <c r="X807" s="1150"/>
    </row>
    <row r="808" ht="36.75" customHeight="1" spans="1:24">
      <c r="A808" s="1151"/>
      <c r="B808" s="1150"/>
      <c r="C808" s="1150"/>
      <c r="D808" s="1150"/>
      <c r="E808" s="1150"/>
      <c r="F808" s="1150"/>
      <c r="G808" s="1150"/>
      <c r="H808" s="1150"/>
      <c r="I808" s="1150"/>
      <c r="J808" s="1150"/>
      <c r="K808" s="1150"/>
      <c r="L808" s="1150"/>
      <c r="M808" s="1150"/>
      <c r="N808" s="1150"/>
      <c r="O808" s="1150"/>
      <c r="P808" s="1150"/>
      <c r="Q808" s="1150"/>
      <c r="R808" s="1150"/>
      <c r="S808" s="1150"/>
      <c r="T808" s="1150"/>
      <c r="U808" s="1150"/>
      <c r="V808" s="1150"/>
      <c r="W808" s="1150"/>
      <c r="X808" s="1150"/>
    </row>
    <row r="809" ht="36.75" customHeight="1" spans="1:24">
      <c r="A809" s="1151"/>
      <c r="B809" s="1150"/>
      <c r="C809" s="1150"/>
      <c r="D809" s="1150"/>
      <c r="E809" s="1150"/>
      <c r="F809" s="1150"/>
      <c r="G809" s="1150"/>
      <c r="H809" s="1150"/>
      <c r="I809" s="1150"/>
      <c r="J809" s="1150"/>
      <c r="K809" s="1150"/>
      <c r="L809" s="1150"/>
      <c r="M809" s="1150"/>
      <c r="N809" s="1150"/>
      <c r="O809" s="1150"/>
      <c r="P809" s="1150"/>
      <c r="Q809" s="1150"/>
      <c r="R809" s="1150"/>
      <c r="S809" s="1150"/>
      <c r="T809" s="1150"/>
      <c r="U809" s="1150"/>
      <c r="V809" s="1150"/>
      <c r="W809" s="1150"/>
      <c r="X809" s="1150"/>
    </row>
    <row r="810" ht="36.75" customHeight="1" spans="1:24">
      <c r="A810" s="1151"/>
      <c r="B810" s="1150"/>
      <c r="C810" s="1150"/>
      <c r="D810" s="1150"/>
      <c r="E810" s="1150"/>
      <c r="F810" s="1150"/>
      <c r="G810" s="1150"/>
      <c r="H810" s="1150"/>
      <c r="I810" s="1150"/>
      <c r="J810" s="1150"/>
      <c r="K810" s="1150"/>
      <c r="L810" s="1150"/>
      <c r="M810" s="1150"/>
      <c r="N810" s="1150"/>
      <c r="O810" s="1150"/>
      <c r="P810" s="1150"/>
      <c r="Q810" s="1150"/>
      <c r="R810" s="1150"/>
      <c r="S810" s="1150"/>
      <c r="T810" s="1150"/>
      <c r="U810" s="1150"/>
      <c r="V810" s="1150"/>
      <c r="W810" s="1150"/>
      <c r="X810" s="1150"/>
    </row>
    <row r="811" ht="36.75" customHeight="1" spans="1:24">
      <c r="A811" s="1151"/>
      <c r="B811" s="1150"/>
      <c r="C811" s="1150"/>
      <c r="D811" s="1150"/>
      <c r="E811" s="1150"/>
      <c r="F811" s="1150"/>
      <c r="G811" s="1150"/>
      <c r="H811" s="1150"/>
      <c r="I811" s="1150"/>
      <c r="J811" s="1150"/>
      <c r="K811" s="1150"/>
      <c r="L811" s="1150"/>
      <c r="M811" s="1150"/>
      <c r="N811" s="1150"/>
      <c r="O811" s="1150"/>
      <c r="P811" s="1150"/>
      <c r="Q811" s="1150"/>
      <c r="R811" s="1150"/>
      <c r="S811" s="1150"/>
      <c r="T811" s="1150"/>
      <c r="U811" s="1150"/>
      <c r="V811" s="1150"/>
      <c r="W811" s="1150"/>
      <c r="X811" s="1150"/>
    </row>
    <row r="812" ht="36.75" customHeight="1" spans="1:24">
      <c r="A812" s="1151"/>
      <c r="B812" s="1150"/>
      <c r="C812" s="1150"/>
      <c r="D812" s="1150"/>
      <c r="E812" s="1150"/>
      <c r="F812" s="1150"/>
      <c r="G812" s="1150"/>
      <c r="H812" s="1150"/>
      <c r="I812" s="1150"/>
      <c r="J812" s="1150"/>
      <c r="K812" s="1150"/>
      <c r="L812" s="1150"/>
      <c r="M812" s="1150"/>
      <c r="N812" s="1150"/>
      <c r="O812" s="1150"/>
      <c r="P812" s="1150"/>
      <c r="Q812" s="1150"/>
      <c r="R812" s="1150"/>
      <c r="S812" s="1150"/>
      <c r="T812" s="1150"/>
      <c r="U812" s="1150"/>
      <c r="V812" s="1150"/>
      <c r="W812" s="1150"/>
      <c r="X812" s="1150"/>
    </row>
    <row r="813" ht="36.75" customHeight="1" spans="1:24">
      <c r="A813" s="1151"/>
      <c r="B813" s="1150"/>
      <c r="C813" s="1150"/>
      <c r="D813" s="1150"/>
      <c r="E813" s="1150"/>
      <c r="F813" s="1150"/>
      <c r="G813" s="1150"/>
      <c r="H813" s="1150"/>
      <c r="I813" s="1150"/>
      <c r="J813" s="1150"/>
      <c r="K813" s="1150"/>
      <c r="L813" s="1150"/>
      <c r="M813" s="1150"/>
      <c r="N813" s="1150"/>
      <c r="O813" s="1150"/>
      <c r="P813" s="1150"/>
      <c r="Q813" s="1150"/>
      <c r="R813" s="1150"/>
      <c r="S813" s="1150"/>
      <c r="T813" s="1150"/>
      <c r="U813" s="1150"/>
      <c r="V813" s="1150"/>
      <c r="W813" s="1150"/>
      <c r="X813" s="1150"/>
    </row>
    <row r="814" ht="36.75" customHeight="1" spans="1:24">
      <c r="A814" s="1151"/>
      <c r="B814" s="1150"/>
      <c r="C814" s="1150"/>
      <c r="D814" s="1150"/>
      <c r="E814" s="1150"/>
      <c r="F814" s="1150"/>
      <c r="G814" s="1150"/>
      <c r="H814" s="1150"/>
      <c r="I814" s="1150"/>
      <c r="J814" s="1150"/>
      <c r="K814" s="1150"/>
      <c r="L814" s="1150"/>
      <c r="M814" s="1150"/>
      <c r="N814" s="1150"/>
      <c r="O814" s="1150"/>
      <c r="P814" s="1150"/>
      <c r="Q814" s="1150"/>
      <c r="R814" s="1150"/>
      <c r="S814" s="1150"/>
      <c r="T814" s="1150"/>
      <c r="U814" s="1150"/>
      <c r="V814" s="1150"/>
      <c r="W814" s="1150"/>
      <c r="X814" s="1150"/>
    </row>
    <row r="815" ht="36.75" customHeight="1" spans="1:24">
      <c r="A815" s="1151"/>
      <c r="B815" s="1150"/>
      <c r="C815" s="1150"/>
      <c r="D815" s="1150"/>
      <c r="E815" s="1150"/>
      <c r="F815" s="1150"/>
      <c r="G815" s="1150"/>
      <c r="H815" s="1150"/>
      <c r="I815" s="1150"/>
      <c r="J815" s="1150"/>
      <c r="K815" s="1150"/>
      <c r="L815" s="1150"/>
      <c r="M815" s="1150"/>
      <c r="N815" s="1150"/>
      <c r="O815" s="1150"/>
      <c r="P815" s="1150"/>
      <c r="Q815" s="1150"/>
      <c r="R815" s="1150"/>
      <c r="S815" s="1150"/>
      <c r="T815" s="1150"/>
      <c r="U815" s="1150"/>
      <c r="V815" s="1150"/>
      <c r="W815" s="1150"/>
      <c r="X815" s="1150"/>
    </row>
    <row r="816" ht="36.75" customHeight="1" spans="1:24">
      <c r="A816" s="1151"/>
      <c r="B816" s="1150"/>
      <c r="C816" s="1150"/>
      <c r="D816" s="1150"/>
      <c r="E816" s="1150"/>
      <c r="F816" s="1150"/>
      <c r="G816" s="1150"/>
      <c r="H816" s="1150"/>
      <c r="I816" s="1150"/>
      <c r="J816" s="1150"/>
      <c r="K816" s="1150"/>
      <c r="L816" s="1150"/>
      <c r="M816" s="1150"/>
      <c r="N816" s="1150"/>
      <c r="O816" s="1150"/>
      <c r="P816" s="1150"/>
      <c r="Q816" s="1150"/>
      <c r="R816" s="1150"/>
      <c r="S816" s="1150"/>
      <c r="T816" s="1150"/>
      <c r="U816" s="1150"/>
      <c r="V816" s="1150"/>
      <c r="W816" s="1150"/>
      <c r="X816" s="1150"/>
    </row>
    <row r="817" ht="36.75" customHeight="1" spans="1:24">
      <c r="A817" s="1151"/>
      <c r="B817" s="1150"/>
      <c r="C817" s="1150"/>
      <c r="D817" s="1150"/>
      <c r="E817" s="1150"/>
      <c r="F817" s="1150"/>
      <c r="G817" s="1150"/>
      <c r="H817" s="1150"/>
      <c r="I817" s="1150"/>
      <c r="J817" s="1150"/>
      <c r="K817" s="1150"/>
      <c r="L817" s="1150"/>
      <c r="M817" s="1150"/>
      <c r="N817" s="1150"/>
      <c r="O817" s="1150"/>
      <c r="P817" s="1150"/>
      <c r="Q817" s="1150"/>
      <c r="R817" s="1150"/>
      <c r="S817" s="1150"/>
      <c r="T817" s="1150"/>
      <c r="U817" s="1150"/>
      <c r="V817" s="1150"/>
      <c r="W817" s="1150"/>
      <c r="X817" s="1150"/>
    </row>
    <row r="818" ht="36.75" customHeight="1" spans="1:24">
      <c r="A818" s="1151"/>
      <c r="B818" s="1150"/>
      <c r="C818" s="1150"/>
      <c r="D818" s="1150"/>
      <c r="E818" s="1150"/>
      <c r="F818" s="1150"/>
      <c r="G818" s="1150"/>
      <c r="H818" s="1150"/>
      <c r="I818" s="1150"/>
      <c r="J818" s="1150"/>
      <c r="K818" s="1150"/>
      <c r="L818" s="1150"/>
      <c r="M818" s="1150"/>
      <c r="N818" s="1150"/>
      <c r="O818" s="1150"/>
      <c r="P818" s="1150"/>
      <c r="Q818" s="1150"/>
      <c r="R818" s="1150"/>
      <c r="S818" s="1150"/>
      <c r="T818" s="1150"/>
      <c r="U818" s="1150"/>
      <c r="V818" s="1150"/>
      <c r="W818" s="1150"/>
      <c r="X818" s="1150"/>
    </row>
    <row r="819" ht="36.75" customHeight="1" spans="1:24">
      <c r="A819" s="1151"/>
      <c r="B819" s="1150"/>
      <c r="C819" s="1150"/>
      <c r="D819" s="1150"/>
      <c r="E819" s="1150"/>
      <c r="F819" s="1150"/>
      <c r="G819" s="1150"/>
      <c r="H819" s="1150"/>
      <c r="I819" s="1150"/>
      <c r="J819" s="1150"/>
      <c r="K819" s="1150"/>
      <c r="L819" s="1150"/>
      <c r="M819" s="1150"/>
      <c r="N819" s="1150"/>
      <c r="O819" s="1150"/>
      <c r="P819" s="1150"/>
      <c r="Q819" s="1150"/>
      <c r="R819" s="1150"/>
      <c r="S819" s="1150"/>
      <c r="T819" s="1150"/>
      <c r="U819" s="1150"/>
      <c r="V819" s="1150"/>
      <c r="W819" s="1150"/>
      <c r="X819" s="1150"/>
    </row>
    <row r="820" ht="36.75" customHeight="1" spans="1:24">
      <c r="A820" s="1151"/>
      <c r="B820" s="1150"/>
      <c r="C820" s="1150"/>
      <c r="D820" s="1150"/>
      <c r="E820" s="1150"/>
      <c r="F820" s="1150"/>
      <c r="G820" s="1150"/>
      <c r="H820" s="1150"/>
      <c r="I820" s="1150"/>
      <c r="J820" s="1150"/>
      <c r="K820" s="1150"/>
      <c r="L820" s="1150"/>
      <c r="M820" s="1150"/>
      <c r="N820" s="1150"/>
      <c r="O820" s="1150"/>
      <c r="P820" s="1150"/>
      <c r="Q820" s="1150"/>
      <c r="R820" s="1150"/>
      <c r="S820" s="1150"/>
      <c r="T820" s="1150"/>
      <c r="U820" s="1150"/>
      <c r="V820" s="1150"/>
      <c r="W820" s="1150"/>
      <c r="X820" s="1150"/>
    </row>
    <row r="821" ht="36.75" customHeight="1" spans="1:24">
      <c r="A821" s="1151"/>
      <c r="B821" s="1150"/>
      <c r="C821" s="1150"/>
      <c r="D821" s="1150"/>
      <c r="E821" s="1150"/>
      <c r="F821" s="1150"/>
      <c r="G821" s="1150"/>
      <c r="H821" s="1150"/>
      <c r="I821" s="1150"/>
      <c r="J821" s="1150"/>
      <c r="K821" s="1150"/>
      <c r="L821" s="1150"/>
      <c r="M821" s="1150"/>
      <c r="N821" s="1150"/>
      <c r="O821" s="1150"/>
      <c r="P821" s="1150"/>
      <c r="Q821" s="1150"/>
      <c r="R821" s="1150"/>
      <c r="S821" s="1150"/>
      <c r="T821" s="1150"/>
      <c r="U821" s="1150"/>
      <c r="V821" s="1150"/>
      <c r="W821" s="1150"/>
      <c r="X821" s="1150"/>
    </row>
    <row r="822" ht="36.75" customHeight="1" spans="1:24">
      <c r="A822" s="1151"/>
      <c r="B822" s="1150"/>
      <c r="C822" s="1150"/>
      <c r="D822" s="1150"/>
      <c r="E822" s="1150"/>
      <c r="F822" s="1150"/>
      <c r="G822" s="1150"/>
      <c r="H822" s="1150"/>
      <c r="I822" s="1150"/>
      <c r="J822" s="1150"/>
      <c r="K822" s="1150"/>
      <c r="L822" s="1150"/>
      <c r="M822" s="1150"/>
      <c r="N822" s="1150"/>
      <c r="O822" s="1150"/>
      <c r="P822" s="1150"/>
      <c r="Q822" s="1150"/>
      <c r="R822" s="1150"/>
      <c r="S822" s="1150"/>
      <c r="T822" s="1150"/>
      <c r="U822" s="1150"/>
      <c r="V822" s="1150"/>
      <c r="W822" s="1150"/>
      <c r="X822" s="1150"/>
    </row>
    <row r="823" ht="36.75" customHeight="1" spans="1:24">
      <c r="A823" s="1151"/>
      <c r="B823" s="1150"/>
      <c r="C823" s="1150"/>
      <c r="D823" s="1150"/>
      <c r="E823" s="1150"/>
      <c r="F823" s="1150"/>
      <c r="G823" s="1150"/>
      <c r="H823" s="1150"/>
      <c r="I823" s="1150"/>
      <c r="J823" s="1150"/>
      <c r="K823" s="1150"/>
      <c r="L823" s="1150"/>
      <c r="M823" s="1150"/>
      <c r="N823" s="1150"/>
      <c r="O823" s="1150"/>
      <c r="P823" s="1150"/>
      <c r="Q823" s="1150"/>
      <c r="R823" s="1150"/>
      <c r="S823" s="1150"/>
      <c r="T823" s="1150"/>
      <c r="U823" s="1150"/>
      <c r="V823" s="1150"/>
      <c r="W823" s="1150"/>
      <c r="X823" s="1150"/>
    </row>
    <row r="824" ht="36.75" customHeight="1" spans="1:24">
      <c r="A824" s="1151"/>
      <c r="B824" s="1150"/>
      <c r="C824" s="1150"/>
      <c r="D824" s="1150"/>
      <c r="E824" s="1150"/>
      <c r="F824" s="1150"/>
      <c r="G824" s="1150"/>
      <c r="H824" s="1150"/>
      <c r="I824" s="1150"/>
      <c r="J824" s="1150"/>
      <c r="K824" s="1150"/>
      <c r="L824" s="1150"/>
      <c r="M824" s="1150"/>
      <c r="N824" s="1150"/>
      <c r="O824" s="1150"/>
      <c r="P824" s="1150"/>
      <c r="Q824" s="1150"/>
      <c r="R824" s="1150"/>
      <c r="S824" s="1150"/>
      <c r="T824" s="1150"/>
      <c r="U824" s="1150"/>
      <c r="V824" s="1150"/>
      <c r="W824" s="1150"/>
      <c r="X824" s="1150"/>
    </row>
    <row r="825" ht="36.75" customHeight="1" spans="1:24">
      <c r="A825" s="1151"/>
      <c r="B825" s="1150"/>
      <c r="C825" s="1150"/>
      <c r="D825" s="1150"/>
      <c r="E825" s="1150"/>
      <c r="F825" s="1150"/>
      <c r="G825" s="1150"/>
      <c r="H825" s="1150"/>
      <c r="I825" s="1150"/>
      <c r="J825" s="1150"/>
      <c r="K825" s="1150"/>
      <c r="L825" s="1150"/>
      <c r="M825" s="1150"/>
      <c r="N825" s="1150"/>
      <c r="O825" s="1150"/>
      <c r="P825" s="1150"/>
      <c r="Q825" s="1150"/>
      <c r="R825" s="1150"/>
      <c r="S825" s="1150"/>
      <c r="T825" s="1150"/>
      <c r="U825" s="1150"/>
      <c r="V825" s="1150"/>
      <c r="W825" s="1150"/>
      <c r="X825" s="1150"/>
    </row>
    <row r="826" ht="36.75" customHeight="1" spans="1:24">
      <c r="A826" s="1151"/>
      <c r="B826" s="1150"/>
      <c r="C826" s="1150"/>
      <c r="D826" s="1150"/>
      <c r="E826" s="1150"/>
      <c r="F826" s="1150"/>
      <c r="G826" s="1150"/>
      <c r="H826" s="1150"/>
      <c r="I826" s="1150"/>
      <c r="J826" s="1150"/>
      <c r="K826" s="1150"/>
      <c r="L826" s="1150"/>
      <c r="M826" s="1150"/>
      <c r="N826" s="1150"/>
      <c r="O826" s="1150"/>
      <c r="P826" s="1150"/>
      <c r="Q826" s="1150"/>
      <c r="R826" s="1150"/>
      <c r="S826" s="1150"/>
      <c r="T826" s="1150"/>
      <c r="U826" s="1150"/>
      <c r="V826" s="1150"/>
      <c r="W826" s="1150"/>
      <c r="X826" s="1150"/>
    </row>
    <row r="827" ht="36.75" customHeight="1" spans="1:24">
      <c r="A827" s="1151"/>
      <c r="B827" s="1150"/>
      <c r="C827" s="1150"/>
      <c r="D827" s="1150"/>
      <c r="E827" s="1150"/>
      <c r="F827" s="1150"/>
      <c r="G827" s="1150"/>
      <c r="H827" s="1150"/>
      <c r="I827" s="1150"/>
      <c r="J827" s="1150"/>
      <c r="K827" s="1150"/>
      <c r="L827" s="1150"/>
      <c r="M827" s="1150"/>
      <c r="N827" s="1150"/>
      <c r="O827" s="1150"/>
      <c r="P827" s="1150"/>
      <c r="Q827" s="1150"/>
      <c r="R827" s="1150"/>
      <c r="S827" s="1150"/>
      <c r="T827" s="1150"/>
      <c r="U827" s="1150"/>
      <c r="V827" s="1150"/>
      <c r="W827" s="1150"/>
      <c r="X827" s="1150"/>
    </row>
    <row r="828" ht="36.75" customHeight="1" spans="1:24">
      <c r="A828" s="1151"/>
      <c r="B828" s="1150"/>
      <c r="C828" s="1150"/>
      <c r="D828" s="1150"/>
      <c r="E828" s="1150"/>
      <c r="F828" s="1150"/>
      <c r="G828" s="1150"/>
      <c r="H828" s="1150"/>
      <c r="I828" s="1150"/>
      <c r="J828" s="1150"/>
      <c r="K828" s="1150"/>
      <c r="L828" s="1150"/>
      <c r="M828" s="1150"/>
      <c r="N828" s="1150"/>
      <c r="O828" s="1150"/>
      <c r="P828" s="1150"/>
      <c r="Q828" s="1150"/>
      <c r="R828" s="1150"/>
      <c r="S828" s="1150"/>
      <c r="T828" s="1150"/>
      <c r="U828" s="1150"/>
      <c r="V828" s="1150"/>
      <c r="W828" s="1150"/>
      <c r="X828" s="1150"/>
    </row>
    <row r="829" ht="36.75" customHeight="1" spans="1:24">
      <c r="A829" s="1151"/>
      <c r="B829" s="1150"/>
      <c r="C829" s="1150"/>
      <c r="D829" s="1150"/>
      <c r="E829" s="1150"/>
      <c r="F829" s="1150"/>
      <c r="G829" s="1150"/>
      <c r="H829" s="1150"/>
      <c r="I829" s="1150"/>
      <c r="J829" s="1150"/>
      <c r="K829" s="1150"/>
      <c r="L829" s="1150"/>
      <c r="M829" s="1150"/>
      <c r="N829" s="1150"/>
      <c r="O829" s="1150"/>
      <c r="P829" s="1150"/>
      <c r="Q829" s="1150"/>
      <c r="R829" s="1150"/>
      <c r="S829" s="1150"/>
      <c r="T829" s="1150"/>
      <c r="U829" s="1150"/>
      <c r="V829" s="1150"/>
      <c r="W829" s="1150"/>
      <c r="X829" s="1150"/>
    </row>
    <row r="830" ht="36.75" customHeight="1" spans="1:24">
      <c r="A830" s="1151"/>
      <c r="B830" s="1150"/>
      <c r="C830" s="1150"/>
      <c r="D830" s="1150"/>
      <c r="E830" s="1150"/>
      <c r="F830" s="1150"/>
      <c r="G830" s="1150"/>
      <c r="H830" s="1150"/>
      <c r="I830" s="1150"/>
      <c r="J830" s="1150"/>
      <c r="K830" s="1150"/>
      <c r="L830" s="1150"/>
      <c r="M830" s="1150"/>
      <c r="N830" s="1150"/>
      <c r="O830" s="1150"/>
      <c r="P830" s="1150"/>
      <c r="Q830" s="1150"/>
      <c r="R830" s="1150"/>
      <c r="S830" s="1150"/>
      <c r="T830" s="1150"/>
      <c r="U830" s="1150"/>
      <c r="V830" s="1150"/>
      <c r="W830" s="1150"/>
      <c r="X830" s="1150"/>
    </row>
    <row r="831" ht="36.75" customHeight="1" spans="1:24">
      <c r="A831" s="1151"/>
      <c r="B831" s="1150"/>
      <c r="C831" s="1150"/>
      <c r="D831" s="1150"/>
      <c r="E831" s="1150"/>
      <c r="F831" s="1150"/>
      <c r="G831" s="1150"/>
      <c r="H831" s="1150"/>
      <c r="I831" s="1150"/>
      <c r="J831" s="1150"/>
      <c r="K831" s="1150"/>
      <c r="L831" s="1150"/>
      <c r="M831" s="1150"/>
      <c r="N831" s="1150"/>
      <c r="O831" s="1150"/>
      <c r="P831" s="1150"/>
      <c r="Q831" s="1150"/>
      <c r="R831" s="1150"/>
      <c r="S831" s="1150"/>
      <c r="T831" s="1150"/>
      <c r="U831" s="1150"/>
      <c r="V831" s="1150"/>
      <c r="W831" s="1150"/>
      <c r="X831" s="1150"/>
    </row>
    <row r="832" ht="36.75" customHeight="1" spans="1:24">
      <c r="A832" s="1151"/>
      <c r="B832" s="1150"/>
      <c r="C832" s="1150"/>
      <c r="D832" s="1150"/>
      <c r="E832" s="1150"/>
      <c r="F832" s="1150"/>
      <c r="G832" s="1150"/>
      <c r="H832" s="1150"/>
      <c r="I832" s="1150"/>
      <c r="J832" s="1150"/>
      <c r="K832" s="1150"/>
      <c r="L832" s="1150"/>
      <c r="M832" s="1150"/>
      <c r="N832" s="1150"/>
      <c r="O832" s="1150"/>
      <c r="P832" s="1150"/>
      <c r="Q832" s="1150"/>
      <c r="R832" s="1150"/>
      <c r="S832" s="1150"/>
      <c r="T832" s="1150"/>
      <c r="U832" s="1150"/>
      <c r="V832" s="1150"/>
      <c r="W832" s="1150"/>
      <c r="X832" s="1150"/>
    </row>
    <row r="833" ht="36.75" customHeight="1" spans="1:24">
      <c r="A833" s="1151"/>
      <c r="B833" s="1150"/>
      <c r="C833" s="1150"/>
      <c r="D833" s="1150"/>
      <c r="E833" s="1150"/>
      <c r="F833" s="1150"/>
      <c r="G833" s="1150"/>
      <c r="H833" s="1150"/>
      <c r="I833" s="1150"/>
      <c r="J833" s="1150"/>
      <c r="K833" s="1150"/>
      <c r="L833" s="1150"/>
      <c r="M833" s="1150"/>
      <c r="N833" s="1150"/>
      <c r="O833" s="1150"/>
      <c r="P833" s="1150"/>
      <c r="Q833" s="1150"/>
      <c r="R833" s="1150"/>
      <c r="S833" s="1150"/>
      <c r="T833" s="1150"/>
      <c r="U833" s="1150"/>
      <c r="V833" s="1150"/>
      <c r="W833" s="1150"/>
      <c r="X833" s="1150"/>
    </row>
    <row r="834" ht="36.75" customHeight="1" spans="1:24">
      <c r="A834" s="1151"/>
      <c r="B834" s="1150"/>
      <c r="C834" s="1150"/>
      <c r="D834" s="1150"/>
      <c r="E834" s="1150"/>
      <c r="F834" s="1150"/>
      <c r="G834" s="1150"/>
      <c r="H834" s="1150"/>
      <c r="I834" s="1150"/>
      <c r="J834" s="1150"/>
      <c r="K834" s="1150"/>
      <c r="L834" s="1150"/>
      <c r="M834" s="1150"/>
      <c r="N834" s="1150"/>
      <c r="O834" s="1150"/>
      <c r="P834" s="1150"/>
      <c r="Q834" s="1150"/>
      <c r="R834" s="1150"/>
      <c r="S834" s="1150"/>
      <c r="T834" s="1150"/>
      <c r="U834" s="1150"/>
      <c r="V834" s="1150"/>
      <c r="W834" s="1150"/>
      <c r="X834" s="1150"/>
    </row>
    <row r="835" ht="36.75" customHeight="1" spans="1:24">
      <c r="A835" s="1151"/>
      <c r="B835" s="1150"/>
      <c r="C835" s="1150"/>
      <c r="D835" s="1150"/>
      <c r="E835" s="1150"/>
      <c r="F835" s="1150"/>
      <c r="G835" s="1150"/>
      <c r="H835" s="1150"/>
      <c r="I835" s="1150"/>
      <c r="J835" s="1150"/>
      <c r="K835" s="1150"/>
      <c r="L835" s="1150"/>
      <c r="M835" s="1150"/>
      <c r="N835" s="1150"/>
      <c r="O835" s="1150"/>
      <c r="P835" s="1150"/>
      <c r="Q835" s="1150"/>
      <c r="R835" s="1150"/>
      <c r="S835" s="1150"/>
      <c r="T835" s="1150"/>
      <c r="U835" s="1150"/>
      <c r="V835" s="1150"/>
      <c r="W835" s="1150"/>
      <c r="X835" s="1150"/>
    </row>
    <row r="836" ht="36.75" customHeight="1" spans="1:24">
      <c r="A836" s="1151"/>
      <c r="B836" s="1150"/>
      <c r="C836" s="1150"/>
      <c r="D836" s="1150"/>
      <c r="E836" s="1150"/>
      <c r="F836" s="1150"/>
      <c r="G836" s="1150"/>
      <c r="H836" s="1150"/>
      <c r="I836" s="1150"/>
      <c r="J836" s="1150"/>
      <c r="K836" s="1150"/>
      <c r="L836" s="1150"/>
      <c r="M836" s="1150"/>
      <c r="N836" s="1150"/>
      <c r="O836" s="1150"/>
      <c r="P836" s="1150"/>
      <c r="Q836" s="1150"/>
      <c r="R836" s="1150"/>
      <c r="S836" s="1150"/>
      <c r="T836" s="1150"/>
      <c r="U836" s="1150"/>
      <c r="V836" s="1150"/>
      <c r="W836" s="1150"/>
      <c r="X836" s="1150"/>
    </row>
    <row r="837" ht="36.75" customHeight="1" spans="1:24">
      <c r="A837" s="1151"/>
      <c r="B837" s="1150"/>
      <c r="C837" s="1150"/>
      <c r="D837" s="1150"/>
      <c r="E837" s="1150"/>
      <c r="F837" s="1150"/>
      <c r="G837" s="1150"/>
      <c r="H837" s="1150"/>
      <c r="I837" s="1150"/>
      <c r="J837" s="1150"/>
      <c r="K837" s="1150"/>
      <c r="L837" s="1150"/>
      <c r="M837" s="1150"/>
      <c r="N837" s="1150"/>
      <c r="O837" s="1150"/>
      <c r="P837" s="1150"/>
      <c r="Q837" s="1150"/>
      <c r="R837" s="1150"/>
      <c r="S837" s="1150"/>
      <c r="T837" s="1150"/>
      <c r="U837" s="1150"/>
      <c r="V837" s="1150"/>
      <c r="W837" s="1150"/>
      <c r="X837" s="1150"/>
    </row>
    <row r="838" ht="36.75" customHeight="1" spans="1:24">
      <c r="A838" s="1151"/>
      <c r="B838" s="1150"/>
      <c r="C838" s="1150"/>
      <c r="D838" s="1150"/>
      <c r="E838" s="1150"/>
      <c r="F838" s="1150"/>
      <c r="G838" s="1150"/>
      <c r="H838" s="1150"/>
      <c r="I838" s="1150"/>
      <c r="J838" s="1150"/>
      <c r="K838" s="1150"/>
      <c r="L838" s="1150"/>
      <c r="M838" s="1150"/>
      <c r="N838" s="1150"/>
      <c r="O838" s="1150"/>
      <c r="P838" s="1150"/>
      <c r="Q838" s="1150"/>
      <c r="R838" s="1150"/>
      <c r="S838" s="1150"/>
      <c r="T838" s="1150"/>
      <c r="U838" s="1150"/>
      <c r="V838" s="1150"/>
      <c r="W838" s="1150"/>
      <c r="X838" s="1150"/>
    </row>
    <row r="839" ht="36.75" customHeight="1" spans="1:24">
      <c r="A839" s="1151"/>
      <c r="B839" s="1150"/>
      <c r="C839" s="1150"/>
      <c r="D839" s="1150"/>
      <c r="E839" s="1150"/>
      <c r="F839" s="1150"/>
      <c r="G839" s="1150"/>
      <c r="H839" s="1150"/>
      <c r="I839" s="1150"/>
      <c r="J839" s="1150"/>
      <c r="K839" s="1150"/>
      <c r="L839" s="1150"/>
      <c r="M839" s="1150"/>
      <c r="N839" s="1150"/>
      <c r="O839" s="1150"/>
      <c r="P839" s="1150"/>
      <c r="Q839" s="1150"/>
      <c r="R839" s="1150"/>
      <c r="S839" s="1150"/>
      <c r="T839" s="1150"/>
      <c r="U839" s="1150"/>
      <c r="V839" s="1150"/>
      <c r="W839" s="1150"/>
      <c r="X839" s="1150"/>
    </row>
    <row r="840" ht="36.75" customHeight="1" spans="1:24">
      <c r="A840" s="1151"/>
      <c r="B840" s="1150"/>
      <c r="C840" s="1150"/>
      <c r="D840" s="1150"/>
      <c r="E840" s="1150"/>
      <c r="F840" s="1150"/>
      <c r="G840" s="1150"/>
      <c r="H840" s="1150"/>
      <c r="I840" s="1150"/>
      <c r="J840" s="1150"/>
      <c r="K840" s="1150"/>
      <c r="L840" s="1150"/>
      <c r="M840" s="1150"/>
      <c r="N840" s="1150"/>
      <c r="O840" s="1150"/>
      <c r="P840" s="1150"/>
      <c r="Q840" s="1150"/>
      <c r="R840" s="1150"/>
      <c r="S840" s="1150"/>
      <c r="T840" s="1150"/>
      <c r="U840" s="1150"/>
      <c r="V840" s="1150"/>
      <c r="W840" s="1150"/>
      <c r="X840" s="1150"/>
    </row>
    <row r="841" ht="36.75" customHeight="1" spans="1:24">
      <c r="A841" s="1151"/>
      <c r="B841" s="1150"/>
      <c r="C841" s="1150"/>
      <c r="D841" s="1150"/>
      <c r="E841" s="1150"/>
      <c r="F841" s="1150"/>
      <c r="G841" s="1150"/>
      <c r="H841" s="1150"/>
      <c r="I841" s="1150"/>
      <c r="J841" s="1150"/>
      <c r="K841" s="1150"/>
      <c r="L841" s="1150"/>
      <c r="M841" s="1150"/>
      <c r="N841" s="1150"/>
      <c r="O841" s="1150"/>
      <c r="P841" s="1150"/>
      <c r="Q841" s="1150"/>
      <c r="R841" s="1150"/>
      <c r="S841" s="1150"/>
      <c r="T841" s="1150"/>
      <c r="U841" s="1150"/>
      <c r="V841" s="1150"/>
      <c r="W841" s="1150"/>
      <c r="X841" s="1150"/>
    </row>
    <row r="842" ht="36.75" customHeight="1" spans="1:24">
      <c r="A842" s="1151"/>
      <c r="B842" s="1150"/>
      <c r="C842" s="1150"/>
      <c r="D842" s="1150"/>
      <c r="E842" s="1150"/>
      <c r="F842" s="1150"/>
      <c r="G842" s="1150"/>
      <c r="H842" s="1150"/>
      <c r="I842" s="1150"/>
      <c r="J842" s="1150"/>
      <c r="K842" s="1150"/>
      <c r="L842" s="1150"/>
      <c r="M842" s="1150"/>
      <c r="N842" s="1150"/>
      <c r="O842" s="1150"/>
      <c r="P842" s="1150"/>
      <c r="Q842" s="1150"/>
      <c r="R842" s="1150"/>
      <c r="S842" s="1150"/>
      <c r="T842" s="1150"/>
      <c r="U842" s="1150"/>
      <c r="V842" s="1150"/>
      <c r="W842" s="1150"/>
      <c r="X842" s="1150"/>
    </row>
    <row r="843" ht="36.75" customHeight="1" spans="1:24">
      <c r="A843" s="1151"/>
      <c r="B843" s="1150"/>
      <c r="C843" s="1150"/>
      <c r="D843" s="1150"/>
      <c r="E843" s="1150"/>
      <c r="F843" s="1150"/>
      <c r="G843" s="1150"/>
      <c r="H843" s="1150"/>
      <c r="I843" s="1150"/>
      <c r="J843" s="1150"/>
      <c r="K843" s="1150"/>
      <c r="L843" s="1150"/>
      <c r="M843" s="1150"/>
      <c r="N843" s="1150"/>
      <c r="O843" s="1150"/>
      <c r="P843" s="1150"/>
      <c r="Q843" s="1150"/>
      <c r="R843" s="1150"/>
      <c r="S843" s="1150"/>
      <c r="T843" s="1150"/>
      <c r="U843" s="1150"/>
      <c r="V843" s="1150"/>
      <c r="W843" s="1150"/>
      <c r="X843" s="1150"/>
    </row>
    <row r="844" ht="36.75" customHeight="1" spans="1:24">
      <c r="A844" s="1151"/>
      <c r="B844" s="1150"/>
      <c r="C844" s="1150"/>
      <c r="D844" s="1150"/>
      <c r="E844" s="1150"/>
      <c r="F844" s="1150"/>
      <c r="G844" s="1150"/>
      <c r="H844" s="1150"/>
      <c r="I844" s="1150"/>
      <c r="J844" s="1150"/>
      <c r="K844" s="1150"/>
      <c r="L844" s="1150"/>
      <c r="M844" s="1150"/>
      <c r="N844" s="1150"/>
      <c r="O844" s="1150"/>
      <c r="P844" s="1150"/>
      <c r="Q844" s="1150"/>
      <c r="R844" s="1150"/>
      <c r="S844" s="1150"/>
      <c r="T844" s="1150"/>
      <c r="U844" s="1150"/>
      <c r="V844" s="1150"/>
      <c r="W844" s="1150"/>
      <c r="X844" s="1150"/>
    </row>
    <row r="845" ht="36.75" customHeight="1" spans="1:24">
      <c r="A845" s="1151"/>
      <c r="B845" s="1150"/>
      <c r="C845" s="1150"/>
      <c r="D845" s="1150"/>
      <c r="E845" s="1150"/>
      <c r="F845" s="1150"/>
      <c r="G845" s="1150"/>
      <c r="H845" s="1150"/>
      <c r="I845" s="1150"/>
      <c r="J845" s="1150"/>
      <c r="K845" s="1150"/>
      <c r="L845" s="1150"/>
      <c r="M845" s="1150"/>
      <c r="N845" s="1150"/>
      <c r="O845" s="1150"/>
      <c r="P845" s="1150"/>
      <c r="Q845" s="1150"/>
      <c r="R845" s="1150"/>
      <c r="S845" s="1150"/>
      <c r="T845" s="1150"/>
      <c r="U845" s="1150"/>
      <c r="V845" s="1150"/>
      <c r="W845" s="1150"/>
      <c r="X845" s="1150"/>
    </row>
    <row r="846" ht="36.75" customHeight="1" spans="1:24">
      <c r="A846" s="1151"/>
      <c r="B846" s="1150"/>
      <c r="C846" s="1150"/>
      <c r="D846" s="1150"/>
      <c r="E846" s="1150"/>
      <c r="F846" s="1150"/>
      <c r="G846" s="1150"/>
      <c r="H846" s="1150"/>
      <c r="I846" s="1150"/>
      <c r="J846" s="1150"/>
      <c r="K846" s="1150"/>
      <c r="L846" s="1150"/>
      <c r="M846" s="1150"/>
      <c r="N846" s="1150"/>
      <c r="O846" s="1150"/>
      <c r="P846" s="1150"/>
      <c r="Q846" s="1150"/>
      <c r="R846" s="1150"/>
      <c r="S846" s="1150"/>
      <c r="T846" s="1150"/>
      <c r="U846" s="1150"/>
      <c r="V846" s="1150"/>
      <c r="W846" s="1150"/>
      <c r="X846" s="1150"/>
    </row>
    <row r="847" ht="36.75" customHeight="1" spans="1:24">
      <c r="A847" s="1151"/>
      <c r="B847" s="1150"/>
      <c r="C847" s="1150"/>
      <c r="D847" s="1150"/>
      <c r="E847" s="1150"/>
      <c r="F847" s="1150"/>
      <c r="G847" s="1150"/>
      <c r="H847" s="1150"/>
      <c r="I847" s="1150"/>
      <c r="J847" s="1150"/>
      <c r="K847" s="1150"/>
      <c r="L847" s="1150"/>
      <c r="M847" s="1150"/>
      <c r="N847" s="1150"/>
      <c r="O847" s="1150"/>
      <c r="P847" s="1150"/>
      <c r="Q847" s="1150"/>
      <c r="R847" s="1150"/>
      <c r="S847" s="1150"/>
      <c r="T847" s="1150"/>
      <c r="U847" s="1150"/>
      <c r="V847" s="1150"/>
      <c r="W847" s="1150"/>
      <c r="X847" s="1150"/>
    </row>
    <row r="848" ht="36.75" customHeight="1" spans="1:24">
      <c r="A848" s="1151"/>
      <c r="B848" s="1150"/>
      <c r="C848" s="1150"/>
      <c r="D848" s="1150"/>
      <c r="E848" s="1150"/>
      <c r="F848" s="1150"/>
      <c r="G848" s="1150"/>
      <c r="H848" s="1150"/>
      <c r="I848" s="1150"/>
      <c r="J848" s="1150"/>
      <c r="K848" s="1150"/>
      <c r="L848" s="1150"/>
      <c r="M848" s="1150"/>
      <c r="N848" s="1150"/>
      <c r="O848" s="1150"/>
      <c r="P848" s="1150"/>
      <c r="Q848" s="1150"/>
      <c r="R848" s="1150"/>
      <c r="S848" s="1150"/>
      <c r="T848" s="1150"/>
      <c r="U848" s="1150"/>
      <c r="V848" s="1150"/>
      <c r="W848" s="1150"/>
      <c r="X848" s="1150"/>
    </row>
    <row r="849" ht="36.75" customHeight="1" spans="1:24">
      <c r="A849" s="1151"/>
      <c r="B849" s="1150"/>
      <c r="C849" s="1150"/>
      <c r="D849" s="1150"/>
      <c r="E849" s="1150"/>
      <c r="F849" s="1150"/>
      <c r="G849" s="1150"/>
      <c r="H849" s="1150"/>
      <c r="I849" s="1150"/>
      <c r="J849" s="1150"/>
      <c r="K849" s="1150"/>
      <c r="L849" s="1150"/>
      <c r="M849" s="1150"/>
      <c r="N849" s="1150"/>
      <c r="O849" s="1150"/>
      <c r="P849" s="1150"/>
      <c r="Q849" s="1150"/>
      <c r="R849" s="1150"/>
      <c r="S849" s="1150"/>
      <c r="T849" s="1150"/>
      <c r="U849" s="1150"/>
      <c r="V849" s="1150"/>
      <c r="W849" s="1150"/>
      <c r="X849" s="1150"/>
    </row>
    <row r="850" ht="36.75" customHeight="1" spans="1:24">
      <c r="A850" s="1151"/>
      <c r="B850" s="1150"/>
      <c r="C850" s="1150"/>
      <c r="D850" s="1150"/>
      <c r="E850" s="1150"/>
      <c r="F850" s="1150"/>
      <c r="G850" s="1150"/>
      <c r="H850" s="1150"/>
      <c r="I850" s="1150"/>
      <c r="J850" s="1150"/>
      <c r="K850" s="1150"/>
      <c r="L850" s="1150"/>
      <c r="M850" s="1150"/>
      <c r="N850" s="1150"/>
      <c r="O850" s="1150"/>
      <c r="P850" s="1150"/>
      <c r="Q850" s="1150"/>
      <c r="R850" s="1150"/>
      <c r="S850" s="1150"/>
      <c r="T850" s="1150"/>
      <c r="U850" s="1150"/>
      <c r="V850" s="1150"/>
      <c r="W850" s="1150"/>
      <c r="X850" s="1150"/>
    </row>
    <row r="851" ht="36.75" customHeight="1" spans="1:24">
      <c r="A851" s="1151"/>
      <c r="B851" s="1150"/>
      <c r="C851" s="1150"/>
      <c r="D851" s="1150"/>
      <c r="E851" s="1150"/>
      <c r="F851" s="1150"/>
      <c r="G851" s="1150"/>
      <c r="H851" s="1150"/>
      <c r="I851" s="1150"/>
      <c r="J851" s="1150"/>
      <c r="K851" s="1150"/>
      <c r="L851" s="1150"/>
      <c r="M851" s="1150"/>
      <c r="N851" s="1150"/>
      <c r="O851" s="1150"/>
      <c r="P851" s="1150"/>
      <c r="Q851" s="1150"/>
      <c r="R851" s="1150"/>
      <c r="S851" s="1150"/>
      <c r="T851" s="1150"/>
      <c r="U851" s="1150"/>
      <c r="V851" s="1150"/>
      <c r="W851" s="1150"/>
      <c r="X851" s="1150"/>
    </row>
    <row r="852" ht="36.75" customHeight="1" spans="1:24">
      <c r="A852" s="1151"/>
      <c r="B852" s="1150"/>
      <c r="C852" s="1150"/>
      <c r="D852" s="1150"/>
      <c r="E852" s="1150"/>
      <c r="F852" s="1150"/>
      <c r="G852" s="1150"/>
      <c r="H852" s="1150"/>
      <c r="I852" s="1150"/>
      <c r="J852" s="1150"/>
      <c r="K852" s="1150"/>
      <c r="L852" s="1150"/>
      <c r="M852" s="1150"/>
      <c r="N852" s="1150"/>
      <c r="O852" s="1150"/>
      <c r="P852" s="1150"/>
      <c r="Q852" s="1150"/>
      <c r="R852" s="1150"/>
      <c r="S852" s="1150"/>
      <c r="T852" s="1150"/>
      <c r="U852" s="1150"/>
      <c r="V852" s="1150"/>
      <c r="W852" s="1150"/>
      <c r="X852" s="1150"/>
    </row>
    <row r="853" ht="36.75" customHeight="1" spans="1:24">
      <c r="A853" s="1151"/>
      <c r="B853" s="1150"/>
      <c r="C853" s="1150"/>
      <c r="D853" s="1150"/>
      <c r="E853" s="1150"/>
      <c r="F853" s="1150"/>
      <c r="G853" s="1150"/>
      <c r="H853" s="1150"/>
      <c r="I853" s="1150"/>
      <c r="J853" s="1150"/>
      <c r="K853" s="1150"/>
      <c r="L853" s="1150"/>
      <c r="M853" s="1150"/>
      <c r="N853" s="1150"/>
      <c r="O853" s="1150"/>
      <c r="P853" s="1150"/>
      <c r="Q853" s="1150"/>
      <c r="R853" s="1150"/>
      <c r="S853" s="1150"/>
      <c r="T853" s="1150"/>
      <c r="U853" s="1150"/>
      <c r="V853" s="1150"/>
      <c r="W853" s="1150"/>
      <c r="X853" s="1150"/>
    </row>
    <row r="854" ht="36.75" customHeight="1" spans="1:24">
      <c r="A854" s="1151"/>
      <c r="B854" s="1150"/>
      <c r="C854" s="1150"/>
      <c r="D854" s="1150"/>
      <c r="E854" s="1150"/>
      <c r="F854" s="1150"/>
      <c r="G854" s="1150"/>
      <c r="H854" s="1150"/>
      <c r="I854" s="1150"/>
      <c r="J854" s="1150"/>
      <c r="K854" s="1150"/>
      <c r="L854" s="1150"/>
      <c r="M854" s="1150"/>
      <c r="N854" s="1150"/>
      <c r="O854" s="1150"/>
      <c r="P854" s="1150"/>
      <c r="Q854" s="1150"/>
      <c r="R854" s="1150"/>
      <c r="S854" s="1150"/>
      <c r="T854" s="1150"/>
      <c r="U854" s="1150"/>
      <c r="V854" s="1150"/>
      <c r="W854" s="1150"/>
      <c r="X854" s="1150"/>
    </row>
    <row r="855" ht="36.75" customHeight="1" spans="1:24">
      <c r="A855" s="1151"/>
      <c r="B855" s="1150"/>
      <c r="C855" s="1150"/>
      <c r="D855" s="1150"/>
      <c r="E855" s="1150"/>
      <c r="F855" s="1150"/>
      <c r="G855" s="1150"/>
      <c r="H855" s="1150"/>
      <c r="I855" s="1150"/>
      <c r="J855" s="1150"/>
      <c r="K855" s="1150"/>
      <c r="L855" s="1150"/>
      <c r="M855" s="1150"/>
      <c r="N855" s="1150"/>
      <c r="O855" s="1150"/>
      <c r="P855" s="1150"/>
      <c r="Q855" s="1150"/>
      <c r="R855" s="1150"/>
      <c r="S855" s="1150"/>
      <c r="T855" s="1150"/>
      <c r="U855" s="1150"/>
      <c r="V855" s="1150"/>
      <c r="W855" s="1150"/>
      <c r="X855" s="1150"/>
    </row>
    <row r="856" ht="36.75" customHeight="1" spans="1:24">
      <c r="A856" s="1151"/>
      <c r="B856" s="1150"/>
      <c r="C856" s="1150"/>
      <c r="D856" s="1150"/>
      <c r="E856" s="1150"/>
      <c r="F856" s="1150"/>
      <c r="G856" s="1150"/>
      <c r="H856" s="1150"/>
      <c r="I856" s="1150"/>
      <c r="J856" s="1150"/>
      <c r="K856" s="1150"/>
      <c r="L856" s="1150"/>
      <c r="M856" s="1150"/>
      <c r="N856" s="1150"/>
      <c r="O856" s="1150"/>
      <c r="P856" s="1150"/>
      <c r="Q856" s="1150"/>
      <c r="R856" s="1150"/>
      <c r="S856" s="1150"/>
      <c r="T856" s="1150"/>
      <c r="U856" s="1150"/>
      <c r="V856" s="1150"/>
      <c r="W856" s="1150"/>
      <c r="X856" s="1150"/>
    </row>
    <row r="857" ht="36.75" customHeight="1" spans="1:24">
      <c r="A857" s="1151"/>
      <c r="B857" s="1150"/>
      <c r="C857" s="1150"/>
      <c r="D857" s="1150"/>
      <c r="E857" s="1150"/>
      <c r="F857" s="1150"/>
      <c r="G857" s="1150"/>
      <c r="H857" s="1150"/>
      <c r="I857" s="1150"/>
      <c r="J857" s="1150"/>
      <c r="K857" s="1150"/>
      <c r="L857" s="1150"/>
      <c r="M857" s="1150"/>
      <c r="N857" s="1150"/>
      <c r="O857" s="1150"/>
      <c r="P857" s="1150"/>
      <c r="Q857" s="1150"/>
      <c r="R857" s="1150"/>
      <c r="S857" s="1150"/>
      <c r="T857" s="1150"/>
      <c r="U857" s="1150"/>
      <c r="V857" s="1150"/>
      <c r="W857" s="1150"/>
      <c r="X857" s="1150"/>
    </row>
    <row r="858" ht="36.75" customHeight="1" spans="1:24">
      <c r="A858" s="1151"/>
      <c r="B858" s="1150"/>
      <c r="C858" s="1150"/>
      <c r="D858" s="1150"/>
      <c r="E858" s="1150"/>
      <c r="F858" s="1150"/>
      <c r="G858" s="1150"/>
      <c r="H858" s="1150"/>
      <c r="I858" s="1150"/>
      <c r="J858" s="1150"/>
      <c r="K858" s="1150"/>
      <c r="L858" s="1150"/>
      <c r="M858" s="1150"/>
      <c r="N858" s="1150"/>
      <c r="O858" s="1150"/>
      <c r="P858" s="1150"/>
      <c r="Q858" s="1150"/>
      <c r="R858" s="1150"/>
      <c r="S858" s="1150"/>
      <c r="T858" s="1150"/>
      <c r="U858" s="1150"/>
      <c r="V858" s="1150"/>
      <c r="W858" s="1150"/>
      <c r="X858" s="1150"/>
    </row>
    <row r="859" ht="36.75" customHeight="1" spans="1:24">
      <c r="A859" s="1151"/>
      <c r="B859" s="1150"/>
      <c r="C859" s="1150"/>
      <c r="D859" s="1150"/>
      <c r="E859" s="1150"/>
      <c r="F859" s="1150"/>
      <c r="G859" s="1150"/>
      <c r="H859" s="1150"/>
      <c r="I859" s="1150"/>
      <c r="J859" s="1150"/>
      <c r="K859" s="1150"/>
      <c r="L859" s="1150"/>
      <c r="M859" s="1150"/>
      <c r="N859" s="1150"/>
      <c r="O859" s="1150"/>
      <c r="P859" s="1150"/>
      <c r="Q859" s="1150"/>
      <c r="R859" s="1150"/>
      <c r="S859" s="1150"/>
      <c r="T859" s="1150"/>
      <c r="U859" s="1150"/>
      <c r="V859" s="1150"/>
      <c r="W859" s="1150"/>
      <c r="X859" s="1150"/>
    </row>
    <row r="860" ht="36.75" customHeight="1" spans="1:24">
      <c r="A860" s="1151"/>
      <c r="B860" s="1150"/>
      <c r="C860" s="1150"/>
      <c r="D860" s="1150"/>
      <c r="E860" s="1150"/>
      <c r="F860" s="1150"/>
      <c r="G860" s="1150"/>
      <c r="H860" s="1150"/>
      <c r="I860" s="1150"/>
      <c r="J860" s="1150"/>
      <c r="K860" s="1150"/>
      <c r="L860" s="1150"/>
      <c r="M860" s="1150"/>
      <c r="N860" s="1150"/>
      <c r="O860" s="1150"/>
      <c r="P860" s="1150"/>
      <c r="Q860" s="1150"/>
      <c r="R860" s="1150"/>
      <c r="S860" s="1150"/>
      <c r="T860" s="1150"/>
      <c r="U860" s="1150"/>
      <c r="V860" s="1150"/>
      <c r="W860" s="1150"/>
      <c r="X860" s="1150"/>
    </row>
    <row r="861" ht="36.75" customHeight="1" spans="1:24">
      <c r="A861" s="1151"/>
      <c r="B861" s="1150"/>
      <c r="C861" s="1150"/>
      <c r="D861" s="1150"/>
      <c r="E861" s="1150"/>
      <c r="F861" s="1150"/>
      <c r="G861" s="1150"/>
      <c r="H861" s="1150"/>
      <c r="I861" s="1150"/>
      <c r="J861" s="1150"/>
      <c r="K861" s="1150"/>
      <c r="L861" s="1150"/>
      <c r="M861" s="1150"/>
      <c r="N861" s="1150"/>
      <c r="O861" s="1150"/>
      <c r="P861" s="1150"/>
      <c r="Q861" s="1150"/>
      <c r="R861" s="1150"/>
      <c r="S861" s="1150"/>
      <c r="T861" s="1150"/>
      <c r="U861" s="1150"/>
      <c r="V861" s="1150"/>
      <c r="W861" s="1150"/>
      <c r="X861" s="1150"/>
    </row>
    <row r="862" ht="36.75" customHeight="1" spans="1:24">
      <c r="A862" s="1151"/>
      <c r="B862" s="1150"/>
      <c r="C862" s="1150"/>
      <c r="D862" s="1150"/>
      <c r="E862" s="1150"/>
      <c r="F862" s="1150"/>
      <c r="G862" s="1150"/>
      <c r="H862" s="1150"/>
      <c r="I862" s="1150"/>
      <c r="J862" s="1150"/>
      <c r="K862" s="1150"/>
      <c r="L862" s="1150"/>
      <c r="M862" s="1150"/>
      <c r="N862" s="1150"/>
      <c r="O862" s="1150"/>
      <c r="P862" s="1150"/>
      <c r="Q862" s="1150"/>
      <c r="R862" s="1150"/>
      <c r="S862" s="1150"/>
      <c r="T862" s="1150"/>
      <c r="U862" s="1150"/>
      <c r="V862" s="1150"/>
      <c r="W862" s="1150"/>
      <c r="X862" s="1150"/>
    </row>
    <row r="863" ht="36.75" customHeight="1" spans="1:24">
      <c r="A863" s="1151"/>
      <c r="B863" s="1150"/>
      <c r="C863" s="1150"/>
      <c r="D863" s="1150"/>
      <c r="E863" s="1150"/>
      <c r="F863" s="1150"/>
      <c r="G863" s="1150"/>
      <c r="H863" s="1150"/>
      <c r="I863" s="1150"/>
      <c r="J863" s="1150"/>
      <c r="K863" s="1150"/>
      <c r="L863" s="1150"/>
      <c r="M863" s="1150"/>
      <c r="N863" s="1150"/>
      <c r="O863" s="1150"/>
      <c r="P863" s="1150"/>
      <c r="Q863" s="1150"/>
      <c r="R863" s="1150"/>
      <c r="S863" s="1150"/>
      <c r="T863" s="1150"/>
      <c r="U863" s="1150"/>
      <c r="V863" s="1150"/>
      <c r="W863" s="1150"/>
      <c r="X863" s="1150"/>
    </row>
    <row r="864" ht="36.75" customHeight="1" spans="1:24">
      <c r="A864" s="1151"/>
      <c r="B864" s="1150"/>
      <c r="C864" s="1150"/>
      <c r="D864" s="1150"/>
      <c r="E864" s="1150"/>
      <c r="F864" s="1150"/>
      <c r="G864" s="1150"/>
      <c r="H864" s="1150"/>
      <c r="I864" s="1150"/>
      <c r="J864" s="1150"/>
      <c r="K864" s="1150"/>
      <c r="L864" s="1150"/>
      <c r="M864" s="1150"/>
      <c r="N864" s="1150"/>
      <c r="O864" s="1150"/>
      <c r="P864" s="1150"/>
      <c r="Q864" s="1150"/>
      <c r="R864" s="1150"/>
      <c r="S864" s="1150"/>
      <c r="T864" s="1150"/>
      <c r="U864" s="1150"/>
      <c r="V864" s="1150"/>
      <c r="W864" s="1150"/>
      <c r="X864" s="1150"/>
    </row>
    <row r="865" ht="36.75" customHeight="1" spans="1:24">
      <c r="A865" s="1151"/>
      <c r="B865" s="1150"/>
      <c r="C865" s="1150"/>
      <c r="D865" s="1150"/>
      <c r="E865" s="1150"/>
      <c r="F865" s="1150"/>
      <c r="G865" s="1150"/>
      <c r="H865" s="1150"/>
      <c r="I865" s="1150"/>
      <c r="J865" s="1150"/>
      <c r="K865" s="1150"/>
      <c r="L865" s="1150"/>
      <c r="M865" s="1150"/>
      <c r="N865" s="1150"/>
      <c r="O865" s="1150"/>
      <c r="P865" s="1150"/>
      <c r="Q865" s="1150"/>
      <c r="R865" s="1150"/>
      <c r="S865" s="1150"/>
      <c r="T865" s="1150"/>
      <c r="U865" s="1150"/>
      <c r="V865" s="1150"/>
      <c r="W865" s="1150"/>
      <c r="X865" s="1150"/>
    </row>
    <row r="866" ht="36.75" customHeight="1" spans="1:24">
      <c r="A866" s="1151"/>
      <c r="B866" s="1150"/>
      <c r="C866" s="1150"/>
      <c r="D866" s="1150"/>
      <c r="E866" s="1150"/>
      <c r="F866" s="1150"/>
      <c r="G866" s="1150"/>
      <c r="H866" s="1150"/>
      <c r="I866" s="1150"/>
      <c r="J866" s="1150"/>
      <c r="K866" s="1150"/>
      <c r="L866" s="1150"/>
      <c r="M866" s="1150"/>
      <c r="N866" s="1150"/>
      <c r="O866" s="1150"/>
      <c r="P866" s="1150"/>
      <c r="Q866" s="1150"/>
      <c r="R866" s="1150"/>
      <c r="S866" s="1150"/>
      <c r="T866" s="1150"/>
      <c r="U866" s="1150"/>
      <c r="V866" s="1150"/>
      <c r="W866" s="1150"/>
      <c r="X866" s="1150"/>
    </row>
    <row r="867" ht="36.75" customHeight="1" spans="1:24">
      <c r="A867" s="1151"/>
      <c r="B867" s="1150"/>
      <c r="C867" s="1150"/>
      <c r="D867" s="1150"/>
      <c r="E867" s="1150"/>
      <c r="F867" s="1150"/>
      <c r="G867" s="1150"/>
      <c r="H867" s="1150"/>
      <c r="I867" s="1150"/>
      <c r="J867" s="1150"/>
      <c r="K867" s="1150"/>
      <c r="L867" s="1150"/>
      <c r="M867" s="1150"/>
      <c r="N867" s="1150"/>
      <c r="O867" s="1150"/>
      <c r="P867" s="1150"/>
      <c r="Q867" s="1150"/>
      <c r="R867" s="1150"/>
      <c r="S867" s="1150"/>
      <c r="T867" s="1150"/>
      <c r="U867" s="1150"/>
      <c r="V867" s="1150"/>
      <c r="W867" s="1150"/>
      <c r="X867" s="1150"/>
    </row>
    <row r="868" ht="36.75" customHeight="1" spans="1:24">
      <c r="A868" s="1151"/>
      <c r="B868" s="1150"/>
      <c r="C868" s="1150"/>
      <c r="D868" s="1150"/>
      <c r="E868" s="1150"/>
      <c r="F868" s="1150"/>
      <c r="G868" s="1150"/>
      <c r="H868" s="1150"/>
      <c r="I868" s="1150"/>
      <c r="J868" s="1150"/>
      <c r="K868" s="1150"/>
      <c r="L868" s="1150"/>
      <c r="M868" s="1150"/>
      <c r="N868" s="1150"/>
      <c r="O868" s="1150"/>
      <c r="P868" s="1150"/>
      <c r="Q868" s="1150"/>
      <c r="R868" s="1150"/>
      <c r="S868" s="1150"/>
      <c r="T868" s="1150"/>
      <c r="U868" s="1150"/>
      <c r="V868" s="1150"/>
      <c r="W868" s="1150"/>
      <c r="X868" s="1150"/>
    </row>
    <row r="869" ht="36.75" customHeight="1" spans="1:24">
      <c r="A869" s="1151"/>
      <c r="B869" s="1150"/>
      <c r="C869" s="1150"/>
      <c r="D869" s="1150"/>
      <c r="E869" s="1150"/>
      <c r="F869" s="1150"/>
      <c r="G869" s="1150"/>
      <c r="H869" s="1150"/>
      <c r="I869" s="1150"/>
      <c r="J869" s="1150"/>
      <c r="K869" s="1150"/>
      <c r="L869" s="1150"/>
      <c r="M869" s="1150"/>
      <c r="N869" s="1150"/>
      <c r="O869" s="1150"/>
      <c r="P869" s="1150"/>
      <c r="Q869" s="1150"/>
      <c r="R869" s="1150"/>
      <c r="S869" s="1150"/>
      <c r="T869" s="1150"/>
      <c r="U869" s="1150"/>
      <c r="V869" s="1150"/>
      <c r="W869" s="1150"/>
      <c r="X869" s="1150"/>
    </row>
    <row r="870" ht="36.75" customHeight="1" spans="1:24">
      <c r="A870" s="1151"/>
      <c r="B870" s="1150"/>
      <c r="C870" s="1150"/>
      <c r="D870" s="1150"/>
      <c r="E870" s="1150"/>
      <c r="F870" s="1150"/>
      <c r="G870" s="1150"/>
      <c r="H870" s="1150"/>
      <c r="I870" s="1150"/>
      <c r="J870" s="1150"/>
      <c r="K870" s="1150"/>
      <c r="L870" s="1150"/>
      <c r="M870" s="1150"/>
      <c r="N870" s="1150"/>
      <c r="O870" s="1150"/>
      <c r="P870" s="1150"/>
      <c r="Q870" s="1150"/>
      <c r="R870" s="1150"/>
      <c r="S870" s="1150"/>
      <c r="T870" s="1150"/>
      <c r="U870" s="1150"/>
      <c r="V870" s="1150"/>
      <c r="W870" s="1150"/>
      <c r="X870" s="1150"/>
    </row>
    <row r="871" ht="36.75" customHeight="1" spans="1:24">
      <c r="A871" s="1151"/>
      <c r="B871" s="1150"/>
      <c r="C871" s="1150"/>
      <c r="D871" s="1150"/>
      <c r="E871" s="1150"/>
      <c r="F871" s="1150"/>
      <c r="G871" s="1150"/>
      <c r="H871" s="1150"/>
      <c r="I871" s="1150"/>
      <c r="J871" s="1150"/>
      <c r="K871" s="1150"/>
      <c r="L871" s="1150"/>
      <c r="M871" s="1150"/>
      <c r="N871" s="1150"/>
      <c r="O871" s="1150"/>
      <c r="P871" s="1150"/>
      <c r="Q871" s="1150"/>
      <c r="R871" s="1150"/>
      <c r="S871" s="1150"/>
      <c r="T871" s="1150"/>
      <c r="U871" s="1150"/>
      <c r="V871" s="1150"/>
      <c r="W871" s="1150"/>
      <c r="X871" s="1150"/>
    </row>
    <row r="872" ht="36.75" customHeight="1" spans="1:24">
      <c r="A872" s="1151"/>
      <c r="B872" s="1150"/>
      <c r="C872" s="1150"/>
      <c r="D872" s="1150"/>
      <c r="E872" s="1150"/>
      <c r="F872" s="1150"/>
      <c r="G872" s="1150"/>
      <c r="H872" s="1150"/>
      <c r="I872" s="1150"/>
      <c r="J872" s="1150"/>
      <c r="K872" s="1150"/>
      <c r="L872" s="1150"/>
      <c r="M872" s="1150"/>
      <c r="N872" s="1150"/>
      <c r="O872" s="1150"/>
      <c r="P872" s="1150"/>
      <c r="Q872" s="1150"/>
      <c r="R872" s="1150"/>
      <c r="S872" s="1150"/>
      <c r="T872" s="1150"/>
      <c r="U872" s="1150"/>
      <c r="V872" s="1150"/>
      <c r="W872" s="1150"/>
      <c r="X872" s="1150"/>
    </row>
    <row r="873" ht="36.75" customHeight="1" spans="1:24">
      <c r="A873" s="1151"/>
      <c r="B873" s="1150"/>
      <c r="C873" s="1150"/>
      <c r="D873" s="1150"/>
      <c r="E873" s="1150"/>
      <c r="F873" s="1150"/>
      <c r="G873" s="1150"/>
      <c r="H873" s="1150"/>
      <c r="I873" s="1150"/>
      <c r="J873" s="1150"/>
      <c r="K873" s="1150"/>
      <c r="L873" s="1150"/>
      <c r="M873" s="1150"/>
      <c r="N873" s="1150"/>
      <c r="O873" s="1150"/>
      <c r="P873" s="1150"/>
      <c r="Q873" s="1150"/>
      <c r="R873" s="1150"/>
      <c r="S873" s="1150"/>
      <c r="T873" s="1150"/>
      <c r="U873" s="1150"/>
      <c r="V873" s="1150"/>
      <c r="W873" s="1150"/>
      <c r="X873" s="1150"/>
    </row>
    <row r="874" ht="36.75" customHeight="1" spans="1:24">
      <c r="A874" s="1151"/>
      <c r="B874" s="1150"/>
      <c r="C874" s="1150"/>
      <c r="D874" s="1150"/>
      <c r="E874" s="1150"/>
      <c r="F874" s="1150"/>
      <c r="G874" s="1150"/>
      <c r="H874" s="1150"/>
      <c r="I874" s="1150"/>
      <c r="J874" s="1150"/>
      <c r="K874" s="1150"/>
      <c r="L874" s="1150"/>
      <c r="M874" s="1150"/>
      <c r="N874" s="1150"/>
      <c r="O874" s="1150"/>
      <c r="P874" s="1150"/>
      <c r="Q874" s="1150"/>
      <c r="R874" s="1150"/>
      <c r="S874" s="1150"/>
      <c r="T874" s="1150"/>
      <c r="U874" s="1150"/>
      <c r="V874" s="1150"/>
      <c r="W874" s="1150"/>
      <c r="X874" s="1150"/>
    </row>
    <row r="875" ht="36.75" customHeight="1" spans="1:24">
      <c r="A875" s="1151"/>
      <c r="B875" s="1150"/>
      <c r="C875" s="1150"/>
      <c r="D875" s="1150"/>
      <c r="E875" s="1150"/>
      <c r="F875" s="1150"/>
      <c r="G875" s="1150"/>
      <c r="H875" s="1150"/>
      <c r="I875" s="1150"/>
      <c r="J875" s="1150"/>
      <c r="K875" s="1150"/>
      <c r="L875" s="1150"/>
      <c r="M875" s="1150"/>
      <c r="N875" s="1150"/>
      <c r="O875" s="1150"/>
      <c r="P875" s="1150"/>
      <c r="Q875" s="1150"/>
      <c r="R875" s="1150"/>
      <c r="S875" s="1150"/>
      <c r="T875" s="1150"/>
      <c r="U875" s="1150"/>
      <c r="V875" s="1150"/>
      <c r="W875" s="1150"/>
      <c r="X875" s="1150"/>
    </row>
    <row r="876" ht="36.75" customHeight="1" spans="1:24">
      <c r="A876" s="1151"/>
      <c r="B876" s="1150"/>
      <c r="C876" s="1150"/>
      <c r="D876" s="1150"/>
      <c r="E876" s="1150"/>
      <c r="F876" s="1150"/>
      <c r="G876" s="1150"/>
      <c r="H876" s="1150"/>
      <c r="I876" s="1150"/>
      <c r="J876" s="1150"/>
      <c r="K876" s="1150"/>
      <c r="L876" s="1150"/>
      <c r="M876" s="1150"/>
      <c r="N876" s="1150"/>
      <c r="O876" s="1150"/>
      <c r="P876" s="1150"/>
      <c r="Q876" s="1150"/>
      <c r="R876" s="1150"/>
      <c r="S876" s="1150"/>
      <c r="T876" s="1150"/>
      <c r="U876" s="1150"/>
      <c r="V876" s="1150"/>
      <c r="W876" s="1150"/>
      <c r="X876" s="1150"/>
    </row>
    <row r="877" ht="36.75" customHeight="1" spans="1:24">
      <c r="A877" s="1151"/>
      <c r="B877" s="1150"/>
      <c r="C877" s="1150"/>
      <c r="D877" s="1150"/>
      <c r="E877" s="1150"/>
      <c r="F877" s="1150"/>
      <c r="G877" s="1150"/>
      <c r="H877" s="1150"/>
      <c r="I877" s="1150"/>
      <c r="J877" s="1150"/>
      <c r="K877" s="1150"/>
      <c r="L877" s="1150"/>
      <c r="M877" s="1150"/>
      <c r="N877" s="1150"/>
      <c r="O877" s="1150"/>
      <c r="P877" s="1150"/>
      <c r="Q877" s="1150"/>
      <c r="R877" s="1150"/>
      <c r="S877" s="1150"/>
      <c r="T877" s="1150"/>
      <c r="U877" s="1150"/>
      <c r="V877" s="1150"/>
      <c r="W877" s="1150"/>
      <c r="X877" s="1150"/>
    </row>
    <row r="878" ht="36.75" customHeight="1" spans="1:24">
      <c r="A878" s="1151"/>
      <c r="B878" s="1150"/>
      <c r="C878" s="1150"/>
      <c r="D878" s="1150"/>
      <c r="E878" s="1150"/>
      <c r="F878" s="1150"/>
      <c r="G878" s="1150"/>
      <c r="H878" s="1150"/>
      <c r="I878" s="1150"/>
      <c r="J878" s="1150"/>
      <c r="K878" s="1150"/>
      <c r="L878" s="1150"/>
      <c r="M878" s="1150"/>
      <c r="N878" s="1150"/>
      <c r="O878" s="1150"/>
      <c r="P878" s="1150"/>
      <c r="Q878" s="1150"/>
      <c r="R878" s="1150"/>
      <c r="S878" s="1150"/>
      <c r="T878" s="1150"/>
      <c r="U878" s="1150"/>
      <c r="V878" s="1150"/>
      <c r="W878" s="1150"/>
      <c r="X878" s="1150"/>
    </row>
    <row r="879" ht="36.75" customHeight="1" spans="1:24">
      <c r="A879" s="1151"/>
      <c r="B879" s="1150"/>
      <c r="C879" s="1150"/>
      <c r="D879" s="1150"/>
      <c r="E879" s="1150"/>
      <c r="F879" s="1150"/>
      <c r="G879" s="1150"/>
      <c r="H879" s="1150"/>
      <c r="I879" s="1150"/>
      <c r="J879" s="1150"/>
      <c r="K879" s="1150"/>
      <c r="L879" s="1150"/>
      <c r="M879" s="1150"/>
      <c r="N879" s="1150"/>
      <c r="O879" s="1150"/>
      <c r="P879" s="1150"/>
      <c r="Q879" s="1150"/>
      <c r="R879" s="1150"/>
      <c r="S879" s="1150"/>
      <c r="T879" s="1150"/>
      <c r="U879" s="1150"/>
      <c r="V879" s="1150"/>
      <c r="W879" s="1150"/>
      <c r="X879" s="1150"/>
    </row>
    <row r="880" ht="36.75" customHeight="1" spans="1:24">
      <c r="A880" s="1151"/>
      <c r="B880" s="1150"/>
      <c r="C880" s="1150"/>
      <c r="D880" s="1150"/>
      <c r="E880" s="1150"/>
      <c r="F880" s="1150"/>
      <c r="G880" s="1150"/>
      <c r="H880" s="1150"/>
      <c r="I880" s="1150"/>
      <c r="J880" s="1150"/>
      <c r="K880" s="1150"/>
      <c r="L880" s="1150"/>
      <c r="M880" s="1150"/>
      <c r="N880" s="1150"/>
      <c r="O880" s="1150"/>
      <c r="P880" s="1150"/>
      <c r="Q880" s="1150"/>
      <c r="R880" s="1150"/>
      <c r="S880" s="1150"/>
      <c r="T880" s="1150"/>
      <c r="U880" s="1150"/>
      <c r="V880" s="1150"/>
      <c r="W880" s="1150"/>
      <c r="X880" s="1150"/>
    </row>
    <row r="881" ht="36.75" customHeight="1" spans="1:24">
      <c r="A881" s="1151"/>
      <c r="B881" s="1150"/>
      <c r="C881" s="1150"/>
      <c r="D881" s="1150"/>
      <c r="E881" s="1150"/>
      <c r="F881" s="1150"/>
      <c r="G881" s="1150"/>
      <c r="H881" s="1150"/>
      <c r="I881" s="1150"/>
      <c r="J881" s="1150"/>
      <c r="K881" s="1150"/>
      <c r="L881" s="1150"/>
      <c r="M881" s="1150"/>
      <c r="N881" s="1150"/>
      <c r="O881" s="1150"/>
      <c r="P881" s="1150"/>
      <c r="Q881" s="1150"/>
      <c r="R881" s="1150"/>
      <c r="S881" s="1150"/>
      <c r="T881" s="1150"/>
      <c r="U881" s="1150"/>
      <c r="V881" s="1150"/>
      <c r="W881" s="1150"/>
      <c r="X881" s="1150"/>
    </row>
    <row r="882" ht="36.75" customHeight="1" spans="1:24">
      <c r="A882" s="1151"/>
      <c r="B882" s="1150"/>
      <c r="C882" s="1150"/>
      <c r="D882" s="1150"/>
      <c r="E882" s="1150"/>
      <c r="F882" s="1150"/>
      <c r="G882" s="1150"/>
      <c r="H882" s="1150"/>
      <c r="I882" s="1150"/>
      <c r="J882" s="1150"/>
      <c r="K882" s="1150"/>
      <c r="L882" s="1150"/>
      <c r="M882" s="1150"/>
      <c r="N882" s="1150"/>
      <c r="O882" s="1150"/>
      <c r="P882" s="1150"/>
      <c r="Q882" s="1150"/>
      <c r="R882" s="1150"/>
      <c r="S882" s="1150"/>
      <c r="T882" s="1150"/>
      <c r="U882" s="1150"/>
      <c r="V882" s="1150"/>
      <c r="W882" s="1150"/>
      <c r="X882" s="1150"/>
    </row>
    <row r="883" ht="36.75" customHeight="1" spans="1:24">
      <c r="A883" s="1151"/>
      <c r="B883" s="1150"/>
      <c r="C883" s="1150"/>
      <c r="D883" s="1150"/>
      <c r="E883" s="1150"/>
      <c r="F883" s="1150"/>
      <c r="G883" s="1150"/>
      <c r="H883" s="1150"/>
      <c r="I883" s="1150"/>
      <c r="J883" s="1150"/>
      <c r="K883" s="1150"/>
      <c r="L883" s="1150"/>
      <c r="M883" s="1150"/>
      <c r="N883" s="1150"/>
      <c r="O883" s="1150"/>
      <c r="P883" s="1150"/>
      <c r="Q883" s="1150"/>
      <c r="R883" s="1150"/>
      <c r="S883" s="1150"/>
      <c r="T883" s="1150"/>
      <c r="U883" s="1150"/>
      <c r="V883" s="1150"/>
      <c r="W883" s="1150"/>
      <c r="X883" s="1150"/>
    </row>
    <row r="884" ht="36.75" customHeight="1" spans="1:24">
      <c r="A884" s="1151"/>
      <c r="B884" s="1150"/>
      <c r="C884" s="1150"/>
      <c r="D884" s="1150"/>
      <c r="E884" s="1150"/>
      <c r="F884" s="1150"/>
      <c r="G884" s="1150"/>
      <c r="H884" s="1150"/>
      <c r="I884" s="1150"/>
      <c r="J884" s="1150"/>
      <c r="K884" s="1150"/>
      <c r="L884" s="1150"/>
      <c r="M884" s="1150"/>
      <c r="N884" s="1150"/>
      <c r="O884" s="1150"/>
      <c r="P884" s="1150"/>
      <c r="Q884" s="1150"/>
      <c r="R884" s="1150"/>
      <c r="S884" s="1150"/>
      <c r="T884" s="1150"/>
      <c r="U884" s="1150"/>
      <c r="V884" s="1150"/>
      <c r="W884" s="1150"/>
      <c r="X884" s="1150"/>
    </row>
    <row r="885" ht="36.75" customHeight="1" spans="1:24">
      <c r="A885" s="1151"/>
      <c r="B885" s="1150"/>
      <c r="C885" s="1150"/>
      <c r="D885" s="1150"/>
      <c r="E885" s="1150"/>
      <c r="F885" s="1150"/>
      <c r="G885" s="1150"/>
      <c r="H885" s="1150"/>
      <c r="I885" s="1150"/>
      <c r="J885" s="1150"/>
      <c r="K885" s="1150"/>
      <c r="L885" s="1150"/>
      <c r="M885" s="1150"/>
      <c r="N885" s="1150"/>
      <c r="O885" s="1150"/>
      <c r="P885" s="1150"/>
      <c r="Q885" s="1150"/>
      <c r="R885" s="1150"/>
      <c r="S885" s="1150"/>
      <c r="T885" s="1150"/>
      <c r="U885" s="1150"/>
      <c r="V885" s="1150"/>
      <c r="W885" s="1150"/>
      <c r="X885" s="1150"/>
    </row>
    <row r="886" ht="36.75" customHeight="1" spans="1:24">
      <c r="A886" s="1151"/>
      <c r="B886" s="1150"/>
      <c r="C886" s="1150"/>
      <c r="D886" s="1150"/>
      <c r="E886" s="1150"/>
      <c r="F886" s="1150"/>
      <c r="G886" s="1150"/>
      <c r="H886" s="1150"/>
      <c r="I886" s="1150"/>
      <c r="J886" s="1150"/>
      <c r="K886" s="1150"/>
      <c r="L886" s="1150"/>
      <c r="M886" s="1150"/>
      <c r="N886" s="1150"/>
      <c r="O886" s="1150"/>
      <c r="P886" s="1150"/>
      <c r="Q886" s="1150"/>
      <c r="R886" s="1150"/>
      <c r="S886" s="1150"/>
      <c r="T886" s="1150"/>
      <c r="U886" s="1150"/>
      <c r="V886" s="1150"/>
      <c r="W886" s="1150"/>
      <c r="X886" s="1150"/>
    </row>
    <row r="887" ht="36.75" customHeight="1" spans="1:24">
      <c r="A887" s="1151"/>
      <c r="B887" s="1150"/>
      <c r="C887" s="1150"/>
      <c r="D887" s="1150"/>
      <c r="E887" s="1150"/>
      <c r="F887" s="1150"/>
      <c r="G887" s="1150"/>
      <c r="H887" s="1150"/>
      <c r="I887" s="1150"/>
      <c r="J887" s="1150"/>
      <c r="K887" s="1150"/>
      <c r="L887" s="1150"/>
      <c r="M887" s="1150"/>
      <c r="N887" s="1150"/>
      <c r="O887" s="1150"/>
      <c r="P887" s="1150"/>
      <c r="Q887" s="1150"/>
      <c r="R887" s="1150"/>
      <c r="S887" s="1150"/>
      <c r="T887" s="1150"/>
      <c r="U887" s="1150"/>
      <c r="V887" s="1150"/>
      <c r="W887" s="1150"/>
      <c r="X887" s="1150"/>
    </row>
    <row r="888" ht="36.75" customHeight="1" spans="1:24">
      <c r="A888" s="1151"/>
      <c r="B888" s="1150"/>
      <c r="C888" s="1150"/>
      <c r="D888" s="1150"/>
      <c r="E888" s="1150"/>
      <c r="F888" s="1150"/>
      <c r="G888" s="1150"/>
      <c r="H888" s="1150"/>
      <c r="I888" s="1150"/>
      <c r="J888" s="1150"/>
      <c r="K888" s="1150"/>
      <c r="L888" s="1150"/>
      <c r="M888" s="1150"/>
      <c r="N888" s="1150"/>
      <c r="O888" s="1150"/>
      <c r="P888" s="1150"/>
      <c r="Q888" s="1150"/>
      <c r="R888" s="1150"/>
      <c r="S888" s="1150"/>
      <c r="T888" s="1150"/>
      <c r="U888" s="1150"/>
      <c r="V888" s="1150"/>
      <c r="W888" s="1150"/>
      <c r="X888" s="1150"/>
    </row>
    <row r="889" ht="36.75" customHeight="1" spans="1:24">
      <c r="A889" s="1151"/>
      <c r="B889" s="1150"/>
      <c r="C889" s="1150"/>
      <c r="D889" s="1150"/>
      <c r="E889" s="1150"/>
      <c r="F889" s="1150"/>
      <c r="G889" s="1150"/>
      <c r="H889" s="1150"/>
      <c r="I889" s="1150"/>
      <c r="J889" s="1150"/>
      <c r="K889" s="1150"/>
      <c r="L889" s="1150"/>
      <c r="M889" s="1150"/>
      <c r="N889" s="1150"/>
      <c r="O889" s="1150"/>
      <c r="P889" s="1150"/>
      <c r="Q889" s="1150"/>
      <c r="R889" s="1150"/>
      <c r="S889" s="1150"/>
      <c r="T889" s="1150"/>
      <c r="U889" s="1150"/>
      <c r="V889" s="1150"/>
      <c r="W889" s="1150"/>
      <c r="X889" s="1150"/>
    </row>
    <row r="890" ht="36.75" customHeight="1" spans="1:24">
      <c r="A890" s="1151"/>
      <c r="B890" s="1150"/>
      <c r="C890" s="1150"/>
      <c r="D890" s="1150"/>
      <c r="E890" s="1150"/>
      <c r="F890" s="1150"/>
      <c r="G890" s="1150"/>
      <c r="H890" s="1150"/>
      <c r="I890" s="1150"/>
      <c r="J890" s="1150"/>
      <c r="K890" s="1150"/>
      <c r="L890" s="1150"/>
      <c r="M890" s="1150"/>
      <c r="N890" s="1150"/>
      <c r="O890" s="1150"/>
      <c r="P890" s="1150"/>
      <c r="Q890" s="1150"/>
      <c r="R890" s="1150"/>
      <c r="S890" s="1150"/>
      <c r="T890" s="1150"/>
      <c r="U890" s="1150"/>
      <c r="V890" s="1150"/>
      <c r="W890" s="1150"/>
      <c r="X890" s="1150"/>
    </row>
    <row r="891" ht="36.75" customHeight="1" spans="1:24">
      <c r="A891" s="1151"/>
      <c r="B891" s="1150"/>
      <c r="C891" s="1150"/>
      <c r="D891" s="1150"/>
      <c r="E891" s="1150"/>
      <c r="F891" s="1150"/>
      <c r="G891" s="1150"/>
      <c r="H891" s="1150"/>
      <c r="I891" s="1150"/>
      <c r="J891" s="1150"/>
      <c r="K891" s="1150"/>
      <c r="L891" s="1150"/>
      <c r="M891" s="1150"/>
      <c r="N891" s="1150"/>
      <c r="O891" s="1150"/>
      <c r="P891" s="1150"/>
      <c r="Q891" s="1150"/>
      <c r="R891" s="1150"/>
      <c r="S891" s="1150"/>
      <c r="T891" s="1150"/>
      <c r="U891" s="1150"/>
      <c r="V891" s="1150"/>
      <c r="W891" s="1150"/>
      <c r="X891" s="1150"/>
    </row>
    <row r="892" ht="36.75" customHeight="1" spans="1:24">
      <c r="A892" s="1151"/>
      <c r="B892" s="1150"/>
      <c r="C892" s="1150"/>
      <c r="D892" s="1150"/>
      <c r="E892" s="1150"/>
      <c r="F892" s="1150"/>
      <c r="G892" s="1150"/>
      <c r="H892" s="1150"/>
      <c r="I892" s="1150"/>
      <c r="J892" s="1150"/>
      <c r="K892" s="1150"/>
      <c r="L892" s="1150"/>
      <c r="M892" s="1150"/>
      <c r="N892" s="1150"/>
      <c r="O892" s="1150"/>
      <c r="P892" s="1150"/>
      <c r="Q892" s="1150"/>
      <c r="R892" s="1150"/>
      <c r="S892" s="1150"/>
      <c r="T892" s="1150"/>
      <c r="U892" s="1150"/>
      <c r="V892" s="1150"/>
      <c r="W892" s="1150"/>
      <c r="X892" s="1150"/>
    </row>
    <row r="893" ht="36.75" customHeight="1" spans="1:24">
      <c r="A893" s="1151"/>
      <c r="B893" s="1150"/>
      <c r="C893" s="1150"/>
      <c r="D893" s="1150"/>
      <c r="E893" s="1150"/>
      <c r="F893" s="1150"/>
      <c r="G893" s="1150"/>
      <c r="H893" s="1150"/>
      <c r="I893" s="1150"/>
      <c r="J893" s="1150"/>
      <c r="K893" s="1150"/>
      <c r="L893" s="1150"/>
      <c r="M893" s="1150"/>
      <c r="N893" s="1150"/>
      <c r="O893" s="1150"/>
      <c r="P893" s="1150"/>
      <c r="Q893" s="1150"/>
      <c r="R893" s="1150"/>
      <c r="S893" s="1150"/>
      <c r="T893" s="1150"/>
      <c r="U893" s="1150"/>
      <c r="V893" s="1150"/>
      <c r="W893" s="1150"/>
      <c r="X893" s="1150"/>
    </row>
    <row r="894" ht="36.75" customHeight="1" spans="1:24">
      <c r="A894" s="1151"/>
      <c r="B894" s="1150"/>
      <c r="C894" s="1150"/>
      <c r="D894" s="1150"/>
      <c r="E894" s="1150"/>
      <c r="F894" s="1150"/>
      <c r="G894" s="1150"/>
      <c r="H894" s="1150"/>
      <c r="I894" s="1150"/>
      <c r="J894" s="1150"/>
      <c r="K894" s="1150"/>
      <c r="L894" s="1150"/>
      <c r="M894" s="1150"/>
      <c r="N894" s="1150"/>
      <c r="O894" s="1150"/>
      <c r="P894" s="1150"/>
      <c r="Q894" s="1150"/>
      <c r="R894" s="1150"/>
      <c r="S894" s="1150"/>
      <c r="T894" s="1150"/>
      <c r="U894" s="1150"/>
      <c r="V894" s="1150"/>
      <c r="W894" s="1150"/>
      <c r="X894" s="1150"/>
    </row>
    <row r="895" ht="36.75" customHeight="1" spans="1:24">
      <c r="A895" s="1151"/>
      <c r="B895" s="1150"/>
      <c r="C895" s="1150"/>
      <c r="D895" s="1150"/>
      <c r="E895" s="1150"/>
      <c r="F895" s="1150"/>
      <c r="G895" s="1150"/>
      <c r="H895" s="1150"/>
      <c r="I895" s="1150"/>
      <c r="J895" s="1150"/>
      <c r="K895" s="1150"/>
      <c r="L895" s="1150"/>
      <c r="M895" s="1150"/>
      <c r="N895" s="1150"/>
      <c r="O895" s="1150"/>
      <c r="P895" s="1150"/>
      <c r="Q895" s="1150"/>
      <c r="R895" s="1150"/>
      <c r="S895" s="1150"/>
      <c r="T895" s="1150"/>
      <c r="U895" s="1150"/>
      <c r="V895" s="1150"/>
      <c r="W895" s="1150"/>
      <c r="X895" s="1150"/>
    </row>
    <row r="896" ht="36.75" customHeight="1" spans="1:24">
      <c r="A896" s="1151"/>
      <c r="B896" s="1150"/>
      <c r="C896" s="1150"/>
      <c r="D896" s="1150"/>
      <c r="E896" s="1150"/>
      <c r="F896" s="1150"/>
      <c r="G896" s="1150"/>
      <c r="H896" s="1150"/>
      <c r="I896" s="1150"/>
      <c r="J896" s="1150"/>
      <c r="K896" s="1150"/>
      <c r="L896" s="1150"/>
      <c r="M896" s="1150"/>
      <c r="N896" s="1150"/>
      <c r="O896" s="1150"/>
      <c r="P896" s="1150"/>
      <c r="Q896" s="1150"/>
      <c r="R896" s="1150"/>
      <c r="S896" s="1150"/>
      <c r="T896" s="1150"/>
      <c r="U896" s="1150"/>
      <c r="V896" s="1150"/>
      <c r="W896" s="1150"/>
      <c r="X896" s="1150"/>
    </row>
    <row r="897" ht="36.75" customHeight="1" spans="1:24">
      <c r="A897" s="1151"/>
      <c r="B897" s="1150"/>
      <c r="C897" s="1150"/>
      <c r="D897" s="1150"/>
      <c r="E897" s="1150"/>
      <c r="F897" s="1150"/>
      <c r="G897" s="1150"/>
      <c r="H897" s="1150"/>
      <c r="I897" s="1150"/>
      <c r="J897" s="1150"/>
      <c r="K897" s="1150"/>
      <c r="L897" s="1150"/>
      <c r="M897" s="1150"/>
      <c r="N897" s="1150"/>
      <c r="O897" s="1150"/>
      <c r="P897" s="1150"/>
      <c r="Q897" s="1150"/>
      <c r="R897" s="1150"/>
      <c r="S897" s="1150"/>
      <c r="T897" s="1150"/>
      <c r="U897" s="1150"/>
      <c r="V897" s="1150"/>
      <c r="W897" s="1150"/>
      <c r="X897" s="1150"/>
    </row>
    <row r="898" ht="36.75" customHeight="1" spans="1:24">
      <c r="A898" s="1151"/>
      <c r="B898" s="1150"/>
      <c r="C898" s="1150"/>
      <c r="D898" s="1150"/>
      <c r="E898" s="1150"/>
      <c r="F898" s="1150"/>
      <c r="G898" s="1150"/>
      <c r="H898" s="1150"/>
      <c r="I898" s="1150"/>
      <c r="J898" s="1150"/>
      <c r="K898" s="1150"/>
      <c r="L898" s="1150"/>
      <c r="M898" s="1150"/>
      <c r="N898" s="1150"/>
      <c r="O898" s="1150"/>
      <c r="P898" s="1150"/>
      <c r="Q898" s="1150"/>
      <c r="R898" s="1150"/>
      <c r="S898" s="1150"/>
      <c r="T898" s="1150"/>
      <c r="U898" s="1150"/>
      <c r="V898" s="1150"/>
      <c r="W898" s="1150"/>
      <c r="X898" s="1150"/>
    </row>
    <row r="899" ht="36.75" customHeight="1" spans="1:24">
      <c r="A899" s="1151"/>
      <c r="B899" s="1150"/>
      <c r="C899" s="1150"/>
      <c r="D899" s="1150"/>
      <c r="E899" s="1150"/>
      <c r="F899" s="1150"/>
      <c r="G899" s="1150"/>
      <c r="H899" s="1150"/>
      <c r="I899" s="1150"/>
      <c r="J899" s="1150"/>
      <c r="K899" s="1150"/>
      <c r="L899" s="1150"/>
      <c r="M899" s="1150"/>
      <c r="N899" s="1150"/>
      <c r="O899" s="1150"/>
      <c r="P899" s="1150"/>
      <c r="Q899" s="1150"/>
      <c r="R899" s="1150"/>
      <c r="S899" s="1150"/>
      <c r="T899" s="1150"/>
      <c r="U899" s="1150"/>
      <c r="V899" s="1150"/>
      <c r="W899" s="1150"/>
      <c r="X899" s="1150"/>
    </row>
    <row r="900" ht="36.75" customHeight="1" spans="1:24">
      <c r="A900" s="1151"/>
      <c r="B900" s="1150"/>
      <c r="C900" s="1150"/>
      <c r="D900" s="1150"/>
      <c r="E900" s="1150"/>
      <c r="F900" s="1150"/>
      <c r="G900" s="1150"/>
      <c r="H900" s="1150"/>
      <c r="I900" s="1150"/>
      <c r="J900" s="1150"/>
      <c r="K900" s="1150"/>
      <c r="L900" s="1150"/>
      <c r="M900" s="1150"/>
      <c r="N900" s="1150"/>
      <c r="O900" s="1150"/>
      <c r="P900" s="1150"/>
      <c r="Q900" s="1150"/>
      <c r="R900" s="1150"/>
      <c r="S900" s="1150"/>
      <c r="T900" s="1150"/>
      <c r="U900" s="1150"/>
      <c r="V900" s="1150"/>
      <c r="W900" s="1150"/>
      <c r="X900" s="1150"/>
    </row>
    <row r="901" ht="36.75" customHeight="1" spans="1:24">
      <c r="A901" s="1151"/>
      <c r="B901" s="1150"/>
      <c r="C901" s="1150"/>
      <c r="D901" s="1150"/>
      <c r="E901" s="1150"/>
      <c r="F901" s="1150"/>
      <c r="G901" s="1150"/>
      <c r="H901" s="1150"/>
      <c r="I901" s="1150"/>
      <c r="J901" s="1150"/>
      <c r="K901" s="1150"/>
      <c r="L901" s="1150"/>
      <c r="M901" s="1150"/>
      <c r="N901" s="1150"/>
      <c r="O901" s="1150"/>
      <c r="P901" s="1150"/>
      <c r="Q901" s="1150"/>
      <c r="R901" s="1150"/>
      <c r="S901" s="1150"/>
      <c r="T901" s="1150"/>
      <c r="U901" s="1150"/>
      <c r="V901" s="1150"/>
      <c r="W901" s="1150"/>
      <c r="X901" s="1150"/>
    </row>
    <row r="902" ht="36.75" customHeight="1" spans="1:24">
      <c r="A902" s="1151"/>
      <c r="B902" s="1150"/>
      <c r="C902" s="1150"/>
      <c r="D902" s="1150"/>
      <c r="E902" s="1150"/>
      <c r="F902" s="1150"/>
      <c r="G902" s="1150"/>
      <c r="H902" s="1150"/>
      <c r="I902" s="1150"/>
      <c r="J902" s="1150"/>
      <c r="K902" s="1150"/>
      <c r="L902" s="1150"/>
      <c r="M902" s="1150"/>
      <c r="N902" s="1150"/>
      <c r="O902" s="1150"/>
      <c r="P902" s="1150"/>
      <c r="Q902" s="1150"/>
      <c r="R902" s="1150"/>
      <c r="S902" s="1150"/>
      <c r="T902" s="1150"/>
      <c r="U902" s="1150"/>
      <c r="V902" s="1150"/>
      <c r="W902" s="1150"/>
      <c r="X902" s="1150"/>
    </row>
    <row r="903" ht="36.75" customHeight="1" spans="1:24">
      <c r="A903" s="1151"/>
      <c r="B903" s="1150"/>
      <c r="C903" s="1150"/>
      <c r="D903" s="1150"/>
      <c r="E903" s="1150"/>
      <c r="F903" s="1150"/>
      <c r="G903" s="1150"/>
      <c r="H903" s="1150"/>
      <c r="I903" s="1150"/>
      <c r="J903" s="1150"/>
      <c r="K903" s="1150"/>
      <c r="L903" s="1150"/>
      <c r="M903" s="1150"/>
      <c r="N903" s="1150"/>
      <c r="O903" s="1150"/>
      <c r="P903" s="1150"/>
      <c r="Q903" s="1150"/>
      <c r="R903" s="1150"/>
      <c r="S903" s="1150"/>
      <c r="T903" s="1150"/>
      <c r="U903" s="1150"/>
      <c r="V903" s="1150"/>
      <c r="W903" s="1150"/>
      <c r="X903" s="1150"/>
    </row>
    <row r="904" ht="36.75" customHeight="1" spans="1:24">
      <c r="A904" s="1151"/>
      <c r="B904" s="1150"/>
      <c r="C904" s="1150"/>
      <c r="D904" s="1150"/>
      <c r="E904" s="1150"/>
      <c r="F904" s="1150"/>
      <c r="G904" s="1150"/>
      <c r="H904" s="1150"/>
      <c r="I904" s="1150"/>
      <c r="J904" s="1150"/>
      <c r="K904" s="1150"/>
      <c r="L904" s="1150"/>
      <c r="M904" s="1150"/>
      <c r="N904" s="1150"/>
      <c r="O904" s="1150"/>
      <c r="P904" s="1150"/>
      <c r="Q904" s="1150"/>
      <c r="R904" s="1150"/>
      <c r="S904" s="1150"/>
      <c r="T904" s="1150"/>
      <c r="U904" s="1150"/>
      <c r="V904" s="1150"/>
      <c r="W904" s="1150"/>
      <c r="X904" s="1150"/>
    </row>
    <row r="905" ht="36.75" customHeight="1" spans="1:24">
      <c r="A905" s="1151"/>
      <c r="B905" s="1150"/>
      <c r="C905" s="1150"/>
      <c r="D905" s="1150"/>
      <c r="E905" s="1150"/>
      <c r="F905" s="1150"/>
      <c r="G905" s="1150"/>
      <c r="H905" s="1150"/>
      <c r="I905" s="1150"/>
      <c r="J905" s="1150"/>
      <c r="K905" s="1150"/>
      <c r="L905" s="1150"/>
      <c r="M905" s="1150"/>
      <c r="N905" s="1150"/>
      <c r="O905" s="1150"/>
      <c r="P905" s="1150"/>
      <c r="Q905" s="1150"/>
      <c r="R905" s="1150"/>
      <c r="S905" s="1150"/>
      <c r="T905" s="1150"/>
      <c r="U905" s="1150"/>
      <c r="V905" s="1150"/>
      <c r="W905" s="1150"/>
      <c r="X905" s="1150"/>
    </row>
    <row r="906" ht="36.75" customHeight="1" spans="1:24">
      <c r="A906" s="1151"/>
      <c r="B906" s="1150"/>
      <c r="C906" s="1150"/>
      <c r="D906" s="1150"/>
      <c r="E906" s="1150"/>
      <c r="F906" s="1150"/>
      <c r="G906" s="1150"/>
      <c r="H906" s="1150"/>
      <c r="I906" s="1150"/>
      <c r="J906" s="1150"/>
      <c r="K906" s="1150"/>
      <c r="L906" s="1150"/>
      <c r="M906" s="1150"/>
      <c r="N906" s="1150"/>
      <c r="O906" s="1150"/>
      <c r="P906" s="1150"/>
      <c r="Q906" s="1150"/>
      <c r="R906" s="1150"/>
      <c r="S906" s="1150"/>
      <c r="T906" s="1150"/>
      <c r="U906" s="1150"/>
      <c r="V906" s="1150"/>
      <c r="W906" s="1150"/>
      <c r="X906" s="1150"/>
    </row>
    <row r="907" ht="36.75" customHeight="1" spans="1:24">
      <c r="A907" s="1151"/>
      <c r="B907" s="1150"/>
      <c r="C907" s="1150"/>
      <c r="D907" s="1150"/>
      <c r="E907" s="1150"/>
      <c r="F907" s="1150"/>
      <c r="G907" s="1150"/>
      <c r="H907" s="1150"/>
      <c r="I907" s="1150"/>
      <c r="J907" s="1150"/>
      <c r="K907" s="1150"/>
      <c r="L907" s="1150"/>
      <c r="M907" s="1150"/>
      <c r="N907" s="1150"/>
      <c r="O907" s="1150"/>
      <c r="P907" s="1150"/>
      <c r="Q907" s="1150"/>
      <c r="R907" s="1150"/>
      <c r="S907" s="1150"/>
      <c r="T907" s="1150"/>
      <c r="U907" s="1150"/>
      <c r="V907" s="1150"/>
      <c r="W907" s="1150"/>
      <c r="X907" s="1150"/>
    </row>
    <row r="908" ht="36.75" customHeight="1" spans="1:24">
      <c r="A908" s="1151"/>
      <c r="B908" s="1150"/>
      <c r="C908" s="1150"/>
      <c r="D908" s="1150"/>
      <c r="E908" s="1150"/>
      <c r="F908" s="1150"/>
      <c r="G908" s="1150"/>
      <c r="H908" s="1150"/>
      <c r="I908" s="1150"/>
      <c r="J908" s="1150"/>
      <c r="K908" s="1150"/>
      <c r="L908" s="1150"/>
      <c r="M908" s="1150"/>
      <c r="N908" s="1150"/>
      <c r="O908" s="1150"/>
      <c r="P908" s="1150"/>
      <c r="Q908" s="1150"/>
      <c r="R908" s="1150"/>
      <c r="S908" s="1150"/>
      <c r="T908" s="1150"/>
      <c r="U908" s="1150"/>
      <c r="V908" s="1150"/>
      <c r="W908" s="1150"/>
      <c r="X908" s="1150"/>
    </row>
    <row r="909" ht="36.75" customHeight="1" spans="1:24">
      <c r="A909" s="1151"/>
      <c r="B909" s="1150"/>
      <c r="C909" s="1150"/>
      <c r="D909" s="1150"/>
      <c r="E909" s="1150"/>
      <c r="F909" s="1150"/>
      <c r="G909" s="1150"/>
      <c r="H909" s="1150"/>
      <c r="I909" s="1150"/>
      <c r="J909" s="1150"/>
      <c r="K909" s="1150"/>
      <c r="L909" s="1150"/>
      <c r="M909" s="1150"/>
      <c r="N909" s="1150"/>
      <c r="O909" s="1150"/>
      <c r="P909" s="1150"/>
      <c r="Q909" s="1150"/>
      <c r="R909" s="1150"/>
      <c r="S909" s="1150"/>
      <c r="T909" s="1150"/>
      <c r="U909" s="1150"/>
      <c r="V909" s="1150"/>
      <c r="W909" s="1150"/>
      <c r="X909" s="1150"/>
    </row>
    <row r="910" ht="36.75" customHeight="1" spans="1:24">
      <c r="A910" s="1151"/>
      <c r="B910" s="1150"/>
      <c r="C910" s="1150"/>
      <c r="D910" s="1150"/>
      <c r="E910" s="1150"/>
      <c r="F910" s="1150"/>
      <c r="G910" s="1150"/>
      <c r="H910" s="1150"/>
      <c r="I910" s="1150"/>
      <c r="J910" s="1150"/>
      <c r="K910" s="1150"/>
      <c r="L910" s="1150"/>
      <c r="M910" s="1150"/>
      <c r="N910" s="1150"/>
      <c r="O910" s="1150"/>
      <c r="P910" s="1150"/>
      <c r="Q910" s="1150"/>
      <c r="R910" s="1150"/>
      <c r="S910" s="1150"/>
      <c r="T910" s="1150"/>
      <c r="U910" s="1150"/>
      <c r="V910" s="1150"/>
      <c r="W910" s="1150"/>
      <c r="X910" s="1150"/>
    </row>
    <row r="911" ht="36.75" customHeight="1" spans="1:24">
      <c r="A911" s="1151"/>
      <c r="B911" s="1150"/>
      <c r="C911" s="1150"/>
      <c r="D911" s="1150"/>
      <c r="E911" s="1150"/>
      <c r="F911" s="1150"/>
      <c r="G911" s="1150"/>
      <c r="H911" s="1150"/>
      <c r="I911" s="1150"/>
      <c r="J911" s="1150"/>
      <c r="K911" s="1150"/>
      <c r="L911" s="1150"/>
      <c r="M911" s="1150"/>
      <c r="N911" s="1150"/>
      <c r="O911" s="1150"/>
      <c r="P911" s="1150"/>
      <c r="Q911" s="1150"/>
      <c r="R911" s="1150"/>
      <c r="S911" s="1150"/>
      <c r="T911" s="1150"/>
      <c r="U911" s="1150"/>
      <c r="V911" s="1150"/>
      <c r="W911" s="1150"/>
      <c r="X911" s="1150"/>
    </row>
    <row r="912" ht="36.75" customHeight="1" spans="1:24">
      <c r="A912" s="1151"/>
      <c r="B912" s="1150"/>
      <c r="C912" s="1150"/>
      <c r="D912" s="1150"/>
      <c r="E912" s="1150"/>
      <c r="F912" s="1150"/>
      <c r="G912" s="1150"/>
      <c r="H912" s="1150"/>
      <c r="I912" s="1150"/>
      <c r="J912" s="1150"/>
      <c r="K912" s="1150"/>
      <c r="L912" s="1150"/>
      <c r="M912" s="1150"/>
      <c r="N912" s="1150"/>
      <c r="O912" s="1150"/>
      <c r="P912" s="1150"/>
      <c r="Q912" s="1150"/>
      <c r="R912" s="1150"/>
      <c r="S912" s="1150"/>
      <c r="T912" s="1150"/>
      <c r="U912" s="1150"/>
      <c r="V912" s="1150"/>
      <c r="W912" s="1150"/>
      <c r="X912" s="1150"/>
    </row>
    <row r="913" ht="36.75" customHeight="1" spans="1:24">
      <c r="A913" s="1151"/>
      <c r="B913" s="1150"/>
      <c r="C913" s="1150"/>
      <c r="D913" s="1150"/>
      <c r="E913" s="1150"/>
      <c r="F913" s="1150"/>
      <c r="G913" s="1150"/>
      <c r="H913" s="1150"/>
      <c r="I913" s="1150"/>
      <c r="J913" s="1150"/>
      <c r="K913" s="1150"/>
      <c r="L913" s="1150"/>
      <c r="M913" s="1150"/>
      <c r="N913" s="1150"/>
      <c r="O913" s="1150"/>
      <c r="P913" s="1150"/>
      <c r="Q913" s="1150"/>
      <c r="R913" s="1150"/>
      <c r="S913" s="1150"/>
      <c r="T913" s="1150"/>
      <c r="U913" s="1150"/>
      <c r="V913" s="1150"/>
      <c r="W913" s="1150"/>
      <c r="X913" s="1150"/>
    </row>
    <row r="914" ht="36.75" customHeight="1" spans="1:24">
      <c r="A914" s="1151"/>
      <c r="B914" s="1150"/>
      <c r="C914" s="1150"/>
      <c r="D914" s="1150"/>
      <c r="E914" s="1150"/>
      <c r="F914" s="1150"/>
      <c r="G914" s="1150"/>
      <c r="H914" s="1150"/>
      <c r="I914" s="1150"/>
      <c r="J914" s="1150"/>
      <c r="K914" s="1150"/>
      <c r="L914" s="1150"/>
      <c r="M914" s="1150"/>
      <c r="N914" s="1150"/>
      <c r="O914" s="1150"/>
      <c r="P914" s="1150"/>
      <c r="Q914" s="1150"/>
      <c r="R914" s="1150"/>
      <c r="S914" s="1150"/>
      <c r="T914" s="1150"/>
      <c r="U914" s="1150"/>
      <c r="V914" s="1150"/>
      <c r="W914" s="1150"/>
      <c r="X914" s="1150"/>
    </row>
    <row r="915" ht="36.75" customHeight="1" spans="1:24">
      <c r="A915" s="1151"/>
      <c r="B915" s="1150"/>
      <c r="C915" s="1150"/>
      <c r="D915" s="1150"/>
      <c r="E915" s="1150"/>
      <c r="F915" s="1150"/>
      <c r="G915" s="1150"/>
      <c r="H915" s="1150"/>
      <c r="I915" s="1150"/>
      <c r="J915" s="1150"/>
      <c r="K915" s="1150"/>
      <c r="L915" s="1150"/>
      <c r="M915" s="1150"/>
      <c r="N915" s="1150"/>
      <c r="O915" s="1150"/>
      <c r="P915" s="1150"/>
      <c r="Q915" s="1150"/>
      <c r="R915" s="1150"/>
      <c r="S915" s="1150"/>
      <c r="T915" s="1150"/>
      <c r="U915" s="1150"/>
      <c r="V915" s="1150"/>
      <c r="W915" s="1150"/>
      <c r="X915" s="1150"/>
    </row>
    <row r="916" ht="36.75" customHeight="1" spans="1:24">
      <c r="A916" s="1151"/>
      <c r="B916" s="1150"/>
      <c r="C916" s="1150"/>
      <c r="D916" s="1150"/>
      <c r="E916" s="1150"/>
      <c r="F916" s="1150"/>
      <c r="G916" s="1150"/>
      <c r="H916" s="1150"/>
      <c r="I916" s="1150"/>
      <c r="J916" s="1150"/>
      <c r="K916" s="1150"/>
      <c r="L916" s="1150"/>
      <c r="M916" s="1150"/>
      <c r="N916" s="1150"/>
      <c r="O916" s="1150"/>
      <c r="P916" s="1150"/>
      <c r="Q916" s="1150"/>
      <c r="R916" s="1150"/>
      <c r="S916" s="1150"/>
      <c r="T916" s="1150"/>
      <c r="U916" s="1150"/>
      <c r="V916" s="1150"/>
      <c r="W916" s="1150"/>
      <c r="X916" s="1150"/>
    </row>
    <row r="917" ht="36.75" customHeight="1" spans="1:24">
      <c r="A917" s="1151"/>
      <c r="B917" s="1150"/>
      <c r="C917" s="1150"/>
      <c r="D917" s="1150"/>
      <c r="E917" s="1150"/>
      <c r="F917" s="1150"/>
      <c r="G917" s="1150"/>
      <c r="H917" s="1150"/>
      <c r="I917" s="1150"/>
      <c r="J917" s="1150"/>
      <c r="K917" s="1150"/>
      <c r="L917" s="1150"/>
      <c r="M917" s="1150"/>
      <c r="N917" s="1150"/>
      <c r="O917" s="1150"/>
      <c r="P917" s="1150"/>
      <c r="Q917" s="1150"/>
      <c r="R917" s="1150"/>
      <c r="S917" s="1150"/>
      <c r="T917" s="1150"/>
      <c r="U917" s="1150"/>
      <c r="V917" s="1150"/>
      <c r="W917" s="1150"/>
      <c r="X917" s="1150"/>
    </row>
    <row r="918" ht="36.75" customHeight="1" spans="1:24">
      <c r="A918" s="1151"/>
      <c r="B918" s="1150"/>
      <c r="C918" s="1150"/>
      <c r="D918" s="1150"/>
      <c r="E918" s="1150"/>
      <c r="F918" s="1150"/>
      <c r="G918" s="1150"/>
      <c r="H918" s="1150"/>
      <c r="I918" s="1150"/>
      <c r="J918" s="1150"/>
      <c r="K918" s="1150"/>
      <c r="L918" s="1150"/>
      <c r="M918" s="1150"/>
      <c r="N918" s="1150"/>
      <c r="O918" s="1150"/>
      <c r="P918" s="1150"/>
      <c r="Q918" s="1150"/>
      <c r="R918" s="1150"/>
      <c r="S918" s="1150"/>
      <c r="T918" s="1150"/>
      <c r="U918" s="1150"/>
      <c r="V918" s="1150"/>
      <c r="W918" s="1150"/>
      <c r="X918" s="1150"/>
    </row>
    <row r="919" ht="36.75" customHeight="1" spans="1:24">
      <c r="A919" s="1151"/>
      <c r="B919" s="1150"/>
      <c r="C919" s="1150"/>
      <c r="D919" s="1150"/>
      <c r="E919" s="1150"/>
      <c r="F919" s="1150"/>
      <c r="G919" s="1150"/>
      <c r="H919" s="1150"/>
      <c r="I919" s="1150"/>
      <c r="J919" s="1150"/>
      <c r="K919" s="1150"/>
      <c r="L919" s="1150"/>
      <c r="M919" s="1150"/>
      <c r="N919" s="1150"/>
      <c r="O919" s="1150"/>
      <c r="P919" s="1150"/>
      <c r="Q919" s="1150"/>
      <c r="R919" s="1150"/>
      <c r="S919" s="1150"/>
      <c r="T919" s="1150"/>
      <c r="U919" s="1150"/>
      <c r="V919" s="1150"/>
      <c r="W919" s="1150"/>
      <c r="X919" s="1150"/>
    </row>
    <row r="920" ht="36.75" customHeight="1" spans="1:24">
      <c r="A920" s="1151"/>
      <c r="B920" s="1150"/>
      <c r="C920" s="1150"/>
      <c r="D920" s="1150"/>
      <c r="E920" s="1150"/>
      <c r="F920" s="1150"/>
      <c r="G920" s="1150"/>
      <c r="H920" s="1150"/>
      <c r="I920" s="1150"/>
      <c r="J920" s="1150"/>
      <c r="K920" s="1150"/>
      <c r="L920" s="1150"/>
      <c r="M920" s="1150"/>
      <c r="N920" s="1150"/>
      <c r="O920" s="1150"/>
      <c r="P920" s="1150"/>
      <c r="Q920" s="1150"/>
      <c r="R920" s="1150"/>
      <c r="S920" s="1150"/>
      <c r="T920" s="1150"/>
      <c r="U920" s="1150"/>
      <c r="V920" s="1150"/>
      <c r="W920" s="1150"/>
      <c r="X920" s="1150"/>
    </row>
    <row r="921" ht="36.75" customHeight="1" spans="1:24">
      <c r="A921" s="1151"/>
      <c r="B921" s="1150"/>
      <c r="C921" s="1150"/>
      <c r="D921" s="1150"/>
      <c r="E921" s="1150"/>
      <c r="F921" s="1150"/>
      <c r="G921" s="1150"/>
      <c r="H921" s="1150"/>
      <c r="I921" s="1150"/>
      <c r="J921" s="1150"/>
      <c r="K921" s="1150"/>
      <c r="L921" s="1150"/>
      <c r="M921" s="1150"/>
      <c r="N921" s="1150"/>
      <c r="O921" s="1150"/>
      <c r="P921" s="1150"/>
      <c r="Q921" s="1150"/>
      <c r="R921" s="1150"/>
      <c r="S921" s="1150"/>
      <c r="T921" s="1150"/>
      <c r="U921" s="1150"/>
      <c r="V921" s="1150"/>
      <c r="W921" s="1150"/>
      <c r="X921" s="1150"/>
    </row>
    <row r="922" ht="36.75" customHeight="1" spans="1:24">
      <c r="A922" s="1151"/>
      <c r="B922" s="1150"/>
      <c r="C922" s="1150"/>
      <c r="D922" s="1150"/>
      <c r="E922" s="1150"/>
      <c r="F922" s="1150"/>
      <c r="G922" s="1150"/>
      <c r="H922" s="1150"/>
      <c r="I922" s="1150"/>
      <c r="J922" s="1150"/>
      <c r="K922" s="1150"/>
      <c r="L922" s="1150"/>
      <c r="M922" s="1150"/>
      <c r="N922" s="1150"/>
      <c r="O922" s="1150"/>
      <c r="P922" s="1150"/>
      <c r="Q922" s="1150"/>
      <c r="R922" s="1150"/>
      <c r="S922" s="1150"/>
      <c r="T922" s="1150"/>
      <c r="U922" s="1150"/>
      <c r="V922" s="1150"/>
      <c r="W922" s="1150"/>
      <c r="X922" s="1150"/>
    </row>
    <row r="923" ht="36.75" customHeight="1" spans="1:24">
      <c r="A923" s="1151"/>
      <c r="B923" s="1150"/>
      <c r="C923" s="1150"/>
      <c r="D923" s="1150"/>
      <c r="E923" s="1150"/>
      <c r="F923" s="1150"/>
      <c r="G923" s="1150"/>
      <c r="H923" s="1150"/>
      <c r="I923" s="1150"/>
      <c r="J923" s="1150"/>
      <c r="K923" s="1150"/>
      <c r="L923" s="1150"/>
      <c r="M923" s="1150"/>
      <c r="N923" s="1150"/>
      <c r="O923" s="1150"/>
      <c r="P923" s="1150"/>
      <c r="Q923" s="1150"/>
      <c r="R923" s="1150"/>
      <c r="S923" s="1150"/>
      <c r="T923" s="1150"/>
      <c r="U923" s="1150"/>
      <c r="V923" s="1150"/>
      <c r="W923" s="1150"/>
      <c r="X923" s="1150"/>
    </row>
    <row r="924" ht="36.75" customHeight="1" spans="1:24">
      <c r="A924" s="1151"/>
      <c r="B924" s="1150"/>
      <c r="C924" s="1150"/>
      <c r="D924" s="1150"/>
      <c r="E924" s="1150"/>
      <c r="F924" s="1150"/>
      <c r="G924" s="1150"/>
      <c r="H924" s="1150"/>
      <c r="I924" s="1150"/>
      <c r="J924" s="1150"/>
      <c r="K924" s="1150"/>
      <c r="L924" s="1150"/>
      <c r="M924" s="1150"/>
      <c r="N924" s="1150"/>
      <c r="O924" s="1150"/>
      <c r="P924" s="1150"/>
      <c r="Q924" s="1150"/>
      <c r="R924" s="1150"/>
      <c r="S924" s="1150"/>
      <c r="T924" s="1150"/>
      <c r="U924" s="1150"/>
      <c r="V924" s="1150"/>
      <c r="W924" s="1150"/>
      <c r="X924" s="1150"/>
    </row>
    <row r="925" ht="36.75" customHeight="1" spans="1:24">
      <c r="A925" s="1151"/>
      <c r="B925" s="1150"/>
      <c r="C925" s="1150"/>
      <c r="D925" s="1150"/>
      <c r="E925" s="1150"/>
      <c r="F925" s="1150"/>
      <c r="G925" s="1150"/>
      <c r="H925" s="1150"/>
      <c r="I925" s="1150"/>
      <c r="J925" s="1150"/>
      <c r="K925" s="1150"/>
      <c r="L925" s="1150"/>
      <c r="M925" s="1150"/>
      <c r="N925" s="1150"/>
      <c r="O925" s="1150"/>
      <c r="P925" s="1150"/>
      <c r="Q925" s="1150"/>
      <c r="R925" s="1150"/>
      <c r="S925" s="1150"/>
      <c r="T925" s="1150"/>
      <c r="U925" s="1150"/>
      <c r="V925" s="1150"/>
      <c r="W925" s="1150"/>
      <c r="X925" s="1150"/>
    </row>
    <row r="926" ht="36.75" customHeight="1" spans="1:24">
      <c r="A926" s="1151"/>
      <c r="B926" s="1150"/>
      <c r="C926" s="1150"/>
      <c r="D926" s="1150"/>
      <c r="E926" s="1150"/>
      <c r="F926" s="1150"/>
      <c r="G926" s="1150"/>
      <c r="H926" s="1150"/>
      <c r="I926" s="1150"/>
      <c r="J926" s="1150"/>
      <c r="K926" s="1150"/>
      <c r="L926" s="1150"/>
      <c r="M926" s="1150"/>
      <c r="N926" s="1150"/>
      <c r="O926" s="1150"/>
      <c r="P926" s="1150"/>
      <c r="Q926" s="1150"/>
      <c r="R926" s="1150"/>
      <c r="S926" s="1150"/>
      <c r="T926" s="1150"/>
      <c r="U926" s="1150"/>
      <c r="V926" s="1150"/>
      <c r="W926" s="1150"/>
      <c r="X926" s="1150"/>
    </row>
    <row r="927" ht="36.75" customHeight="1" spans="1:24">
      <c r="A927" s="1151"/>
      <c r="B927" s="1150"/>
      <c r="C927" s="1150"/>
      <c r="D927" s="1150"/>
      <c r="E927" s="1150"/>
      <c r="F927" s="1150"/>
      <c r="G927" s="1150"/>
      <c r="H927" s="1150"/>
      <c r="I927" s="1150"/>
      <c r="J927" s="1150"/>
      <c r="K927" s="1150"/>
      <c r="L927" s="1150"/>
      <c r="M927" s="1150"/>
      <c r="N927" s="1150"/>
      <c r="O927" s="1150"/>
      <c r="P927" s="1150"/>
      <c r="Q927" s="1150"/>
      <c r="R927" s="1150"/>
      <c r="S927" s="1150"/>
      <c r="T927" s="1150"/>
      <c r="U927" s="1150"/>
      <c r="V927" s="1150"/>
      <c r="W927" s="1150"/>
      <c r="X927" s="1150"/>
    </row>
    <row r="928" ht="36.75" customHeight="1" spans="1:24">
      <c r="A928" s="1151"/>
      <c r="B928" s="1150"/>
      <c r="C928" s="1150"/>
      <c r="D928" s="1150"/>
      <c r="E928" s="1150"/>
      <c r="F928" s="1150"/>
      <c r="G928" s="1150"/>
      <c r="H928" s="1150"/>
      <c r="I928" s="1150"/>
      <c r="J928" s="1150"/>
      <c r="K928" s="1150"/>
      <c r="L928" s="1150"/>
      <c r="M928" s="1150"/>
      <c r="N928" s="1150"/>
      <c r="O928" s="1150"/>
      <c r="P928" s="1150"/>
      <c r="Q928" s="1150"/>
      <c r="R928" s="1150"/>
      <c r="S928" s="1150"/>
      <c r="T928" s="1150"/>
      <c r="U928" s="1150"/>
      <c r="V928" s="1150"/>
      <c r="W928" s="1150"/>
      <c r="X928" s="1150"/>
    </row>
    <row r="929" ht="36.75" customHeight="1" spans="1:24">
      <c r="A929" s="1151"/>
      <c r="B929" s="1150"/>
      <c r="C929" s="1150"/>
      <c r="D929" s="1150"/>
      <c r="E929" s="1150"/>
      <c r="F929" s="1150"/>
      <c r="G929" s="1150"/>
      <c r="H929" s="1150"/>
      <c r="I929" s="1150"/>
      <c r="J929" s="1150"/>
      <c r="K929" s="1150"/>
      <c r="L929" s="1150"/>
      <c r="M929" s="1150"/>
      <c r="N929" s="1150"/>
      <c r="O929" s="1150"/>
      <c r="P929" s="1150"/>
      <c r="Q929" s="1150"/>
      <c r="R929" s="1150"/>
      <c r="S929" s="1150"/>
      <c r="T929" s="1150"/>
      <c r="U929" s="1150"/>
      <c r="V929" s="1150"/>
      <c r="W929" s="1150"/>
      <c r="X929" s="1150"/>
    </row>
    <row r="930" ht="36.75" customHeight="1" spans="1:24">
      <c r="A930" s="1151"/>
      <c r="B930" s="1150"/>
      <c r="C930" s="1150"/>
      <c r="D930" s="1150"/>
      <c r="E930" s="1150"/>
      <c r="F930" s="1150"/>
      <c r="G930" s="1150"/>
      <c r="H930" s="1150"/>
      <c r="I930" s="1150"/>
      <c r="J930" s="1150"/>
      <c r="K930" s="1150"/>
      <c r="L930" s="1150"/>
      <c r="M930" s="1150"/>
      <c r="N930" s="1150"/>
      <c r="O930" s="1150"/>
      <c r="P930" s="1150"/>
      <c r="Q930" s="1150"/>
      <c r="R930" s="1150"/>
      <c r="S930" s="1150"/>
      <c r="T930" s="1150"/>
      <c r="U930" s="1150"/>
      <c r="V930" s="1150"/>
      <c r="W930" s="1150"/>
      <c r="X930" s="1150"/>
    </row>
    <row r="931" ht="36.75" customHeight="1" spans="1:24">
      <c r="A931" s="1151"/>
      <c r="B931" s="1150"/>
      <c r="C931" s="1150"/>
      <c r="D931" s="1150"/>
      <c r="E931" s="1150"/>
      <c r="F931" s="1150"/>
      <c r="G931" s="1150"/>
      <c r="H931" s="1150"/>
      <c r="I931" s="1150"/>
      <c r="J931" s="1150"/>
      <c r="K931" s="1150"/>
      <c r="L931" s="1150"/>
      <c r="M931" s="1150"/>
      <c r="N931" s="1150"/>
      <c r="O931" s="1150"/>
      <c r="P931" s="1150"/>
      <c r="Q931" s="1150"/>
      <c r="R931" s="1150"/>
      <c r="S931" s="1150"/>
      <c r="T931" s="1150"/>
      <c r="U931" s="1150"/>
      <c r="V931" s="1150"/>
      <c r="W931" s="1150"/>
      <c r="X931" s="1150"/>
    </row>
    <row r="932" ht="36.75" customHeight="1" spans="1:24">
      <c r="A932" s="1151"/>
      <c r="B932" s="1150"/>
      <c r="C932" s="1150"/>
      <c r="D932" s="1150"/>
      <c r="E932" s="1150"/>
      <c r="F932" s="1150"/>
      <c r="G932" s="1150"/>
      <c r="H932" s="1150"/>
      <c r="I932" s="1150"/>
      <c r="J932" s="1150"/>
      <c r="K932" s="1150"/>
      <c r="L932" s="1150"/>
      <c r="M932" s="1150"/>
      <c r="N932" s="1150"/>
      <c r="O932" s="1150"/>
      <c r="P932" s="1150"/>
      <c r="Q932" s="1150"/>
      <c r="R932" s="1150"/>
      <c r="S932" s="1150"/>
      <c r="T932" s="1150"/>
      <c r="U932" s="1150"/>
      <c r="V932" s="1150"/>
      <c r="W932" s="1150"/>
      <c r="X932" s="1150"/>
    </row>
    <row r="933" ht="36.75" customHeight="1" spans="1:24">
      <c r="A933" s="1151"/>
      <c r="B933" s="1150"/>
      <c r="C933" s="1150"/>
      <c r="D933" s="1150"/>
      <c r="E933" s="1150"/>
      <c r="F933" s="1150"/>
      <c r="G933" s="1150"/>
      <c r="H933" s="1150"/>
      <c r="I933" s="1150"/>
      <c r="J933" s="1150"/>
      <c r="K933" s="1150"/>
      <c r="L933" s="1150"/>
      <c r="M933" s="1150"/>
      <c r="N933" s="1150"/>
      <c r="O933" s="1150"/>
      <c r="P933" s="1150"/>
      <c r="Q933" s="1150"/>
      <c r="R933" s="1150"/>
      <c r="S933" s="1150"/>
      <c r="T933" s="1150"/>
      <c r="U933" s="1150"/>
      <c r="V933" s="1150"/>
      <c r="W933" s="1150"/>
      <c r="X933" s="1150"/>
    </row>
    <row r="934" ht="36.75" customHeight="1" spans="1:24">
      <c r="A934" s="1151"/>
      <c r="B934" s="1150"/>
      <c r="C934" s="1150"/>
      <c r="D934" s="1150"/>
      <c r="E934" s="1150"/>
      <c r="F934" s="1150"/>
      <c r="G934" s="1150"/>
      <c r="H934" s="1150"/>
      <c r="I934" s="1150"/>
      <c r="J934" s="1150"/>
      <c r="K934" s="1150"/>
      <c r="L934" s="1150"/>
      <c r="M934" s="1150"/>
      <c r="N934" s="1150"/>
      <c r="O934" s="1150"/>
      <c r="P934" s="1150"/>
      <c r="Q934" s="1150"/>
      <c r="R934" s="1150"/>
      <c r="S934" s="1150"/>
      <c r="T934" s="1150"/>
      <c r="U934" s="1150"/>
      <c r="V934" s="1150"/>
      <c r="W934" s="1150"/>
      <c r="X934" s="1150"/>
    </row>
    <row r="935" ht="36.75" customHeight="1" spans="1:24">
      <c r="A935" s="1151"/>
      <c r="B935" s="1150"/>
      <c r="C935" s="1150"/>
      <c r="D935" s="1150"/>
      <c r="E935" s="1150"/>
      <c r="F935" s="1150"/>
      <c r="G935" s="1150"/>
      <c r="H935" s="1150"/>
      <c r="I935" s="1150"/>
      <c r="J935" s="1150"/>
      <c r="K935" s="1150"/>
      <c r="L935" s="1150"/>
      <c r="M935" s="1150"/>
      <c r="N935" s="1150"/>
      <c r="O935" s="1150"/>
      <c r="P935" s="1150"/>
      <c r="Q935" s="1150"/>
      <c r="R935" s="1150"/>
      <c r="S935" s="1150"/>
      <c r="T935" s="1150"/>
      <c r="U935" s="1150"/>
      <c r="V935" s="1150"/>
      <c r="W935" s="1150"/>
      <c r="X935" s="1150"/>
    </row>
    <row r="936" ht="36.75" customHeight="1" spans="1:24">
      <c r="A936" s="1151"/>
      <c r="B936" s="1150"/>
      <c r="C936" s="1150"/>
      <c r="D936" s="1150"/>
      <c r="E936" s="1150"/>
      <c r="F936" s="1150"/>
      <c r="G936" s="1150"/>
      <c r="H936" s="1150"/>
      <c r="I936" s="1150"/>
      <c r="J936" s="1150"/>
      <c r="K936" s="1150"/>
      <c r="L936" s="1150"/>
      <c r="M936" s="1150"/>
      <c r="N936" s="1150"/>
      <c r="O936" s="1150"/>
      <c r="P936" s="1150"/>
      <c r="Q936" s="1150"/>
      <c r="R936" s="1150"/>
      <c r="S936" s="1150"/>
      <c r="T936" s="1150"/>
      <c r="U936" s="1150"/>
      <c r="V936" s="1150"/>
      <c r="W936" s="1150"/>
      <c r="X936" s="1150"/>
    </row>
    <row r="937" ht="36.75" customHeight="1" spans="1:24">
      <c r="A937" s="1151"/>
      <c r="B937" s="1150"/>
      <c r="C937" s="1150"/>
      <c r="D937" s="1150"/>
      <c r="E937" s="1150"/>
      <c r="F937" s="1150"/>
      <c r="G937" s="1150"/>
      <c r="H937" s="1150"/>
      <c r="I937" s="1150"/>
      <c r="J937" s="1150"/>
      <c r="K937" s="1150"/>
      <c r="L937" s="1150"/>
      <c r="M937" s="1150"/>
      <c r="N937" s="1150"/>
      <c r="O937" s="1150"/>
      <c r="P937" s="1150"/>
      <c r="Q937" s="1150"/>
      <c r="R937" s="1150"/>
      <c r="S937" s="1150"/>
      <c r="T937" s="1150"/>
      <c r="U937" s="1150"/>
      <c r="V937" s="1150"/>
      <c r="W937" s="1150"/>
      <c r="X937" s="1150"/>
    </row>
    <row r="938" ht="36.75" customHeight="1" spans="1:24">
      <c r="A938" s="1151"/>
      <c r="B938" s="1150"/>
      <c r="C938" s="1150"/>
      <c r="D938" s="1150"/>
      <c r="E938" s="1150"/>
      <c r="F938" s="1150"/>
      <c r="G938" s="1150"/>
      <c r="H938" s="1150"/>
      <c r="I938" s="1150"/>
      <c r="J938" s="1150"/>
      <c r="K938" s="1150"/>
      <c r="L938" s="1150"/>
      <c r="M938" s="1150"/>
      <c r="N938" s="1150"/>
      <c r="O938" s="1150"/>
      <c r="P938" s="1150"/>
      <c r="Q938" s="1150"/>
      <c r="R938" s="1150"/>
      <c r="S938" s="1150"/>
      <c r="T938" s="1150"/>
      <c r="U938" s="1150"/>
      <c r="V938" s="1150"/>
      <c r="W938" s="1150"/>
      <c r="X938" s="1150"/>
    </row>
    <row r="939" ht="36.75" customHeight="1" spans="1:24">
      <c r="A939" s="1151"/>
      <c r="B939" s="1150"/>
      <c r="C939" s="1150"/>
      <c r="D939" s="1150"/>
      <c r="E939" s="1150"/>
      <c r="F939" s="1150"/>
      <c r="G939" s="1150"/>
      <c r="H939" s="1150"/>
      <c r="I939" s="1150"/>
      <c r="J939" s="1150"/>
      <c r="K939" s="1150"/>
      <c r="L939" s="1150"/>
      <c r="M939" s="1150"/>
      <c r="N939" s="1150"/>
      <c r="O939" s="1150"/>
      <c r="P939" s="1150"/>
      <c r="Q939" s="1150"/>
      <c r="R939" s="1150"/>
      <c r="S939" s="1150"/>
      <c r="T939" s="1150"/>
      <c r="U939" s="1150"/>
      <c r="V939" s="1150"/>
      <c r="W939" s="1150"/>
      <c r="X939" s="1150"/>
    </row>
    <row r="940" ht="36.75" customHeight="1" spans="1:24">
      <c r="A940" s="1151"/>
      <c r="B940" s="1150"/>
      <c r="C940" s="1150"/>
      <c r="D940" s="1150"/>
      <c r="E940" s="1150"/>
      <c r="F940" s="1150"/>
      <c r="G940" s="1150"/>
      <c r="H940" s="1150"/>
      <c r="I940" s="1150"/>
      <c r="J940" s="1150"/>
      <c r="K940" s="1150"/>
      <c r="L940" s="1150"/>
      <c r="M940" s="1150"/>
      <c r="N940" s="1150"/>
      <c r="O940" s="1150"/>
      <c r="P940" s="1150"/>
      <c r="Q940" s="1150"/>
      <c r="R940" s="1150"/>
      <c r="S940" s="1150"/>
      <c r="T940" s="1150"/>
      <c r="U940" s="1150"/>
      <c r="V940" s="1150"/>
      <c r="W940" s="1150"/>
      <c r="X940" s="1150"/>
    </row>
    <row r="941" ht="36.75" customHeight="1" spans="1:24">
      <c r="A941" s="1151"/>
      <c r="B941" s="1150"/>
      <c r="C941" s="1150"/>
      <c r="D941" s="1150"/>
      <c r="E941" s="1150"/>
      <c r="F941" s="1150"/>
      <c r="G941" s="1150"/>
      <c r="H941" s="1150"/>
      <c r="I941" s="1150"/>
      <c r="J941" s="1150"/>
      <c r="K941" s="1150"/>
      <c r="L941" s="1150"/>
      <c r="M941" s="1150"/>
      <c r="N941" s="1150"/>
      <c r="O941" s="1150"/>
      <c r="P941" s="1150"/>
      <c r="Q941" s="1150"/>
      <c r="R941" s="1150"/>
      <c r="S941" s="1150"/>
      <c r="T941" s="1150"/>
      <c r="U941" s="1150"/>
      <c r="V941" s="1150"/>
      <c r="W941" s="1150"/>
      <c r="X941" s="1150"/>
    </row>
    <row r="942" ht="36.75" customHeight="1" spans="1:24">
      <c r="A942" s="1151"/>
      <c r="B942" s="1150"/>
      <c r="C942" s="1150"/>
      <c r="D942" s="1150"/>
      <c r="E942" s="1150"/>
      <c r="F942" s="1150"/>
      <c r="G942" s="1150"/>
      <c r="H942" s="1150"/>
      <c r="I942" s="1150"/>
      <c r="J942" s="1150"/>
      <c r="K942" s="1150"/>
      <c r="L942" s="1150"/>
      <c r="M942" s="1150"/>
      <c r="N942" s="1150"/>
      <c r="O942" s="1150"/>
      <c r="P942" s="1150"/>
      <c r="Q942" s="1150"/>
      <c r="R942" s="1150"/>
      <c r="S942" s="1150"/>
      <c r="T942" s="1150"/>
      <c r="U942" s="1150"/>
      <c r="V942" s="1150"/>
      <c r="W942" s="1150"/>
      <c r="X942" s="1150"/>
    </row>
    <row r="943" ht="36.75" customHeight="1" spans="1:24">
      <c r="A943" s="1151"/>
      <c r="B943" s="1150"/>
      <c r="C943" s="1150"/>
      <c r="D943" s="1150"/>
      <c r="E943" s="1150"/>
      <c r="F943" s="1150"/>
      <c r="G943" s="1150"/>
      <c r="H943" s="1150"/>
      <c r="I943" s="1150"/>
      <c r="J943" s="1150"/>
      <c r="K943" s="1150"/>
      <c r="L943" s="1150"/>
      <c r="M943" s="1150"/>
      <c r="N943" s="1150"/>
      <c r="O943" s="1150"/>
      <c r="P943" s="1150"/>
      <c r="Q943" s="1150"/>
      <c r="R943" s="1150"/>
      <c r="S943" s="1150"/>
      <c r="T943" s="1150"/>
      <c r="U943" s="1150"/>
      <c r="V943" s="1150"/>
      <c r="W943" s="1150"/>
      <c r="X943" s="1150"/>
    </row>
    <row r="944" ht="36.75" customHeight="1" spans="1:24">
      <c r="A944" s="1151"/>
      <c r="B944" s="1150"/>
      <c r="C944" s="1150"/>
      <c r="D944" s="1150"/>
      <c r="E944" s="1150"/>
      <c r="F944" s="1150"/>
      <c r="G944" s="1150"/>
      <c r="H944" s="1150"/>
      <c r="I944" s="1150"/>
      <c r="J944" s="1150"/>
      <c r="K944" s="1150"/>
      <c r="L944" s="1150"/>
      <c r="M944" s="1150"/>
      <c r="N944" s="1150"/>
      <c r="O944" s="1150"/>
      <c r="P944" s="1150"/>
      <c r="Q944" s="1150"/>
      <c r="R944" s="1150"/>
      <c r="S944" s="1150"/>
      <c r="T944" s="1150"/>
      <c r="U944" s="1150"/>
      <c r="V944" s="1150"/>
      <c r="W944" s="1150"/>
      <c r="X944" s="1150"/>
    </row>
    <row r="945" ht="36.75" customHeight="1" spans="1:24">
      <c r="A945" s="1151"/>
      <c r="B945" s="1150"/>
      <c r="C945" s="1150"/>
      <c r="D945" s="1150"/>
      <c r="E945" s="1150"/>
      <c r="F945" s="1150"/>
      <c r="G945" s="1150"/>
      <c r="H945" s="1150"/>
      <c r="I945" s="1150"/>
      <c r="J945" s="1150"/>
      <c r="K945" s="1150"/>
      <c r="L945" s="1150"/>
      <c r="M945" s="1150"/>
      <c r="N945" s="1150"/>
      <c r="O945" s="1150"/>
      <c r="P945" s="1150"/>
      <c r="Q945" s="1150"/>
      <c r="R945" s="1150"/>
      <c r="S945" s="1150"/>
      <c r="T945" s="1150"/>
      <c r="U945" s="1150"/>
      <c r="V945" s="1150"/>
      <c r="W945" s="1150"/>
      <c r="X945" s="1150"/>
    </row>
    <row r="946" ht="36.75" customHeight="1" spans="1:24">
      <c r="A946" s="1151"/>
      <c r="B946" s="1150"/>
      <c r="C946" s="1150"/>
      <c r="D946" s="1150"/>
      <c r="E946" s="1150"/>
      <c r="F946" s="1150"/>
      <c r="G946" s="1150"/>
      <c r="H946" s="1150"/>
      <c r="I946" s="1150"/>
      <c r="J946" s="1150"/>
      <c r="K946" s="1150"/>
      <c r="L946" s="1150"/>
      <c r="M946" s="1150"/>
      <c r="N946" s="1150"/>
      <c r="O946" s="1150"/>
      <c r="P946" s="1150"/>
      <c r="Q946" s="1150"/>
      <c r="R946" s="1150"/>
      <c r="S946" s="1150"/>
      <c r="T946" s="1150"/>
      <c r="U946" s="1150"/>
      <c r="V946" s="1150"/>
      <c r="W946" s="1150"/>
      <c r="X946" s="1150"/>
    </row>
    <row r="947" ht="36.75" customHeight="1" spans="1:24">
      <c r="A947" s="1151"/>
      <c r="B947" s="1150"/>
      <c r="C947" s="1150"/>
      <c r="D947" s="1150"/>
      <c r="E947" s="1150"/>
      <c r="F947" s="1150"/>
      <c r="G947" s="1150"/>
      <c r="H947" s="1150"/>
      <c r="I947" s="1150"/>
      <c r="J947" s="1150"/>
      <c r="K947" s="1150"/>
      <c r="L947" s="1150"/>
      <c r="M947" s="1150"/>
      <c r="N947" s="1150"/>
      <c r="O947" s="1150"/>
      <c r="P947" s="1150"/>
      <c r="Q947" s="1150"/>
      <c r="R947" s="1150"/>
      <c r="S947" s="1150"/>
      <c r="T947" s="1150"/>
      <c r="U947" s="1150"/>
      <c r="V947" s="1150"/>
      <c r="W947" s="1150"/>
      <c r="X947" s="1150"/>
    </row>
    <row r="948" ht="36.75" customHeight="1" spans="1:24">
      <c r="A948" s="1151"/>
      <c r="B948" s="1150"/>
      <c r="C948" s="1150"/>
      <c r="D948" s="1150"/>
      <c r="E948" s="1150"/>
      <c r="F948" s="1150"/>
      <c r="G948" s="1150"/>
      <c r="H948" s="1150"/>
      <c r="I948" s="1150"/>
      <c r="J948" s="1150"/>
      <c r="K948" s="1150"/>
      <c r="L948" s="1150"/>
      <c r="M948" s="1150"/>
      <c r="N948" s="1150"/>
      <c r="O948" s="1150"/>
      <c r="P948" s="1150"/>
      <c r="Q948" s="1150"/>
      <c r="R948" s="1150"/>
      <c r="S948" s="1150"/>
      <c r="T948" s="1150"/>
      <c r="U948" s="1150"/>
      <c r="V948" s="1150"/>
      <c r="W948" s="1150"/>
      <c r="X948" s="1150"/>
    </row>
    <row r="949" ht="36.75" customHeight="1" spans="1:24">
      <c r="A949" s="1151"/>
      <c r="B949" s="1150"/>
      <c r="C949" s="1150"/>
      <c r="D949" s="1150"/>
      <c r="E949" s="1150"/>
      <c r="F949" s="1150"/>
      <c r="G949" s="1150"/>
      <c r="H949" s="1150"/>
      <c r="I949" s="1150"/>
      <c r="J949" s="1150"/>
      <c r="K949" s="1150"/>
      <c r="L949" s="1150"/>
      <c r="M949" s="1150"/>
      <c r="N949" s="1150"/>
      <c r="O949" s="1150"/>
      <c r="P949" s="1150"/>
      <c r="Q949" s="1150"/>
      <c r="R949" s="1150"/>
      <c r="S949" s="1150"/>
      <c r="T949" s="1150"/>
      <c r="U949" s="1150"/>
      <c r="V949" s="1150"/>
      <c r="W949" s="1150"/>
      <c r="X949" s="1150"/>
    </row>
    <row r="950" ht="36.75" customHeight="1" spans="1:24">
      <c r="A950" s="1151"/>
      <c r="B950" s="1150"/>
      <c r="C950" s="1150"/>
      <c r="D950" s="1150"/>
      <c r="E950" s="1150"/>
      <c r="F950" s="1150"/>
      <c r="G950" s="1150"/>
      <c r="H950" s="1150"/>
      <c r="I950" s="1150"/>
      <c r="J950" s="1150"/>
      <c r="K950" s="1150"/>
      <c r="L950" s="1150"/>
      <c r="M950" s="1150"/>
      <c r="N950" s="1150"/>
      <c r="O950" s="1150"/>
      <c r="P950" s="1150"/>
      <c r="Q950" s="1150"/>
      <c r="R950" s="1150"/>
      <c r="S950" s="1150"/>
      <c r="T950" s="1150"/>
      <c r="U950" s="1150"/>
      <c r="V950" s="1150"/>
      <c r="W950" s="1150"/>
      <c r="X950" s="1150"/>
    </row>
    <row r="951" ht="36.75" customHeight="1" spans="1:24">
      <c r="A951" s="1151"/>
      <c r="B951" s="1150"/>
      <c r="C951" s="1150"/>
      <c r="D951" s="1150"/>
      <c r="E951" s="1150"/>
      <c r="F951" s="1150"/>
      <c r="G951" s="1150"/>
      <c r="H951" s="1150"/>
      <c r="I951" s="1150"/>
      <c r="J951" s="1150"/>
      <c r="K951" s="1150"/>
      <c r="L951" s="1150"/>
      <c r="M951" s="1150"/>
      <c r="N951" s="1150"/>
      <c r="O951" s="1150"/>
      <c r="P951" s="1150"/>
      <c r="Q951" s="1150"/>
      <c r="R951" s="1150"/>
      <c r="S951" s="1150"/>
      <c r="T951" s="1150"/>
      <c r="U951" s="1150"/>
      <c r="V951" s="1150"/>
      <c r="W951" s="1150"/>
      <c r="X951" s="1150"/>
    </row>
    <row r="952" ht="36.75" customHeight="1" spans="1:24">
      <c r="A952" s="1151"/>
      <c r="B952" s="1150"/>
      <c r="C952" s="1150"/>
      <c r="D952" s="1150"/>
      <c r="E952" s="1150"/>
      <c r="F952" s="1150"/>
      <c r="G952" s="1150"/>
      <c r="H952" s="1150"/>
      <c r="I952" s="1150"/>
      <c r="J952" s="1150"/>
      <c r="K952" s="1150"/>
      <c r="L952" s="1150"/>
      <c r="M952" s="1150"/>
      <c r="N952" s="1150"/>
      <c r="O952" s="1150"/>
      <c r="P952" s="1150"/>
      <c r="Q952" s="1150"/>
      <c r="R952" s="1150"/>
      <c r="S952" s="1150"/>
      <c r="T952" s="1150"/>
      <c r="U952" s="1150"/>
      <c r="V952" s="1150"/>
      <c r="W952" s="1150"/>
      <c r="X952" s="1150"/>
    </row>
    <row r="953" ht="36.75" customHeight="1" spans="1:24">
      <c r="A953" s="1151"/>
      <c r="B953" s="1150"/>
      <c r="C953" s="1150"/>
      <c r="D953" s="1150"/>
      <c r="E953" s="1150"/>
      <c r="F953" s="1150"/>
      <c r="G953" s="1150"/>
      <c r="H953" s="1150"/>
      <c r="I953" s="1150"/>
      <c r="J953" s="1150"/>
      <c r="K953" s="1150"/>
      <c r="L953" s="1150"/>
      <c r="M953" s="1150"/>
      <c r="N953" s="1150"/>
      <c r="O953" s="1150"/>
      <c r="P953" s="1150"/>
      <c r="Q953" s="1150"/>
      <c r="R953" s="1150"/>
      <c r="S953" s="1150"/>
      <c r="T953" s="1150"/>
      <c r="U953" s="1150"/>
      <c r="V953" s="1150"/>
      <c r="W953" s="1150"/>
      <c r="X953" s="1150"/>
    </row>
    <row r="954" ht="36.75" customHeight="1" spans="1:24">
      <c r="A954" s="1151"/>
      <c r="B954" s="1150"/>
      <c r="C954" s="1150"/>
      <c r="D954" s="1150"/>
      <c r="E954" s="1150"/>
      <c r="F954" s="1150"/>
      <c r="G954" s="1150"/>
      <c r="H954" s="1150"/>
      <c r="I954" s="1150"/>
      <c r="J954" s="1150"/>
      <c r="K954" s="1150"/>
      <c r="L954" s="1150"/>
      <c r="M954" s="1150"/>
      <c r="N954" s="1150"/>
      <c r="O954" s="1150"/>
      <c r="P954" s="1150"/>
      <c r="Q954" s="1150"/>
      <c r="R954" s="1150"/>
      <c r="S954" s="1150"/>
      <c r="T954" s="1150"/>
      <c r="U954" s="1150"/>
      <c r="V954" s="1150"/>
      <c r="W954" s="1150"/>
      <c r="X954" s="1150"/>
    </row>
    <row r="955" ht="36.75" customHeight="1" spans="1:24">
      <c r="A955" s="1151"/>
      <c r="B955" s="1150"/>
      <c r="C955" s="1150"/>
      <c r="D955" s="1150"/>
      <c r="E955" s="1150"/>
      <c r="F955" s="1150"/>
      <c r="G955" s="1150"/>
      <c r="H955" s="1150"/>
      <c r="I955" s="1150"/>
      <c r="J955" s="1150"/>
      <c r="K955" s="1150"/>
      <c r="L955" s="1150"/>
      <c r="M955" s="1150"/>
      <c r="N955" s="1150"/>
      <c r="O955" s="1150"/>
      <c r="P955" s="1150"/>
      <c r="Q955" s="1150"/>
      <c r="R955" s="1150"/>
      <c r="S955" s="1150"/>
      <c r="T955" s="1150"/>
      <c r="U955" s="1150"/>
      <c r="V955" s="1150"/>
      <c r="W955" s="1150"/>
      <c r="X955" s="1150"/>
    </row>
    <row r="956" ht="36.75" customHeight="1" spans="1:24">
      <c r="A956" s="1151"/>
      <c r="B956" s="1150"/>
      <c r="C956" s="1150"/>
      <c r="D956" s="1150"/>
      <c r="E956" s="1150"/>
      <c r="F956" s="1150"/>
      <c r="G956" s="1150"/>
      <c r="H956" s="1150"/>
      <c r="I956" s="1150"/>
      <c r="J956" s="1150"/>
      <c r="K956" s="1150"/>
      <c r="L956" s="1150"/>
      <c r="M956" s="1150"/>
      <c r="N956" s="1150"/>
      <c r="O956" s="1150"/>
      <c r="P956" s="1150"/>
      <c r="Q956" s="1150"/>
      <c r="R956" s="1150"/>
      <c r="S956" s="1150"/>
      <c r="T956" s="1150"/>
      <c r="U956" s="1150"/>
      <c r="V956" s="1150"/>
      <c r="W956" s="1150"/>
      <c r="X956" s="1150"/>
    </row>
    <row r="957" ht="36.75" customHeight="1" spans="1:24">
      <c r="A957" s="1151"/>
      <c r="B957" s="1150"/>
      <c r="C957" s="1150"/>
      <c r="D957" s="1150"/>
      <c r="E957" s="1150"/>
      <c r="F957" s="1150"/>
      <c r="G957" s="1150"/>
      <c r="H957" s="1150"/>
      <c r="I957" s="1150"/>
      <c r="J957" s="1150"/>
      <c r="K957" s="1150"/>
      <c r="L957" s="1150"/>
      <c r="M957" s="1150"/>
      <c r="N957" s="1150"/>
      <c r="O957" s="1150"/>
      <c r="P957" s="1150"/>
      <c r="Q957" s="1150"/>
      <c r="R957" s="1150"/>
      <c r="S957" s="1150"/>
      <c r="T957" s="1150"/>
      <c r="U957" s="1150"/>
      <c r="V957" s="1150"/>
      <c r="W957" s="1150"/>
      <c r="X957" s="1150"/>
    </row>
    <row r="958" ht="36.75" customHeight="1" spans="1:24">
      <c r="A958" s="1151"/>
      <c r="B958" s="1150"/>
      <c r="C958" s="1150"/>
      <c r="D958" s="1150"/>
      <c r="E958" s="1150"/>
      <c r="F958" s="1150"/>
      <c r="G958" s="1150"/>
      <c r="H958" s="1150"/>
      <c r="I958" s="1150"/>
      <c r="J958" s="1150"/>
      <c r="K958" s="1150"/>
      <c r="L958" s="1150"/>
      <c r="M958" s="1150"/>
      <c r="N958" s="1150"/>
      <c r="O958" s="1150"/>
      <c r="P958" s="1150"/>
      <c r="Q958" s="1150"/>
      <c r="R958" s="1150"/>
      <c r="S958" s="1150"/>
      <c r="T958" s="1150"/>
      <c r="U958" s="1150"/>
      <c r="V958" s="1150"/>
      <c r="W958" s="1150"/>
      <c r="X958" s="1150"/>
    </row>
    <row r="959" ht="36.75" customHeight="1" spans="1:24">
      <c r="A959" s="1151"/>
      <c r="B959" s="1150"/>
      <c r="C959" s="1150"/>
      <c r="D959" s="1150"/>
      <c r="E959" s="1150"/>
      <c r="F959" s="1150"/>
      <c r="G959" s="1150"/>
      <c r="H959" s="1150"/>
      <c r="I959" s="1150"/>
      <c r="J959" s="1150"/>
      <c r="K959" s="1150"/>
      <c r="L959" s="1150"/>
      <c r="M959" s="1150"/>
      <c r="N959" s="1150"/>
      <c r="O959" s="1150"/>
      <c r="P959" s="1150"/>
      <c r="Q959" s="1150"/>
      <c r="R959" s="1150"/>
      <c r="S959" s="1150"/>
      <c r="T959" s="1150"/>
      <c r="U959" s="1150"/>
      <c r="V959" s="1150"/>
      <c r="W959" s="1150"/>
      <c r="X959" s="1150"/>
    </row>
    <row r="960" ht="36.75" customHeight="1" spans="1:24">
      <c r="A960" s="1151"/>
      <c r="B960" s="1150"/>
      <c r="C960" s="1150"/>
      <c r="D960" s="1150"/>
      <c r="E960" s="1150"/>
      <c r="F960" s="1150"/>
      <c r="G960" s="1150"/>
      <c r="H960" s="1150"/>
      <c r="I960" s="1150"/>
      <c r="J960" s="1150"/>
      <c r="K960" s="1150"/>
      <c r="L960" s="1150"/>
      <c r="M960" s="1150"/>
      <c r="N960" s="1150"/>
      <c r="O960" s="1150"/>
      <c r="P960" s="1150"/>
      <c r="Q960" s="1150"/>
      <c r="R960" s="1150"/>
      <c r="S960" s="1150"/>
      <c r="T960" s="1150"/>
      <c r="U960" s="1150"/>
      <c r="V960" s="1150"/>
      <c r="W960" s="1150"/>
      <c r="X960" s="1150"/>
    </row>
    <row r="961" ht="36.75" customHeight="1" spans="1:24">
      <c r="A961" s="1151"/>
      <c r="B961" s="1150"/>
      <c r="C961" s="1150"/>
      <c r="D961" s="1150"/>
      <c r="E961" s="1150"/>
      <c r="F961" s="1150"/>
      <c r="G961" s="1150"/>
      <c r="H961" s="1150"/>
      <c r="I961" s="1150"/>
      <c r="J961" s="1150"/>
      <c r="K961" s="1150"/>
      <c r="L961" s="1150"/>
      <c r="M961" s="1150"/>
      <c r="N961" s="1150"/>
      <c r="O961" s="1150"/>
      <c r="P961" s="1150"/>
      <c r="Q961" s="1150"/>
      <c r="R961" s="1150"/>
      <c r="S961" s="1150"/>
      <c r="T961" s="1150"/>
      <c r="U961" s="1150"/>
      <c r="V961" s="1150"/>
      <c r="W961" s="1150"/>
      <c r="X961" s="1150"/>
    </row>
    <row r="962" ht="36.75" customHeight="1" spans="1:24">
      <c r="A962" s="1151"/>
      <c r="B962" s="1150"/>
      <c r="C962" s="1150"/>
      <c r="D962" s="1150"/>
      <c r="E962" s="1150"/>
      <c r="F962" s="1150"/>
      <c r="G962" s="1150"/>
      <c r="H962" s="1150"/>
      <c r="I962" s="1150"/>
      <c r="J962" s="1150"/>
      <c r="K962" s="1150"/>
      <c r="L962" s="1150"/>
      <c r="M962" s="1150"/>
      <c r="N962" s="1150"/>
      <c r="O962" s="1150"/>
      <c r="P962" s="1150"/>
      <c r="Q962" s="1150"/>
      <c r="R962" s="1150"/>
      <c r="S962" s="1150"/>
      <c r="T962" s="1150"/>
      <c r="U962" s="1150"/>
      <c r="V962" s="1150"/>
      <c r="W962" s="1150"/>
      <c r="X962" s="1150"/>
    </row>
    <row r="963" ht="36.75" customHeight="1" spans="1:24">
      <c r="A963" s="1151"/>
      <c r="B963" s="1150"/>
      <c r="C963" s="1150"/>
      <c r="D963" s="1150"/>
      <c r="E963" s="1150"/>
      <c r="F963" s="1150"/>
      <c r="G963" s="1150"/>
      <c r="H963" s="1150"/>
      <c r="I963" s="1150"/>
      <c r="J963" s="1150"/>
      <c r="K963" s="1150"/>
      <c r="L963" s="1150"/>
      <c r="M963" s="1150"/>
      <c r="N963" s="1150"/>
      <c r="O963" s="1150"/>
      <c r="P963" s="1150"/>
      <c r="Q963" s="1150"/>
      <c r="R963" s="1150"/>
      <c r="S963" s="1150"/>
      <c r="T963" s="1150"/>
      <c r="U963" s="1150"/>
      <c r="V963" s="1150"/>
      <c r="W963" s="1150"/>
      <c r="X963" s="1150"/>
    </row>
    <row r="964" ht="36.75" customHeight="1" spans="1:24">
      <c r="A964" s="1151"/>
      <c r="B964" s="1150"/>
      <c r="C964" s="1150"/>
      <c r="D964" s="1150"/>
      <c r="E964" s="1150"/>
      <c r="F964" s="1150"/>
      <c r="G964" s="1150"/>
      <c r="H964" s="1150"/>
      <c r="I964" s="1150"/>
      <c r="J964" s="1150"/>
      <c r="K964" s="1150"/>
      <c r="L964" s="1150"/>
      <c r="M964" s="1150"/>
      <c r="N964" s="1150"/>
      <c r="O964" s="1150"/>
      <c r="P964" s="1150"/>
      <c r="Q964" s="1150"/>
      <c r="R964" s="1150"/>
      <c r="S964" s="1150"/>
      <c r="T964" s="1150"/>
      <c r="U964" s="1150"/>
      <c r="V964" s="1150"/>
      <c r="W964" s="1150"/>
      <c r="X964" s="1150"/>
    </row>
    <row r="965" ht="36.75" customHeight="1" spans="1:24">
      <c r="A965" s="1151"/>
      <c r="B965" s="1150"/>
      <c r="C965" s="1150"/>
      <c r="D965" s="1150"/>
      <c r="E965" s="1150"/>
      <c r="F965" s="1150"/>
      <c r="G965" s="1150"/>
      <c r="H965" s="1150"/>
      <c r="I965" s="1150"/>
      <c r="J965" s="1150"/>
      <c r="K965" s="1150"/>
      <c r="L965" s="1150"/>
      <c r="M965" s="1150"/>
      <c r="N965" s="1150"/>
      <c r="O965" s="1150"/>
      <c r="P965" s="1150"/>
      <c r="Q965" s="1150"/>
      <c r="R965" s="1150"/>
      <c r="S965" s="1150"/>
      <c r="T965" s="1150"/>
      <c r="U965" s="1150"/>
      <c r="V965" s="1150"/>
      <c r="W965" s="1150"/>
      <c r="X965" s="1150"/>
    </row>
    <row r="966" ht="36.75" customHeight="1" spans="1:24">
      <c r="A966" s="1151"/>
      <c r="B966" s="1150"/>
      <c r="C966" s="1150"/>
      <c r="D966" s="1150"/>
      <c r="E966" s="1150"/>
      <c r="F966" s="1150"/>
      <c r="G966" s="1150"/>
      <c r="H966" s="1150"/>
      <c r="I966" s="1150"/>
      <c r="J966" s="1150"/>
      <c r="K966" s="1150"/>
      <c r="L966" s="1150"/>
      <c r="M966" s="1150"/>
      <c r="N966" s="1150"/>
      <c r="O966" s="1150"/>
      <c r="P966" s="1150"/>
      <c r="Q966" s="1150"/>
      <c r="R966" s="1150"/>
      <c r="S966" s="1150"/>
      <c r="T966" s="1150"/>
      <c r="U966" s="1150"/>
      <c r="V966" s="1150"/>
      <c r="W966" s="1150"/>
      <c r="X966" s="1150"/>
    </row>
    <row r="967" ht="36.75" customHeight="1" spans="1:24">
      <c r="A967" s="1151"/>
      <c r="B967" s="1150"/>
      <c r="C967" s="1150"/>
      <c r="D967" s="1150"/>
      <c r="E967" s="1150"/>
      <c r="F967" s="1150"/>
      <c r="G967" s="1150"/>
      <c r="H967" s="1150"/>
      <c r="I967" s="1150"/>
      <c r="J967" s="1150"/>
      <c r="K967" s="1150"/>
      <c r="L967" s="1150"/>
      <c r="M967" s="1150"/>
      <c r="N967" s="1150"/>
      <c r="O967" s="1150"/>
      <c r="P967" s="1150"/>
      <c r="Q967" s="1150"/>
      <c r="R967" s="1150"/>
      <c r="S967" s="1150"/>
      <c r="T967" s="1150"/>
      <c r="U967" s="1150"/>
      <c r="V967" s="1150"/>
      <c r="W967" s="1150"/>
      <c r="X967" s="1150"/>
    </row>
    <row r="968" ht="36.75" customHeight="1" spans="1:24">
      <c r="A968" s="1151"/>
      <c r="B968" s="1150"/>
      <c r="C968" s="1150"/>
      <c r="D968" s="1150"/>
      <c r="E968" s="1150"/>
      <c r="F968" s="1150"/>
      <c r="G968" s="1150"/>
      <c r="H968" s="1150"/>
      <c r="I968" s="1150"/>
      <c r="J968" s="1150"/>
      <c r="K968" s="1150"/>
      <c r="L968" s="1150"/>
      <c r="M968" s="1150"/>
      <c r="N968" s="1150"/>
      <c r="O968" s="1150"/>
      <c r="P968" s="1150"/>
      <c r="Q968" s="1150"/>
      <c r="R968" s="1150"/>
      <c r="S968" s="1150"/>
      <c r="T968" s="1150"/>
      <c r="U968" s="1150"/>
      <c r="V968" s="1150"/>
      <c r="W968" s="1150"/>
      <c r="X968" s="1150"/>
    </row>
    <row r="969" ht="36.75" customHeight="1" spans="1:24">
      <c r="A969" s="1151"/>
      <c r="B969" s="1150"/>
      <c r="C969" s="1150"/>
      <c r="D969" s="1150"/>
      <c r="E969" s="1150"/>
      <c r="F969" s="1150"/>
      <c r="G969" s="1150"/>
      <c r="H969" s="1150"/>
      <c r="I969" s="1150"/>
      <c r="J969" s="1150"/>
      <c r="K969" s="1150"/>
      <c r="L969" s="1150"/>
      <c r="M969" s="1150"/>
      <c r="N969" s="1150"/>
      <c r="O969" s="1150"/>
      <c r="P969" s="1150"/>
      <c r="Q969" s="1150"/>
      <c r="R969" s="1150"/>
      <c r="S969" s="1150"/>
      <c r="T969" s="1150"/>
      <c r="U969" s="1150"/>
      <c r="V969" s="1150"/>
      <c r="W969" s="1150"/>
      <c r="X969" s="1150"/>
    </row>
    <row r="970" ht="36.75" customHeight="1" spans="1:24">
      <c r="A970" s="1151"/>
      <c r="B970" s="1150"/>
      <c r="C970" s="1150"/>
      <c r="D970" s="1150"/>
      <c r="E970" s="1150"/>
      <c r="F970" s="1150"/>
      <c r="G970" s="1150"/>
      <c r="H970" s="1150"/>
      <c r="I970" s="1150"/>
      <c r="J970" s="1150"/>
      <c r="K970" s="1150"/>
      <c r="L970" s="1150"/>
      <c r="M970" s="1150"/>
      <c r="N970" s="1150"/>
      <c r="O970" s="1150"/>
      <c r="P970" s="1150"/>
      <c r="Q970" s="1150"/>
      <c r="R970" s="1150"/>
      <c r="S970" s="1150"/>
      <c r="T970" s="1150"/>
      <c r="U970" s="1150"/>
      <c r="V970" s="1150"/>
      <c r="W970" s="1150"/>
      <c r="X970" s="1150"/>
    </row>
    <row r="971" ht="36.75" customHeight="1" spans="1:24">
      <c r="A971" s="1151"/>
      <c r="B971" s="1150"/>
      <c r="C971" s="1150"/>
      <c r="D971" s="1150"/>
      <c r="E971" s="1150"/>
      <c r="F971" s="1150"/>
      <c r="G971" s="1150"/>
      <c r="H971" s="1150"/>
      <c r="I971" s="1150"/>
      <c r="J971" s="1150"/>
      <c r="K971" s="1150"/>
      <c r="L971" s="1150"/>
      <c r="M971" s="1150"/>
      <c r="N971" s="1150"/>
      <c r="O971" s="1150"/>
      <c r="P971" s="1150"/>
      <c r="Q971" s="1150"/>
      <c r="R971" s="1150"/>
      <c r="S971" s="1150"/>
      <c r="T971" s="1150"/>
      <c r="U971" s="1150"/>
      <c r="V971" s="1150"/>
      <c r="W971" s="1150"/>
      <c r="X971" s="1150"/>
    </row>
    <row r="972" ht="36.75" customHeight="1" spans="1:24">
      <c r="A972" s="1151"/>
      <c r="B972" s="1150"/>
      <c r="C972" s="1150"/>
      <c r="D972" s="1150"/>
      <c r="E972" s="1150"/>
      <c r="F972" s="1150"/>
      <c r="G972" s="1150"/>
      <c r="H972" s="1150"/>
      <c r="I972" s="1150"/>
      <c r="J972" s="1150"/>
      <c r="K972" s="1150"/>
      <c r="L972" s="1150"/>
      <c r="M972" s="1150"/>
      <c r="N972" s="1150"/>
      <c r="O972" s="1150"/>
      <c r="P972" s="1150"/>
      <c r="Q972" s="1150"/>
      <c r="R972" s="1150"/>
      <c r="S972" s="1150"/>
      <c r="T972" s="1150"/>
      <c r="U972" s="1150"/>
      <c r="V972" s="1150"/>
      <c r="W972" s="1150"/>
      <c r="X972" s="1150"/>
    </row>
    <row r="973" ht="36.75" customHeight="1" spans="1:24">
      <c r="A973" s="1151"/>
      <c r="B973" s="1150"/>
      <c r="C973" s="1150"/>
      <c r="D973" s="1150"/>
      <c r="E973" s="1150"/>
      <c r="F973" s="1150"/>
      <c r="G973" s="1150"/>
      <c r="H973" s="1150"/>
      <c r="I973" s="1150"/>
      <c r="J973" s="1150"/>
      <c r="K973" s="1150"/>
      <c r="L973" s="1150"/>
      <c r="M973" s="1150"/>
      <c r="N973" s="1150"/>
      <c r="O973" s="1150"/>
      <c r="P973" s="1150"/>
      <c r="Q973" s="1150"/>
      <c r="R973" s="1150"/>
      <c r="S973" s="1150"/>
      <c r="T973" s="1150"/>
      <c r="U973" s="1150"/>
      <c r="V973" s="1150"/>
      <c r="W973" s="1150"/>
      <c r="X973" s="1150"/>
    </row>
    <row r="974" ht="36.75" customHeight="1" spans="1:24">
      <c r="A974" s="1151"/>
      <c r="B974" s="1150"/>
      <c r="C974" s="1150"/>
      <c r="D974" s="1150"/>
      <c r="E974" s="1150"/>
      <c r="F974" s="1150"/>
      <c r="G974" s="1150"/>
      <c r="H974" s="1150"/>
      <c r="I974" s="1150"/>
      <c r="J974" s="1150"/>
      <c r="K974" s="1150"/>
      <c r="L974" s="1150"/>
      <c r="M974" s="1150"/>
      <c r="N974" s="1150"/>
      <c r="O974" s="1150"/>
      <c r="P974" s="1150"/>
      <c r="Q974" s="1150"/>
      <c r="R974" s="1150"/>
      <c r="S974" s="1150"/>
      <c r="T974" s="1150"/>
      <c r="U974" s="1150"/>
      <c r="V974" s="1150"/>
      <c r="W974" s="1150"/>
      <c r="X974" s="1150"/>
    </row>
    <row r="975" ht="36.75" customHeight="1" spans="1:24">
      <c r="A975" s="1151"/>
      <c r="B975" s="1150"/>
      <c r="C975" s="1150"/>
      <c r="D975" s="1150"/>
      <c r="E975" s="1150"/>
      <c r="F975" s="1150"/>
      <c r="G975" s="1150"/>
      <c r="H975" s="1150"/>
      <c r="I975" s="1150"/>
      <c r="J975" s="1150"/>
      <c r="K975" s="1150"/>
      <c r="L975" s="1150"/>
      <c r="M975" s="1150"/>
      <c r="N975" s="1150"/>
      <c r="O975" s="1150"/>
      <c r="P975" s="1150"/>
      <c r="Q975" s="1150"/>
      <c r="R975" s="1150"/>
      <c r="S975" s="1150"/>
      <c r="T975" s="1150"/>
      <c r="U975" s="1150"/>
      <c r="V975" s="1150"/>
      <c r="W975" s="1150"/>
      <c r="X975" s="1150"/>
    </row>
    <row r="976" ht="36.75" customHeight="1" spans="1:24">
      <c r="A976" s="1151"/>
      <c r="B976" s="1150"/>
      <c r="C976" s="1150"/>
      <c r="D976" s="1150"/>
      <c r="E976" s="1150"/>
      <c r="F976" s="1150"/>
      <c r="G976" s="1150"/>
      <c r="H976" s="1150"/>
      <c r="I976" s="1150"/>
      <c r="J976" s="1150"/>
      <c r="K976" s="1150"/>
      <c r="L976" s="1150"/>
      <c r="M976" s="1150"/>
      <c r="N976" s="1150"/>
      <c r="O976" s="1150"/>
      <c r="P976" s="1150"/>
      <c r="Q976" s="1150"/>
      <c r="R976" s="1150"/>
      <c r="S976" s="1150"/>
      <c r="T976" s="1150"/>
      <c r="U976" s="1150"/>
      <c r="V976" s="1150"/>
      <c r="W976" s="1150"/>
      <c r="X976" s="1150"/>
    </row>
    <row r="977" ht="36.75" customHeight="1" spans="1:24">
      <c r="A977" s="1151"/>
      <c r="B977" s="1150"/>
      <c r="C977" s="1150"/>
      <c r="D977" s="1150"/>
      <c r="E977" s="1150"/>
      <c r="F977" s="1150"/>
      <c r="G977" s="1150"/>
      <c r="H977" s="1150"/>
      <c r="I977" s="1150"/>
      <c r="J977" s="1150"/>
      <c r="K977" s="1150"/>
      <c r="L977" s="1150"/>
      <c r="M977" s="1150"/>
      <c r="N977" s="1150"/>
      <c r="O977" s="1150"/>
      <c r="P977" s="1150"/>
      <c r="Q977" s="1150"/>
      <c r="R977" s="1150"/>
      <c r="S977" s="1150"/>
      <c r="T977" s="1150"/>
      <c r="U977" s="1150"/>
      <c r="V977" s="1150"/>
      <c r="W977" s="1150"/>
      <c r="X977" s="1150"/>
    </row>
    <row r="978" ht="36.75" customHeight="1" spans="1:24">
      <c r="A978" s="1151"/>
      <c r="B978" s="1150"/>
      <c r="C978" s="1150"/>
      <c r="D978" s="1150"/>
      <c r="E978" s="1150"/>
      <c r="F978" s="1150"/>
      <c r="G978" s="1150"/>
      <c r="H978" s="1150"/>
      <c r="I978" s="1150"/>
      <c r="J978" s="1150"/>
      <c r="K978" s="1150"/>
      <c r="L978" s="1150"/>
      <c r="M978" s="1150"/>
      <c r="N978" s="1150"/>
      <c r="O978" s="1150"/>
      <c r="P978" s="1150"/>
      <c r="Q978" s="1150"/>
      <c r="R978" s="1150"/>
      <c r="S978" s="1150"/>
      <c r="T978" s="1150"/>
      <c r="U978" s="1150"/>
      <c r="V978" s="1150"/>
      <c r="W978" s="1150"/>
      <c r="X978" s="1150"/>
    </row>
    <row r="979" ht="36.75" customHeight="1" spans="1:24">
      <c r="A979" s="1151"/>
      <c r="B979" s="1150"/>
      <c r="C979" s="1150"/>
      <c r="D979" s="1150"/>
      <c r="E979" s="1150"/>
      <c r="F979" s="1150"/>
      <c r="G979" s="1150"/>
      <c r="H979" s="1150"/>
      <c r="I979" s="1150"/>
      <c r="J979" s="1150"/>
      <c r="K979" s="1150"/>
      <c r="L979" s="1150"/>
      <c r="M979" s="1150"/>
      <c r="N979" s="1150"/>
      <c r="O979" s="1150"/>
      <c r="P979" s="1150"/>
      <c r="Q979" s="1150"/>
      <c r="R979" s="1150"/>
      <c r="S979" s="1150"/>
      <c r="T979" s="1150"/>
      <c r="U979" s="1150"/>
      <c r="V979" s="1150"/>
      <c r="W979" s="1150"/>
      <c r="X979" s="1150"/>
    </row>
    <row r="980" ht="36.75" customHeight="1" spans="1:24">
      <c r="A980" s="1151"/>
      <c r="B980" s="1150"/>
      <c r="C980" s="1150"/>
      <c r="D980" s="1150"/>
      <c r="E980" s="1150"/>
      <c r="F980" s="1150"/>
      <c r="G980" s="1150"/>
      <c r="H980" s="1150"/>
      <c r="I980" s="1150"/>
      <c r="J980" s="1150"/>
      <c r="K980" s="1150"/>
      <c r="L980" s="1150"/>
      <c r="M980" s="1150"/>
      <c r="N980" s="1150"/>
      <c r="O980" s="1150"/>
      <c r="P980" s="1150"/>
      <c r="Q980" s="1150"/>
      <c r="R980" s="1150"/>
      <c r="S980" s="1150"/>
      <c r="T980" s="1150"/>
      <c r="U980" s="1150"/>
      <c r="V980" s="1150"/>
      <c r="W980" s="1150"/>
      <c r="X980" s="1150"/>
    </row>
    <row r="981" ht="36.75" customHeight="1" spans="1:24">
      <c r="A981" s="1151"/>
      <c r="B981" s="1150"/>
      <c r="C981" s="1150"/>
      <c r="D981" s="1150"/>
      <c r="E981" s="1150"/>
      <c r="F981" s="1150"/>
      <c r="G981" s="1150"/>
      <c r="H981" s="1150"/>
      <c r="I981" s="1150"/>
      <c r="J981" s="1150"/>
      <c r="K981" s="1150"/>
      <c r="L981" s="1150"/>
      <c r="M981" s="1150"/>
      <c r="N981" s="1150"/>
      <c r="O981" s="1150"/>
      <c r="P981" s="1150"/>
      <c r="Q981" s="1150"/>
      <c r="R981" s="1150"/>
      <c r="S981" s="1150"/>
      <c r="T981" s="1150"/>
      <c r="U981" s="1150"/>
      <c r="V981" s="1150"/>
      <c r="W981" s="1150"/>
      <c r="X981" s="1150"/>
    </row>
    <row r="982" ht="36.75" customHeight="1" spans="1:24">
      <c r="A982" s="1151"/>
      <c r="B982" s="1150"/>
      <c r="C982" s="1150"/>
      <c r="D982" s="1150"/>
      <c r="E982" s="1150"/>
      <c r="F982" s="1150"/>
      <c r="G982" s="1150"/>
      <c r="H982" s="1150"/>
      <c r="I982" s="1150"/>
      <c r="J982" s="1150"/>
      <c r="K982" s="1150"/>
      <c r="L982" s="1150"/>
      <c r="M982" s="1150"/>
      <c r="N982" s="1150"/>
      <c r="O982" s="1150"/>
      <c r="P982" s="1150"/>
      <c r="Q982" s="1150"/>
      <c r="R982" s="1150"/>
      <c r="S982" s="1150"/>
      <c r="T982" s="1150"/>
      <c r="U982" s="1150"/>
      <c r="V982" s="1150"/>
      <c r="W982" s="1150"/>
      <c r="X982" s="1150"/>
    </row>
    <row r="983" ht="36.75" customHeight="1" spans="1:24">
      <c r="A983" s="1151"/>
      <c r="B983" s="1150"/>
      <c r="C983" s="1150"/>
      <c r="D983" s="1150"/>
      <c r="E983" s="1150"/>
      <c r="F983" s="1150"/>
      <c r="G983" s="1150"/>
      <c r="H983" s="1150"/>
      <c r="I983" s="1150"/>
      <c r="J983" s="1150"/>
      <c r="K983" s="1150"/>
      <c r="L983" s="1150"/>
      <c r="M983" s="1150"/>
      <c r="N983" s="1150"/>
      <c r="O983" s="1150"/>
      <c r="P983" s="1150"/>
      <c r="Q983" s="1150"/>
      <c r="R983" s="1150"/>
      <c r="S983" s="1150"/>
      <c r="T983" s="1150"/>
      <c r="U983" s="1150"/>
      <c r="V983" s="1150"/>
      <c r="W983" s="1150"/>
      <c r="X983" s="1150"/>
    </row>
    <row r="984" ht="36.75" customHeight="1" spans="1:24">
      <c r="A984" s="1151"/>
      <c r="B984" s="1150"/>
      <c r="C984" s="1150"/>
      <c r="D984" s="1150"/>
      <c r="E984" s="1150"/>
      <c r="F984" s="1150"/>
      <c r="G984" s="1150"/>
      <c r="H984" s="1150"/>
      <c r="I984" s="1150"/>
      <c r="J984" s="1150"/>
      <c r="K984" s="1150"/>
      <c r="L984" s="1150"/>
      <c r="M984" s="1150"/>
      <c r="N984" s="1150"/>
      <c r="O984" s="1150"/>
      <c r="P984" s="1150"/>
      <c r="Q984" s="1150"/>
      <c r="R984" s="1150"/>
      <c r="S984" s="1150"/>
      <c r="T984" s="1150"/>
      <c r="U984" s="1150"/>
      <c r="V984" s="1150"/>
      <c r="W984" s="1150"/>
      <c r="X984" s="1150"/>
    </row>
    <row r="985" ht="36.75" customHeight="1" spans="1:24">
      <c r="A985" s="1151"/>
      <c r="B985" s="1150"/>
      <c r="C985" s="1150"/>
      <c r="D985" s="1150"/>
      <c r="E985" s="1150"/>
      <c r="F985" s="1150"/>
      <c r="G985" s="1150"/>
      <c r="H985" s="1150"/>
      <c r="I985" s="1150"/>
      <c r="J985" s="1150"/>
      <c r="K985" s="1150"/>
      <c r="L985" s="1150"/>
      <c r="M985" s="1150"/>
      <c r="N985" s="1150"/>
      <c r="O985" s="1150"/>
      <c r="P985" s="1150"/>
      <c r="Q985" s="1150"/>
      <c r="R985" s="1150"/>
      <c r="S985" s="1150"/>
      <c r="T985" s="1150"/>
      <c r="U985" s="1150"/>
      <c r="V985" s="1150"/>
      <c r="W985" s="1150"/>
      <c r="X985" s="1150"/>
    </row>
    <row r="986" ht="36.75" customHeight="1" spans="1:24">
      <c r="A986" s="1151"/>
      <c r="B986" s="1150"/>
      <c r="C986" s="1150"/>
      <c r="D986" s="1150"/>
      <c r="E986" s="1150"/>
      <c r="F986" s="1150"/>
      <c r="G986" s="1150"/>
      <c r="H986" s="1150"/>
      <c r="I986" s="1150"/>
      <c r="J986" s="1150"/>
      <c r="K986" s="1150"/>
      <c r="L986" s="1150"/>
      <c r="M986" s="1150"/>
      <c r="N986" s="1150"/>
      <c r="O986" s="1150"/>
      <c r="P986" s="1150"/>
      <c r="Q986" s="1150"/>
      <c r="R986" s="1150"/>
      <c r="S986" s="1150"/>
      <c r="T986" s="1150"/>
      <c r="U986" s="1150"/>
      <c r="V986" s="1150"/>
      <c r="W986" s="1150"/>
      <c r="X986" s="1150"/>
    </row>
    <row r="987" ht="36.75" customHeight="1" spans="1:24">
      <c r="A987" s="1151"/>
      <c r="B987" s="1150"/>
      <c r="C987" s="1150"/>
      <c r="D987" s="1150"/>
      <c r="E987" s="1150"/>
      <c r="F987" s="1150"/>
      <c r="G987" s="1150"/>
      <c r="H987" s="1150"/>
      <c r="I987" s="1150"/>
      <c r="J987" s="1150"/>
      <c r="K987" s="1150"/>
      <c r="L987" s="1150"/>
      <c r="M987" s="1150"/>
      <c r="N987" s="1150"/>
      <c r="O987" s="1150"/>
      <c r="P987" s="1150"/>
      <c r="Q987" s="1150"/>
      <c r="R987" s="1150"/>
      <c r="S987" s="1150"/>
      <c r="T987" s="1150"/>
      <c r="U987" s="1150"/>
      <c r="V987" s="1150"/>
      <c r="W987" s="1150"/>
      <c r="X987" s="1150"/>
    </row>
    <row r="988" ht="36.75" customHeight="1" spans="1:24">
      <c r="A988" s="1151"/>
      <c r="B988" s="1150"/>
      <c r="C988" s="1150"/>
      <c r="D988" s="1150"/>
      <c r="E988" s="1150"/>
      <c r="F988" s="1150"/>
      <c r="G988" s="1150"/>
      <c r="H988" s="1150"/>
      <c r="I988" s="1150"/>
      <c r="J988" s="1150"/>
      <c r="K988" s="1150"/>
      <c r="L988" s="1150"/>
      <c r="M988" s="1150"/>
      <c r="N988" s="1150"/>
      <c r="O988" s="1150"/>
      <c r="P988" s="1150"/>
      <c r="Q988" s="1150"/>
      <c r="R988" s="1150"/>
      <c r="S988" s="1150"/>
      <c r="T988" s="1150"/>
      <c r="U988" s="1150"/>
      <c r="V988" s="1150"/>
      <c r="W988" s="1150"/>
      <c r="X988" s="1150"/>
    </row>
    <row r="989" ht="36.75" customHeight="1" spans="1:24">
      <c r="A989" s="1151"/>
      <c r="B989" s="1150"/>
      <c r="C989" s="1150"/>
      <c r="D989" s="1150"/>
      <c r="E989" s="1150"/>
      <c r="F989" s="1150"/>
      <c r="G989" s="1150"/>
      <c r="H989" s="1150"/>
      <c r="I989" s="1150"/>
      <c r="J989" s="1150"/>
      <c r="K989" s="1150"/>
      <c r="L989" s="1150"/>
      <c r="M989" s="1150"/>
      <c r="N989" s="1150"/>
      <c r="O989" s="1150"/>
      <c r="P989" s="1150"/>
      <c r="Q989" s="1150"/>
      <c r="R989" s="1150"/>
      <c r="S989" s="1150"/>
      <c r="T989" s="1150"/>
      <c r="U989" s="1150"/>
      <c r="V989" s="1150"/>
      <c r="W989" s="1150"/>
      <c r="X989" s="1150"/>
    </row>
    <row r="990" ht="36.75" customHeight="1" spans="1:24">
      <c r="A990" s="1151"/>
      <c r="B990" s="1150"/>
      <c r="C990" s="1150"/>
      <c r="D990" s="1150"/>
      <c r="E990" s="1150"/>
      <c r="F990" s="1150"/>
      <c r="G990" s="1150"/>
      <c r="H990" s="1150"/>
      <c r="I990" s="1150"/>
      <c r="J990" s="1150"/>
      <c r="K990" s="1150"/>
      <c r="L990" s="1150"/>
      <c r="M990" s="1150"/>
      <c r="N990" s="1150"/>
      <c r="O990" s="1150"/>
      <c r="P990" s="1150"/>
      <c r="Q990" s="1150"/>
      <c r="R990" s="1150"/>
      <c r="S990" s="1150"/>
      <c r="T990" s="1150"/>
      <c r="U990" s="1150"/>
      <c r="V990" s="1150"/>
      <c r="W990" s="1150"/>
      <c r="X990" s="1150"/>
    </row>
    <row r="991" ht="36.75" customHeight="1" spans="1:24">
      <c r="A991" s="1151"/>
      <c r="B991" s="1150"/>
      <c r="C991" s="1150"/>
      <c r="D991" s="1150"/>
      <c r="E991" s="1150"/>
      <c r="F991" s="1150"/>
      <c r="G991" s="1150"/>
      <c r="H991" s="1150"/>
      <c r="I991" s="1150"/>
      <c r="J991" s="1150"/>
      <c r="K991" s="1150"/>
      <c r="L991" s="1150"/>
      <c r="M991" s="1150"/>
      <c r="N991" s="1150"/>
      <c r="O991" s="1150"/>
      <c r="P991" s="1150"/>
      <c r="Q991" s="1150"/>
      <c r="R991" s="1150"/>
      <c r="S991" s="1150"/>
      <c r="T991" s="1150"/>
      <c r="U991" s="1150"/>
      <c r="V991" s="1150"/>
      <c r="W991" s="1150"/>
      <c r="X991" s="1150"/>
    </row>
    <row r="992" ht="36.75" customHeight="1" spans="1:24">
      <c r="A992" s="1151"/>
      <c r="B992" s="1150"/>
      <c r="C992" s="1150"/>
      <c r="D992" s="1150"/>
      <c r="E992" s="1150"/>
      <c r="F992" s="1150"/>
      <c r="G992" s="1150"/>
      <c r="H992" s="1150"/>
      <c r="I992" s="1150"/>
      <c r="J992" s="1150"/>
      <c r="K992" s="1150"/>
      <c r="L992" s="1150"/>
      <c r="M992" s="1150"/>
      <c r="N992" s="1150"/>
      <c r="O992" s="1150"/>
      <c r="P992" s="1150"/>
      <c r="Q992" s="1150"/>
      <c r="R992" s="1150"/>
      <c r="S992" s="1150"/>
      <c r="T992" s="1150"/>
      <c r="U992" s="1150"/>
      <c r="V992" s="1150"/>
      <c r="W992" s="1150"/>
      <c r="X992" s="1150"/>
    </row>
    <row r="993" ht="36.75" customHeight="1" spans="1:24">
      <c r="A993" s="1151"/>
      <c r="B993" s="1150"/>
      <c r="C993" s="1150"/>
      <c r="D993" s="1150"/>
      <c r="E993" s="1150"/>
      <c r="F993" s="1150"/>
      <c r="G993" s="1150"/>
      <c r="H993" s="1150"/>
      <c r="I993" s="1150"/>
      <c r="J993" s="1150"/>
      <c r="K993" s="1150"/>
      <c r="L993" s="1150"/>
      <c r="M993" s="1150"/>
      <c r="N993" s="1150"/>
      <c r="O993" s="1150"/>
      <c r="P993" s="1150"/>
      <c r="Q993" s="1150"/>
      <c r="R993" s="1150"/>
      <c r="S993" s="1150"/>
      <c r="T993" s="1150"/>
      <c r="U993" s="1150"/>
      <c r="V993" s="1150"/>
      <c r="W993" s="1150"/>
      <c r="X993" s="1150"/>
    </row>
    <row r="994" ht="36.75" customHeight="1" spans="1:24">
      <c r="A994" s="1151"/>
      <c r="B994" s="1150"/>
      <c r="C994" s="1150"/>
      <c r="D994" s="1150"/>
      <c r="E994" s="1150"/>
      <c r="F994" s="1150"/>
      <c r="G994" s="1150"/>
      <c r="H994" s="1150"/>
      <c r="I994" s="1150"/>
      <c r="J994" s="1150"/>
      <c r="K994" s="1150"/>
      <c r="L994" s="1150"/>
      <c r="M994" s="1150"/>
      <c r="N994" s="1150"/>
      <c r="O994" s="1150"/>
      <c r="P994" s="1150"/>
      <c r="Q994" s="1150"/>
      <c r="R994" s="1150"/>
      <c r="S994" s="1150"/>
      <c r="T994" s="1150"/>
      <c r="U994" s="1150"/>
      <c r="V994" s="1150"/>
      <c r="W994" s="1150"/>
      <c r="X994" s="1150"/>
    </row>
    <row r="995" ht="36.75" customHeight="1" spans="1:24">
      <c r="A995" s="1151"/>
      <c r="B995" s="1150"/>
      <c r="C995" s="1150"/>
      <c r="D995" s="1150"/>
      <c r="E995" s="1150"/>
      <c r="F995" s="1150"/>
      <c r="G995" s="1150"/>
      <c r="H995" s="1150"/>
      <c r="I995" s="1150"/>
      <c r="J995" s="1150"/>
      <c r="K995" s="1150"/>
      <c r="L995" s="1150"/>
      <c r="M995" s="1150"/>
      <c r="N995" s="1150"/>
      <c r="O995" s="1150"/>
      <c r="P995" s="1150"/>
      <c r="Q995" s="1150"/>
      <c r="R995" s="1150"/>
      <c r="S995" s="1150"/>
      <c r="T995" s="1150"/>
      <c r="U995" s="1150"/>
      <c r="V995" s="1150"/>
      <c r="W995" s="1150"/>
      <c r="X995" s="1150"/>
    </row>
    <row r="996" ht="36.75" customHeight="1" spans="1:24">
      <c r="A996" s="1151"/>
      <c r="B996" s="1150"/>
      <c r="C996" s="1150"/>
      <c r="D996" s="1150"/>
      <c r="E996" s="1150"/>
      <c r="F996" s="1150"/>
      <c r="G996" s="1150"/>
      <c r="H996" s="1150"/>
      <c r="I996" s="1150"/>
      <c r="J996" s="1150"/>
      <c r="K996" s="1150"/>
      <c r="L996" s="1150"/>
      <c r="M996" s="1150"/>
      <c r="N996" s="1150"/>
      <c r="O996" s="1150"/>
      <c r="P996" s="1150"/>
      <c r="Q996" s="1150"/>
      <c r="R996" s="1150"/>
      <c r="S996" s="1150"/>
      <c r="T996" s="1150"/>
      <c r="U996" s="1150"/>
      <c r="V996" s="1150"/>
      <c r="W996" s="1150"/>
      <c r="X996" s="1150"/>
    </row>
    <row r="997" ht="36.75" customHeight="1" spans="1:24">
      <c r="A997" s="1151"/>
      <c r="B997" s="1150"/>
      <c r="C997" s="1150"/>
      <c r="D997" s="1150"/>
      <c r="E997" s="1150"/>
      <c r="F997" s="1150"/>
      <c r="G997" s="1150"/>
      <c r="H997" s="1150"/>
      <c r="I997" s="1150"/>
      <c r="J997" s="1150"/>
      <c r="K997" s="1150"/>
      <c r="L997" s="1150"/>
      <c r="M997" s="1150"/>
      <c r="N997" s="1150"/>
      <c r="O997" s="1150"/>
      <c r="P997" s="1150"/>
      <c r="Q997" s="1150"/>
      <c r="R997" s="1150"/>
      <c r="S997" s="1150"/>
      <c r="T997" s="1150"/>
      <c r="U997" s="1150"/>
      <c r="V997" s="1150"/>
      <c r="W997" s="1150"/>
      <c r="X997" s="1150"/>
    </row>
    <row r="998" ht="36.75" customHeight="1" spans="1:24">
      <c r="A998" s="1151"/>
      <c r="B998" s="1150"/>
      <c r="C998" s="1150"/>
      <c r="D998" s="1150"/>
      <c r="E998" s="1150"/>
      <c r="F998" s="1150"/>
      <c r="G998" s="1150"/>
      <c r="H998" s="1150"/>
      <c r="I998" s="1150"/>
      <c r="J998" s="1150"/>
      <c r="K998" s="1150"/>
      <c r="L998" s="1150"/>
      <c r="M998" s="1150"/>
      <c r="N998" s="1150"/>
      <c r="O998" s="1150"/>
      <c r="P998" s="1150"/>
      <c r="Q998" s="1150"/>
      <c r="R998" s="1150"/>
      <c r="S998" s="1150"/>
      <c r="T998" s="1150"/>
      <c r="U998" s="1150"/>
      <c r="V998" s="1150"/>
      <c r="W998" s="1150"/>
      <c r="X998" s="1150"/>
    </row>
    <row r="999" ht="36.75" customHeight="1" spans="1:24">
      <c r="A999" s="1151"/>
      <c r="B999" s="1150"/>
      <c r="C999" s="1150"/>
      <c r="D999" s="1150"/>
      <c r="E999" s="1150"/>
      <c r="F999" s="1150"/>
      <c r="G999" s="1150"/>
      <c r="H999" s="1150"/>
      <c r="I999" s="1150"/>
      <c r="J999" s="1150"/>
      <c r="K999" s="1150"/>
      <c r="L999" s="1150"/>
      <c r="M999" s="1150"/>
      <c r="N999" s="1150"/>
      <c r="O999" s="1150"/>
      <c r="P999" s="1150"/>
      <c r="Q999" s="1150"/>
      <c r="R999" s="1150"/>
      <c r="S999" s="1150"/>
      <c r="T999" s="1150"/>
      <c r="U999" s="1150"/>
      <c r="V999" s="1150"/>
      <c r="W999" s="1150"/>
      <c r="X999" s="1150"/>
    </row>
  </sheetData>
  <mergeCells count="26">
    <mergeCell ref="C2:G2"/>
    <mergeCell ref="D18:G18"/>
    <mergeCell ref="D19:G19"/>
    <mergeCell ref="C23:G23"/>
    <mergeCell ref="C44:G44"/>
    <mergeCell ref="C66:G66"/>
    <mergeCell ref="C89:G89"/>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D173:E173"/>
    <mergeCell ref="D174:E174"/>
    <mergeCell ref="D175:E175"/>
    <mergeCell ref="D176:E176"/>
    <mergeCell ref="D177:E177"/>
  </mergeCells>
  <hyperlinks>
    <hyperlink ref="A1" location="Home!A1" display="Home"/>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3"/>
  <sheetViews>
    <sheetView workbookViewId="0">
      <selection activeCell="A1" sqref="A1"/>
    </sheetView>
  </sheetViews>
  <sheetFormatPr defaultColWidth="12.6285714285714" defaultRowHeight="15.75" customHeight="1"/>
  <cols>
    <col min="3" max="3" width="27" customWidth="1"/>
    <col min="4" max="4" width="23.1333333333333" customWidth="1"/>
    <col min="5" max="5" width="23.6285714285714" customWidth="1"/>
    <col min="6" max="6" width="22.6285714285714" customWidth="1"/>
    <col min="7" max="7" width="19.3809523809524" customWidth="1"/>
    <col min="8" max="8" width="22.8761904761905" customWidth="1"/>
    <col min="9" max="16" width="17.752380952381" customWidth="1"/>
  </cols>
  <sheetData>
    <row r="1" ht="14.25" spans="1:8">
      <c r="A1" s="138" t="s">
        <v>282</v>
      </c>
      <c r="C1" s="1061"/>
      <c r="D1" s="1061"/>
      <c r="E1" s="1061"/>
      <c r="F1" s="1061"/>
      <c r="G1" s="1061"/>
      <c r="H1" s="1061"/>
    </row>
    <row r="2" ht="33" customHeight="1" spans="1:25">
      <c r="A2" s="25"/>
      <c r="B2" s="25"/>
      <c r="C2" s="1094" t="s">
        <v>632</v>
      </c>
      <c r="D2" s="41"/>
      <c r="E2" s="41"/>
      <c r="F2" s="41"/>
      <c r="G2" s="41"/>
      <c r="H2" s="61"/>
      <c r="I2" s="25"/>
      <c r="J2" s="25"/>
      <c r="K2" s="25"/>
      <c r="L2" s="25"/>
      <c r="M2" s="25"/>
      <c r="N2" s="145"/>
      <c r="O2" s="1137"/>
      <c r="P2" s="145"/>
      <c r="Q2" s="25"/>
      <c r="R2" s="25"/>
      <c r="S2" s="25"/>
      <c r="T2" s="25"/>
      <c r="U2" s="25"/>
      <c r="V2" s="25"/>
      <c r="W2" s="25"/>
      <c r="X2" s="25"/>
      <c r="Y2" s="25"/>
    </row>
    <row r="3" ht="33" customHeight="1" spans="1:25">
      <c r="A3" s="25"/>
      <c r="B3" s="25"/>
      <c r="C3" s="1095" t="s">
        <v>362</v>
      </c>
      <c r="D3" s="1096" t="s">
        <v>25</v>
      </c>
      <c r="E3" s="1096" t="s">
        <v>633</v>
      </c>
      <c r="F3" s="1096" t="s">
        <v>634</v>
      </c>
      <c r="G3" s="1096" t="s">
        <v>635</v>
      </c>
      <c r="H3" s="1123" t="s">
        <v>636</v>
      </c>
      <c r="I3" s="25"/>
      <c r="J3" s="25"/>
      <c r="K3" s="1135"/>
      <c r="L3" s="25"/>
      <c r="M3" s="25"/>
      <c r="N3" s="145"/>
      <c r="O3" s="1138"/>
      <c r="P3" s="1138"/>
      <c r="Q3" s="25"/>
      <c r="R3" s="25"/>
      <c r="S3" s="25"/>
      <c r="T3" s="25"/>
      <c r="U3" s="25"/>
      <c r="V3" s="25"/>
      <c r="W3" s="25"/>
      <c r="X3" s="25"/>
      <c r="Y3" s="25"/>
    </row>
    <row r="4" ht="33" customHeight="1" spans="1:25">
      <c r="A4" s="25"/>
      <c r="B4" s="25"/>
      <c r="C4" s="1001" t="s">
        <v>637</v>
      </c>
      <c r="D4" s="1059">
        <v>2.1</v>
      </c>
      <c r="E4" s="1059">
        <v>5</v>
      </c>
      <c r="F4" s="1059">
        <v>4</v>
      </c>
      <c r="G4" s="1059">
        <v>5.7</v>
      </c>
      <c r="H4" s="1059">
        <v>3.1</v>
      </c>
      <c r="I4" s="25"/>
      <c r="J4" s="25"/>
      <c r="K4" s="25"/>
      <c r="L4" s="25"/>
      <c r="M4" s="25"/>
      <c r="N4" s="291"/>
      <c r="O4" s="1137"/>
      <c r="P4" s="1139"/>
      <c r="Q4" s="25"/>
      <c r="R4" s="25"/>
      <c r="S4" s="25"/>
      <c r="T4" s="25"/>
      <c r="U4" s="25"/>
      <c r="V4" s="25"/>
      <c r="W4" s="25"/>
      <c r="X4" s="25"/>
      <c r="Y4" s="25"/>
    </row>
    <row r="5" ht="33" customHeight="1" spans="1:25">
      <c r="A5" s="25"/>
      <c r="B5" s="25"/>
      <c r="C5" s="991" t="s">
        <v>638</v>
      </c>
      <c r="D5" s="992">
        <v>1.4</v>
      </c>
      <c r="E5" s="992">
        <v>3.7</v>
      </c>
      <c r="F5" s="992">
        <v>3.2</v>
      </c>
      <c r="G5" s="992">
        <v>4.1</v>
      </c>
      <c r="H5" s="992">
        <v>2.3</v>
      </c>
      <c r="I5" s="25"/>
      <c r="J5" s="25"/>
      <c r="K5" s="25"/>
      <c r="L5" s="25"/>
      <c r="M5" s="25"/>
      <c r="N5" s="291"/>
      <c r="O5" s="1137"/>
      <c r="P5" s="1139"/>
      <c r="Q5" s="25"/>
      <c r="R5" s="25"/>
      <c r="S5" s="25"/>
      <c r="T5" s="25"/>
      <c r="U5" s="25"/>
      <c r="V5" s="25"/>
      <c r="W5" s="25"/>
      <c r="X5" s="25"/>
      <c r="Y5" s="25"/>
    </row>
    <row r="6" ht="33" customHeight="1" spans="1:25">
      <c r="A6" s="25"/>
      <c r="B6" s="25"/>
      <c r="C6" s="1001" t="s">
        <v>639</v>
      </c>
      <c r="D6" s="1059">
        <v>1.8</v>
      </c>
      <c r="E6" s="1059">
        <v>3.3</v>
      </c>
      <c r="F6" s="1059">
        <v>4</v>
      </c>
      <c r="G6" s="1059">
        <v>3.2</v>
      </c>
      <c r="H6" s="1059">
        <v>3</v>
      </c>
      <c r="I6" s="25"/>
      <c r="J6" s="25"/>
      <c r="K6" s="25"/>
      <c r="L6" s="25"/>
      <c r="M6" s="25"/>
      <c r="N6" s="291"/>
      <c r="O6" s="1137"/>
      <c r="P6" s="1139"/>
      <c r="Q6" s="25"/>
      <c r="R6" s="25"/>
      <c r="S6" s="25"/>
      <c r="T6" s="25"/>
      <c r="U6" s="25"/>
      <c r="V6" s="25"/>
      <c r="W6" s="25"/>
      <c r="X6" s="25"/>
      <c r="Y6" s="25"/>
    </row>
    <row r="7" ht="33" customHeight="1" spans="1:25">
      <c r="A7" s="25"/>
      <c r="B7" s="25"/>
      <c r="C7" s="991" t="s">
        <v>640</v>
      </c>
      <c r="D7" s="992" t="s">
        <v>641</v>
      </c>
      <c r="E7" s="992" t="s">
        <v>641</v>
      </c>
      <c r="F7" s="992" t="s">
        <v>641</v>
      </c>
      <c r="G7" s="992" t="s">
        <v>641</v>
      </c>
      <c r="H7" s="992"/>
      <c r="I7" s="25"/>
      <c r="J7" s="25"/>
      <c r="K7" s="25"/>
      <c r="L7" s="25"/>
      <c r="M7" s="25"/>
      <c r="N7" s="291"/>
      <c r="O7" s="1137"/>
      <c r="P7" s="1139"/>
      <c r="Q7" s="25"/>
      <c r="R7" s="25"/>
      <c r="S7" s="25"/>
      <c r="T7" s="25"/>
      <c r="U7" s="25"/>
      <c r="V7" s="25"/>
      <c r="W7" s="25"/>
      <c r="X7" s="25"/>
      <c r="Y7" s="25"/>
    </row>
    <row r="8" ht="33" customHeight="1" spans="1:25">
      <c r="A8" s="25"/>
      <c r="B8" s="25"/>
      <c r="C8" s="1001" t="s">
        <v>642</v>
      </c>
      <c r="D8" s="1059">
        <v>17</v>
      </c>
      <c r="E8" s="1059">
        <v>22</v>
      </c>
      <c r="F8" s="1059">
        <v>15</v>
      </c>
      <c r="G8" s="1059">
        <v>22</v>
      </c>
      <c r="H8" s="1059">
        <v>15</v>
      </c>
      <c r="I8" s="25"/>
      <c r="J8" s="25"/>
      <c r="K8" s="25"/>
      <c r="L8" s="25"/>
      <c r="M8" s="25"/>
      <c r="N8" s="291"/>
      <c r="O8" s="1137"/>
      <c r="P8" s="1139"/>
      <c r="Q8" s="25"/>
      <c r="R8" s="25"/>
      <c r="S8" s="25"/>
      <c r="T8" s="25"/>
      <c r="U8" s="25"/>
      <c r="V8" s="25"/>
      <c r="W8" s="25"/>
      <c r="X8" s="25"/>
      <c r="Y8" s="25"/>
    </row>
    <row r="9" ht="33" customHeight="1" spans="1:25">
      <c r="A9" s="25"/>
      <c r="B9" s="25"/>
      <c r="C9" s="991" t="s">
        <v>643</v>
      </c>
      <c r="D9" s="992">
        <v>99</v>
      </c>
      <c r="E9" s="992">
        <v>23</v>
      </c>
      <c r="F9" s="992">
        <v>60</v>
      </c>
      <c r="G9" s="992">
        <v>20</v>
      </c>
      <c r="H9" s="992">
        <v>39</v>
      </c>
      <c r="I9" s="25"/>
      <c r="J9" s="25"/>
      <c r="K9" s="25"/>
      <c r="L9" s="25"/>
      <c r="M9" s="25"/>
      <c r="N9" s="291"/>
      <c r="O9" s="1137"/>
      <c r="P9" s="1139"/>
      <c r="Q9" s="25"/>
      <c r="R9" s="25"/>
      <c r="S9" s="25"/>
      <c r="T9" s="25"/>
      <c r="U9" s="25"/>
      <c r="V9" s="25"/>
      <c r="W9" s="25"/>
      <c r="X9" s="25"/>
      <c r="Y9" s="25"/>
    </row>
    <row r="10" ht="33" customHeight="1" spans="1:25">
      <c r="A10" s="25"/>
      <c r="B10" s="25"/>
      <c r="C10" s="1001" t="s">
        <v>644</v>
      </c>
      <c r="D10" s="1059">
        <v>9</v>
      </c>
      <c r="E10" s="1059">
        <v>18</v>
      </c>
      <c r="F10" s="1059">
        <v>13</v>
      </c>
      <c r="G10" s="1059">
        <v>14</v>
      </c>
      <c r="H10" s="1059">
        <v>11</v>
      </c>
      <c r="I10" s="25"/>
      <c r="J10" s="25"/>
      <c r="K10" s="25"/>
      <c r="L10" s="25"/>
      <c r="M10" s="25"/>
      <c r="N10" s="291"/>
      <c r="O10" s="1137"/>
      <c r="P10" s="1139"/>
      <c r="Q10" s="25"/>
      <c r="R10" s="25"/>
      <c r="S10" s="25"/>
      <c r="T10" s="25"/>
      <c r="U10" s="25"/>
      <c r="V10" s="25"/>
      <c r="W10" s="25"/>
      <c r="X10" s="25"/>
      <c r="Y10" s="25"/>
    </row>
    <row r="11" ht="33" customHeight="1" spans="1:25">
      <c r="A11" s="25"/>
      <c r="B11" s="25"/>
      <c r="C11" s="991" t="s">
        <v>645</v>
      </c>
      <c r="D11" s="992">
        <v>13</v>
      </c>
      <c r="E11" s="992">
        <v>18</v>
      </c>
      <c r="F11" s="992">
        <v>16</v>
      </c>
      <c r="G11" s="992">
        <v>14</v>
      </c>
      <c r="H11" s="992">
        <v>11</v>
      </c>
      <c r="I11" s="25"/>
      <c r="J11" s="25"/>
      <c r="K11" s="25"/>
      <c r="L11" s="25"/>
      <c r="M11" s="25"/>
      <c r="N11" s="291"/>
      <c r="O11" s="1137"/>
      <c r="P11" s="1139"/>
      <c r="Q11" s="25"/>
      <c r="R11" s="25"/>
      <c r="S11" s="25"/>
      <c r="T11" s="25"/>
      <c r="U11" s="25"/>
      <c r="V11" s="25"/>
      <c r="W11" s="25"/>
      <c r="X11" s="25"/>
      <c r="Y11" s="25"/>
    </row>
    <row r="12" ht="33" customHeight="1" spans="1:25">
      <c r="A12" s="25"/>
      <c r="B12" s="25"/>
      <c r="C12" s="1001" t="s">
        <v>646</v>
      </c>
      <c r="D12" s="1003">
        <v>0.1036</v>
      </c>
      <c r="E12" s="1059">
        <v>59</v>
      </c>
      <c r="F12" s="1059">
        <v>44.53</v>
      </c>
      <c r="G12" s="1059">
        <v>41.54</v>
      </c>
      <c r="H12" s="1059">
        <v>52</v>
      </c>
      <c r="I12" s="25"/>
      <c r="J12" s="25"/>
      <c r="K12" s="25"/>
      <c r="L12" s="25"/>
      <c r="M12" s="25"/>
      <c r="N12" s="291"/>
      <c r="O12" s="1137"/>
      <c r="P12" s="1139"/>
      <c r="Q12" s="25"/>
      <c r="R12" s="25"/>
      <c r="S12" s="25"/>
      <c r="T12" s="25"/>
      <c r="U12" s="25"/>
      <c r="V12" s="25"/>
      <c r="W12" s="25"/>
      <c r="X12" s="25"/>
      <c r="Y12" s="25"/>
    </row>
    <row r="13" ht="33" customHeight="1" spans="1:25">
      <c r="A13" s="25"/>
      <c r="B13" s="25"/>
      <c r="C13" s="991" t="s">
        <v>647</v>
      </c>
      <c r="D13" s="995">
        <v>0.1109</v>
      </c>
      <c r="E13" s="992">
        <v>47.8</v>
      </c>
      <c r="F13" s="992">
        <v>44.77</v>
      </c>
      <c r="G13" s="992">
        <v>37.59</v>
      </c>
      <c r="H13" s="992">
        <v>53.84</v>
      </c>
      <c r="I13" s="25"/>
      <c r="J13" s="25"/>
      <c r="K13" s="25"/>
      <c r="L13" s="25"/>
      <c r="M13" s="25"/>
      <c r="N13" s="291"/>
      <c r="O13" s="1137"/>
      <c r="P13" s="1139"/>
      <c r="Q13" s="25"/>
      <c r="R13" s="25"/>
      <c r="S13" s="25"/>
      <c r="T13" s="25"/>
      <c r="U13" s="25"/>
      <c r="V13" s="25"/>
      <c r="W13" s="25"/>
      <c r="X13" s="25"/>
      <c r="Y13" s="25"/>
    </row>
    <row r="14" ht="33" customHeight="1" spans="1:25">
      <c r="A14" s="25"/>
      <c r="B14" s="25"/>
      <c r="C14" s="1001" t="s">
        <v>648</v>
      </c>
      <c r="D14" s="1097">
        <v>0.2483</v>
      </c>
      <c r="E14" s="1059">
        <v>26</v>
      </c>
      <c r="F14" s="1059">
        <v>45</v>
      </c>
      <c r="G14" s="1059">
        <v>21.31</v>
      </c>
      <c r="H14" s="1059">
        <v>29.91</v>
      </c>
      <c r="I14" s="25"/>
      <c r="J14" s="25"/>
      <c r="K14" s="25"/>
      <c r="L14" s="25"/>
      <c r="M14" s="25"/>
      <c r="N14" s="291"/>
      <c r="O14" s="1137"/>
      <c r="P14" s="1139"/>
      <c r="Q14" s="25"/>
      <c r="R14" s="25"/>
      <c r="S14" s="25"/>
      <c r="T14" s="25"/>
      <c r="U14" s="25"/>
      <c r="V14" s="25"/>
      <c r="W14" s="25"/>
      <c r="X14" s="25"/>
      <c r="Y14" s="25"/>
    </row>
    <row r="15" ht="33" customHeight="1" spans="1:25">
      <c r="A15" s="25"/>
      <c r="B15" s="25"/>
      <c r="C15" s="991" t="s">
        <v>649</v>
      </c>
      <c r="D15" s="992">
        <v>23.96</v>
      </c>
      <c r="E15" s="992">
        <v>33</v>
      </c>
      <c r="F15" s="992">
        <v>45.1</v>
      </c>
      <c r="G15" s="992">
        <v>23.4</v>
      </c>
      <c r="H15" s="992">
        <v>30.12</v>
      </c>
      <c r="I15" s="25"/>
      <c r="J15" s="25"/>
      <c r="K15" s="25"/>
      <c r="L15" s="25"/>
      <c r="M15" s="25"/>
      <c r="N15" s="291"/>
      <c r="O15" s="1137"/>
      <c r="P15" s="1139"/>
      <c r="Q15" s="25"/>
      <c r="R15" s="25"/>
      <c r="S15" s="25"/>
      <c r="T15" s="25"/>
      <c r="U15" s="25"/>
      <c r="V15" s="25"/>
      <c r="W15" s="25"/>
      <c r="X15" s="25"/>
      <c r="Y15" s="25"/>
    </row>
    <row r="16" ht="33" customHeight="1" spans="1:25">
      <c r="A16" s="25"/>
      <c r="B16" s="25"/>
      <c r="C16" s="1001" t="s">
        <v>650</v>
      </c>
      <c r="D16" s="1059">
        <v>846</v>
      </c>
      <c r="E16" s="1059">
        <v>1709</v>
      </c>
      <c r="F16" s="1059">
        <v>1226</v>
      </c>
      <c r="G16" s="1059">
        <v>1819</v>
      </c>
      <c r="H16" s="1059">
        <v>1294</v>
      </c>
      <c r="I16" s="25"/>
      <c r="J16" s="25"/>
      <c r="K16" s="25"/>
      <c r="L16" s="25"/>
      <c r="M16" s="25"/>
      <c r="N16" s="291"/>
      <c r="O16" s="1137"/>
      <c r="P16" s="1139"/>
      <c r="Q16" s="25"/>
      <c r="R16" s="25"/>
      <c r="S16" s="25"/>
      <c r="T16" s="25"/>
      <c r="U16" s="25"/>
      <c r="V16" s="25"/>
      <c r="W16" s="25"/>
      <c r="X16" s="25"/>
      <c r="Y16" s="25"/>
    </row>
    <row r="17" ht="19.5" spans="14:16">
      <c r="N17" s="1140"/>
      <c r="O17" s="1141"/>
      <c r="P17" s="1142"/>
    </row>
    <row r="18" ht="19.5" spans="14:16">
      <c r="N18" s="1140"/>
      <c r="O18" s="1141"/>
      <c r="P18" s="1142"/>
    </row>
    <row r="19" ht="19.5" spans="14:16">
      <c r="N19" s="1140"/>
      <c r="O19" s="1141"/>
      <c r="P19" s="1142"/>
    </row>
    <row r="20" ht="19.5" spans="14:16">
      <c r="N20" s="1140"/>
      <c r="O20" s="1143"/>
      <c r="P20" s="1142"/>
    </row>
    <row r="21" ht="40.5" customHeight="1" spans="1:25">
      <c r="A21" s="25"/>
      <c r="B21" s="25"/>
      <c r="C21" s="1098" t="s">
        <v>651</v>
      </c>
      <c r="D21" s="41"/>
      <c r="E21" s="41"/>
      <c r="F21" s="41"/>
      <c r="G21" s="41"/>
      <c r="H21" s="1124"/>
      <c r="I21" s="145"/>
      <c r="J21" s="145"/>
      <c r="K21" s="25"/>
      <c r="L21" s="25"/>
      <c r="M21" s="25"/>
      <c r="N21" s="291"/>
      <c r="O21" s="1139"/>
      <c r="P21" s="1139"/>
      <c r="Q21" s="25"/>
      <c r="R21" s="25"/>
      <c r="S21" s="25"/>
      <c r="T21" s="25"/>
      <c r="U21" s="25"/>
      <c r="V21" s="25"/>
      <c r="W21" s="25"/>
      <c r="X21" s="25"/>
      <c r="Y21" s="25"/>
    </row>
    <row r="22" ht="42.75" customHeight="1" spans="1:25">
      <c r="A22" s="25"/>
      <c r="B22" s="25"/>
      <c r="C22" s="1099" t="s">
        <v>652</v>
      </c>
      <c r="D22" s="41"/>
      <c r="E22" s="41"/>
      <c r="F22" s="41"/>
      <c r="G22" s="41"/>
      <c r="H22" s="1124"/>
      <c r="I22" s="145"/>
      <c r="J22" s="145"/>
      <c r="K22" s="25"/>
      <c r="L22" s="25"/>
      <c r="M22" s="25"/>
      <c r="N22" s="291"/>
      <c r="O22" s="1139"/>
      <c r="P22" s="1139"/>
      <c r="Q22" s="25"/>
      <c r="R22" s="25"/>
      <c r="S22" s="25"/>
      <c r="T22" s="25"/>
      <c r="U22" s="25"/>
      <c r="V22" s="25"/>
      <c r="W22" s="25"/>
      <c r="X22" s="25"/>
      <c r="Y22" s="25"/>
    </row>
    <row r="23" ht="42.75" customHeight="1" spans="1:25">
      <c r="A23" s="25"/>
      <c r="B23" s="25"/>
      <c r="C23" s="1100" t="s">
        <v>653</v>
      </c>
      <c r="D23" s="1101"/>
      <c r="E23" s="1125"/>
      <c r="F23" s="1125"/>
      <c r="G23" s="1125"/>
      <c r="H23" s="1126"/>
      <c r="I23" s="145"/>
      <c r="J23" s="145"/>
      <c r="K23" s="25"/>
      <c r="L23" s="25"/>
      <c r="M23" s="25"/>
      <c r="N23" s="291"/>
      <c r="O23" s="1139"/>
      <c r="P23" s="1139"/>
      <c r="Q23" s="25"/>
      <c r="R23" s="25"/>
      <c r="S23" s="25"/>
      <c r="T23" s="25"/>
      <c r="U23" s="25"/>
      <c r="V23" s="25"/>
      <c r="W23" s="25"/>
      <c r="X23" s="25"/>
      <c r="Y23" s="25"/>
    </row>
    <row r="24" ht="42.75" customHeight="1" spans="1:25">
      <c r="A24" s="25"/>
      <c r="B24" s="25"/>
      <c r="C24" s="1099" t="s">
        <v>654</v>
      </c>
      <c r="D24" s="41"/>
      <c r="E24" s="41"/>
      <c r="F24" s="41"/>
      <c r="G24" s="41"/>
      <c r="H24" s="1124"/>
      <c r="I24" s="145"/>
      <c r="J24" s="145"/>
      <c r="K24" s="25"/>
      <c r="L24" s="25"/>
      <c r="M24" s="25"/>
      <c r="N24" s="291"/>
      <c r="O24" s="1139"/>
      <c r="P24" s="1139"/>
      <c r="Q24" s="25"/>
      <c r="R24" s="25"/>
      <c r="S24" s="25"/>
      <c r="T24" s="25"/>
      <c r="U24" s="25"/>
      <c r="V24" s="25"/>
      <c r="W24" s="25"/>
      <c r="X24" s="25"/>
      <c r="Y24" s="25"/>
    </row>
    <row r="25" ht="42.75" customHeight="1" spans="1:25">
      <c r="A25" s="25"/>
      <c r="B25" s="25"/>
      <c r="C25" s="1102" t="s">
        <v>655</v>
      </c>
      <c r="D25" s="41"/>
      <c r="E25" s="41"/>
      <c r="F25" s="41"/>
      <c r="G25" s="41"/>
      <c r="H25" s="1124"/>
      <c r="I25" s="145"/>
      <c r="J25" s="145"/>
      <c r="K25" s="25"/>
      <c r="L25" s="25"/>
      <c r="M25" s="25"/>
      <c r="N25" s="291"/>
      <c r="O25" s="1139"/>
      <c r="P25" s="1139"/>
      <c r="Q25" s="25"/>
      <c r="R25" s="25"/>
      <c r="S25" s="25"/>
      <c r="T25" s="25"/>
      <c r="U25" s="25"/>
      <c r="V25" s="25"/>
      <c r="W25" s="25"/>
      <c r="X25" s="25"/>
      <c r="Y25" s="25"/>
    </row>
    <row r="26" ht="42.75" customHeight="1" spans="3:16">
      <c r="C26" s="1099" t="s">
        <v>656</v>
      </c>
      <c r="D26" s="41"/>
      <c r="E26" s="41"/>
      <c r="F26" s="41"/>
      <c r="G26" s="41"/>
      <c r="H26" s="1124"/>
      <c r="I26" s="1029"/>
      <c r="J26" s="1029"/>
      <c r="N26" s="1140"/>
      <c r="O26" s="1143"/>
      <c r="P26" s="1142"/>
    </row>
    <row r="27" ht="13.5" spans="4:10">
      <c r="D27" s="1029"/>
      <c r="E27" s="1029"/>
      <c r="F27" s="1029"/>
      <c r="G27" s="1029"/>
      <c r="H27" s="1029"/>
      <c r="I27" s="1029"/>
      <c r="J27" s="1029"/>
    </row>
    <row r="29" ht="35.25" customHeight="1" spans="3:10">
      <c r="C29" s="1103" t="s">
        <v>657</v>
      </c>
      <c r="D29" s="1104"/>
      <c r="E29" s="1104"/>
      <c r="F29" s="1104"/>
      <c r="G29" s="1104"/>
      <c r="H29" s="1127"/>
      <c r="I29" s="1136"/>
      <c r="J29" s="1136"/>
    </row>
    <row r="30" ht="46.5" customHeight="1" spans="3:11">
      <c r="C30" s="1105" t="s">
        <v>658</v>
      </c>
      <c r="D30" s="1104"/>
      <c r="E30" s="1127"/>
      <c r="F30" s="1105" t="s">
        <v>659</v>
      </c>
      <c r="G30" s="1104"/>
      <c r="H30" s="1127"/>
      <c r="K30" s="634"/>
    </row>
    <row r="31" ht="37.5" customHeight="1" spans="3:11">
      <c r="C31" s="1106" t="s">
        <v>660</v>
      </c>
      <c r="D31" s="1107" t="s">
        <v>661</v>
      </c>
      <c r="E31" s="1107" t="s">
        <v>662</v>
      </c>
      <c r="F31" s="1106" t="s">
        <v>660</v>
      </c>
      <c r="G31" s="1107" t="s">
        <v>661</v>
      </c>
      <c r="H31" s="1107" t="s">
        <v>662</v>
      </c>
      <c r="K31" s="634"/>
    </row>
    <row r="32" ht="25.5" customHeight="1" spans="3:11">
      <c r="C32" s="1108" t="s">
        <v>663</v>
      </c>
      <c r="D32" s="1109">
        <v>9</v>
      </c>
      <c r="E32" s="1128">
        <v>3.4</v>
      </c>
      <c r="F32" s="1129" t="s">
        <v>663</v>
      </c>
      <c r="G32" s="1109">
        <v>2.7</v>
      </c>
      <c r="H32" s="1109">
        <v>1</v>
      </c>
      <c r="K32" s="634"/>
    </row>
    <row r="33" ht="25.5" customHeight="1" spans="3:11">
      <c r="C33" s="1110" t="s">
        <v>664</v>
      </c>
      <c r="D33" s="1111">
        <v>7.6</v>
      </c>
      <c r="E33" s="1111">
        <v>3.1</v>
      </c>
      <c r="F33" s="1130" t="s">
        <v>664</v>
      </c>
      <c r="G33" s="1111">
        <v>2.6</v>
      </c>
      <c r="H33" s="1111">
        <v>0.7</v>
      </c>
      <c r="K33" s="634"/>
    </row>
    <row r="34" ht="25.5" customHeight="1" spans="3:11">
      <c r="C34" s="1040" t="s">
        <v>665</v>
      </c>
      <c r="D34" s="921">
        <v>8</v>
      </c>
      <c r="E34" s="653">
        <v>4.6</v>
      </c>
      <c r="F34" s="1131" t="s">
        <v>665</v>
      </c>
      <c r="G34" s="921">
        <v>3.1</v>
      </c>
      <c r="H34" s="921">
        <v>1.3</v>
      </c>
      <c r="K34" s="634"/>
    </row>
    <row r="35" ht="25.5" customHeight="1" spans="3:11">
      <c r="C35" s="1110" t="s">
        <v>666</v>
      </c>
      <c r="D35" s="1111">
        <v>8.3</v>
      </c>
      <c r="E35" s="1111">
        <v>4.2</v>
      </c>
      <c r="F35" s="1130" t="s">
        <v>666</v>
      </c>
      <c r="G35" s="1111">
        <v>2.8</v>
      </c>
      <c r="H35" s="1111">
        <v>1.2</v>
      </c>
      <c r="K35" s="634"/>
    </row>
    <row r="36" ht="25.5" customHeight="1" spans="3:11">
      <c r="C36" s="1040" t="s">
        <v>667</v>
      </c>
      <c r="D36" s="921">
        <v>6.8</v>
      </c>
      <c r="E36" s="653">
        <v>3.3</v>
      </c>
      <c r="F36" s="1131" t="s">
        <v>667</v>
      </c>
      <c r="G36" s="921">
        <v>2.2</v>
      </c>
      <c r="H36" s="921">
        <v>1</v>
      </c>
      <c r="K36" s="634"/>
    </row>
    <row r="37" ht="25.5" customHeight="1" spans="3:11">
      <c r="C37" s="1110" t="s">
        <v>668</v>
      </c>
      <c r="D37" s="1111">
        <v>6.3</v>
      </c>
      <c r="E37" s="1111">
        <v>3.1</v>
      </c>
      <c r="F37" s="1130" t="s">
        <v>668</v>
      </c>
      <c r="G37" s="1111">
        <v>1.9</v>
      </c>
      <c r="H37" s="1111">
        <v>0.9</v>
      </c>
      <c r="K37" s="634"/>
    </row>
    <row r="38" ht="25.5" customHeight="1" spans="3:11">
      <c r="C38" s="1040" t="s">
        <v>669</v>
      </c>
      <c r="D38" s="921">
        <v>6.6</v>
      </c>
      <c r="E38" s="653">
        <v>3.3</v>
      </c>
      <c r="F38" s="1131" t="s">
        <v>669</v>
      </c>
      <c r="G38" s="921">
        <v>2.5</v>
      </c>
      <c r="H38" s="921">
        <v>1.2</v>
      </c>
      <c r="K38" s="634"/>
    </row>
    <row r="39" ht="25.5" customHeight="1" spans="3:11">
      <c r="C39" s="1110" t="s">
        <v>670</v>
      </c>
      <c r="D39" s="1111">
        <v>5.9</v>
      </c>
      <c r="E39" s="1111">
        <v>2.9</v>
      </c>
      <c r="F39" s="1130" t="s">
        <v>670</v>
      </c>
      <c r="G39" s="1111">
        <v>1.6</v>
      </c>
      <c r="H39" s="1111">
        <v>0.9</v>
      </c>
      <c r="K39" s="634"/>
    </row>
    <row r="40" ht="25.5" customHeight="1" spans="3:11">
      <c r="C40" s="1040" t="s">
        <v>671</v>
      </c>
      <c r="D40" s="921">
        <v>5.4</v>
      </c>
      <c r="E40" s="653">
        <v>2.7</v>
      </c>
      <c r="F40" s="1131" t="s">
        <v>671</v>
      </c>
      <c r="G40" s="921">
        <v>1.4</v>
      </c>
      <c r="H40" s="921">
        <v>0.8</v>
      </c>
      <c r="K40" s="634"/>
    </row>
    <row r="41" ht="25.5" customHeight="1" spans="3:11">
      <c r="C41" s="1110" t="s">
        <v>672</v>
      </c>
      <c r="D41" s="1111">
        <v>4.8</v>
      </c>
      <c r="E41" s="1111">
        <v>2.1</v>
      </c>
      <c r="F41" s="1130" t="s">
        <v>672</v>
      </c>
      <c r="G41" s="1111">
        <v>1.2</v>
      </c>
      <c r="H41" s="1111">
        <v>0.7</v>
      </c>
      <c r="K41" s="634"/>
    </row>
    <row r="42" ht="25.5" customHeight="1" spans="3:11">
      <c r="C42" s="1040" t="s">
        <v>673</v>
      </c>
      <c r="D42" s="921">
        <v>4.6</v>
      </c>
      <c r="E42" s="653">
        <v>2.1</v>
      </c>
      <c r="F42" s="1131" t="s">
        <v>673</v>
      </c>
      <c r="G42" s="921">
        <v>1.1</v>
      </c>
      <c r="H42" s="921">
        <v>0.6</v>
      </c>
      <c r="K42" s="634"/>
    </row>
    <row r="43" ht="25.5" customHeight="1" spans="3:11">
      <c r="C43" s="1110" t="s">
        <v>674</v>
      </c>
      <c r="D43" s="1111">
        <v>4.1</v>
      </c>
      <c r="E43" s="1111">
        <v>1.9</v>
      </c>
      <c r="F43" s="1130" t="s">
        <v>674</v>
      </c>
      <c r="G43" s="1111">
        <v>0.9</v>
      </c>
      <c r="H43" s="1111">
        <v>0.5</v>
      </c>
      <c r="K43" s="634"/>
    </row>
    <row r="44" ht="25.5" customHeight="1" spans="3:11">
      <c r="C44" s="1040" t="s">
        <v>675</v>
      </c>
      <c r="D44" s="921">
        <v>3.7</v>
      </c>
      <c r="E44" s="653">
        <v>1.8</v>
      </c>
      <c r="F44" s="1131" t="s">
        <v>675</v>
      </c>
      <c r="G44" s="921">
        <v>0.8</v>
      </c>
      <c r="H44" s="921">
        <v>0.5</v>
      </c>
      <c r="K44" s="634"/>
    </row>
    <row r="45" ht="25.5" customHeight="1" spans="3:11">
      <c r="C45" s="1110" t="s">
        <v>676</v>
      </c>
      <c r="D45" s="1111">
        <v>2.5</v>
      </c>
      <c r="E45" s="1111">
        <v>1.6</v>
      </c>
      <c r="F45" s="1130" t="s">
        <v>676</v>
      </c>
      <c r="G45" s="1111">
        <v>0.7</v>
      </c>
      <c r="H45" s="1111">
        <v>0.4</v>
      </c>
      <c r="K45" s="634"/>
    </row>
    <row r="46" ht="25.5" customHeight="1" spans="3:11">
      <c r="C46" s="1040" t="s">
        <v>677</v>
      </c>
      <c r="D46" s="921">
        <v>1.9</v>
      </c>
      <c r="E46" s="653">
        <v>1.2</v>
      </c>
      <c r="F46" s="1131" t="s">
        <v>677</v>
      </c>
      <c r="G46" s="921">
        <v>0.7</v>
      </c>
      <c r="H46" s="921">
        <v>0.4</v>
      </c>
      <c r="K46" s="634"/>
    </row>
    <row r="47" ht="13.5" spans="3:11">
      <c r="C47" s="1029"/>
      <c r="D47" s="1029"/>
      <c r="E47" s="1029"/>
      <c r="F47" s="1029"/>
      <c r="G47" s="1029"/>
      <c r="H47" s="1029"/>
      <c r="I47" s="1029"/>
      <c r="J47" s="1029"/>
      <c r="K47" s="1029"/>
    </row>
    <row r="49" ht="14.25" spans="3:17">
      <c r="C49" s="294"/>
      <c r="D49" s="294"/>
      <c r="E49" s="294"/>
      <c r="F49" s="294"/>
      <c r="G49" s="294"/>
      <c r="H49" s="294"/>
      <c r="I49" s="294"/>
      <c r="J49" s="294"/>
      <c r="K49" s="294"/>
      <c r="L49" s="294"/>
      <c r="M49" s="294"/>
      <c r="N49" s="294"/>
      <c r="O49" s="294"/>
      <c r="P49" s="294"/>
      <c r="Q49" s="294"/>
    </row>
    <row r="50" ht="42" customHeight="1" spans="3:18">
      <c r="C50" s="1112" t="s">
        <v>678</v>
      </c>
      <c r="Q50" s="294"/>
      <c r="R50" s="1029"/>
    </row>
    <row r="51" ht="47.25" customHeight="1" spans="1:25">
      <c r="A51" s="11"/>
      <c r="B51" s="11"/>
      <c r="C51" s="1113" t="s">
        <v>679</v>
      </c>
      <c r="D51" s="1113" t="s">
        <v>680</v>
      </c>
      <c r="E51" s="1113" t="s">
        <v>681</v>
      </c>
      <c r="F51" s="1113" t="s">
        <v>682</v>
      </c>
      <c r="G51" s="1113" t="s">
        <v>683</v>
      </c>
      <c r="H51" s="1113" t="s">
        <v>684</v>
      </c>
      <c r="I51" s="1113" t="s">
        <v>685</v>
      </c>
      <c r="J51" s="1113" t="s">
        <v>686</v>
      </c>
      <c r="K51" s="1113" t="s">
        <v>687</v>
      </c>
      <c r="L51" s="1113" t="s">
        <v>688</v>
      </c>
      <c r="M51" s="1113" t="s">
        <v>689</v>
      </c>
      <c r="N51" s="1113" t="s">
        <v>690</v>
      </c>
      <c r="O51" s="1113" t="s">
        <v>691</v>
      </c>
      <c r="P51" s="1113" t="s">
        <v>692</v>
      </c>
      <c r="R51" s="1147"/>
      <c r="S51" s="11"/>
      <c r="T51" s="11"/>
      <c r="U51" s="11"/>
      <c r="V51" s="11"/>
      <c r="W51" s="11"/>
      <c r="X51" s="11"/>
      <c r="Y51" s="11"/>
    </row>
    <row r="52" ht="30" customHeight="1" spans="3:18">
      <c r="C52" s="934" t="s">
        <v>693</v>
      </c>
      <c r="D52" s="1114">
        <v>12023</v>
      </c>
      <c r="E52" s="1114">
        <v>1581</v>
      </c>
      <c r="F52" s="1114">
        <v>1885</v>
      </c>
      <c r="G52" s="1132">
        <v>15</v>
      </c>
      <c r="H52" s="1132">
        <v>2.4</v>
      </c>
      <c r="I52" s="1132">
        <v>2.2</v>
      </c>
      <c r="J52" s="1132">
        <v>2</v>
      </c>
      <c r="K52" s="1132">
        <v>16.9</v>
      </c>
      <c r="L52" s="1132">
        <v>18.3</v>
      </c>
      <c r="M52" s="1132">
        <v>14.9</v>
      </c>
      <c r="N52" s="1132">
        <v>2</v>
      </c>
      <c r="O52" s="1132">
        <v>1.8</v>
      </c>
      <c r="P52" s="1144">
        <v>1.8</v>
      </c>
      <c r="R52" s="1029"/>
    </row>
    <row r="53" ht="30" customHeight="1" spans="3:18">
      <c r="C53" s="936" t="s">
        <v>694</v>
      </c>
      <c r="D53" s="562">
        <v>7788</v>
      </c>
      <c r="E53" s="562">
        <v>1107</v>
      </c>
      <c r="F53" s="562">
        <v>1275</v>
      </c>
      <c r="G53" s="502">
        <v>27</v>
      </c>
      <c r="H53" s="502">
        <v>2.8</v>
      </c>
      <c r="I53" s="502">
        <v>2.5</v>
      </c>
      <c r="J53" s="502">
        <v>2.2</v>
      </c>
      <c r="K53" s="502">
        <v>18.7</v>
      </c>
      <c r="L53" s="502">
        <v>17.5</v>
      </c>
      <c r="M53" s="502">
        <v>17.1</v>
      </c>
      <c r="N53" s="502">
        <v>2.4</v>
      </c>
      <c r="O53" s="502">
        <v>2.2</v>
      </c>
      <c r="P53" s="1145">
        <v>2.1</v>
      </c>
      <c r="R53" s="1029"/>
    </row>
    <row r="54" ht="30" customHeight="1" spans="3:18">
      <c r="C54" s="938" t="s">
        <v>695</v>
      </c>
      <c r="D54" s="1064">
        <v>3629</v>
      </c>
      <c r="E54" s="1064">
        <v>1375</v>
      </c>
      <c r="F54" s="1064">
        <v>1500</v>
      </c>
      <c r="G54" s="1065">
        <v>19</v>
      </c>
      <c r="H54" s="1065">
        <v>1.7</v>
      </c>
      <c r="I54" s="1065">
        <v>1.6</v>
      </c>
      <c r="J54" s="1065">
        <v>1.6</v>
      </c>
      <c r="K54" s="1065">
        <v>17.7</v>
      </c>
      <c r="L54" s="1065">
        <v>16</v>
      </c>
      <c r="M54" s="1065">
        <v>16.1</v>
      </c>
      <c r="N54" s="1065">
        <v>1.7</v>
      </c>
      <c r="O54" s="1065">
        <v>1.6</v>
      </c>
      <c r="P54" s="1146">
        <v>1.7</v>
      </c>
      <c r="R54" s="1029"/>
    </row>
    <row r="55" ht="30" customHeight="1" spans="3:18">
      <c r="C55" s="936" t="s">
        <v>696</v>
      </c>
      <c r="D55" s="562">
        <v>3432</v>
      </c>
      <c r="E55" s="562">
        <v>1726</v>
      </c>
      <c r="F55" s="562">
        <v>1815</v>
      </c>
      <c r="G55" s="502">
        <v>26</v>
      </c>
      <c r="H55" s="502">
        <v>2.7</v>
      </c>
      <c r="I55" s="502">
        <v>2.3</v>
      </c>
      <c r="J55" s="502">
        <v>2.3</v>
      </c>
      <c r="K55" s="502">
        <v>15.3</v>
      </c>
      <c r="L55" s="502">
        <v>13.5</v>
      </c>
      <c r="M55" s="502">
        <v>14</v>
      </c>
      <c r="N55" s="502">
        <v>2.5</v>
      </c>
      <c r="O55" s="502">
        <v>2.2</v>
      </c>
      <c r="P55" s="1145">
        <v>2.2</v>
      </c>
      <c r="R55" s="1029"/>
    </row>
    <row r="60" ht="36.75" customHeight="1" spans="3:7">
      <c r="C60" s="1115" t="s">
        <v>697</v>
      </c>
      <c r="D60" s="1116"/>
      <c r="E60" s="1116"/>
      <c r="F60" s="1116"/>
      <c r="G60" s="1133"/>
    </row>
    <row r="61" ht="31.5" customHeight="1" spans="3:7">
      <c r="C61" s="1117" t="s">
        <v>660</v>
      </c>
      <c r="D61" s="1118" t="s">
        <v>698</v>
      </c>
      <c r="E61" s="1118" t="s">
        <v>699</v>
      </c>
      <c r="F61" s="1118" t="s">
        <v>700</v>
      </c>
      <c r="G61" s="1134" t="s">
        <v>701</v>
      </c>
    </row>
    <row r="62" ht="25.5" customHeight="1" spans="3:7">
      <c r="C62" s="1119" t="s">
        <v>702</v>
      </c>
      <c r="D62" s="1120">
        <v>84</v>
      </c>
      <c r="E62" s="1120">
        <v>89</v>
      </c>
      <c r="F62" s="1120">
        <v>89</v>
      </c>
      <c r="G62" s="1120">
        <v>91</v>
      </c>
    </row>
    <row r="63" ht="25.5" customHeight="1" spans="3:7">
      <c r="C63" s="1121" t="s">
        <v>703</v>
      </c>
      <c r="D63" s="1122">
        <v>86</v>
      </c>
      <c r="E63" s="1122">
        <v>84</v>
      </c>
      <c r="F63" s="1122">
        <v>84</v>
      </c>
      <c r="G63" s="1122">
        <v>84</v>
      </c>
    </row>
    <row r="64" ht="25.5" customHeight="1" spans="3:7">
      <c r="C64" s="1119" t="s">
        <v>704</v>
      </c>
      <c r="D64" s="1120">
        <v>85</v>
      </c>
      <c r="E64" s="1120">
        <v>80</v>
      </c>
      <c r="F64" s="1120">
        <v>83</v>
      </c>
      <c r="G64" s="1120">
        <v>78</v>
      </c>
    </row>
    <row r="65" ht="25.5" customHeight="1" spans="3:7">
      <c r="C65" s="1121" t="s">
        <v>705</v>
      </c>
      <c r="D65" s="1122">
        <v>85</v>
      </c>
      <c r="E65" s="1122">
        <v>79</v>
      </c>
      <c r="F65" s="1122">
        <v>84</v>
      </c>
      <c r="G65" s="1122">
        <v>78</v>
      </c>
    </row>
    <row r="66" ht="25.5" customHeight="1" spans="3:7">
      <c r="C66" s="1119" t="s">
        <v>706</v>
      </c>
      <c r="D66" s="1120">
        <v>86</v>
      </c>
      <c r="E66" s="1120">
        <v>80</v>
      </c>
      <c r="F66" s="1120">
        <v>85</v>
      </c>
      <c r="G66" s="1120">
        <v>79</v>
      </c>
    </row>
    <row r="67" ht="25.5" customHeight="1" spans="3:7">
      <c r="C67" s="1121" t="s">
        <v>707</v>
      </c>
      <c r="D67" s="1122">
        <v>86</v>
      </c>
      <c r="E67" s="1122">
        <v>79</v>
      </c>
      <c r="F67" s="1122">
        <v>85</v>
      </c>
      <c r="G67" s="1122">
        <v>81</v>
      </c>
    </row>
    <row r="68" ht="25.5" customHeight="1" spans="3:7">
      <c r="C68" s="1119" t="s">
        <v>708</v>
      </c>
      <c r="D68" s="1120">
        <v>86</v>
      </c>
      <c r="E68" s="1120">
        <v>85</v>
      </c>
      <c r="F68" s="1120">
        <v>85</v>
      </c>
      <c r="G68" s="1120">
        <v>83</v>
      </c>
    </row>
    <row r="69" ht="25.5" customHeight="1" spans="3:7">
      <c r="C69" s="1121" t="s">
        <v>709</v>
      </c>
      <c r="D69" s="1122">
        <v>87</v>
      </c>
      <c r="E69" s="1122">
        <v>85</v>
      </c>
      <c r="F69" s="1122">
        <v>86</v>
      </c>
      <c r="G69" s="1122">
        <v>81</v>
      </c>
    </row>
    <row r="70" ht="25.5" customHeight="1" spans="3:7">
      <c r="C70" s="1119" t="s">
        <v>710</v>
      </c>
      <c r="D70" s="1120">
        <v>87</v>
      </c>
      <c r="E70" s="1120">
        <v>85</v>
      </c>
      <c r="F70" s="1120">
        <v>86</v>
      </c>
      <c r="G70" s="1120">
        <v>82</v>
      </c>
    </row>
    <row r="71" ht="25.5" customHeight="1" spans="3:7">
      <c r="C71" s="1121" t="s">
        <v>711</v>
      </c>
      <c r="D71" s="1122">
        <v>86</v>
      </c>
      <c r="E71" s="1122">
        <v>87</v>
      </c>
      <c r="F71" s="1122">
        <v>86</v>
      </c>
      <c r="G71" s="1122">
        <v>81</v>
      </c>
    </row>
    <row r="72" ht="25.5" customHeight="1" spans="3:7">
      <c r="C72" s="1119" t="s">
        <v>712</v>
      </c>
      <c r="D72" s="1120">
        <v>86</v>
      </c>
      <c r="E72" s="1120">
        <v>87</v>
      </c>
      <c r="F72" s="1120">
        <v>87</v>
      </c>
      <c r="G72" s="1120">
        <v>84</v>
      </c>
    </row>
    <row r="73" ht="25.5" customHeight="1" spans="3:7">
      <c r="C73" s="1121" t="s">
        <v>713</v>
      </c>
      <c r="D73" s="1122">
        <v>85</v>
      </c>
      <c r="E73" s="1122">
        <v>86</v>
      </c>
      <c r="F73" s="1122">
        <v>86</v>
      </c>
      <c r="G73" s="1122">
        <v>81</v>
      </c>
    </row>
    <row r="74" ht="25.5" customHeight="1" spans="3:7">
      <c r="C74" s="1119" t="s">
        <v>714</v>
      </c>
      <c r="D74" s="1120">
        <v>85</v>
      </c>
      <c r="E74" s="1120">
        <v>86</v>
      </c>
      <c r="F74" s="1120">
        <v>87</v>
      </c>
      <c r="G74" s="1120">
        <v>86</v>
      </c>
    </row>
    <row r="75" ht="25.5" customHeight="1" spans="3:14">
      <c r="C75" s="1121" t="s">
        <v>715</v>
      </c>
      <c r="D75" s="1122">
        <v>85</v>
      </c>
      <c r="E75" s="1122">
        <v>87</v>
      </c>
      <c r="F75" s="1122">
        <v>88</v>
      </c>
      <c r="G75" s="1122">
        <v>87</v>
      </c>
      <c r="L75" s="1029"/>
      <c r="M75" s="1148"/>
      <c r="N75" s="1029"/>
    </row>
    <row r="76" ht="19.5" spans="12:14">
      <c r="L76" s="1029"/>
      <c r="M76" s="1149"/>
      <c r="N76" s="1149"/>
    </row>
    <row r="77" ht="19.5" spans="12:14">
      <c r="L77" s="1140"/>
      <c r="M77" s="1141"/>
      <c r="N77" s="1142"/>
    </row>
    <row r="78" ht="19.5" spans="12:14">
      <c r="L78" s="1140"/>
      <c r="M78" s="1141"/>
      <c r="N78" s="1142"/>
    </row>
    <row r="79" ht="19.5" spans="3:14">
      <c r="C79" s="1029"/>
      <c r="D79" s="1148"/>
      <c r="E79" s="1029"/>
      <c r="L79" s="1140"/>
      <c r="M79" s="1141"/>
      <c r="N79" s="1142"/>
    </row>
    <row r="80" ht="19.5" spans="3:14">
      <c r="C80" s="1029"/>
      <c r="D80" s="1149"/>
      <c r="E80" s="1149"/>
      <c r="L80" s="1140"/>
      <c r="M80" s="1141"/>
      <c r="N80" s="1142"/>
    </row>
    <row r="81" ht="19.5" spans="3:14">
      <c r="C81" s="1140"/>
      <c r="D81" s="1141"/>
      <c r="E81" s="1142"/>
      <c r="L81" s="1140"/>
      <c r="M81" s="1141"/>
      <c r="N81" s="1142"/>
    </row>
    <row r="82" ht="19.5" spans="3:14">
      <c r="C82" s="1140"/>
      <c r="D82" s="1141"/>
      <c r="E82" s="1142"/>
      <c r="L82" s="1140"/>
      <c r="M82" s="1141"/>
      <c r="N82" s="1142"/>
    </row>
    <row r="83" ht="19.5" spans="3:14">
      <c r="C83" s="1140"/>
      <c r="D83" s="1141"/>
      <c r="E83" s="1142"/>
      <c r="L83" s="1140"/>
      <c r="M83" s="1141"/>
      <c r="N83" s="1142"/>
    </row>
    <row r="84" ht="19.5" spans="3:14">
      <c r="C84" s="1140"/>
      <c r="D84" s="1141"/>
      <c r="E84" s="1142"/>
      <c r="L84" s="1140"/>
      <c r="M84" s="1141"/>
      <c r="N84" s="1142"/>
    </row>
    <row r="85" ht="19.5" spans="3:14">
      <c r="C85" s="1140"/>
      <c r="D85" s="1141"/>
      <c r="E85" s="1142"/>
      <c r="L85" s="1140"/>
      <c r="M85" s="1141"/>
      <c r="N85" s="1142"/>
    </row>
    <row r="86" ht="19.5" spans="3:14">
      <c r="C86" s="1140"/>
      <c r="D86" s="1141"/>
      <c r="E86" s="1142"/>
      <c r="L86" s="1140"/>
      <c r="M86" s="1141"/>
      <c r="N86" s="1142"/>
    </row>
    <row r="87" ht="19.5" spans="3:14">
      <c r="C87" s="1140"/>
      <c r="D87" s="1141"/>
      <c r="E87" s="1142"/>
      <c r="L87" s="1140"/>
      <c r="M87" s="1141"/>
      <c r="N87" s="1142"/>
    </row>
    <row r="88" ht="19.5" spans="3:14">
      <c r="C88" s="1140"/>
      <c r="D88" s="1141"/>
      <c r="E88" s="1142"/>
      <c r="L88" s="1140"/>
      <c r="M88" s="1141"/>
      <c r="N88" s="1142"/>
    </row>
    <row r="89" ht="19.5" spans="3:14">
      <c r="C89" s="1140"/>
      <c r="D89" s="1141"/>
      <c r="E89" s="1142"/>
      <c r="L89" s="1140"/>
      <c r="M89" s="1141"/>
      <c r="N89" s="1142"/>
    </row>
    <row r="90" ht="19.5" spans="3:14">
      <c r="C90" s="1140"/>
      <c r="D90" s="1141"/>
      <c r="E90" s="1142"/>
      <c r="L90" s="1140"/>
      <c r="M90" s="1141"/>
      <c r="N90" s="1142"/>
    </row>
    <row r="91" ht="19.5" spans="3:14">
      <c r="C91" s="1140"/>
      <c r="D91" s="1141"/>
      <c r="E91" s="1142"/>
      <c r="L91" s="1140"/>
      <c r="M91" s="1141"/>
      <c r="N91" s="1142"/>
    </row>
    <row r="92" ht="19.5" spans="3:14">
      <c r="C92" s="1140"/>
      <c r="D92" s="1141"/>
      <c r="E92" s="1142"/>
      <c r="L92" s="1140"/>
      <c r="M92" s="1141"/>
      <c r="N92" s="1142"/>
    </row>
    <row r="93" ht="19.5" spans="3:14">
      <c r="C93" s="1140"/>
      <c r="D93" s="1141"/>
      <c r="E93" s="1142"/>
      <c r="L93" s="1140"/>
      <c r="M93" s="1143"/>
      <c r="N93" s="1142"/>
    </row>
    <row r="94" ht="19.5" spans="3:14">
      <c r="C94" s="1140"/>
      <c r="D94" s="1141"/>
      <c r="E94" s="1142"/>
      <c r="L94" s="1140"/>
      <c r="M94" s="1143"/>
      <c r="N94" s="1142"/>
    </row>
    <row r="95" ht="19.5" spans="3:14">
      <c r="C95" s="1140"/>
      <c r="D95" s="1141"/>
      <c r="E95" s="1142"/>
      <c r="L95" s="1140"/>
      <c r="M95" s="1143"/>
      <c r="N95" s="1142"/>
    </row>
    <row r="96" ht="19.5" spans="3:14">
      <c r="C96" s="1140"/>
      <c r="D96" s="1141"/>
      <c r="E96" s="1142"/>
      <c r="L96" s="1140"/>
      <c r="M96" s="1143"/>
      <c r="N96" s="1142"/>
    </row>
    <row r="97" ht="19.5" spans="3:14">
      <c r="C97" s="1140"/>
      <c r="D97" s="1143"/>
      <c r="E97" s="1142"/>
      <c r="L97" s="1140"/>
      <c r="M97" s="1143"/>
      <c r="N97" s="1142"/>
    </row>
    <row r="98" ht="19.5" spans="3:14">
      <c r="C98" s="1140"/>
      <c r="D98" s="1143"/>
      <c r="E98" s="1142"/>
      <c r="L98" s="1140"/>
      <c r="M98" s="1143"/>
      <c r="N98" s="1142"/>
    </row>
    <row r="99" ht="19.5" spans="3:14">
      <c r="C99" s="1140"/>
      <c r="D99" s="1143"/>
      <c r="E99" s="1142"/>
      <c r="L99" s="1140"/>
      <c r="M99" s="1143"/>
      <c r="N99" s="1142"/>
    </row>
    <row r="100" ht="19.5" spans="3:5">
      <c r="C100" s="1140"/>
      <c r="D100" s="1143"/>
      <c r="E100" s="1142"/>
    </row>
    <row r="101" ht="19.5" spans="3:5">
      <c r="C101" s="1140"/>
      <c r="D101" s="1143"/>
      <c r="E101" s="1142"/>
    </row>
    <row r="102" ht="19.5" spans="3:5">
      <c r="C102" s="1140"/>
      <c r="D102" s="1143"/>
      <c r="E102" s="1142"/>
    </row>
    <row r="103" ht="19.5" spans="3:5">
      <c r="C103" s="1140"/>
      <c r="D103" s="1143"/>
      <c r="E103" s="1142"/>
    </row>
  </sheetData>
  <mergeCells count="11">
    <mergeCell ref="C2:H2"/>
    <mergeCell ref="C21:H21"/>
    <mergeCell ref="C22:H22"/>
    <mergeCell ref="C24:H24"/>
    <mergeCell ref="C25:H25"/>
    <mergeCell ref="C26:H26"/>
    <mergeCell ref="C29:H29"/>
    <mergeCell ref="C30:E30"/>
    <mergeCell ref="F30:H30"/>
    <mergeCell ref="C50:P50"/>
    <mergeCell ref="C60:G60"/>
  </mergeCells>
  <hyperlinks>
    <hyperlink ref="A1" location="Home!A1" display="Home"/>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6"/>
  <sheetViews>
    <sheetView tabSelected="1" topLeftCell="A17" workbookViewId="0">
      <selection activeCell="A1" sqref="A1"/>
    </sheetView>
  </sheetViews>
  <sheetFormatPr defaultColWidth="12.6285714285714" defaultRowHeight="15.75" customHeight="1"/>
  <cols>
    <col min="4" max="4" width="14.6285714285714" customWidth="1"/>
    <col min="5" max="5" width="52.752380952381" customWidth="1"/>
    <col min="6" max="6" width="117.380952380952" customWidth="1"/>
  </cols>
  <sheetData>
    <row r="1" ht="14.25" spans="1:1">
      <c r="A1" s="138" t="s">
        <v>282</v>
      </c>
    </row>
    <row r="2" ht="50.25" customHeight="1" spans="4:9">
      <c r="D2" s="1083" t="s">
        <v>716</v>
      </c>
      <c r="E2" s="609"/>
      <c r="F2" s="609"/>
      <c r="G2" s="609"/>
      <c r="H2" s="609"/>
      <c r="I2" s="609"/>
    </row>
    <row r="3" ht="45" customHeight="1" spans="4:9">
      <c r="D3" s="1084"/>
      <c r="E3" s="1087" t="s">
        <v>46</v>
      </c>
      <c r="F3" s="1088" t="s">
        <v>717</v>
      </c>
      <c r="G3" s="1019"/>
      <c r="H3" s="1019"/>
      <c r="I3" s="1019"/>
    </row>
    <row r="4" ht="36" customHeight="1" spans="4:9">
      <c r="D4" s="1085">
        <v>1</v>
      </c>
      <c r="E4" s="1089" t="s">
        <v>70</v>
      </c>
      <c r="F4" s="1090" t="s">
        <v>718</v>
      </c>
      <c r="G4" s="60"/>
      <c r="H4" s="60"/>
      <c r="I4" s="64"/>
    </row>
    <row r="5" ht="36" customHeight="1" spans="4:9">
      <c r="D5" s="1086">
        <v>2</v>
      </c>
      <c r="E5" s="1091" t="s">
        <v>79</v>
      </c>
      <c r="F5" s="580" t="s">
        <v>719</v>
      </c>
      <c r="G5" s="60"/>
      <c r="H5" s="60"/>
      <c r="I5" s="64"/>
    </row>
    <row r="6" ht="36" customHeight="1" spans="4:9">
      <c r="D6" s="1085">
        <v>3</v>
      </c>
      <c r="E6" s="1089" t="s">
        <v>73</v>
      </c>
      <c r="F6" s="1090" t="s">
        <v>720</v>
      </c>
      <c r="G6" s="60"/>
      <c r="H6" s="60"/>
      <c r="I6" s="64"/>
    </row>
    <row r="7" ht="36" customHeight="1" spans="4:9">
      <c r="D7" s="1086">
        <v>4</v>
      </c>
      <c r="E7" s="1091" t="s">
        <v>82</v>
      </c>
      <c r="F7" s="580" t="s">
        <v>721</v>
      </c>
      <c r="G7" s="60"/>
      <c r="H7" s="60"/>
      <c r="I7" s="64"/>
    </row>
    <row r="8" ht="36" customHeight="1" spans="4:9">
      <c r="D8" s="1085">
        <v>5</v>
      </c>
      <c r="E8" s="1089" t="s">
        <v>86</v>
      </c>
      <c r="F8" s="1090" t="s">
        <v>722</v>
      </c>
      <c r="G8" s="60"/>
      <c r="H8" s="60"/>
      <c r="I8" s="64"/>
    </row>
    <row r="9" ht="36" customHeight="1" spans="4:9">
      <c r="D9" s="1086">
        <v>6</v>
      </c>
      <c r="E9" s="1091" t="s">
        <v>624</v>
      </c>
      <c r="F9" s="580" t="s">
        <v>723</v>
      </c>
      <c r="G9" s="60"/>
      <c r="H9" s="60"/>
      <c r="I9" s="64"/>
    </row>
    <row r="10" ht="36" customHeight="1" spans="4:9">
      <c r="D10" s="1085">
        <v>7</v>
      </c>
      <c r="E10" s="1089" t="s">
        <v>724</v>
      </c>
      <c r="F10" s="1090" t="s">
        <v>725</v>
      </c>
      <c r="G10" s="60"/>
      <c r="H10" s="60"/>
      <c r="I10" s="64"/>
    </row>
    <row r="11" ht="36" customHeight="1" spans="4:9">
      <c r="D11" s="1086">
        <v>8</v>
      </c>
      <c r="E11" s="1091" t="s">
        <v>406</v>
      </c>
      <c r="F11" s="580" t="s">
        <v>726</v>
      </c>
      <c r="G11" s="60"/>
      <c r="H11" s="60"/>
      <c r="I11" s="64"/>
    </row>
    <row r="12" ht="36" customHeight="1" spans="4:9">
      <c r="D12" s="1085">
        <v>9</v>
      </c>
      <c r="E12" s="1089" t="s">
        <v>401</v>
      </c>
      <c r="F12" s="1090" t="s">
        <v>727</v>
      </c>
      <c r="G12" s="60"/>
      <c r="H12" s="60"/>
      <c r="I12" s="64"/>
    </row>
    <row r="13" ht="36" customHeight="1" spans="4:9">
      <c r="D13" s="1086">
        <v>10</v>
      </c>
      <c r="E13" s="1091" t="s">
        <v>133</v>
      </c>
      <c r="F13" s="580" t="s">
        <v>728</v>
      </c>
      <c r="G13" s="60"/>
      <c r="H13" s="60"/>
      <c r="I13" s="64"/>
    </row>
    <row r="14" ht="36" customHeight="1" spans="4:9">
      <c r="D14" s="1085">
        <v>11</v>
      </c>
      <c r="E14" s="1089" t="s">
        <v>129</v>
      </c>
      <c r="F14" s="1090" t="s">
        <v>729</v>
      </c>
      <c r="G14" s="60"/>
      <c r="H14" s="60"/>
      <c r="I14" s="64"/>
    </row>
    <row r="15" ht="36" customHeight="1" spans="4:9">
      <c r="D15" s="1086">
        <v>12</v>
      </c>
      <c r="E15" s="1091" t="s">
        <v>98</v>
      </c>
      <c r="F15" s="580" t="s">
        <v>730</v>
      </c>
      <c r="G15" s="60"/>
      <c r="H15" s="60"/>
      <c r="I15" s="64"/>
    </row>
    <row r="16" ht="36" customHeight="1" spans="4:9">
      <c r="D16" s="1085">
        <v>13</v>
      </c>
      <c r="E16" s="1089" t="s">
        <v>102</v>
      </c>
      <c r="F16" s="1090" t="s">
        <v>731</v>
      </c>
      <c r="G16" s="60"/>
      <c r="H16" s="60"/>
      <c r="I16" s="64"/>
    </row>
    <row r="17" ht="36" customHeight="1" spans="4:9">
      <c r="D17" s="1086">
        <v>14</v>
      </c>
      <c r="E17" s="1091" t="s">
        <v>732</v>
      </c>
      <c r="F17" s="580" t="s">
        <v>733</v>
      </c>
      <c r="G17" s="60"/>
      <c r="H17" s="60"/>
      <c r="I17" s="64"/>
    </row>
    <row r="18" ht="36" customHeight="1" spans="4:9">
      <c r="D18" s="1085">
        <v>15</v>
      </c>
      <c r="E18" s="1089" t="s">
        <v>734</v>
      </c>
      <c r="F18" s="1090" t="s">
        <v>735</v>
      </c>
      <c r="G18" s="60"/>
      <c r="H18" s="60"/>
      <c r="I18" s="64"/>
    </row>
    <row r="19" ht="36" customHeight="1" spans="4:9">
      <c r="D19" s="1086">
        <v>16</v>
      </c>
      <c r="E19" s="1091" t="s">
        <v>736</v>
      </c>
      <c r="F19" s="580" t="s">
        <v>737</v>
      </c>
      <c r="G19" s="60"/>
      <c r="H19" s="60"/>
      <c r="I19" s="64"/>
    </row>
    <row r="20" ht="36" customHeight="1" spans="4:9">
      <c r="D20" s="1085">
        <v>17</v>
      </c>
      <c r="E20" s="1092" t="s">
        <v>106</v>
      </c>
      <c r="F20" s="1090" t="s">
        <v>738</v>
      </c>
      <c r="G20" s="60"/>
      <c r="H20" s="60"/>
      <c r="I20" s="64"/>
    </row>
    <row r="21" ht="36" customHeight="1" spans="4:9">
      <c r="D21" s="1086">
        <v>18</v>
      </c>
      <c r="E21" s="1093" t="s">
        <v>697</v>
      </c>
      <c r="F21" s="580" t="s">
        <v>739</v>
      </c>
      <c r="G21" s="60"/>
      <c r="H21" s="60"/>
      <c r="I21" s="64"/>
    </row>
    <row r="22" ht="36" customHeight="1" spans="4:9">
      <c r="D22" s="1085">
        <v>19</v>
      </c>
      <c r="E22" s="1092" t="s">
        <v>740</v>
      </c>
      <c r="F22" s="1090" t="s">
        <v>741</v>
      </c>
      <c r="G22" s="60"/>
      <c r="H22" s="60"/>
      <c r="I22" s="64"/>
    </row>
    <row r="23" ht="36" customHeight="1" spans="4:9">
      <c r="D23" s="1086">
        <v>20</v>
      </c>
      <c r="E23" s="1093" t="s">
        <v>742</v>
      </c>
      <c r="F23" s="580" t="s">
        <v>743</v>
      </c>
      <c r="G23" s="60"/>
      <c r="H23" s="60"/>
      <c r="I23" s="64"/>
    </row>
    <row r="24" ht="36" customHeight="1" spans="4:9">
      <c r="D24" s="1085">
        <v>21</v>
      </c>
      <c r="E24" s="1092" t="s">
        <v>744</v>
      </c>
      <c r="F24" s="1090" t="s">
        <v>745</v>
      </c>
      <c r="G24" s="60"/>
      <c r="H24" s="60"/>
      <c r="I24" s="64"/>
    </row>
    <row r="25" ht="36" customHeight="1" spans="4:9">
      <c r="D25" s="1086">
        <v>22</v>
      </c>
      <c r="E25" s="1093" t="s">
        <v>114</v>
      </c>
      <c r="F25" s="580" t="s">
        <v>746</v>
      </c>
      <c r="G25" s="60"/>
      <c r="H25" s="60"/>
      <c r="I25" s="64"/>
    </row>
    <row r="26" ht="36" customHeight="1" spans="4:9">
      <c r="D26" s="1085">
        <v>23</v>
      </c>
      <c r="E26" s="1092" t="s">
        <v>122</v>
      </c>
      <c r="F26" s="1090" t="s">
        <v>747</v>
      </c>
      <c r="G26" s="60"/>
      <c r="H26" s="60"/>
      <c r="I26" s="64"/>
    </row>
  </sheetData>
  <mergeCells count="25">
    <mergeCell ref="D2:I2"/>
    <mergeCell ref="F3:I3"/>
    <mergeCell ref="F4:I4"/>
    <mergeCell ref="F5:I5"/>
    <mergeCell ref="F6:I6"/>
    <mergeCell ref="F7:I7"/>
    <mergeCell ref="F8:I8"/>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s>
  <hyperlinks>
    <hyperlink ref="A1" location="Home!A1" display="Home"/>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64"/>
  <sheetViews>
    <sheetView workbookViewId="0">
      <selection activeCell="A1" sqref="A1"/>
    </sheetView>
  </sheetViews>
  <sheetFormatPr defaultColWidth="12.6285714285714" defaultRowHeight="15.75" customHeight="1"/>
  <cols>
    <col min="2" max="2" width="43.3809523809524" customWidth="1"/>
    <col min="3" max="3" width="32.8761904761905" customWidth="1"/>
    <col min="4" max="4" width="36.8761904761905" customWidth="1"/>
    <col min="5" max="5" width="48.6285714285714" customWidth="1"/>
    <col min="6" max="6" width="38.3809523809524" customWidth="1"/>
    <col min="7" max="7" width="44.3809523809524" customWidth="1"/>
    <col min="8" max="8" width="39.247619047619" customWidth="1"/>
    <col min="9" max="9" width="79.1333333333333" customWidth="1"/>
  </cols>
  <sheetData>
    <row r="1" ht="14.25" spans="1:1">
      <c r="A1" s="138" t="s">
        <v>282</v>
      </c>
    </row>
    <row r="3" ht="22.5" customHeight="1" spans="2:6">
      <c r="B3" s="139" t="s">
        <v>362</v>
      </c>
      <c r="C3" s="139" t="s">
        <v>748</v>
      </c>
      <c r="D3" s="139" t="s">
        <v>749</v>
      </c>
      <c r="E3" s="1071" t="s">
        <v>750</v>
      </c>
      <c r="F3" s="1072" t="s">
        <v>368</v>
      </c>
    </row>
    <row r="4" ht="22.5" customHeight="1" spans="2:7">
      <c r="B4" s="1040" t="s">
        <v>751</v>
      </c>
      <c r="C4" s="1041">
        <v>2369.28</v>
      </c>
      <c r="D4" s="1041">
        <v>8564</v>
      </c>
      <c r="E4" s="1041">
        <v>3592.64</v>
      </c>
      <c r="F4" s="1073" t="s">
        <v>752</v>
      </c>
      <c r="G4" s="64"/>
    </row>
    <row r="5" ht="22.5" customHeight="1" spans="2:7">
      <c r="B5" s="1042" t="s">
        <v>753</v>
      </c>
      <c r="C5" s="1043">
        <v>0.23</v>
      </c>
      <c r="D5" s="1044">
        <v>0.27</v>
      </c>
      <c r="E5" s="1044">
        <v>0.0652</v>
      </c>
      <c r="F5" s="1074" t="s">
        <v>754</v>
      </c>
      <c r="G5" s="64"/>
    </row>
    <row r="6" ht="22.5" customHeight="1" spans="2:7">
      <c r="B6" s="1040" t="s">
        <v>755</v>
      </c>
      <c r="C6" s="1041">
        <v>612.72</v>
      </c>
      <c r="D6" s="1041">
        <v>1797</v>
      </c>
      <c r="E6" s="1041">
        <v>480.92</v>
      </c>
      <c r="F6" s="1073" t="s">
        <v>756</v>
      </c>
      <c r="G6" s="64"/>
    </row>
    <row r="7" ht="22.5" customHeight="1" spans="2:7">
      <c r="B7" s="1042" t="s">
        <v>757</v>
      </c>
      <c r="C7" s="1045">
        <v>3453.54</v>
      </c>
      <c r="D7" s="1045">
        <v>15595.49</v>
      </c>
      <c r="E7" s="1045">
        <v>1558.89</v>
      </c>
      <c r="F7" s="1074" t="s">
        <v>758</v>
      </c>
      <c r="G7" s="64"/>
    </row>
    <row r="8" ht="22.5" customHeight="1" spans="2:7">
      <c r="B8" s="1040" t="s">
        <v>759</v>
      </c>
      <c r="C8" s="1041">
        <v>3.75</v>
      </c>
      <c r="D8" s="1041">
        <v>62.51</v>
      </c>
      <c r="E8" s="1041">
        <v>66</v>
      </c>
      <c r="F8" s="1073" t="s">
        <v>760</v>
      </c>
      <c r="G8" s="64"/>
    </row>
    <row r="9" ht="22.5" customHeight="1" spans="2:7">
      <c r="B9" s="1042" t="s">
        <v>761</v>
      </c>
      <c r="C9" s="1045">
        <v>4228.48</v>
      </c>
      <c r="D9" s="1045">
        <v>11056.59</v>
      </c>
      <c r="E9" s="1045">
        <v>3720.34</v>
      </c>
      <c r="F9" s="1074" t="s">
        <v>762</v>
      </c>
      <c r="G9" s="64"/>
    </row>
    <row r="10" ht="22.5" customHeight="1" spans="2:7">
      <c r="B10" s="1040" t="s">
        <v>763</v>
      </c>
      <c r="C10" s="1041">
        <v>52.41</v>
      </c>
      <c r="D10" s="1041">
        <v>37.35</v>
      </c>
      <c r="E10" s="1041">
        <v>24.53</v>
      </c>
      <c r="F10" s="1073" t="s">
        <v>764</v>
      </c>
      <c r="G10" s="64"/>
    </row>
    <row r="11" ht="22.5" customHeight="1" spans="2:7">
      <c r="B11" s="1042" t="s">
        <v>133</v>
      </c>
      <c r="C11" s="1044">
        <v>0.1789</v>
      </c>
      <c r="D11" s="1044">
        <v>0.2612</v>
      </c>
      <c r="E11" s="1044">
        <v>0.2314</v>
      </c>
      <c r="F11" s="1074" t="s">
        <v>765</v>
      </c>
      <c r="G11" s="64"/>
    </row>
    <row r="12" ht="22.5" customHeight="1" spans="2:7">
      <c r="B12" s="1040" t="s">
        <v>766</v>
      </c>
      <c r="C12" s="1046">
        <v>0.2423</v>
      </c>
      <c r="D12" s="1046">
        <v>0.3479</v>
      </c>
      <c r="E12" s="1046">
        <v>0.2842</v>
      </c>
      <c r="F12" s="1073" t="s">
        <v>767</v>
      </c>
      <c r="G12" s="64"/>
    </row>
    <row r="13" ht="22.5" customHeight="1" spans="2:7">
      <c r="B13" s="1042" t="s">
        <v>768</v>
      </c>
      <c r="C13" s="1044">
        <v>0.7493</v>
      </c>
      <c r="D13" s="1044">
        <v>0.5114</v>
      </c>
      <c r="E13" s="1044">
        <v>0.745</v>
      </c>
      <c r="F13" s="1074" t="s">
        <v>769</v>
      </c>
      <c r="G13" s="64"/>
    </row>
    <row r="14" ht="33.75" customHeight="1" spans="2:7">
      <c r="B14" s="1040" t="s">
        <v>770</v>
      </c>
      <c r="C14" s="1041" t="s">
        <v>599</v>
      </c>
      <c r="D14" s="1041" t="s">
        <v>599</v>
      </c>
      <c r="E14" s="1041" t="s">
        <v>771</v>
      </c>
      <c r="F14" s="1073" t="s">
        <v>772</v>
      </c>
      <c r="G14" s="64"/>
    </row>
    <row r="15" ht="22.5" customHeight="1" spans="2:7">
      <c r="B15" s="1042" t="s">
        <v>773</v>
      </c>
      <c r="C15" s="1045" t="s">
        <v>599</v>
      </c>
      <c r="D15" s="1045" t="s">
        <v>599</v>
      </c>
      <c r="E15" s="1044">
        <v>0.4027</v>
      </c>
      <c r="F15" s="1074" t="s">
        <v>774</v>
      </c>
      <c r="G15" s="64"/>
    </row>
    <row r="16" ht="22.5" customHeight="1" spans="2:7">
      <c r="B16" s="1040" t="s">
        <v>775</v>
      </c>
      <c r="C16" s="1041" t="s">
        <v>599</v>
      </c>
      <c r="D16" s="1041" t="s">
        <v>599</v>
      </c>
      <c r="E16" s="1046">
        <v>0.5757</v>
      </c>
      <c r="F16" s="1073" t="s">
        <v>776</v>
      </c>
      <c r="G16" s="64"/>
    </row>
    <row r="17" ht="13.5" spans="2:6">
      <c r="B17" s="895"/>
      <c r="C17" s="895"/>
      <c r="D17" s="895"/>
      <c r="E17" s="895"/>
      <c r="F17" s="895"/>
    </row>
    <row r="18" ht="13.5" spans="2:6">
      <c r="B18" s="895"/>
      <c r="C18" s="895"/>
      <c r="D18" s="895"/>
      <c r="E18" s="895"/>
      <c r="F18" s="895"/>
    </row>
    <row r="19" ht="13.5" spans="2:6">
      <c r="B19" s="895"/>
      <c r="C19" s="895"/>
      <c r="D19" s="895"/>
      <c r="E19" s="895"/>
      <c r="F19" s="895"/>
    </row>
    <row r="20" ht="21" customHeight="1" spans="1:25">
      <c r="A20" s="1047"/>
      <c r="B20" s="1048" t="s">
        <v>777</v>
      </c>
      <c r="C20" s="609"/>
      <c r="D20" s="609"/>
      <c r="E20" s="609"/>
      <c r="F20" s="1075"/>
      <c r="G20" s="1047"/>
      <c r="H20" s="1047"/>
      <c r="I20" s="1047"/>
      <c r="J20" s="1047"/>
      <c r="K20" s="1047"/>
      <c r="L20" s="1047"/>
      <c r="M20" s="1047"/>
      <c r="N20" s="1047"/>
      <c r="O20" s="1047"/>
      <c r="P20" s="1047"/>
      <c r="Q20" s="1047"/>
      <c r="R20" s="1047"/>
      <c r="S20" s="1047"/>
      <c r="T20" s="1047"/>
      <c r="U20" s="1047"/>
      <c r="V20" s="1047"/>
      <c r="W20" s="1047"/>
      <c r="X20" s="1047"/>
      <c r="Y20" s="1047"/>
    </row>
    <row r="21" ht="21" customHeight="1" spans="1:25">
      <c r="A21" s="1047"/>
      <c r="B21" s="1049" t="s">
        <v>778</v>
      </c>
      <c r="C21" s="609"/>
      <c r="D21" s="609"/>
      <c r="E21" s="609"/>
      <c r="F21" s="1075"/>
      <c r="G21" s="1047"/>
      <c r="H21" s="1047"/>
      <c r="I21" s="1047"/>
      <c r="J21" s="1047"/>
      <c r="K21" s="1047"/>
      <c r="L21" s="1047"/>
      <c r="M21" s="1047"/>
      <c r="N21" s="1047"/>
      <c r="O21" s="1047"/>
      <c r="P21" s="1047"/>
      <c r="Q21" s="1047"/>
      <c r="R21" s="1047"/>
      <c r="S21" s="1047"/>
      <c r="T21" s="1047"/>
      <c r="U21" s="1047"/>
      <c r="V21" s="1047"/>
      <c r="W21" s="1047"/>
      <c r="X21" s="1047"/>
      <c r="Y21" s="1047"/>
    </row>
    <row r="22" ht="21" customHeight="1" spans="1:25">
      <c r="A22" s="1047"/>
      <c r="B22" s="1050" t="s">
        <v>362</v>
      </c>
      <c r="C22" s="1050" t="s">
        <v>779</v>
      </c>
      <c r="D22" s="1051" t="s">
        <v>368</v>
      </c>
      <c r="F22" s="1075"/>
      <c r="G22" s="1047"/>
      <c r="H22" s="1047"/>
      <c r="I22" s="1047"/>
      <c r="J22" s="1047"/>
      <c r="K22" s="1047"/>
      <c r="L22" s="1047"/>
      <c r="M22" s="1047"/>
      <c r="N22" s="1047"/>
      <c r="O22" s="1047"/>
      <c r="P22" s="1047"/>
      <c r="Q22" s="1047"/>
      <c r="R22" s="1047"/>
      <c r="S22" s="1047"/>
      <c r="T22" s="1047"/>
      <c r="U22" s="1047"/>
      <c r="V22" s="1047"/>
      <c r="W22" s="1047"/>
      <c r="X22" s="1047"/>
      <c r="Y22" s="1047"/>
    </row>
    <row r="23" ht="21" customHeight="1" spans="1:25">
      <c r="A23" s="1047"/>
      <c r="B23" s="1052" t="s">
        <v>751</v>
      </c>
      <c r="C23" s="1053">
        <v>3592.64</v>
      </c>
      <c r="D23" s="963" t="s">
        <v>780</v>
      </c>
      <c r="E23" s="64"/>
      <c r="F23" s="1075"/>
      <c r="G23" s="1047"/>
      <c r="H23" s="1047"/>
      <c r="I23" s="1047"/>
      <c r="J23" s="1047"/>
      <c r="K23" s="1047"/>
      <c r="L23" s="1047"/>
      <c r="M23" s="1047"/>
      <c r="N23" s="1047"/>
      <c r="O23" s="1047"/>
      <c r="P23" s="1047"/>
      <c r="Q23" s="1047"/>
      <c r="R23" s="1047"/>
      <c r="S23" s="1047"/>
      <c r="T23" s="1047"/>
      <c r="U23" s="1047"/>
      <c r="V23" s="1047"/>
      <c r="W23" s="1047"/>
      <c r="X23" s="1047"/>
      <c r="Y23" s="1047"/>
    </row>
    <row r="24" ht="21" customHeight="1" spans="1:25">
      <c r="A24" s="1047"/>
      <c r="B24" s="500" t="s">
        <v>266</v>
      </c>
      <c r="C24" s="1011">
        <v>0.0652</v>
      </c>
      <c r="D24" s="580" t="s">
        <v>781</v>
      </c>
      <c r="E24" s="64"/>
      <c r="F24" s="1075"/>
      <c r="G24" s="1047"/>
      <c r="H24" s="1047"/>
      <c r="I24" s="1047"/>
      <c r="J24" s="1047"/>
      <c r="K24" s="1047"/>
      <c r="L24" s="1047"/>
      <c r="M24" s="1047"/>
      <c r="N24" s="1047"/>
      <c r="O24" s="1047"/>
      <c r="P24" s="1047"/>
      <c r="Q24" s="1047"/>
      <c r="R24" s="1047"/>
      <c r="S24" s="1047"/>
      <c r="T24" s="1047"/>
      <c r="U24" s="1047"/>
      <c r="V24" s="1047"/>
      <c r="W24" s="1047"/>
      <c r="X24" s="1047"/>
      <c r="Y24" s="1047"/>
    </row>
    <row r="25" ht="21" customHeight="1" spans="1:25">
      <c r="A25" s="1047"/>
      <c r="B25" s="1052" t="s">
        <v>86</v>
      </c>
      <c r="C25" s="1053">
        <v>480.92</v>
      </c>
      <c r="D25" s="963" t="s">
        <v>782</v>
      </c>
      <c r="E25" s="64"/>
      <c r="F25" s="1075"/>
      <c r="G25" s="1047"/>
      <c r="H25" s="1047"/>
      <c r="I25" s="1047"/>
      <c r="J25" s="1047"/>
      <c r="K25" s="1047"/>
      <c r="L25" s="1047"/>
      <c r="M25" s="1047"/>
      <c r="N25" s="1047"/>
      <c r="O25" s="1047"/>
      <c r="P25" s="1047"/>
      <c r="Q25" s="1047"/>
      <c r="R25" s="1047"/>
      <c r="S25" s="1047"/>
      <c r="T25" s="1047"/>
      <c r="U25" s="1047"/>
      <c r="V25" s="1047"/>
      <c r="W25" s="1047"/>
      <c r="X25" s="1047"/>
      <c r="Y25" s="1047"/>
    </row>
    <row r="26" ht="21" customHeight="1" spans="1:25">
      <c r="A26" s="1047"/>
      <c r="B26" s="500" t="s">
        <v>783</v>
      </c>
      <c r="C26" s="1009">
        <v>3720.34</v>
      </c>
      <c r="D26" s="580" t="s">
        <v>784</v>
      </c>
      <c r="E26" s="64"/>
      <c r="F26" s="1075"/>
      <c r="G26" s="1047"/>
      <c r="H26" s="1047"/>
      <c r="I26" s="1047"/>
      <c r="J26" s="1047"/>
      <c r="K26" s="1047"/>
      <c r="L26" s="1047"/>
      <c r="M26" s="1047"/>
      <c r="N26" s="1047"/>
      <c r="O26" s="1047"/>
      <c r="P26" s="1047"/>
      <c r="Q26" s="1047"/>
      <c r="R26" s="1047"/>
      <c r="S26" s="1047"/>
      <c r="T26" s="1047"/>
      <c r="U26" s="1047"/>
      <c r="V26" s="1047"/>
      <c r="W26" s="1047"/>
      <c r="X26" s="1047"/>
      <c r="Y26" s="1047"/>
    </row>
    <row r="27" ht="21" customHeight="1" spans="1:25">
      <c r="A27" s="1047"/>
      <c r="B27" s="1052" t="s">
        <v>757</v>
      </c>
      <c r="C27" s="1053">
        <v>1558.89</v>
      </c>
      <c r="D27" s="963" t="s">
        <v>785</v>
      </c>
      <c r="E27" s="64"/>
      <c r="F27" s="1075"/>
      <c r="G27" s="1047"/>
      <c r="H27" s="1047"/>
      <c r="I27" s="1047"/>
      <c r="J27" s="1047"/>
      <c r="K27" s="1047"/>
      <c r="L27" s="1047"/>
      <c r="M27" s="1047"/>
      <c r="N27" s="1047"/>
      <c r="O27" s="1047"/>
      <c r="P27" s="1047"/>
      <c r="Q27" s="1047"/>
      <c r="R27" s="1047"/>
      <c r="S27" s="1047"/>
      <c r="T27" s="1047"/>
      <c r="U27" s="1047"/>
      <c r="V27" s="1047"/>
      <c r="W27" s="1047"/>
      <c r="X27" s="1047"/>
      <c r="Y27" s="1047"/>
    </row>
    <row r="28" ht="21" customHeight="1" spans="1:25">
      <c r="A28" s="1047"/>
      <c r="B28" s="500" t="s">
        <v>786</v>
      </c>
      <c r="C28" s="1009">
        <v>3984.44</v>
      </c>
      <c r="D28" s="580" t="s">
        <v>787</v>
      </c>
      <c r="E28" s="64"/>
      <c r="F28" s="1075"/>
      <c r="G28" s="1047"/>
      <c r="H28" s="1047"/>
      <c r="I28" s="1047"/>
      <c r="J28" s="1047"/>
      <c r="K28" s="1047"/>
      <c r="L28" s="1047"/>
      <c r="M28" s="1047"/>
      <c r="N28" s="1047"/>
      <c r="O28" s="1047"/>
      <c r="P28" s="1047"/>
      <c r="Q28" s="1047"/>
      <c r="R28" s="1047"/>
      <c r="S28" s="1047"/>
      <c r="T28" s="1047"/>
      <c r="U28" s="1047"/>
      <c r="V28" s="1047"/>
      <c r="W28" s="1047"/>
      <c r="X28" s="1047"/>
      <c r="Y28" s="1047"/>
    </row>
    <row r="29" ht="21" customHeight="1" spans="1:25">
      <c r="A29" s="1047"/>
      <c r="B29" s="1052" t="s">
        <v>788</v>
      </c>
      <c r="C29" s="1054">
        <v>0.745</v>
      </c>
      <c r="D29" s="963" t="s">
        <v>789</v>
      </c>
      <c r="E29" s="64"/>
      <c r="F29" s="1075"/>
      <c r="G29" s="1047"/>
      <c r="H29" s="1047"/>
      <c r="I29" s="1047"/>
      <c r="J29" s="1047"/>
      <c r="K29" s="1047"/>
      <c r="L29" s="1047"/>
      <c r="M29" s="1047"/>
      <c r="N29" s="1047"/>
      <c r="O29" s="1047"/>
      <c r="P29" s="1047"/>
      <c r="Q29" s="1047"/>
      <c r="R29" s="1047"/>
      <c r="S29" s="1047"/>
      <c r="T29" s="1047"/>
      <c r="U29" s="1047"/>
      <c r="V29" s="1047"/>
      <c r="W29" s="1047"/>
      <c r="X29" s="1047"/>
      <c r="Y29" s="1047"/>
    </row>
    <row r="30" ht="21" customHeight="1" spans="1:25">
      <c r="A30" s="1047"/>
      <c r="B30" s="500" t="s">
        <v>790</v>
      </c>
      <c r="C30" s="1011">
        <v>0.2314</v>
      </c>
      <c r="D30" s="580" t="s">
        <v>791</v>
      </c>
      <c r="E30" s="64"/>
      <c r="F30" s="1075"/>
      <c r="G30" s="1047"/>
      <c r="H30" s="1047"/>
      <c r="I30" s="1047"/>
      <c r="J30" s="1047"/>
      <c r="K30" s="1047"/>
      <c r="L30" s="1047"/>
      <c r="M30" s="1047"/>
      <c r="N30" s="1047"/>
      <c r="O30" s="1047"/>
      <c r="P30" s="1047"/>
      <c r="Q30" s="1047"/>
      <c r="R30" s="1047"/>
      <c r="S30" s="1047"/>
      <c r="T30" s="1047"/>
      <c r="U30" s="1047"/>
      <c r="V30" s="1047"/>
      <c r="W30" s="1047"/>
      <c r="X30" s="1047"/>
      <c r="Y30" s="1047"/>
    </row>
    <row r="31" ht="21" customHeight="1" spans="1:25">
      <c r="A31" s="1047"/>
      <c r="B31" s="1052" t="s">
        <v>792</v>
      </c>
      <c r="C31" s="1054">
        <v>0.2842</v>
      </c>
      <c r="D31" s="963" t="s">
        <v>793</v>
      </c>
      <c r="E31" s="64"/>
      <c r="F31" s="1075"/>
      <c r="G31" s="1047"/>
      <c r="H31" s="1047"/>
      <c r="I31" s="1047"/>
      <c r="J31" s="1047"/>
      <c r="K31" s="1047"/>
      <c r="L31" s="1047"/>
      <c r="M31" s="1047"/>
      <c r="N31" s="1047"/>
      <c r="O31" s="1047"/>
      <c r="P31" s="1047"/>
      <c r="Q31" s="1047"/>
      <c r="R31" s="1047"/>
      <c r="S31" s="1047"/>
      <c r="T31" s="1047"/>
      <c r="U31" s="1047"/>
      <c r="V31" s="1047"/>
      <c r="W31" s="1047"/>
      <c r="X31" s="1047"/>
      <c r="Y31" s="1047"/>
    </row>
    <row r="32" ht="21" customHeight="1" spans="1:25">
      <c r="A32" s="1047"/>
      <c r="B32" s="500" t="s">
        <v>794</v>
      </c>
      <c r="C32" s="1009">
        <v>24.53</v>
      </c>
      <c r="D32" s="580" t="s">
        <v>795</v>
      </c>
      <c r="E32" s="64"/>
      <c r="F32" s="1075"/>
      <c r="G32" s="1047"/>
      <c r="H32" s="1047"/>
      <c r="I32" s="1047"/>
      <c r="J32" s="1047"/>
      <c r="K32" s="1047"/>
      <c r="L32" s="1047"/>
      <c r="M32" s="1047"/>
      <c r="N32" s="1047"/>
      <c r="O32" s="1047"/>
      <c r="P32" s="1047"/>
      <c r="Q32" s="1047"/>
      <c r="R32" s="1047"/>
      <c r="S32" s="1047"/>
      <c r="T32" s="1047"/>
      <c r="U32" s="1047"/>
      <c r="V32" s="1047"/>
      <c r="W32" s="1047"/>
      <c r="X32" s="1047"/>
      <c r="Y32" s="1047"/>
    </row>
    <row r="33" ht="21" customHeight="1" spans="1:25">
      <c r="A33" s="1047"/>
      <c r="B33" s="1052" t="s">
        <v>796</v>
      </c>
      <c r="C33" s="1055" t="s">
        <v>797</v>
      </c>
      <c r="D33" s="963" t="s">
        <v>798</v>
      </c>
      <c r="E33" s="64"/>
      <c r="F33" s="1075"/>
      <c r="G33" s="1047"/>
      <c r="H33" s="1047"/>
      <c r="I33" s="1047"/>
      <c r="J33" s="1047"/>
      <c r="K33" s="1047"/>
      <c r="L33" s="1047"/>
      <c r="M33" s="1047"/>
      <c r="N33" s="1047"/>
      <c r="O33" s="1047"/>
      <c r="P33" s="1047"/>
      <c r="Q33" s="1047"/>
      <c r="R33" s="1047"/>
      <c r="S33" s="1047"/>
      <c r="T33" s="1047"/>
      <c r="U33" s="1047"/>
      <c r="V33" s="1047"/>
      <c r="W33" s="1047"/>
      <c r="X33" s="1047"/>
      <c r="Y33" s="1047"/>
    </row>
    <row r="34" ht="21" customHeight="1" spans="1:25">
      <c r="A34" s="1047"/>
      <c r="B34" s="500" t="s">
        <v>773</v>
      </c>
      <c r="C34" s="1011">
        <v>0.4027</v>
      </c>
      <c r="D34" s="580" t="s">
        <v>799</v>
      </c>
      <c r="E34" s="64"/>
      <c r="F34" s="1075"/>
      <c r="G34" s="1047"/>
      <c r="H34" s="1047"/>
      <c r="I34" s="1047"/>
      <c r="J34" s="1047"/>
      <c r="K34" s="1047"/>
      <c r="L34" s="1047"/>
      <c r="M34" s="1047"/>
      <c r="N34" s="1047"/>
      <c r="O34" s="1047"/>
      <c r="P34" s="1047"/>
      <c r="Q34" s="1047"/>
      <c r="R34" s="1047"/>
      <c r="S34" s="1047"/>
      <c r="T34" s="1047"/>
      <c r="U34" s="1047"/>
      <c r="V34" s="1047"/>
      <c r="W34" s="1047"/>
      <c r="X34" s="1047"/>
      <c r="Y34" s="1047"/>
    </row>
    <row r="35" ht="21" customHeight="1" spans="1:25">
      <c r="A35" s="1047"/>
      <c r="B35" s="1052" t="s">
        <v>775</v>
      </c>
      <c r="C35" s="1054">
        <v>0.5757</v>
      </c>
      <c r="D35" s="963" t="s">
        <v>800</v>
      </c>
      <c r="E35" s="64"/>
      <c r="F35" s="1075"/>
      <c r="G35" s="1047"/>
      <c r="H35" s="1047"/>
      <c r="I35" s="1047"/>
      <c r="J35" s="1047"/>
      <c r="K35" s="1047"/>
      <c r="L35" s="1047"/>
      <c r="M35" s="1047"/>
      <c r="N35" s="1047"/>
      <c r="O35" s="1047"/>
      <c r="P35" s="1047"/>
      <c r="Q35" s="1047"/>
      <c r="R35" s="1047"/>
      <c r="S35" s="1047"/>
      <c r="T35" s="1047"/>
      <c r="U35" s="1047"/>
      <c r="V35" s="1047"/>
      <c r="W35" s="1047"/>
      <c r="X35" s="1047"/>
      <c r="Y35" s="1047"/>
    </row>
    <row r="36" ht="13.5" spans="2:6">
      <c r="B36" s="895"/>
      <c r="C36" s="895"/>
      <c r="D36" s="895"/>
      <c r="E36" s="895"/>
      <c r="F36" s="895"/>
    </row>
    <row r="37" ht="24.75" customHeight="1" spans="1:25">
      <c r="A37" s="1056"/>
      <c r="B37" s="1057" t="s">
        <v>748</v>
      </c>
      <c r="C37" s="609"/>
      <c r="D37" s="609"/>
      <c r="E37" s="609"/>
      <c r="F37" s="609"/>
      <c r="G37" s="1076"/>
      <c r="H37" s="1056"/>
      <c r="I37" s="1056"/>
      <c r="J37" s="1056"/>
      <c r="K37" s="1056"/>
      <c r="L37" s="1056"/>
      <c r="M37" s="1056"/>
      <c r="N37" s="1056"/>
      <c r="O37" s="1056"/>
      <c r="P37" s="1056"/>
      <c r="Q37" s="1056"/>
      <c r="R37" s="1056"/>
      <c r="S37" s="1056"/>
      <c r="T37" s="1056"/>
      <c r="U37" s="1056"/>
      <c r="V37" s="1056"/>
      <c r="W37" s="1056"/>
      <c r="X37" s="1056"/>
      <c r="Y37" s="1056"/>
    </row>
    <row r="38" ht="24.75" customHeight="1" spans="1:25">
      <c r="A38" s="1056"/>
      <c r="B38" s="1058" t="s">
        <v>362</v>
      </c>
      <c r="C38" s="1058">
        <v>2023</v>
      </c>
      <c r="D38" s="1058">
        <v>2024</v>
      </c>
      <c r="E38" s="1077" t="s">
        <v>368</v>
      </c>
      <c r="G38" s="1078"/>
      <c r="H38" s="1056"/>
      <c r="I38" s="1056"/>
      <c r="J38" s="1056"/>
      <c r="K38" s="1056"/>
      <c r="L38" s="1056"/>
      <c r="M38" s="1056"/>
      <c r="N38" s="1056"/>
      <c r="O38" s="1056"/>
      <c r="P38" s="1056"/>
      <c r="Q38" s="1056"/>
      <c r="R38" s="1056"/>
      <c r="S38" s="1056"/>
      <c r="T38" s="1056"/>
      <c r="U38" s="1056"/>
      <c r="V38" s="1056"/>
      <c r="W38" s="1056"/>
      <c r="X38" s="1056"/>
      <c r="Y38" s="1056"/>
    </row>
    <row r="39" ht="39" customHeight="1" spans="1:25">
      <c r="A39" s="1056"/>
      <c r="B39" s="1040" t="s">
        <v>751</v>
      </c>
      <c r="C39" s="1059">
        <v>2489.39</v>
      </c>
      <c r="D39" s="1059">
        <v>2369.28</v>
      </c>
      <c r="E39" s="1079" t="s">
        <v>801</v>
      </c>
      <c r="F39" s="60"/>
      <c r="G39" s="64"/>
      <c r="H39" s="1056"/>
      <c r="I39" s="1056"/>
      <c r="J39" s="1056"/>
      <c r="K39" s="1056"/>
      <c r="L39" s="1056"/>
      <c r="M39" s="1056"/>
      <c r="N39" s="1056"/>
      <c r="O39" s="1056"/>
      <c r="P39" s="1056"/>
      <c r="Q39" s="1056"/>
      <c r="R39" s="1056"/>
      <c r="S39" s="1056"/>
      <c r="T39" s="1056"/>
      <c r="U39" s="1056"/>
      <c r="V39" s="1056"/>
      <c r="W39" s="1056"/>
      <c r="X39" s="1056"/>
      <c r="Y39" s="1056"/>
    </row>
    <row r="40" ht="39.75" customHeight="1" spans="1:25">
      <c r="A40" s="1056"/>
      <c r="B40" s="1042" t="s">
        <v>802</v>
      </c>
      <c r="C40" s="1060">
        <v>0.16</v>
      </c>
      <c r="D40" s="1060">
        <v>0.23</v>
      </c>
      <c r="E40" s="1080" t="s">
        <v>803</v>
      </c>
      <c r="F40" s="60"/>
      <c r="G40" s="64"/>
      <c r="H40" s="1056"/>
      <c r="I40" s="1056"/>
      <c r="J40" s="1056"/>
      <c r="K40" s="1056"/>
      <c r="L40" s="1056"/>
      <c r="M40" s="1056"/>
      <c r="N40" s="1056"/>
      <c r="O40" s="1056"/>
      <c r="P40" s="1056"/>
      <c r="Q40" s="1056"/>
      <c r="R40" s="1056"/>
      <c r="S40" s="1056"/>
      <c r="T40" s="1056"/>
      <c r="U40" s="1056"/>
      <c r="V40" s="1056"/>
      <c r="W40" s="1056"/>
      <c r="X40" s="1056"/>
      <c r="Y40" s="1056"/>
    </row>
    <row r="41" ht="24.75" customHeight="1" spans="1:25">
      <c r="A41" s="1056"/>
      <c r="B41" s="1040" t="s">
        <v>755</v>
      </c>
      <c r="C41" s="1059">
        <v>352.17</v>
      </c>
      <c r="D41" s="1059">
        <v>612.72</v>
      </c>
      <c r="E41" s="1079" t="s">
        <v>804</v>
      </c>
      <c r="F41" s="60"/>
      <c r="G41" s="64"/>
      <c r="H41" s="1056"/>
      <c r="I41" s="1056"/>
      <c r="J41" s="1056"/>
      <c r="K41" s="1056"/>
      <c r="L41" s="1056"/>
      <c r="M41" s="1056"/>
      <c r="N41" s="1056"/>
      <c r="O41" s="1056"/>
      <c r="P41" s="1056"/>
      <c r="Q41" s="1056"/>
      <c r="R41" s="1056"/>
      <c r="S41" s="1056"/>
      <c r="T41" s="1056"/>
      <c r="U41" s="1056"/>
      <c r="V41" s="1056"/>
      <c r="W41" s="1056"/>
      <c r="X41" s="1056"/>
      <c r="Y41" s="1056"/>
    </row>
    <row r="42" ht="24.75" customHeight="1" spans="1:25">
      <c r="A42" s="1056"/>
      <c r="B42" s="1042" t="s">
        <v>757</v>
      </c>
      <c r="C42" s="992">
        <v>3028.22</v>
      </c>
      <c r="D42" s="992">
        <v>3453.54</v>
      </c>
      <c r="E42" s="1080" t="s">
        <v>805</v>
      </c>
      <c r="F42" s="60"/>
      <c r="G42" s="64"/>
      <c r="H42" s="1056"/>
      <c r="I42" s="1056"/>
      <c r="J42" s="1056"/>
      <c r="K42" s="1056"/>
      <c r="L42" s="1056"/>
      <c r="M42" s="1056"/>
      <c r="N42" s="1056"/>
      <c r="O42" s="1056"/>
      <c r="P42" s="1056"/>
      <c r="Q42" s="1056"/>
      <c r="R42" s="1056"/>
      <c r="S42" s="1056"/>
      <c r="T42" s="1056"/>
      <c r="U42" s="1056"/>
      <c r="V42" s="1056"/>
      <c r="W42" s="1056"/>
      <c r="X42" s="1056"/>
      <c r="Y42" s="1056"/>
    </row>
    <row r="43" ht="24.75" customHeight="1" spans="1:25">
      <c r="A43" s="1056"/>
      <c r="B43" s="1040" t="s">
        <v>759</v>
      </c>
      <c r="C43" s="1059">
        <v>9.27</v>
      </c>
      <c r="D43" s="1059">
        <v>3.75</v>
      </c>
      <c r="E43" s="1079" t="s">
        <v>806</v>
      </c>
      <c r="F43" s="60"/>
      <c r="G43" s="64"/>
      <c r="H43" s="1056"/>
      <c r="I43" s="1056"/>
      <c r="J43" s="1056"/>
      <c r="K43" s="1056"/>
      <c r="L43" s="1056"/>
      <c r="M43" s="1056"/>
      <c r="N43" s="1056"/>
      <c r="O43" s="1056"/>
      <c r="P43" s="1056"/>
      <c r="Q43" s="1056"/>
      <c r="R43" s="1056"/>
      <c r="S43" s="1056"/>
      <c r="T43" s="1056"/>
      <c r="U43" s="1056"/>
      <c r="V43" s="1056"/>
      <c r="W43" s="1056"/>
      <c r="X43" s="1056"/>
      <c r="Y43" s="1056"/>
    </row>
    <row r="44" ht="24.75" customHeight="1" spans="1:25">
      <c r="A44" s="1056"/>
      <c r="B44" s="1042" t="s">
        <v>761</v>
      </c>
      <c r="C44" s="992">
        <v>3858.86</v>
      </c>
      <c r="D44" s="992">
        <v>4228.48</v>
      </c>
      <c r="E44" s="1080" t="s">
        <v>807</v>
      </c>
      <c r="F44" s="60"/>
      <c r="G44" s="64"/>
      <c r="H44" s="1056"/>
      <c r="I44" s="1056"/>
      <c r="J44" s="1056"/>
      <c r="K44" s="1056"/>
      <c r="L44" s="1056"/>
      <c r="M44" s="1056"/>
      <c r="N44" s="1056"/>
      <c r="O44" s="1056"/>
      <c r="P44" s="1056"/>
      <c r="Q44" s="1056"/>
      <c r="R44" s="1056"/>
      <c r="S44" s="1056"/>
      <c r="T44" s="1056"/>
      <c r="U44" s="1056"/>
      <c r="V44" s="1056"/>
      <c r="W44" s="1056"/>
      <c r="X44" s="1056"/>
      <c r="Y44" s="1056"/>
    </row>
    <row r="45" ht="41.25" customHeight="1" spans="1:25">
      <c r="A45" s="1056"/>
      <c r="B45" s="1040" t="s">
        <v>763</v>
      </c>
      <c r="C45" s="1059">
        <v>51.46</v>
      </c>
      <c r="D45" s="1059">
        <v>52.41</v>
      </c>
      <c r="E45" s="1081" t="s">
        <v>808</v>
      </c>
      <c r="F45" s="60"/>
      <c r="G45" s="64"/>
      <c r="H45" s="1056"/>
      <c r="I45" s="1056"/>
      <c r="J45" s="1056"/>
      <c r="K45" s="1056"/>
      <c r="L45" s="1056"/>
      <c r="M45" s="1056"/>
      <c r="N45" s="1056"/>
      <c r="O45" s="1056"/>
      <c r="P45" s="1056"/>
      <c r="Q45" s="1056"/>
      <c r="R45" s="1056"/>
      <c r="S45" s="1056"/>
      <c r="T45" s="1056"/>
      <c r="U45" s="1056"/>
      <c r="V45" s="1056"/>
      <c r="W45" s="1056"/>
      <c r="X45" s="1056"/>
      <c r="Y45" s="1056"/>
    </row>
    <row r="46" ht="24.75" customHeight="1" spans="1:25">
      <c r="A46" s="1056"/>
      <c r="B46" s="1042" t="s">
        <v>133</v>
      </c>
      <c r="C46" s="992">
        <v>11.28</v>
      </c>
      <c r="D46" s="992">
        <v>17.89</v>
      </c>
      <c r="E46" s="1080" t="s">
        <v>809</v>
      </c>
      <c r="F46" s="60"/>
      <c r="G46" s="64"/>
      <c r="H46" s="1056"/>
      <c r="I46" s="1056"/>
      <c r="J46" s="1056"/>
      <c r="K46" s="1056"/>
      <c r="L46" s="1056"/>
      <c r="M46" s="1056"/>
      <c r="N46" s="1056"/>
      <c r="O46" s="1056"/>
      <c r="P46" s="1056"/>
      <c r="Q46" s="1056"/>
      <c r="R46" s="1056"/>
      <c r="S46" s="1056"/>
      <c r="T46" s="1056"/>
      <c r="U46" s="1056"/>
      <c r="V46" s="1056"/>
      <c r="W46" s="1056"/>
      <c r="X46" s="1056"/>
      <c r="Y46" s="1056"/>
    </row>
    <row r="47" ht="38.25" customHeight="1" spans="1:25">
      <c r="A47" s="1056"/>
      <c r="B47" s="1040" t="s">
        <v>810</v>
      </c>
      <c r="C47" s="1059">
        <v>15.57</v>
      </c>
      <c r="D47" s="1059">
        <v>24.23</v>
      </c>
      <c r="E47" s="1079" t="s">
        <v>811</v>
      </c>
      <c r="F47" s="60"/>
      <c r="G47" s="64"/>
      <c r="H47" s="1056"/>
      <c r="I47" s="1056"/>
      <c r="J47" s="1056"/>
      <c r="K47" s="1056"/>
      <c r="L47" s="1056"/>
      <c r="M47" s="1056"/>
      <c r="N47" s="1056"/>
      <c r="O47" s="1056"/>
      <c r="P47" s="1056"/>
      <c r="Q47" s="1056"/>
      <c r="R47" s="1056"/>
      <c r="S47" s="1056"/>
      <c r="T47" s="1056"/>
      <c r="U47" s="1056"/>
      <c r="V47" s="1056"/>
      <c r="W47" s="1056"/>
      <c r="X47" s="1056"/>
      <c r="Y47" s="1056"/>
    </row>
    <row r="48" ht="13.5" spans="2:6">
      <c r="B48" s="895"/>
      <c r="C48" s="895"/>
      <c r="D48" s="895"/>
      <c r="E48" s="895"/>
      <c r="F48" s="895"/>
    </row>
    <row r="50" ht="51" customHeight="1" spans="1:25">
      <c r="A50" s="1061"/>
      <c r="B50" s="1062" t="s">
        <v>812</v>
      </c>
      <c r="J50" s="1061"/>
      <c r="K50" s="1061"/>
      <c r="L50" s="1061"/>
      <c r="M50" s="1061"/>
      <c r="N50" s="1061"/>
      <c r="O50" s="1061"/>
      <c r="P50" s="1061"/>
      <c r="Q50" s="1061"/>
      <c r="R50" s="1061"/>
      <c r="S50" s="1061"/>
      <c r="T50" s="1061"/>
      <c r="U50" s="1061"/>
      <c r="V50" s="1061"/>
      <c r="W50" s="1061"/>
      <c r="X50" s="1061"/>
      <c r="Y50" s="1061"/>
    </row>
    <row r="51" ht="32.25" customHeight="1" spans="1:25">
      <c r="A51" s="1061"/>
      <c r="B51" s="664" t="s">
        <v>362</v>
      </c>
      <c r="C51" s="664" t="s">
        <v>813</v>
      </c>
      <c r="D51" s="664" t="s">
        <v>814</v>
      </c>
      <c r="E51" s="664" t="s">
        <v>748</v>
      </c>
      <c r="F51" s="664" t="s">
        <v>815</v>
      </c>
      <c r="G51" s="664" t="s">
        <v>816</v>
      </c>
      <c r="H51" s="664" t="s">
        <v>817</v>
      </c>
      <c r="I51" s="664" t="s">
        <v>368</v>
      </c>
      <c r="J51" s="1061"/>
      <c r="K51" s="1061"/>
      <c r="L51" s="1061"/>
      <c r="M51" s="1061"/>
      <c r="N51" s="1061"/>
      <c r="O51" s="1061"/>
      <c r="P51" s="1061"/>
      <c r="Q51" s="1061"/>
      <c r="R51" s="1061"/>
      <c r="S51" s="1061"/>
      <c r="T51" s="1061"/>
      <c r="U51" s="1061"/>
      <c r="V51" s="1061"/>
      <c r="W51" s="1061"/>
      <c r="X51" s="1061"/>
      <c r="Y51" s="1061"/>
    </row>
    <row r="52" ht="27" customHeight="1" spans="1:25">
      <c r="A52" s="1061"/>
      <c r="B52" s="1052" t="s">
        <v>818</v>
      </c>
      <c r="C52" s="1063">
        <v>1225.49</v>
      </c>
      <c r="D52" s="1064">
        <v>3104</v>
      </c>
      <c r="E52" s="1063">
        <v>2369.28</v>
      </c>
      <c r="F52" s="1064">
        <v>8564</v>
      </c>
      <c r="G52" s="1063">
        <v>3592.64</v>
      </c>
      <c r="H52" s="1063">
        <v>9470</v>
      </c>
      <c r="I52" s="1068" t="s">
        <v>752</v>
      </c>
      <c r="J52" s="1061"/>
      <c r="K52" s="1061"/>
      <c r="L52" s="1061"/>
      <c r="M52" s="1061"/>
      <c r="N52" s="1061"/>
      <c r="O52" s="1061"/>
      <c r="P52" s="1061"/>
      <c r="Q52" s="1061"/>
      <c r="R52" s="1061"/>
      <c r="S52" s="1061"/>
      <c r="T52" s="1061"/>
      <c r="U52" s="1061"/>
      <c r="V52" s="1061"/>
      <c r="W52" s="1061"/>
      <c r="X52" s="1061"/>
      <c r="Y52" s="1061"/>
    </row>
    <row r="53" ht="27" customHeight="1" spans="1:25">
      <c r="A53" s="1061"/>
      <c r="B53" s="500" t="s">
        <v>753</v>
      </c>
      <c r="C53" s="501">
        <v>0.1861</v>
      </c>
      <c r="D53" s="501">
        <v>0.1491</v>
      </c>
      <c r="E53" s="1069">
        <v>0.23</v>
      </c>
      <c r="F53" s="501">
        <v>0.27</v>
      </c>
      <c r="G53" s="501">
        <v>0.0652</v>
      </c>
      <c r="H53" s="501">
        <v>0.3206</v>
      </c>
      <c r="I53" s="583" t="s">
        <v>754</v>
      </c>
      <c r="J53" s="1061"/>
      <c r="K53" s="1061"/>
      <c r="L53" s="1061"/>
      <c r="M53" s="1061"/>
      <c r="N53" s="1061"/>
      <c r="O53" s="1061"/>
      <c r="P53" s="1061"/>
      <c r="Q53" s="1061"/>
      <c r="R53" s="1061"/>
      <c r="S53" s="1061"/>
      <c r="T53" s="1061"/>
      <c r="U53" s="1061"/>
      <c r="V53" s="1061"/>
      <c r="W53" s="1061"/>
      <c r="X53" s="1061"/>
      <c r="Y53" s="1061"/>
    </row>
    <row r="54" ht="27" customHeight="1" spans="1:25">
      <c r="A54" s="1061"/>
      <c r="B54" s="1052" t="s">
        <v>755</v>
      </c>
      <c r="C54" s="1065">
        <v>264.67</v>
      </c>
      <c r="D54" s="1065">
        <v>654</v>
      </c>
      <c r="E54" s="1065">
        <v>612.72</v>
      </c>
      <c r="F54" s="1064">
        <v>1797</v>
      </c>
      <c r="G54" s="1065">
        <v>480.92</v>
      </c>
      <c r="H54" s="1063">
        <v>7595.04</v>
      </c>
      <c r="I54" s="1068" t="s">
        <v>756</v>
      </c>
      <c r="J54" s="1061"/>
      <c r="K54" s="1061"/>
      <c r="L54" s="1061"/>
      <c r="M54" s="1061"/>
      <c r="N54" s="1061"/>
      <c r="O54" s="1061"/>
      <c r="P54" s="1061"/>
      <c r="Q54" s="1061"/>
      <c r="R54" s="1061"/>
      <c r="S54" s="1061"/>
      <c r="T54" s="1061"/>
      <c r="U54" s="1061"/>
      <c r="V54" s="1061"/>
      <c r="W54" s="1061"/>
      <c r="X54" s="1061"/>
      <c r="Y54" s="1061"/>
    </row>
    <row r="55" ht="27" customHeight="1" spans="1:25">
      <c r="A55" s="1061"/>
      <c r="B55" s="500" t="s">
        <v>757</v>
      </c>
      <c r="C55" s="1066">
        <v>4830.34</v>
      </c>
      <c r="D55" s="1066">
        <v>6041.78</v>
      </c>
      <c r="E55" s="1066">
        <v>3453.54</v>
      </c>
      <c r="F55" s="1066">
        <v>15595.49</v>
      </c>
      <c r="G55" s="1066">
        <v>1558.89</v>
      </c>
      <c r="H55" s="1066">
        <v>28712.03</v>
      </c>
      <c r="I55" s="583" t="s">
        <v>758</v>
      </c>
      <c r="J55" s="1061"/>
      <c r="K55" s="1061"/>
      <c r="L55" s="1061"/>
      <c r="M55" s="1061"/>
      <c r="N55" s="1061"/>
      <c r="O55" s="1061"/>
      <c r="P55" s="1061"/>
      <c r="Q55" s="1061"/>
      <c r="R55" s="1061"/>
      <c r="S55" s="1061"/>
      <c r="T55" s="1061"/>
      <c r="U55" s="1061"/>
      <c r="V55" s="1061"/>
      <c r="W55" s="1061"/>
      <c r="X55" s="1061"/>
      <c r="Y55" s="1061"/>
    </row>
    <row r="56" ht="27" customHeight="1" spans="1:25">
      <c r="A56" s="1061"/>
      <c r="B56" s="1052" t="s">
        <v>759</v>
      </c>
      <c r="C56" s="1065">
        <v>25.67</v>
      </c>
      <c r="D56" s="1065">
        <v>0.93</v>
      </c>
      <c r="E56" s="1065">
        <v>3.75</v>
      </c>
      <c r="F56" s="1065">
        <v>62.51</v>
      </c>
      <c r="G56" s="1065">
        <v>66</v>
      </c>
      <c r="H56" s="1065">
        <v>0.35</v>
      </c>
      <c r="I56" s="1068" t="s">
        <v>760</v>
      </c>
      <c r="J56" s="1061"/>
      <c r="K56" s="1061"/>
      <c r="L56" s="1061"/>
      <c r="M56" s="1061"/>
      <c r="N56" s="1061"/>
      <c r="O56" s="1061"/>
      <c r="P56" s="1061"/>
      <c r="Q56" s="1061"/>
      <c r="R56" s="1061"/>
      <c r="S56" s="1061"/>
      <c r="T56" s="1061"/>
      <c r="U56" s="1061"/>
      <c r="V56" s="1061"/>
      <c r="W56" s="1061"/>
      <c r="X56" s="1061"/>
      <c r="Y56" s="1061"/>
    </row>
    <row r="57" ht="27" customHeight="1" spans="1:25">
      <c r="A57" s="1061"/>
      <c r="B57" s="500" t="s">
        <v>761</v>
      </c>
      <c r="C57" s="502">
        <v>430.45</v>
      </c>
      <c r="D57" s="1066">
        <v>14209.63</v>
      </c>
      <c r="E57" s="1066">
        <v>4228.48</v>
      </c>
      <c r="F57" s="1066">
        <v>11056.59</v>
      </c>
      <c r="G57" s="1066">
        <v>3720.34</v>
      </c>
      <c r="H57" s="1066">
        <v>26421.84</v>
      </c>
      <c r="I57" s="583" t="s">
        <v>762</v>
      </c>
      <c r="J57" s="1061"/>
      <c r="K57" s="1061"/>
      <c r="L57" s="1061"/>
      <c r="M57" s="1061"/>
      <c r="N57" s="1061"/>
      <c r="O57" s="1061"/>
      <c r="P57" s="1061"/>
      <c r="Q57" s="1061"/>
      <c r="R57" s="1061"/>
      <c r="S57" s="1061"/>
      <c r="T57" s="1061"/>
      <c r="U57" s="1061"/>
      <c r="V57" s="1061"/>
      <c r="W57" s="1061"/>
      <c r="X57" s="1061"/>
      <c r="Y57" s="1061"/>
    </row>
    <row r="58" ht="27" customHeight="1" spans="1:25">
      <c r="A58" s="1061"/>
      <c r="B58" s="1052" t="s">
        <v>763</v>
      </c>
      <c r="C58" s="1065">
        <v>9.5</v>
      </c>
      <c r="D58" s="1065">
        <v>20.79</v>
      </c>
      <c r="E58" s="1065">
        <v>52.41</v>
      </c>
      <c r="F58" s="1065">
        <v>37.35</v>
      </c>
      <c r="G58" s="1065">
        <v>24.53</v>
      </c>
      <c r="H58" s="1065">
        <v>29.3</v>
      </c>
      <c r="I58" s="1068" t="s">
        <v>764</v>
      </c>
      <c r="J58" s="1061"/>
      <c r="K58" s="1061"/>
      <c r="L58" s="1061"/>
      <c r="M58" s="1061"/>
      <c r="N58" s="1061"/>
      <c r="O58" s="1061"/>
      <c r="P58" s="1061"/>
      <c r="Q58" s="1061"/>
      <c r="R58" s="1061"/>
      <c r="S58" s="1061"/>
      <c r="T58" s="1061"/>
      <c r="U58" s="1061"/>
      <c r="V58" s="1061"/>
      <c r="W58" s="1061"/>
      <c r="X58" s="1061"/>
      <c r="Y58" s="1061"/>
    </row>
    <row r="59" ht="27" customHeight="1" spans="1:25">
      <c r="A59" s="1061"/>
      <c r="B59" s="500" t="s">
        <v>133</v>
      </c>
      <c r="C59" s="501">
        <v>0.1618</v>
      </c>
      <c r="D59" s="501">
        <v>0.3288</v>
      </c>
      <c r="E59" s="501">
        <v>0.1789</v>
      </c>
      <c r="F59" s="501">
        <v>0.2612</v>
      </c>
      <c r="G59" s="501">
        <v>0.2314</v>
      </c>
      <c r="H59" s="501">
        <v>0.289</v>
      </c>
      <c r="I59" s="583" t="s">
        <v>765</v>
      </c>
      <c r="J59" s="1061"/>
      <c r="K59" s="1061"/>
      <c r="L59" s="1061"/>
      <c r="M59" s="1061"/>
      <c r="N59" s="1061"/>
      <c r="O59" s="1061"/>
      <c r="P59" s="1061"/>
      <c r="Q59" s="1061"/>
      <c r="R59" s="1061"/>
      <c r="S59" s="1061"/>
      <c r="T59" s="1061"/>
      <c r="U59" s="1061"/>
      <c r="V59" s="1061"/>
      <c r="W59" s="1061"/>
      <c r="X59" s="1061"/>
      <c r="Y59" s="1061"/>
    </row>
    <row r="60" ht="27" customHeight="1" spans="1:25">
      <c r="A60" s="1061"/>
      <c r="B60" s="1052" t="s">
        <v>766</v>
      </c>
      <c r="C60" s="1067">
        <v>0.2142</v>
      </c>
      <c r="D60" s="1067">
        <v>0.4414</v>
      </c>
      <c r="E60" s="1067">
        <v>0.2423</v>
      </c>
      <c r="F60" s="1067">
        <v>0.3479</v>
      </c>
      <c r="G60" s="1067">
        <v>0.2842</v>
      </c>
      <c r="H60" s="1067">
        <v>0.389</v>
      </c>
      <c r="I60" s="1068" t="s">
        <v>767</v>
      </c>
      <c r="J60" s="1061"/>
      <c r="K60" s="1061"/>
      <c r="L60" s="1061"/>
      <c r="M60" s="1061"/>
      <c r="N60" s="1061"/>
      <c r="O60" s="1061"/>
      <c r="P60" s="1061"/>
      <c r="Q60" s="1061"/>
      <c r="R60" s="1061"/>
      <c r="S60" s="1061"/>
      <c r="T60" s="1061"/>
      <c r="U60" s="1061"/>
      <c r="V60" s="1061"/>
      <c r="W60" s="1061"/>
      <c r="X60" s="1061"/>
      <c r="Y60" s="1061"/>
    </row>
    <row r="61" ht="28.5" customHeight="1" spans="1:25">
      <c r="A61" s="1061"/>
      <c r="B61" s="500" t="s">
        <v>768</v>
      </c>
      <c r="C61" s="501">
        <v>0.7286</v>
      </c>
      <c r="D61" s="501">
        <v>0.8483</v>
      </c>
      <c r="E61" s="501">
        <v>0.7493</v>
      </c>
      <c r="F61" s="501">
        <v>0.5114</v>
      </c>
      <c r="G61" s="501">
        <v>0.745</v>
      </c>
      <c r="H61" s="501">
        <v>0.8997</v>
      </c>
      <c r="I61" s="583" t="s">
        <v>769</v>
      </c>
      <c r="J61" s="1061"/>
      <c r="K61" s="1061"/>
      <c r="L61" s="1061"/>
      <c r="M61" s="1061"/>
      <c r="N61" s="1061"/>
      <c r="O61" s="1061"/>
      <c r="P61" s="1061"/>
      <c r="Q61" s="1061"/>
      <c r="R61" s="1061"/>
      <c r="S61" s="1061"/>
      <c r="T61" s="1061"/>
      <c r="U61" s="1061"/>
      <c r="V61" s="1061"/>
      <c r="W61" s="1061"/>
      <c r="X61" s="1061"/>
      <c r="Y61" s="1061"/>
    </row>
    <row r="62" ht="87.75" customHeight="1" spans="1:25">
      <c r="A62" s="1061"/>
      <c r="B62" s="1052" t="s">
        <v>819</v>
      </c>
      <c r="C62" s="1068" t="s">
        <v>820</v>
      </c>
      <c r="D62" s="1068" t="s">
        <v>821</v>
      </c>
      <c r="E62" s="1068" t="s">
        <v>822</v>
      </c>
      <c r="F62" s="1068" t="s">
        <v>823</v>
      </c>
      <c r="G62" s="1068" t="s">
        <v>824</v>
      </c>
      <c r="H62" s="1082" t="s">
        <v>825</v>
      </c>
      <c r="I62" s="1068" t="s">
        <v>772</v>
      </c>
      <c r="J62" s="1061"/>
      <c r="K62" s="1061"/>
      <c r="L62" s="1061"/>
      <c r="M62" s="1061"/>
      <c r="N62" s="1061"/>
      <c r="O62" s="1061"/>
      <c r="P62" s="1061"/>
      <c r="Q62" s="1061"/>
      <c r="R62" s="1061"/>
      <c r="S62" s="1061"/>
      <c r="T62" s="1061"/>
      <c r="U62" s="1061"/>
      <c r="V62" s="1061"/>
      <c r="W62" s="1061"/>
      <c r="X62" s="1061"/>
      <c r="Y62" s="1061"/>
    </row>
    <row r="63" ht="28.5" customHeight="1" spans="1:25">
      <c r="A63" s="1061"/>
      <c r="B63" s="500" t="s">
        <v>773</v>
      </c>
      <c r="C63" s="501">
        <v>0.564</v>
      </c>
      <c r="D63" s="1069">
        <v>0.21</v>
      </c>
      <c r="E63" s="502" t="s">
        <v>599</v>
      </c>
      <c r="F63" s="502" t="s">
        <v>599</v>
      </c>
      <c r="G63" s="501">
        <v>0.4027</v>
      </c>
      <c r="H63" s="501">
        <v>0.1495</v>
      </c>
      <c r="I63" s="583" t="s">
        <v>774</v>
      </c>
      <c r="J63" s="1061"/>
      <c r="K63" s="1061"/>
      <c r="L63" s="1061"/>
      <c r="M63" s="1061"/>
      <c r="N63" s="1061"/>
      <c r="O63" s="1061"/>
      <c r="P63" s="1061"/>
      <c r="Q63" s="1061"/>
      <c r="R63" s="1061"/>
      <c r="S63" s="1061"/>
      <c r="T63" s="1061"/>
      <c r="U63" s="1061"/>
      <c r="V63" s="1061"/>
      <c r="W63" s="1061"/>
      <c r="X63" s="1061"/>
      <c r="Y63" s="1061"/>
    </row>
    <row r="64" ht="28.5" customHeight="1" spans="1:25">
      <c r="A64" s="1061"/>
      <c r="B64" s="1052" t="s">
        <v>775</v>
      </c>
      <c r="C64" s="1070">
        <v>1.43</v>
      </c>
      <c r="D64" s="1070">
        <v>0.73</v>
      </c>
      <c r="E64" s="1065" t="s">
        <v>599</v>
      </c>
      <c r="F64" s="1065" t="s">
        <v>599</v>
      </c>
      <c r="G64" s="1067">
        <v>0.5757</v>
      </c>
      <c r="H64" s="1067">
        <v>0.2426</v>
      </c>
      <c r="I64" s="1068" t="s">
        <v>776</v>
      </c>
      <c r="J64" s="1061"/>
      <c r="K64" s="1061"/>
      <c r="L64" s="1061"/>
      <c r="M64" s="1061"/>
      <c r="N64" s="1061"/>
      <c r="O64" s="1061"/>
      <c r="P64" s="1061"/>
      <c r="Q64" s="1061"/>
      <c r="R64" s="1061"/>
      <c r="S64" s="1061"/>
      <c r="T64" s="1061"/>
      <c r="U64" s="1061"/>
      <c r="V64" s="1061"/>
      <c r="W64" s="1061"/>
      <c r="X64" s="1061"/>
      <c r="Y64" s="1061"/>
    </row>
  </sheetData>
  <mergeCells count="4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B20:E20"/>
    <mergeCell ref="B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B37:G37"/>
    <mergeCell ref="E38:G38"/>
    <mergeCell ref="E39:G39"/>
    <mergeCell ref="E40:G40"/>
    <mergeCell ref="E41:G41"/>
    <mergeCell ref="E42:G42"/>
    <mergeCell ref="E43:G43"/>
    <mergeCell ref="E44:G44"/>
    <mergeCell ref="E45:G45"/>
    <mergeCell ref="E46:G46"/>
    <mergeCell ref="E47:G47"/>
    <mergeCell ref="B50:I50"/>
  </mergeCells>
  <hyperlinks>
    <hyperlink ref="A1" location="Home!A1" display="Home"/>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63"/>
  <sheetViews>
    <sheetView workbookViewId="0">
      <selection activeCell="A1" sqref="A1"/>
    </sheetView>
  </sheetViews>
  <sheetFormatPr defaultColWidth="12.6285714285714" defaultRowHeight="15.75" customHeight="1"/>
  <cols>
    <col min="2" max="2" width="57.6285714285714" customWidth="1"/>
    <col min="3" max="3" width="33.247619047619" customWidth="1"/>
    <col min="4" max="4" width="37.5047619047619" customWidth="1"/>
    <col min="5" max="5" width="41.6285714285714" customWidth="1"/>
    <col min="6" max="6" width="114.133333333333" customWidth="1"/>
  </cols>
  <sheetData>
    <row r="1" ht="14.25" spans="1:1">
      <c r="A1" s="138" t="s">
        <v>282</v>
      </c>
    </row>
    <row r="2" ht="35.25" customHeight="1" spans="1:24">
      <c r="A2" s="983"/>
      <c r="B2" s="984" t="s">
        <v>826</v>
      </c>
      <c r="C2" s="609"/>
      <c r="D2" s="609"/>
      <c r="E2" s="609"/>
      <c r="F2" s="609"/>
      <c r="G2" s="1026"/>
      <c r="H2" s="1026"/>
      <c r="I2" s="1026"/>
      <c r="J2" s="1026"/>
      <c r="K2" s="1026"/>
      <c r="L2" s="983"/>
      <c r="M2" s="983"/>
      <c r="N2" s="983"/>
      <c r="O2" s="983"/>
      <c r="P2" s="983"/>
      <c r="Q2" s="983"/>
      <c r="R2" s="983"/>
      <c r="S2" s="983"/>
      <c r="T2" s="983"/>
      <c r="U2" s="983"/>
      <c r="V2" s="983"/>
      <c r="W2" s="983"/>
      <c r="X2" s="983"/>
    </row>
    <row r="3" ht="25.5" customHeight="1" spans="1:24">
      <c r="A3" s="983"/>
      <c r="B3" s="985" t="s">
        <v>827</v>
      </c>
      <c r="C3" s="611"/>
      <c r="D3" s="611"/>
      <c r="E3" s="611"/>
      <c r="F3" s="611"/>
      <c r="G3" s="1026"/>
      <c r="H3" s="1026"/>
      <c r="I3" s="1026"/>
      <c r="J3" s="1026"/>
      <c r="K3" s="1026"/>
      <c r="L3" s="983"/>
      <c r="M3" s="983"/>
      <c r="N3" s="983"/>
      <c r="O3" s="983"/>
      <c r="P3" s="983"/>
      <c r="Q3" s="983"/>
      <c r="R3" s="983"/>
      <c r="S3" s="983"/>
      <c r="T3" s="983"/>
      <c r="U3" s="983"/>
      <c r="V3" s="983"/>
      <c r="W3" s="983"/>
      <c r="X3" s="983"/>
    </row>
    <row r="4" ht="25.5" customHeight="1" spans="1:24">
      <c r="A4" s="983"/>
      <c r="B4" s="986" t="s">
        <v>362</v>
      </c>
      <c r="C4" s="987" t="s">
        <v>828</v>
      </c>
      <c r="D4" s="987" t="s">
        <v>829</v>
      </c>
      <c r="E4" s="1027" t="s">
        <v>368</v>
      </c>
      <c r="F4" s="1019"/>
      <c r="G4" s="1026"/>
      <c r="H4" s="1026"/>
      <c r="I4" s="1026"/>
      <c r="J4" s="1026"/>
      <c r="K4" s="1026"/>
      <c r="L4" s="983"/>
      <c r="M4" s="983"/>
      <c r="N4" s="983"/>
      <c r="O4" s="983"/>
      <c r="P4" s="983"/>
      <c r="Q4" s="983"/>
      <c r="R4" s="983"/>
      <c r="S4" s="983"/>
      <c r="T4" s="983"/>
      <c r="U4" s="983"/>
      <c r="V4" s="983"/>
      <c r="W4" s="983"/>
      <c r="X4" s="983"/>
    </row>
    <row r="5" ht="23.25" customHeight="1" spans="2:11">
      <c r="B5" s="988" t="s">
        <v>830</v>
      </c>
      <c r="C5" s="989">
        <v>1951</v>
      </c>
      <c r="D5" s="990">
        <v>781</v>
      </c>
      <c r="E5" s="1028" t="s">
        <v>831</v>
      </c>
      <c r="F5" s="64"/>
      <c r="G5" s="1029"/>
      <c r="H5" s="1029"/>
      <c r="I5" s="1029"/>
      <c r="J5" s="1029"/>
      <c r="K5" s="1029"/>
    </row>
    <row r="6" ht="23.25" customHeight="1" spans="2:11">
      <c r="B6" s="991" t="s">
        <v>832</v>
      </c>
      <c r="C6" s="992">
        <v>706</v>
      </c>
      <c r="D6" s="992">
        <v>343.8</v>
      </c>
      <c r="E6" s="1030" t="s">
        <v>833</v>
      </c>
      <c r="F6" s="64"/>
      <c r="G6" s="1029"/>
      <c r="H6" s="1029"/>
      <c r="I6" s="1029"/>
      <c r="J6" s="1029"/>
      <c r="K6" s="1029"/>
    </row>
    <row r="7" ht="23.25" customHeight="1" spans="2:11">
      <c r="B7" s="993" t="s">
        <v>834</v>
      </c>
      <c r="C7" s="994">
        <v>0.362</v>
      </c>
      <c r="D7" s="994">
        <v>0.44</v>
      </c>
      <c r="E7" s="1031" t="s">
        <v>835</v>
      </c>
      <c r="F7" s="64"/>
      <c r="G7" s="1029"/>
      <c r="H7" s="1029"/>
      <c r="I7" s="1029"/>
      <c r="J7" s="1029"/>
      <c r="K7" s="1029"/>
    </row>
    <row r="8" ht="23.25" customHeight="1" spans="2:11">
      <c r="B8" s="991" t="s">
        <v>836</v>
      </c>
      <c r="C8" s="992">
        <v>418</v>
      </c>
      <c r="D8" s="992">
        <v>247.6</v>
      </c>
      <c r="E8" s="1030" t="s">
        <v>837</v>
      </c>
      <c r="F8" s="64"/>
      <c r="G8" s="1029"/>
      <c r="H8" s="1029"/>
      <c r="I8" s="1029"/>
      <c r="J8" s="1029"/>
      <c r="K8" s="1029"/>
    </row>
    <row r="9" ht="23.25" customHeight="1" spans="2:11">
      <c r="B9" s="993" t="s">
        <v>838</v>
      </c>
      <c r="C9" s="994">
        <v>0.214</v>
      </c>
      <c r="D9" s="994">
        <v>0.317</v>
      </c>
      <c r="E9" s="1031" t="s">
        <v>839</v>
      </c>
      <c r="F9" s="64"/>
      <c r="G9" s="1029"/>
      <c r="H9" s="1029"/>
      <c r="I9" s="1029"/>
      <c r="J9" s="1029"/>
      <c r="K9" s="1029"/>
    </row>
    <row r="10" ht="23.25" customHeight="1" spans="2:11">
      <c r="B10" s="991" t="s">
        <v>840</v>
      </c>
      <c r="C10" s="995">
        <v>0.222</v>
      </c>
      <c r="D10" s="995">
        <v>0.204</v>
      </c>
      <c r="E10" s="1030" t="s">
        <v>841</v>
      </c>
      <c r="F10" s="64"/>
      <c r="G10" s="1029"/>
      <c r="H10" s="1029"/>
      <c r="I10" s="1029"/>
      <c r="J10" s="1029"/>
      <c r="K10" s="1029"/>
    </row>
    <row r="11" ht="23.25" customHeight="1" spans="2:11">
      <c r="B11" s="993" t="s">
        <v>842</v>
      </c>
      <c r="C11" s="994">
        <v>0.292</v>
      </c>
      <c r="D11" s="994">
        <v>0.268</v>
      </c>
      <c r="E11" s="1031" t="s">
        <v>843</v>
      </c>
      <c r="F11" s="64"/>
      <c r="G11" s="1029"/>
      <c r="H11" s="1029"/>
      <c r="I11" s="1029"/>
      <c r="J11" s="1029"/>
      <c r="K11" s="1029"/>
    </row>
    <row r="12" ht="23.25" customHeight="1" spans="2:11">
      <c r="B12" s="991" t="s">
        <v>844</v>
      </c>
      <c r="C12" s="992">
        <v>75</v>
      </c>
      <c r="D12" s="992">
        <v>80</v>
      </c>
      <c r="E12" s="1030" t="s">
        <v>845</v>
      </c>
      <c r="F12" s="64"/>
      <c r="G12" s="1029"/>
      <c r="H12" s="1029"/>
      <c r="I12" s="1029"/>
      <c r="J12" s="1029"/>
      <c r="K12" s="1029"/>
    </row>
    <row r="13" ht="23.25" customHeight="1" spans="2:11">
      <c r="B13" s="993" t="s">
        <v>846</v>
      </c>
      <c r="C13" s="996">
        <v>12582</v>
      </c>
      <c r="D13" s="996">
        <v>19713</v>
      </c>
      <c r="E13" s="1031" t="s">
        <v>847</v>
      </c>
      <c r="F13" s="64"/>
      <c r="G13" s="1029"/>
      <c r="H13" s="1029"/>
      <c r="I13" s="1029"/>
      <c r="J13" s="1029"/>
      <c r="K13" s="1029"/>
    </row>
    <row r="14" ht="23.25" customHeight="1" spans="2:11">
      <c r="B14" s="991" t="s">
        <v>848</v>
      </c>
      <c r="C14" s="997">
        <v>9431</v>
      </c>
      <c r="D14" s="997">
        <v>15770</v>
      </c>
      <c r="E14" s="1030" t="s">
        <v>849</v>
      </c>
      <c r="F14" s="64"/>
      <c r="G14" s="1029"/>
      <c r="H14" s="1029"/>
      <c r="I14" s="1029"/>
      <c r="J14" s="1029"/>
      <c r="K14" s="1029"/>
    </row>
    <row r="15" ht="21" spans="6:11">
      <c r="F15" s="634"/>
      <c r="G15" s="1029"/>
      <c r="H15" s="1029"/>
      <c r="I15" s="1029"/>
      <c r="J15" s="1029"/>
      <c r="K15" s="1029"/>
    </row>
    <row r="16" ht="21" spans="6:11">
      <c r="F16" s="634"/>
      <c r="G16" s="1029"/>
      <c r="H16" s="1029"/>
      <c r="I16" s="1029"/>
      <c r="J16" s="1029"/>
      <c r="K16" s="1029"/>
    </row>
    <row r="17" ht="21" spans="2:11">
      <c r="B17" s="634"/>
      <c r="C17" s="634"/>
      <c r="D17" s="634"/>
      <c r="E17" s="634"/>
      <c r="F17" s="634"/>
      <c r="G17" s="1029"/>
      <c r="H17" s="1029"/>
      <c r="I17" s="1029"/>
      <c r="J17" s="1029"/>
      <c r="K17" s="1029"/>
    </row>
    <row r="18" ht="21" spans="2:11">
      <c r="B18" s="634"/>
      <c r="C18" s="634"/>
      <c r="D18" s="634"/>
      <c r="E18" s="634"/>
      <c r="F18" s="634"/>
      <c r="G18" s="1029"/>
      <c r="H18" s="1029"/>
      <c r="I18" s="1029"/>
      <c r="J18" s="1029"/>
      <c r="K18" s="1029"/>
    </row>
    <row r="19" ht="21" spans="2:11">
      <c r="B19" s="634"/>
      <c r="C19" s="634"/>
      <c r="D19" s="634"/>
      <c r="E19" s="634"/>
      <c r="F19" s="634"/>
      <c r="G19" s="1029"/>
      <c r="H19" s="1029"/>
      <c r="I19" s="1029"/>
      <c r="J19" s="1029"/>
      <c r="K19" s="1029"/>
    </row>
    <row r="20" ht="28.5" customHeight="1" spans="2:11">
      <c r="B20" s="998" t="s">
        <v>850</v>
      </c>
      <c r="C20" s="609"/>
      <c r="D20" s="609"/>
      <c r="E20" s="609"/>
      <c r="F20" s="609"/>
      <c r="G20" s="1029"/>
      <c r="H20" s="1029"/>
      <c r="I20" s="1029"/>
      <c r="J20" s="1029"/>
      <c r="K20" s="1029"/>
    </row>
    <row r="21" ht="26.25" customHeight="1" spans="2:11">
      <c r="B21" s="999" t="s">
        <v>362</v>
      </c>
      <c r="C21" s="1000" t="s">
        <v>363</v>
      </c>
      <c r="D21" s="1000" t="s">
        <v>364</v>
      </c>
      <c r="E21" s="1000" t="s">
        <v>366</v>
      </c>
      <c r="F21" s="1032" t="s">
        <v>368</v>
      </c>
      <c r="G21" s="1029"/>
      <c r="H21" s="1029"/>
      <c r="I21" s="1029"/>
      <c r="J21" s="1029"/>
      <c r="K21" s="1029"/>
    </row>
    <row r="22" ht="26.25" customHeight="1" spans="2:11">
      <c r="B22" s="1001" t="s">
        <v>830</v>
      </c>
      <c r="C22" s="1002">
        <v>1951</v>
      </c>
      <c r="D22" s="1002">
        <v>1655</v>
      </c>
      <c r="E22" s="1002">
        <v>1630</v>
      </c>
      <c r="F22" s="1033" t="s">
        <v>831</v>
      </c>
      <c r="G22" s="1029"/>
      <c r="H22" s="1029"/>
      <c r="I22" s="1029"/>
      <c r="J22" s="1029"/>
      <c r="K22" s="1029"/>
    </row>
    <row r="23" ht="26.25" customHeight="1" spans="2:11">
      <c r="B23" s="991" t="s">
        <v>832</v>
      </c>
      <c r="C23" s="992">
        <v>706</v>
      </c>
      <c r="D23" s="992">
        <v>565</v>
      </c>
      <c r="E23" s="992">
        <v>537</v>
      </c>
      <c r="F23" s="1034" t="s">
        <v>833</v>
      </c>
      <c r="G23" s="1029"/>
      <c r="H23" s="1029"/>
      <c r="I23" s="1029"/>
      <c r="J23" s="1029"/>
      <c r="K23" s="1029"/>
    </row>
    <row r="24" ht="26.25" customHeight="1" spans="2:11">
      <c r="B24" s="1001" t="s">
        <v>834</v>
      </c>
      <c r="C24" s="1003">
        <v>0.362</v>
      </c>
      <c r="D24" s="1003">
        <v>0.341</v>
      </c>
      <c r="E24" s="1003">
        <v>0.33</v>
      </c>
      <c r="F24" s="1033" t="s">
        <v>835</v>
      </c>
      <c r="G24" s="1029"/>
      <c r="H24" s="1029"/>
      <c r="I24" s="1029"/>
      <c r="J24" s="1029"/>
      <c r="K24" s="1029"/>
    </row>
    <row r="25" ht="26.25" customHeight="1" spans="2:11">
      <c r="B25" s="991" t="s">
        <v>836</v>
      </c>
      <c r="C25" s="992">
        <v>418</v>
      </c>
      <c r="D25" s="992">
        <v>328</v>
      </c>
      <c r="E25" s="992">
        <v>307</v>
      </c>
      <c r="F25" s="1034" t="s">
        <v>837</v>
      </c>
      <c r="G25" s="1029"/>
      <c r="H25" s="1029"/>
      <c r="I25" s="1029"/>
      <c r="J25" s="1029"/>
      <c r="K25" s="1029"/>
    </row>
    <row r="26" ht="26.25" customHeight="1" spans="2:11">
      <c r="B26" s="1001" t="s">
        <v>838</v>
      </c>
      <c r="C26" s="1003">
        <v>0.214</v>
      </c>
      <c r="D26" s="1003">
        <v>0.198</v>
      </c>
      <c r="E26" s="1003">
        <v>0.188</v>
      </c>
      <c r="F26" s="1033" t="s">
        <v>839</v>
      </c>
      <c r="G26" s="1029"/>
      <c r="H26" s="1029"/>
      <c r="I26" s="1029"/>
      <c r="J26" s="1029"/>
      <c r="K26" s="1029"/>
    </row>
    <row r="27" ht="26.25" customHeight="1" spans="2:11">
      <c r="B27" s="991" t="s">
        <v>840</v>
      </c>
      <c r="C27" s="995">
        <v>0.222</v>
      </c>
      <c r="D27" s="995">
        <v>0.218</v>
      </c>
      <c r="E27" s="995">
        <v>0.201</v>
      </c>
      <c r="F27" s="1034" t="s">
        <v>841</v>
      </c>
      <c r="G27" s="1029"/>
      <c r="H27" s="1029"/>
      <c r="I27" s="1029"/>
      <c r="J27" s="1029"/>
      <c r="K27" s="1029"/>
    </row>
    <row r="28" ht="26.25" customHeight="1" spans="2:11">
      <c r="B28" s="1001" t="s">
        <v>842</v>
      </c>
      <c r="C28" s="1003">
        <v>0.292</v>
      </c>
      <c r="D28" s="1003">
        <v>0.284</v>
      </c>
      <c r="E28" s="1003">
        <v>0.26</v>
      </c>
      <c r="F28" s="1033" t="s">
        <v>843</v>
      </c>
      <c r="G28" s="1029"/>
      <c r="H28" s="1029"/>
      <c r="I28" s="1029"/>
      <c r="J28" s="1029"/>
      <c r="K28" s="1029"/>
    </row>
    <row r="29" ht="26.25" customHeight="1" spans="2:11">
      <c r="B29" s="991" t="s">
        <v>844</v>
      </c>
      <c r="C29" s="992">
        <v>75</v>
      </c>
      <c r="D29" s="992">
        <v>74</v>
      </c>
      <c r="E29" s="992">
        <v>73</v>
      </c>
      <c r="F29" s="1034" t="s">
        <v>845</v>
      </c>
      <c r="G29" s="1029"/>
      <c r="H29" s="1029"/>
      <c r="I29" s="1029"/>
      <c r="J29" s="1029"/>
      <c r="K29" s="1029"/>
    </row>
    <row r="30" ht="26.25" customHeight="1" spans="2:11">
      <c r="B30" s="1001" t="s">
        <v>846</v>
      </c>
      <c r="C30" s="1002">
        <v>12582</v>
      </c>
      <c r="D30" s="1002">
        <v>12400</v>
      </c>
      <c r="E30" s="1002">
        <v>12100</v>
      </c>
      <c r="F30" s="1033" t="s">
        <v>847</v>
      </c>
      <c r="G30" s="1029"/>
      <c r="H30" s="1029"/>
      <c r="I30" s="1029"/>
      <c r="J30" s="1029"/>
      <c r="K30" s="1029"/>
    </row>
    <row r="31" ht="26.25" customHeight="1" spans="2:11">
      <c r="B31" s="991" t="s">
        <v>848</v>
      </c>
      <c r="C31" s="997">
        <v>9431</v>
      </c>
      <c r="D31" s="997">
        <v>9350</v>
      </c>
      <c r="E31" s="997">
        <v>8750</v>
      </c>
      <c r="F31" s="1034" t="s">
        <v>849</v>
      </c>
      <c r="G31" s="1029"/>
      <c r="H31" s="1029"/>
      <c r="I31" s="1029"/>
      <c r="J31" s="1029"/>
      <c r="K31" s="1029"/>
    </row>
    <row r="32" ht="13.5" spans="7:11">
      <c r="G32" s="1029"/>
      <c r="H32" s="1029"/>
      <c r="I32" s="1029"/>
      <c r="J32" s="1029"/>
      <c r="K32" s="1029"/>
    </row>
    <row r="33" ht="21" spans="2:11">
      <c r="B33" s="634"/>
      <c r="C33" s="634"/>
      <c r="D33" s="634"/>
      <c r="E33" s="634"/>
      <c r="F33" s="634"/>
      <c r="G33" s="1029"/>
      <c r="H33" s="1029"/>
      <c r="I33" s="1029"/>
      <c r="J33" s="1029"/>
      <c r="K33" s="1029"/>
    </row>
    <row r="34" ht="21" spans="2:11">
      <c r="B34" s="634"/>
      <c r="C34" s="634"/>
      <c r="D34" s="634"/>
      <c r="E34" s="634"/>
      <c r="F34" s="634"/>
      <c r="G34" s="1029"/>
      <c r="H34" s="1029"/>
      <c r="I34" s="1029"/>
      <c r="J34" s="1029"/>
      <c r="K34" s="1029"/>
    </row>
    <row r="35" ht="28.5" customHeight="1" spans="2:11">
      <c r="B35" s="1004" t="s">
        <v>851</v>
      </c>
      <c r="C35" s="609"/>
      <c r="D35" s="609"/>
      <c r="E35" s="609"/>
      <c r="F35" s="609"/>
      <c r="G35" s="1029"/>
      <c r="H35" s="1029"/>
      <c r="I35" s="1029"/>
      <c r="J35" s="1029"/>
      <c r="K35" s="1029"/>
    </row>
    <row r="36" ht="28.5" customHeight="1" spans="2:11">
      <c r="B36" s="1005" t="s">
        <v>362</v>
      </c>
      <c r="C36" s="1006" t="s">
        <v>363</v>
      </c>
      <c r="D36" s="1006" t="s">
        <v>364</v>
      </c>
      <c r="E36" s="1006" t="s">
        <v>366</v>
      </c>
      <c r="F36" s="1035" t="s">
        <v>368</v>
      </c>
      <c r="G36" s="1029"/>
      <c r="H36" s="1029"/>
      <c r="I36" s="1029"/>
      <c r="J36" s="1029"/>
      <c r="K36" s="1029"/>
    </row>
    <row r="37" ht="24" customHeight="1" spans="2:11">
      <c r="B37" s="1007" t="s">
        <v>830</v>
      </c>
      <c r="C37" s="1008">
        <v>781</v>
      </c>
      <c r="D37" s="1008">
        <v>741.3</v>
      </c>
      <c r="E37" s="1008">
        <v>663.9</v>
      </c>
      <c r="F37" s="1036" t="s">
        <v>831</v>
      </c>
      <c r="G37" s="1029"/>
      <c r="H37" s="1029"/>
      <c r="I37" s="1029"/>
      <c r="J37" s="1029"/>
      <c r="K37" s="1029"/>
    </row>
    <row r="38" ht="24" customHeight="1" spans="2:11">
      <c r="B38" s="500" t="s">
        <v>832</v>
      </c>
      <c r="C38" s="1009">
        <v>343.8</v>
      </c>
      <c r="D38" s="1009">
        <v>334.5</v>
      </c>
      <c r="E38" s="1009">
        <v>231</v>
      </c>
      <c r="F38" s="1037" t="s">
        <v>833</v>
      </c>
      <c r="G38" s="1029"/>
      <c r="H38" s="1029"/>
      <c r="I38" s="1029"/>
      <c r="J38" s="1029"/>
      <c r="K38" s="1029"/>
    </row>
    <row r="39" ht="24" customHeight="1" spans="2:11">
      <c r="B39" s="1007" t="s">
        <v>834</v>
      </c>
      <c r="C39" s="1010">
        <v>0.44</v>
      </c>
      <c r="D39" s="1010">
        <v>0.451</v>
      </c>
      <c r="E39" s="1010">
        <v>0.348</v>
      </c>
      <c r="F39" s="1036" t="s">
        <v>835</v>
      </c>
      <c r="G39" s="1029"/>
      <c r="H39" s="1029"/>
      <c r="I39" s="1029"/>
      <c r="J39" s="1029"/>
      <c r="K39" s="1029"/>
    </row>
    <row r="40" ht="24" customHeight="1" spans="2:11">
      <c r="B40" s="500" t="s">
        <v>836</v>
      </c>
      <c r="C40" s="1009">
        <v>247.6</v>
      </c>
      <c r="D40" s="1009">
        <v>234.1</v>
      </c>
      <c r="E40" s="1009">
        <v>92.2</v>
      </c>
      <c r="F40" s="1037" t="s">
        <v>837</v>
      </c>
      <c r="G40" s="1029"/>
      <c r="H40" s="1029"/>
      <c r="I40" s="1029"/>
      <c r="J40" s="1029"/>
      <c r="K40" s="1029"/>
    </row>
    <row r="41" ht="24" customHeight="1" spans="2:11">
      <c r="B41" s="1007" t="s">
        <v>838</v>
      </c>
      <c r="C41" s="1010">
        <v>0.317</v>
      </c>
      <c r="D41" s="1010">
        <v>0.316</v>
      </c>
      <c r="E41" s="1010">
        <v>0.139</v>
      </c>
      <c r="F41" s="1036" t="s">
        <v>839</v>
      </c>
      <c r="G41" s="1029"/>
      <c r="H41" s="1029"/>
      <c r="I41" s="1029"/>
      <c r="J41" s="1029"/>
      <c r="K41" s="1029"/>
    </row>
    <row r="42" ht="24" customHeight="1" spans="2:11">
      <c r="B42" s="500" t="s">
        <v>840</v>
      </c>
      <c r="C42" s="1011">
        <v>0.204</v>
      </c>
      <c r="D42" s="1009" t="s">
        <v>599</v>
      </c>
      <c r="E42" s="1009" t="s">
        <v>599</v>
      </c>
      <c r="F42" s="1037" t="s">
        <v>841</v>
      </c>
      <c r="G42" s="1029"/>
      <c r="H42" s="1029"/>
      <c r="I42" s="1029"/>
      <c r="J42" s="1029"/>
      <c r="K42" s="1029"/>
    </row>
    <row r="43" ht="24" customHeight="1" spans="2:11">
      <c r="B43" s="1007" t="s">
        <v>842</v>
      </c>
      <c r="C43" s="1010">
        <v>0.268</v>
      </c>
      <c r="D43" s="1008" t="s">
        <v>599</v>
      </c>
      <c r="E43" s="1008" t="s">
        <v>599</v>
      </c>
      <c r="F43" s="1036" t="s">
        <v>843</v>
      </c>
      <c r="G43" s="1029"/>
      <c r="H43" s="1029"/>
      <c r="I43" s="1029"/>
      <c r="J43" s="1029"/>
      <c r="K43" s="1029"/>
    </row>
    <row r="44" ht="24" customHeight="1" spans="2:11">
      <c r="B44" s="500" t="s">
        <v>844</v>
      </c>
      <c r="C44" s="1012">
        <v>0.8</v>
      </c>
      <c r="D44" s="1012">
        <v>0.78</v>
      </c>
      <c r="E44" s="1012">
        <v>0.76</v>
      </c>
      <c r="F44" s="1037" t="s">
        <v>845</v>
      </c>
      <c r="G44" s="1029"/>
      <c r="H44" s="1029"/>
      <c r="I44" s="1029"/>
      <c r="J44" s="1029"/>
      <c r="K44" s="1029"/>
    </row>
    <row r="45" ht="24" customHeight="1" spans="2:11">
      <c r="B45" s="1007" t="s">
        <v>846</v>
      </c>
      <c r="C45" s="1013">
        <v>19713</v>
      </c>
      <c r="D45" s="1013">
        <v>18655</v>
      </c>
      <c r="E45" s="1013">
        <v>17963</v>
      </c>
      <c r="F45" s="1036" t="s">
        <v>847</v>
      </c>
      <c r="G45" s="1029"/>
      <c r="H45" s="1029"/>
      <c r="I45" s="1029"/>
      <c r="J45" s="1029"/>
      <c r="K45" s="1029"/>
    </row>
    <row r="46" ht="24" customHeight="1" spans="2:11">
      <c r="B46" s="500" t="s">
        <v>848</v>
      </c>
      <c r="C46" s="1014">
        <v>15770</v>
      </c>
      <c r="D46" s="1014">
        <v>14541</v>
      </c>
      <c r="E46" s="1014">
        <v>13646</v>
      </c>
      <c r="F46" s="1037" t="s">
        <v>852</v>
      </c>
      <c r="G46" s="1029"/>
      <c r="H46" s="1029"/>
      <c r="I46" s="1029"/>
      <c r="J46" s="1029"/>
      <c r="K46" s="1029"/>
    </row>
    <row r="47" ht="13.5" spans="7:11">
      <c r="G47" s="1029"/>
      <c r="H47" s="1029"/>
      <c r="I47" s="1029"/>
      <c r="J47" s="1029"/>
      <c r="K47" s="1029"/>
    </row>
    <row r="48" ht="21" spans="2:11">
      <c r="B48" s="634"/>
      <c r="C48" s="634"/>
      <c r="D48" s="634"/>
      <c r="E48" s="634"/>
      <c r="F48" s="634"/>
      <c r="G48" s="1029"/>
      <c r="H48" s="1029"/>
      <c r="I48" s="1029"/>
      <c r="J48" s="1029"/>
      <c r="K48" s="1029"/>
    </row>
    <row r="49" ht="21" spans="2:11">
      <c r="B49" s="634"/>
      <c r="C49" s="634"/>
      <c r="D49" s="634"/>
      <c r="E49" s="634"/>
      <c r="F49" s="634"/>
      <c r="G49" s="1029"/>
      <c r="H49" s="1029"/>
      <c r="I49" s="1029"/>
      <c r="J49" s="1029"/>
      <c r="K49" s="1029"/>
    </row>
    <row r="50" ht="21" spans="2:11">
      <c r="B50" s="634"/>
      <c r="C50" s="634"/>
      <c r="D50" s="634"/>
      <c r="E50" s="634"/>
      <c r="F50" s="634"/>
      <c r="G50" s="1029"/>
      <c r="H50" s="1029"/>
      <c r="I50" s="1029"/>
      <c r="J50" s="1029"/>
      <c r="K50" s="1029"/>
    </row>
    <row r="51" ht="35.25" customHeight="1" spans="2:11">
      <c r="B51" s="1015" t="s">
        <v>853</v>
      </c>
      <c r="C51" s="1016"/>
      <c r="D51" s="1016"/>
      <c r="E51" s="1038"/>
      <c r="G51" s="1029"/>
      <c r="H51" s="1029"/>
      <c r="I51" s="1029"/>
      <c r="J51" s="1029"/>
      <c r="K51" s="1029"/>
    </row>
    <row r="52" ht="25.5" customHeight="1" spans="2:11">
      <c r="B52" s="1017" t="s">
        <v>362</v>
      </c>
      <c r="C52" s="1018" t="s">
        <v>854</v>
      </c>
      <c r="D52" s="1019"/>
      <c r="E52" s="1039"/>
      <c r="G52" s="1029"/>
      <c r="H52" s="1029"/>
      <c r="I52" s="1029"/>
      <c r="J52" s="1029"/>
      <c r="K52" s="1029"/>
    </row>
    <row r="53" ht="22.5" customHeight="1" spans="2:11">
      <c r="B53" s="1020" t="s">
        <v>855</v>
      </c>
      <c r="C53" s="1021">
        <v>9863</v>
      </c>
      <c r="D53" s="60"/>
      <c r="E53" s="64"/>
      <c r="G53" s="1029"/>
      <c r="H53" s="1029"/>
      <c r="I53" s="1029"/>
      <c r="J53" s="1029"/>
      <c r="K53" s="1029"/>
    </row>
    <row r="54" ht="22.5" customHeight="1" spans="2:11">
      <c r="B54" s="991" t="s">
        <v>856</v>
      </c>
      <c r="C54" s="1022">
        <v>0.72</v>
      </c>
      <c r="D54" s="60"/>
      <c r="E54" s="64"/>
      <c r="G54" s="1029"/>
      <c r="H54" s="1029"/>
      <c r="I54" s="1029"/>
      <c r="J54" s="1029"/>
      <c r="K54" s="1029"/>
    </row>
    <row r="55" ht="22.5" customHeight="1" spans="2:11">
      <c r="B55" s="1020" t="s">
        <v>857</v>
      </c>
      <c r="C55" s="1021" t="s">
        <v>858</v>
      </c>
      <c r="D55" s="60"/>
      <c r="E55" s="64"/>
      <c r="G55" s="1029"/>
      <c r="H55" s="1029"/>
      <c r="I55" s="1029"/>
      <c r="J55" s="1029"/>
      <c r="K55" s="1029"/>
    </row>
    <row r="56" ht="22.5" customHeight="1" spans="2:11">
      <c r="B56" s="991" t="s">
        <v>859</v>
      </c>
      <c r="C56" s="1023" t="s">
        <v>860</v>
      </c>
      <c r="D56" s="60"/>
      <c r="E56" s="64"/>
      <c r="G56" s="1029"/>
      <c r="H56" s="1029"/>
      <c r="I56" s="1029"/>
      <c r="J56" s="1029"/>
      <c r="K56" s="1029"/>
    </row>
    <row r="57" ht="22.5" customHeight="1" spans="2:11">
      <c r="B57" s="1024" t="s">
        <v>861</v>
      </c>
      <c r="C57" s="1021" t="s">
        <v>862</v>
      </c>
      <c r="D57" s="60"/>
      <c r="E57" s="64"/>
      <c r="G57" s="1029"/>
      <c r="H57" s="1029"/>
      <c r="I57" s="1029"/>
      <c r="J57" s="1029"/>
      <c r="K57" s="1029"/>
    </row>
    <row r="58" ht="22.5" customHeight="1" spans="2:11">
      <c r="B58" s="991" t="s">
        <v>863</v>
      </c>
      <c r="C58" s="1023" t="s">
        <v>864</v>
      </c>
      <c r="D58" s="60"/>
      <c r="E58" s="64"/>
      <c r="G58" s="1029"/>
      <c r="H58" s="1029"/>
      <c r="I58" s="1029"/>
      <c r="J58" s="1029"/>
      <c r="K58" s="1029"/>
    </row>
    <row r="59" ht="22.5" customHeight="1" spans="2:11">
      <c r="B59" s="1020" t="s">
        <v>865</v>
      </c>
      <c r="C59" s="1021" t="s">
        <v>866</v>
      </c>
      <c r="D59" s="60"/>
      <c r="E59" s="64"/>
      <c r="G59" s="1029"/>
      <c r="H59" s="1029"/>
      <c r="I59" s="1029"/>
      <c r="J59" s="1029"/>
      <c r="K59" s="1029"/>
    </row>
    <row r="60" ht="22.5" customHeight="1" spans="2:11">
      <c r="B60" s="991" t="s">
        <v>867</v>
      </c>
      <c r="C60" s="1022">
        <v>0.529</v>
      </c>
      <c r="D60" s="60"/>
      <c r="E60" s="64"/>
      <c r="G60" s="1029"/>
      <c r="H60" s="1029"/>
      <c r="I60" s="1029"/>
      <c r="J60" s="1029"/>
      <c r="K60" s="1029"/>
    </row>
    <row r="61" ht="22.5" customHeight="1" spans="2:11">
      <c r="B61" s="1020" t="s">
        <v>755</v>
      </c>
      <c r="C61" s="1021" t="s">
        <v>868</v>
      </c>
      <c r="D61" s="60"/>
      <c r="E61" s="64"/>
      <c r="G61" s="1029"/>
      <c r="H61" s="1029"/>
      <c r="I61" s="1029"/>
      <c r="J61" s="1029"/>
      <c r="K61" s="1029"/>
    </row>
    <row r="62" ht="22.5" customHeight="1" spans="2:11">
      <c r="B62" s="991" t="s">
        <v>869</v>
      </c>
      <c r="C62" s="1023" t="s">
        <v>870</v>
      </c>
      <c r="D62" s="60"/>
      <c r="E62" s="64"/>
      <c r="G62" s="1029"/>
      <c r="H62" s="1029"/>
      <c r="I62" s="1029"/>
      <c r="J62" s="1029"/>
      <c r="K62" s="1029"/>
    </row>
    <row r="63" ht="22.5" customHeight="1" spans="2:11">
      <c r="B63" s="1020" t="s">
        <v>871</v>
      </c>
      <c r="C63" s="1025" t="s">
        <v>872</v>
      </c>
      <c r="D63" s="60"/>
      <c r="E63" s="64"/>
      <c r="G63" s="1029"/>
      <c r="H63" s="1029"/>
      <c r="I63" s="1029"/>
      <c r="J63" s="1029"/>
      <c r="K63" s="1029"/>
    </row>
  </sheetData>
  <mergeCells count="28">
    <mergeCell ref="B2:F2"/>
    <mergeCell ref="B3:F3"/>
    <mergeCell ref="E4:F4"/>
    <mergeCell ref="E5:F5"/>
    <mergeCell ref="E6:F6"/>
    <mergeCell ref="E7:F7"/>
    <mergeCell ref="E8:F8"/>
    <mergeCell ref="E9:F9"/>
    <mergeCell ref="E10:F10"/>
    <mergeCell ref="E11:F11"/>
    <mergeCell ref="E12:F12"/>
    <mergeCell ref="E13:F13"/>
    <mergeCell ref="E14:F14"/>
    <mergeCell ref="B20:F20"/>
    <mergeCell ref="B35:F35"/>
    <mergeCell ref="B51:E51"/>
    <mergeCell ref="C52:E52"/>
    <mergeCell ref="C53:E53"/>
    <mergeCell ref="C54:E54"/>
    <mergeCell ref="C55:E55"/>
    <mergeCell ref="C56:E56"/>
    <mergeCell ref="C57:E57"/>
    <mergeCell ref="C58:E58"/>
    <mergeCell ref="C59:E59"/>
    <mergeCell ref="C60:E60"/>
    <mergeCell ref="C61:E61"/>
    <mergeCell ref="C62:E62"/>
    <mergeCell ref="C63:E63"/>
  </mergeCells>
  <hyperlinks>
    <hyperlink ref="A1" location="Home!A1" display="Home"/>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984"/>
  <sheetViews>
    <sheetView workbookViewId="0">
      <selection activeCell="A1" sqref="A1"/>
    </sheetView>
  </sheetViews>
  <sheetFormatPr defaultColWidth="12.6285714285714" defaultRowHeight="15.75" customHeight="1"/>
  <cols>
    <col min="3" max="3" width="54.3809523809524" customWidth="1"/>
    <col min="4" max="4" width="121.504761904762" customWidth="1"/>
    <col min="5" max="5" width="113.380952380952" customWidth="1"/>
  </cols>
  <sheetData>
    <row r="1" ht="14.25" spans="1:25">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row>
    <row r="2" ht="14.25" spans="1:25">
      <c r="A2" s="294"/>
      <c r="B2" s="294"/>
      <c r="C2" s="294"/>
      <c r="D2" s="294"/>
      <c r="E2" s="294"/>
      <c r="F2" s="294"/>
      <c r="G2" s="294"/>
      <c r="H2" s="294"/>
      <c r="I2" s="294"/>
      <c r="J2" s="294"/>
      <c r="K2" s="294"/>
      <c r="L2" s="294"/>
      <c r="M2" s="294"/>
      <c r="N2" s="294"/>
      <c r="O2" s="294"/>
      <c r="P2" s="294"/>
      <c r="Q2" s="294"/>
      <c r="R2" s="294"/>
      <c r="S2" s="294"/>
      <c r="T2" s="294"/>
      <c r="U2" s="294"/>
      <c r="V2" s="294"/>
      <c r="W2" s="294"/>
      <c r="X2" s="294"/>
      <c r="Y2" s="294"/>
    </row>
    <row r="3" ht="43.5" customHeight="1" spans="1:25">
      <c r="A3" s="294"/>
      <c r="B3" s="928"/>
      <c r="C3" s="929" t="s">
        <v>873</v>
      </c>
      <c r="D3" s="366"/>
      <c r="E3" s="366"/>
      <c r="F3" s="294"/>
      <c r="G3" s="294"/>
      <c r="H3" s="294"/>
      <c r="I3" s="294"/>
      <c r="J3" s="294"/>
      <c r="K3" s="294"/>
      <c r="L3" s="294"/>
      <c r="M3" s="294"/>
      <c r="N3" s="294"/>
      <c r="O3" s="294"/>
      <c r="P3" s="294"/>
      <c r="Q3" s="294"/>
      <c r="R3" s="294"/>
      <c r="S3" s="294"/>
      <c r="T3" s="294"/>
      <c r="U3" s="294"/>
      <c r="V3" s="294"/>
      <c r="W3" s="294"/>
      <c r="X3" s="294"/>
      <c r="Y3" s="294"/>
    </row>
    <row r="4" ht="38.25" customHeight="1" spans="1:25">
      <c r="A4" s="294"/>
      <c r="B4" s="930"/>
      <c r="C4" s="931" t="s">
        <v>874</v>
      </c>
      <c r="D4" s="932" t="s">
        <v>875</v>
      </c>
      <c r="E4" s="961" t="s">
        <v>876</v>
      </c>
      <c r="F4" s="556" t="s">
        <v>0</v>
      </c>
      <c r="G4" s="294"/>
      <c r="H4" s="294"/>
      <c r="I4" s="294"/>
      <c r="J4" s="294"/>
      <c r="K4" s="294"/>
      <c r="L4" s="294"/>
      <c r="M4" s="294"/>
      <c r="N4" s="294"/>
      <c r="O4" s="294"/>
      <c r="P4" s="294"/>
      <c r="Q4" s="294"/>
      <c r="R4" s="294"/>
      <c r="S4" s="294"/>
      <c r="T4" s="294"/>
      <c r="U4" s="294"/>
      <c r="V4" s="294"/>
      <c r="W4" s="294"/>
      <c r="X4" s="294"/>
      <c r="Y4" s="294"/>
    </row>
    <row r="5" ht="33.75" customHeight="1" spans="1:25">
      <c r="A5" s="294"/>
      <c r="B5" s="933">
        <v>1</v>
      </c>
      <c r="C5" s="934" t="s">
        <v>877</v>
      </c>
      <c r="D5" s="935" t="s">
        <v>878</v>
      </c>
      <c r="E5" s="962" t="s">
        <v>879</v>
      </c>
      <c r="F5" s="526"/>
      <c r="G5" s="294"/>
      <c r="H5" s="294"/>
      <c r="I5" s="294"/>
      <c r="J5" s="294"/>
      <c r="K5" s="294"/>
      <c r="L5" s="294"/>
      <c r="M5" s="294"/>
      <c r="N5" s="294"/>
      <c r="O5" s="294"/>
      <c r="P5" s="294"/>
      <c r="Q5" s="294"/>
      <c r="R5" s="294"/>
      <c r="S5" s="294"/>
      <c r="T5" s="294"/>
      <c r="U5" s="294"/>
      <c r="V5" s="294"/>
      <c r="W5" s="294"/>
      <c r="X5" s="294"/>
      <c r="Y5" s="294"/>
    </row>
    <row r="6" ht="33.75" customHeight="1" spans="1:25">
      <c r="A6" s="294"/>
      <c r="B6" s="933">
        <v>2</v>
      </c>
      <c r="C6" s="936" t="s">
        <v>880</v>
      </c>
      <c r="D6" s="937" t="s">
        <v>881</v>
      </c>
      <c r="E6" s="580" t="s">
        <v>882</v>
      </c>
      <c r="F6" s="526"/>
      <c r="G6" s="294"/>
      <c r="H6" s="294"/>
      <c r="I6" s="294"/>
      <c r="J6" s="294"/>
      <c r="K6" s="294"/>
      <c r="L6" s="294"/>
      <c r="M6" s="294"/>
      <c r="N6" s="294"/>
      <c r="O6" s="294"/>
      <c r="P6" s="294"/>
      <c r="Q6" s="294"/>
      <c r="R6" s="294"/>
      <c r="S6" s="294"/>
      <c r="T6" s="294"/>
      <c r="U6" s="294"/>
      <c r="V6" s="294"/>
      <c r="W6" s="294"/>
      <c r="X6" s="294"/>
      <c r="Y6" s="294"/>
    </row>
    <row r="7" ht="33.75" customHeight="1" spans="1:25">
      <c r="A7" s="294"/>
      <c r="B7" s="933">
        <v>3</v>
      </c>
      <c r="C7" s="938" t="s">
        <v>883</v>
      </c>
      <c r="D7" s="939" t="s">
        <v>884</v>
      </c>
      <c r="E7" s="963" t="s">
        <v>885</v>
      </c>
      <c r="F7" s="526"/>
      <c r="G7" s="294"/>
      <c r="H7" s="294"/>
      <c r="I7" s="294"/>
      <c r="J7" s="294"/>
      <c r="K7" s="294"/>
      <c r="L7" s="294"/>
      <c r="M7" s="294"/>
      <c r="N7" s="294"/>
      <c r="O7" s="294"/>
      <c r="P7" s="294"/>
      <c r="Q7" s="294"/>
      <c r="R7" s="294"/>
      <c r="S7" s="294"/>
      <c r="T7" s="294"/>
      <c r="U7" s="294"/>
      <c r="V7" s="294"/>
      <c r="W7" s="294"/>
      <c r="X7" s="294"/>
      <c r="Y7" s="294"/>
    </row>
    <row r="8" ht="33.75" customHeight="1" spans="1:25">
      <c r="A8" s="294"/>
      <c r="B8" s="933">
        <v>4</v>
      </c>
      <c r="C8" s="936" t="s">
        <v>19</v>
      </c>
      <c r="D8" s="937" t="s">
        <v>886</v>
      </c>
      <c r="E8" s="580" t="s">
        <v>887</v>
      </c>
      <c r="F8" s="526"/>
      <c r="G8" s="294"/>
      <c r="H8" s="294"/>
      <c r="I8" s="294"/>
      <c r="J8" s="294"/>
      <c r="K8" s="294"/>
      <c r="L8" s="294"/>
      <c r="M8" s="294"/>
      <c r="N8" s="294"/>
      <c r="O8" s="294"/>
      <c r="P8" s="294"/>
      <c r="Q8" s="294"/>
      <c r="R8" s="294"/>
      <c r="S8" s="294"/>
      <c r="T8" s="294"/>
      <c r="U8" s="294"/>
      <c r="V8" s="294"/>
      <c r="W8" s="294"/>
      <c r="X8" s="294"/>
      <c r="Y8" s="294"/>
    </row>
    <row r="9" ht="33.75" customHeight="1" spans="1:25">
      <c r="A9" s="294"/>
      <c r="B9" s="933">
        <v>5</v>
      </c>
      <c r="C9" s="938" t="s">
        <v>21</v>
      </c>
      <c r="D9" s="939" t="s">
        <v>888</v>
      </c>
      <c r="E9" s="963" t="s">
        <v>889</v>
      </c>
      <c r="F9" s="526"/>
      <c r="G9" s="294"/>
      <c r="H9" s="294"/>
      <c r="I9" s="294"/>
      <c r="J9" s="294"/>
      <c r="K9" s="294"/>
      <c r="L9" s="294"/>
      <c r="M9" s="294"/>
      <c r="N9" s="294"/>
      <c r="O9" s="294"/>
      <c r="P9" s="294"/>
      <c r="Q9" s="294"/>
      <c r="R9" s="294"/>
      <c r="S9" s="294"/>
      <c r="T9" s="294"/>
      <c r="U9" s="294"/>
      <c r="V9" s="294"/>
      <c r="W9" s="294"/>
      <c r="X9" s="294"/>
      <c r="Y9" s="294"/>
    </row>
    <row r="10" ht="38.25" customHeight="1" spans="1:25">
      <c r="A10" s="294"/>
      <c r="B10" s="933">
        <v>6</v>
      </c>
      <c r="C10" s="936" t="s">
        <v>30</v>
      </c>
      <c r="D10" s="937" t="s">
        <v>890</v>
      </c>
      <c r="E10" s="580" t="s">
        <v>891</v>
      </c>
      <c r="F10" s="526"/>
      <c r="G10" s="294"/>
      <c r="H10" s="294"/>
      <c r="I10" s="294"/>
      <c r="J10" s="294"/>
      <c r="K10" s="294"/>
      <c r="L10" s="294"/>
      <c r="M10" s="294"/>
      <c r="N10" s="294"/>
      <c r="O10" s="294"/>
      <c r="P10" s="294"/>
      <c r="Q10" s="294"/>
      <c r="R10" s="294"/>
      <c r="S10" s="294"/>
      <c r="T10" s="294"/>
      <c r="U10" s="294"/>
      <c r="V10" s="294"/>
      <c r="W10" s="294"/>
      <c r="X10" s="294"/>
      <c r="Y10" s="294"/>
    </row>
    <row r="11" ht="38.25" customHeight="1" spans="1:25">
      <c r="A11" s="294"/>
      <c r="B11" s="933">
        <v>7</v>
      </c>
      <c r="C11" s="938" t="s">
        <v>892</v>
      </c>
      <c r="D11" s="939" t="s">
        <v>893</v>
      </c>
      <c r="E11" s="963" t="s">
        <v>894</v>
      </c>
      <c r="F11" s="526"/>
      <c r="G11" s="294"/>
      <c r="H11" s="294"/>
      <c r="I11" s="294"/>
      <c r="J11" s="294"/>
      <c r="K11" s="294"/>
      <c r="L11" s="294"/>
      <c r="M11" s="294"/>
      <c r="N11" s="294"/>
      <c r="O11" s="294"/>
      <c r="P11" s="294"/>
      <c r="Q11" s="294"/>
      <c r="R11" s="294"/>
      <c r="S11" s="294"/>
      <c r="T11" s="294"/>
      <c r="U11" s="294"/>
      <c r="V11" s="294"/>
      <c r="W11" s="294"/>
      <c r="X11" s="294"/>
      <c r="Y11" s="294"/>
    </row>
    <row r="12" ht="29.25" customHeight="1" spans="1:25">
      <c r="A12" s="294"/>
      <c r="B12" s="933">
        <v>8</v>
      </c>
      <c r="C12" s="936" t="s">
        <v>895</v>
      </c>
      <c r="D12" s="937" t="s">
        <v>896</v>
      </c>
      <c r="E12" s="580" t="s">
        <v>897</v>
      </c>
      <c r="F12" s="526"/>
      <c r="G12" s="294"/>
      <c r="H12" s="294"/>
      <c r="I12" s="294"/>
      <c r="J12" s="294"/>
      <c r="K12" s="294"/>
      <c r="L12" s="294"/>
      <c r="M12" s="294"/>
      <c r="N12" s="294"/>
      <c r="O12" s="294"/>
      <c r="P12" s="294"/>
      <c r="Q12" s="294"/>
      <c r="R12" s="294"/>
      <c r="S12" s="294"/>
      <c r="T12" s="294"/>
      <c r="U12" s="294"/>
      <c r="V12" s="294"/>
      <c r="W12" s="294"/>
      <c r="X12" s="294"/>
      <c r="Y12" s="294"/>
    </row>
    <row r="13" ht="29.25" customHeight="1" spans="1:25">
      <c r="A13" s="294"/>
      <c r="B13" s="933">
        <v>9</v>
      </c>
      <c r="C13" s="938" t="s">
        <v>898</v>
      </c>
      <c r="D13" s="939" t="s">
        <v>899</v>
      </c>
      <c r="E13" s="963" t="s">
        <v>900</v>
      </c>
      <c r="F13" s="526"/>
      <c r="G13" s="294"/>
      <c r="H13" s="294"/>
      <c r="I13" s="294"/>
      <c r="J13" s="294"/>
      <c r="K13" s="294"/>
      <c r="L13" s="294"/>
      <c r="M13" s="294"/>
      <c r="N13" s="294"/>
      <c r="O13" s="294"/>
      <c r="P13" s="294"/>
      <c r="Q13" s="294"/>
      <c r="R13" s="294"/>
      <c r="S13" s="294"/>
      <c r="T13" s="294"/>
      <c r="U13" s="294"/>
      <c r="V13" s="294"/>
      <c r="W13" s="294"/>
      <c r="X13" s="294"/>
      <c r="Y13" s="294"/>
    </row>
    <row r="14" ht="29.25" customHeight="1" spans="1:25">
      <c r="A14" s="294"/>
      <c r="B14" s="933">
        <v>10</v>
      </c>
      <c r="C14" s="936" t="s">
        <v>901</v>
      </c>
      <c r="D14" s="937" t="s">
        <v>902</v>
      </c>
      <c r="E14" s="580" t="s">
        <v>903</v>
      </c>
      <c r="F14" s="526"/>
      <c r="G14" s="294"/>
      <c r="H14" s="294"/>
      <c r="I14" s="294"/>
      <c r="J14" s="294"/>
      <c r="K14" s="294"/>
      <c r="L14" s="294"/>
      <c r="M14" s="294"/>
      <c r="N14" s="294"/>
      <c r="O14" s="294"/>
      <c r="P14" s="294"/>
      <c r="Q14" s="294"/>
      <c r="R14" s="294"/>
      <c r="S14" s="294"/>
      <c r="T14" s="294"/>
      <c r="U14" s="294"/>
      <c r="V14" s="294"/>
      <c r="W14" s="294"/>
      <c r="X14" s="294"/>
      <c r="Y14" s="294"/>
    </row>
    <row r="15" ht="29.25" customHeight="1" spans="1:25">
      <c r="A15" s="294"/>
      <c r="B15" s="933">
        <v>11</v>
      </c>
      <c r="C15" s="938" t="s">
        <v>904</v>
      </c>
      <c r="D15" s="939" t="s">
        <v>905</v>
      </c>
      <c r="E15" s="963" t="s">
        <v>906</v>
      </c>
      <c r="F15" s="526"/>
      <c r="G15" s="294"/>
      <c r="H15" s="294"/>
      <c r="I15" s="294"/>
      <c r="J15" s="294"/>
      <c r="K15" s="294"/>
      <c r="L15" s="294"/>
      <c r="M15" s="294"/>
      <c r="N15" s="294"/>
      <c r="O15" s="294"/>
      <c r="P15" s="294"/>
      <c r="Q15" s="294"/>
      <c r="R15" s="294"/>
      <c r="S15" s="294"/>
      <c r="T15" s="294"/>
      <c r="U15" s="294"/>
      <c r="V15" s="294"/>
      <c r="W15" s="294"/>
      <c r="X15" s="294"/>
      <c r="Y15" s="294"/>
    </row>
    <row r="16" ht="29.25" customHeight="1" spans="1:25">
      <c r="A16" s="294"/>
      <c r="B16" s="933">
        <v>12</v>
      </c>
      <c r="C16" s="936" t="s">
        <v>907</v>
      </c>
      <c r="D16" s="937" t="s">
        <v>908</v>
      </c>
      <c r="E16" s="580" t="s">
        <v>909</v>
      </c>
      <c r="F16" s="526"/>
      <c r="G16" s="294"/>
      <c r="H16" s="294"/>
      <c r="I16" s="294"/>
      <c r="J16" s="294"/>
      <c r="K16" s="294"/>
      <c r="L16" s="294"/>
      <c r="M16" s="294"/>
      <c r="N16" s="294"/>
      <c r="O16" s="294"/>
      <c r="P16" s="294"/>
      <c r="Q16" s="294"/>
      <c r="R16" s="294"/>
      <c r="S16" s="294"/>
      <c r="T16" s="294"/>
      <c r="U16" s="294"/>
      <c r="V16" s="294"/>
      <c r="W16" s="294"/>
      <c r="X16" s="294"/>
      <c r="Y16" s="294"/>
    </row>
    <row r="17" ht="29.25" customHeight="1" spans="1:25">
      <c r="A17" s="294"/>
      <c r="B17" s="933">
        <v>13</v>
      </c>
      <c r="C17" s="938" t="s">
        <v>910</v>
      </c>
      <c r="D17" s="939" t="s">
        <v>911</v>
      </c>
      <c r="E17" s="963" t="s">
        <v>912</v>
      </c>
      <c r="F17" s="526"/>
      <c r="G17" s="294"/>
      <c r="H17" s="294"/>
      <c r="I17" s="294"/>
      <c r="J17" s="294"/>
      <c r="K17" s="294"/>
      <c r="L17" s="294"/>
      <c r="M17" s="294"/>
      <c r="N17" s="294"/>
      <c r="O17" s="294"/>
      <c r="P17" s="294"/>
      <c r="Q17" s="294"/>
      <c r="R17" s="294"/>
      <c r="S17" s="294"/>
      <c r="T17" s="294"/>
      <c r="U17" s="294"/>
      <c r="V17" s="294"/>
      <c r="W17" s="294"/>
      <c r="X17" s="294"/>
      <c r="Y17" s="294"/>
    </row>
    <row r="18" ht="29.25" customHeight="1" spans="1:25">
      <c r="A18" s="294"/>
      <c r="B18" s="933">
        <v>14</v>
      </c>
      <c r="C18" s="936" t="s">
        <v>913</v>
      </c>
      <c r="D18" s="937" t="s">
        <v>914</v>
      </c>
      <c r="E18" s="580" t="s">
        <v>915</v>
      </c>
      <c r="F18" s="526"/>
      <c r="G18" s="294"/>
      <c r="H18" s="294"/>
      <c r="I18" s="294"/>
      <c r="J18" s="294"/>
      <c r="K18" s="294"/>
      <c r="L18" s="294"/>
      <c r="M18" s="294"/>
      <c r="N18" s="294"/>
      <c r="O18" s="294"/>
      <c r="P18" s="294"/>
      <c r="Q18" s="294"/>
      <c r="R18" s="294"/>
      <c r="S18" s="294"/>
      <c r="T18" s="294"/>
      <c r="U18" s="294"/>
      <c r="V18" s="294"/>
      <c r="W18" s="294"/>
      <c r="X18" s="294"/>
      <c r="Y18" s="294"/>
    </row>
    <row r="19" ht="29.25" customHeight="1" spans="1:25">
      <c r="A19" s="294"/>
      <c r="B19" s="933">
        <v>15</v>
      </c>
      <c r="C19" s="938" t="s">
        <v>916</v>
      </c>
      <c r="D19" s="939" t="s">
        <v>902</v>
      </c>
      <c r="E19" s="963" t="s">
        <v>917</v>
      </c>
      <c r="F19" s="526"/>
      <c r="G19" s="294"/>
      <c r="H19" s="294"/>
      <c r="I19" s="294"/>
      <c r="J19" s="294"/>
      <c r="K19" s="294"/>
      <c r="L19" s="294"/>
      <c r="M19" s="294"/>
      <c r="N19" s="294"/>
      <c r="O19" s="294"/>
      <c r="P19" s="294"/>
      <c r="Q19" s="294"/>
      <c r="R19" s="294"/>
      <c r="S19" s="294"/>
      <c r="T19" s="294"/>
      <c r="U19" s="294"/>
      <c r="V19" s="294"/>
      <c r="W19" s="294"/>
      <c r="X19" s="294"/>
      <c r="Y19" s="294"/>
    </row>
    <row r="20" ht="29.25" customHeight="1" spans="1:25">
      <c r="A20" s="294"/>
      <c r="B20" s="933">
        <v>16</v>
      </c>
      <c r="C20" s="940" t="s">
        <v>918</v>
      </c>
      <c r="D20" s="937" t="s">
        <v>896</v>
      </c>
      <c r="E20" s="580" t="s">
        <v>919</v>
      </c>
      <c r="F20" s="526"/>
      <c r="G20" s="294"/>
      <c r="H20" s="294"/>
      <c r="I20" s="294"/>
      <c r="J20" s="294"/>
      <c r="K20" s="294"/>
      <c r="L20" s="294"/>
      <c r="M20" s="294"/>
      <c r="N20" s="294"/>
      <c r="O20" s="294"/>
      <c r="P20" s="294"/>
      <c r="Q20" s="294"/>
      <c r="R20" s="294"/>
      <c r="S20" s="294"/>
      <c r="T20" s="294"/>
      <c r="U20" s="294"/>
      <c r="V20" s="294"/>
      <c r="W20" s="294"/>
      <c r="X20" s="294"/>
      <c r="Y20" s="294"/>
    </row>
    <row r="21" ht="29.25" customHeight="1" spans="1:25">
      <c r="A21" s="294"/>
      <c r="B21" s="933">
        <v>17</v>
      </c>
      <c r="C21" s="938" t="s">
        <v>920</v>
      </c>
      <c r="D21" s="939" t="s">
        <v>921</v>
      </c>
      <c r="E21" s="963" t="s">
        <v>922</v>
      </c>
      <c r="F21" s="526"/>
      <c r="G21" s="294"/>
      <c r="H21" s="294"/>
      <c r="I21" s="294"/>
      <c r="J21" s="294"/>
      <c r="K21" s="294"/>
      <c r="L21" s="294"/>
      <c r="M21" s="294"/>
      <c r="N21" s="294"/>
      <c r="O21" s="294"/>
      <c r="P21" s="294"/>
      <c r="Q21" s="294"/>
      <c r="R21" s="294"/>
      <c r="S21" s="294"/>
      <c r="T21" s="294"/>
      <c r="U21" s="294"/>
      <c r="V21" s="294"/>
      <c r="W21" s="294"/>
      <c r="X21" s="294"/>
      <c r="Y21" s="294"/>
    </row>
    <row r="22" ht="29.25" customHeight="1" spans="1:25">
      <c r="A22" s="294"/>
      <c r="B22" s="933">
        <v>18</v>
      </c>
      <c r="C22" s="936" t="s">
        <v>923</v>
      </c>
      <c r="D22" s="937" t="s">
        <v>924</v>
      </c>
      <c r="E22" s="580" t="s">
        <v>925</v>
      </c>
      <c r="F22" s="526"/>
      <c r="G22" s="294"/>
      <c r="H22" s="294"/>
      <c r="I22" s="294"/>
      <c r="J22" s="294"/>
      <c r="K22" s="294"/>
      <c r="L22" s="294"/>
      <c r="M22" s="294"/>
      <c r="N22" s="294"/>
      <c r="O22" s="294"/>
      <c r="P22" s="294"/>
      <c r="Q22" s="294"/>
      <c r="R22" s="294"/>
      <c r="S22" s="294"/>
      <c r="T22" s="294"/>
      <c r="U22" s="294"/>
      <c r="V22" s="294"/>
      <c r="W22" s="294"/>
      <c r="X22" s="294"/>
      <c r="Y22" s="294"/>
    </row>
    <row r="23" ht="29.25" customHeight="1" spans="1:25">
      <c r="A23" s="294"/>
      <c r="B23" s="933">
        <v>19</v>
      </c>
      <c r="C23" s="938" t="s">
        <v>926</v>
      </c>
      <c r="D23" s="939" t="s">
        <v>927</v>
      </c>
      <c r="E23" s="963" t="s">
        <v>928</v>
      </c>
      <c r="F23" s="526"/>
      <c r="G23" s="294"/>
      <c r="H23" s="294"/>
      <c r="I23" s="294"/>
      <c r="J23" s="294"/>
      <c r="K23" s="294"/>
      <c r="L23" s="294"/>
      <c r="M23" s="294"/>
      <c r="N23" s="294"/>
      <c r="O23" s="294"/>
      <c r="P23" s="294"/>
      <c r="Q23" s="294"/>
      <c r="R23" s="294"/>
      <c r="S23" s="294"/>
      <c r="T23" s="294"/>
      <c r="U23" s="294"/>
      <c r="V23" s="294"/>
      <c r="W23" s="294"/>
      <c r="X23" s="294"/>
      <c r="Y23" s="294"/>
    </row>
    <row r="24" ht="29.25" customHeight="1" spans="1:25">
      <c r="A24" s="294"/>
      <c r="B24" s="933">
        <v>20</v>
      </c>
      <c r="C24" s="936" t="s">
        <v>929</v>
      </c>
      <c r="D24" s="937" t="s">
        <v>930</v>
      </c>
      <c r="E24" s="580" t="s">
        <v>931</v>
      </c>
      <c r="F24" s="526"/>
      <c r="G24" s="294"/>
      <c r="H24" s="294"/>
      <c r="I24" s="294"/>
      <c r="J24" s="294"/>
      <c r="K24" s="294"/>
      <c r="L24" s="294"/>
      <c r="M24" s="294"/>
      <c r="N24" s="294"/>
      <c r="O24" s="294"/>
      <c r="P24" s="294"/>
      <c r="Q24" s="294"/>
      <c r="R24" s="294"/>
      <c r="S24" s="294"/>
      <c r="T24" s="294"/>
      <c r="U24" s="294"/>
      <c r="V24" s="294"/>
      <c r="W24" s="294"/>
      <c r="X24" s="294"/>
      <c r="Y24" s="294"/>
    </row>
    <row r="25" ht="29.25" customHeight="1" spans="1:25">
      <c r="A25" s="294"/>
      <c r="B25" s="933">
        <v>21</v>
      </c>
      <c r="C25" s="938" t="s">
        <v>932</v>
      </c>
      <c r="D25" s="939" t="s">
        <v>933</v>
      </c>
      <c r="E25" s="963" t="s">
        <v>934</v>
      </c>
      <c r="F25" s="526"/>
      <c r="G25" s="294"/>
      <c r="H25" s="294"/>
      <c r="I25" s="294"/>
      <c r="J25" s="294"/>
      <c r="K25" s="294"/>
      <c r="L25" s="294"/>
      <c r="M25" s="294"/>
      <c r="N25" s="294"/>
      <c r="O25" s="294"/>
      <c r="P25" s="294"/>
      <c r="Q25" s="294"/>
      <c r="R25" s="294"/>
      <c r="S25" s="294"/>
      <c r="T25" s="294"/>
      <c r="U25" s="294"/>
      <c r="V25" s="294"/>
      <c r="W25" s="294"/>
      <c r="X25" s="294"/>
      <c r="Y25" s="294"/>
    </row>
    <row r="26" ht="29.25" customHeight="1" spans="1:25">
      <c r="A26" s="294"/>
      <c r="B26" s="933">
        <v>22</v>
      </c>
      <c r="C26" s="936" t="s">
        <v>935</v>
      </c>
      <c r="D26" s="937" t="s">
        <v>936</v>
      </c>
      <c r="E26" s="580" t="s">
        <v>937</v>
      </c>
      <c r="F26" s="526"/>
      <c r="G26" s="294"/>
      <c r="H26" s="294"/>
      <c r="I26" s="294"/>
      <c r="J26" s="294"/>
      <c r="K26" s="294"/>
      <c r="L26" s="294"/>
      <c r="M26" s="294"/>
      <c r="N26" s="294"/>
      <c r="O26" s="294"/>
      <c r="P26" s="294"/>
      <c r="Q26" s="294"/>
      <c r="R26" s="294"/>
      <c r="S26" s="294"/>
      <c r="T26" s="294"/>
      <c r="U26" s="294"/>
      <c r="V26" s="294"/>
      <c r="W26" s="294"/>
      <c r="X26" s="294"/>
      <c r="Y26" s="294"/>
    </row>
    <row r="27" ht="29.25" customHeight="1" spans="1:25">
      <c r="A27" s="294"/>
      <c r="B27" s="933">
        <v>23</v>
      </c>
      <c r="C27" s="938" t="s">
        <v>938</v>
      </c>
      <c r="D27" s="939" t="s">
        <v>939</v>
      </c>
      <c r="E27" s="963" t="s">
        <v>940</v>
      </c>
      <c r="F27" s="526"/>
      <c r="G27" s="294"/>
      <c r="H27" s="294"/>
      <c r="I27" s="294"/>
      <c r="J27" s="294"/>
      <c r="K27" s="294"/>
      <c r="L27" s="294"/>
      <c r="M27" s="294"/>
      <c r="N27" s="294"/>
      <c r="O27" s="294"/>
      <c r="P27" s="294"/>
      <c r="Q27" s="294"/>
      <c r="R27" s="294"/>
      <c r="S27" s="294"/>
      <c r="T27" s="294"/>
      <c r="U27" s="294"/>
      <c r="V27" s="294"/>
      <c r="W27" s="294"/>
      <c r="X27" s="294"/>
      <c r="Y27" s="294"/>
    </row>
    <row r="28" ht="29.25" customHeight="1" spans="1:25">
      <c r="A28" s="294"/>
      <c r="B28" s="933">
        <v>24</v>
      </c>
      <c r="C28" s="936" t="s">
        <v>941</v>
      </c>
      <c r="D28" s="937" t="s">
        <v>942</v>
      </c>
      <c r="E28" s="580" t="s">
        <v>943</v>
      </c>
      <c r="F28" s="526"/>
      <c r="G28" s="294"/>
      <c r="H28" s="294"/>
      <c r="I28" s="294"/>
      <c r="J28" s="294"/>
      <c r="K28" s="294"/>
      <c r="L28" s="294"/>
      <c r="M28" s="294"/>
      <c r="N28" s="294"/>
      <c r="O28" s="294"/>
      <c r="P28" s="294"/>
      <c r="Q28" s="294"/>
      <c r="R28" s="294"/>
      <c r="S28" s="294"/>
      <c r="T28" s="294"/>
      <c r="U28" s="294"/>
      <c r="V28" s="294"/>
      <c r="W28" s="294"/>
      <c r="X28" s="294"/>
      <c r="Y28" s="294"/>
    </row>
    <row r="29" ht="29.25" customHeight="1" spans="1:25">
      <c r="A29" s="294"/>
      <c r="B29" s="941">
        <v>25</v>
      </c>
      <c r="C29" s="942" t="s">
        <v>944</v>
      </c>
      <c r="D29" s="943" t="s">
        <v>945</v>
      </c>
      <c r="E29" s="964" t="s">
        <v>946</v>
      </c>
      <c r="F29" s="294"/>
      <c r="G29" s="294"/>
      <c r="H29" s="294"/>
      <c r="I29" s="294"/>
      <c r="J29" s="294"/>
      <c r="K29" s="294"/>
      <c r="L29" s="294"/>
      <c r="M29" s="294"/>
      <c r="N29" s="294"/>
      <c r="O29" s="294"/>
      <c r="P29" s="294"/>
      <c r="Q29" s="294"/>
      <c r="R29" s="294"/>
      <c r="S29" s="294"/>
      <c r="T29" s="294"/>
      <c r="U29" s="294"/>
      <c r="V29" s="294"/>
      <c r="W29" s="294"/>
      <c r="X29" s="294"/>
      <c r="Y29" s="294"/>
    </row>
    <row r="30" ht="18.75" spans="1:25">
      <c r="A30" s="294"/>
      <c r="B30" s="294"/>
      <c r="C30" s="757" t="s">
        <v>0</v>
      </c>
      <c r="D30" s="944" t="s">
        <v>0</v>
      </c>
      <c r="E30" s="944" t="s">
        <v>0</v>
      </c>
      <c r="F30" s="294"/>
      <c r="G30" s="294"/>
      <c r="H30" s="294"/>
      <c r="I30" s="294"/>
      <c r="J30" s="294"/>
      <c r="K30" s="294"/>
      <c r="L30" s="294"/>
      <c r="M30" s="294"/>
      <c r="N30" s="294"/>
      <c r="O30" s="294"/>
      <c r="P30" s="294"/>
      <c r="Q30" s="294"/>
      <c r="R30" s="294"/>
      <c r="S30" s="294"/>
      <c r="T30" s="294"/>
      <c r="U30" s="294"/>
      <c r="V30" s="294"/>
      <c r="W30" s="294"/>
      <c r="X30" s="294"/>
      <c r="Y30" s="294"/>
    </row>
    <row r="31" ht="18.75" spans="1:25">
      <c r="A31" s="294"/>
      <c r="B31" s="294"/>
      <c r="C31" s="757" t="s">
        <v>0</v>
      </c>
      <c r="D31" s="944" t="s">
        <v>0</v>
      </c>
      <c r="E31" s="944" t="s">
        <v>0</v>
      </c>
      <c r="F31" s="294"/>
      <c r="G31" s="294"/>
      <c r="H31" s="294"/>
      <c r="I31" s="294"/>
      <c r="J31" s="294"/>
      <c r="K31" s="294"/>
      <c r="L31" s="294"/>
      <c r="M31" s="294"/>
      <c r="N31" s="294"/>
      <c r="O31" s="294"/>
      <c r="P31" s="294"/>
      <c r="Q31" s="294"/>
      <c r="R31" s="294"/>
      <c r="S31" s="294"/>
      <c r="T31" s="294"/>
      <c r="U31" s="294"/>
      <c r="V31" s="294"/>
      <c r="W31" s="294"/>
      <c r="X31" s="294"/>
      <c r="Y31" s="294"/>
    </row>
    <row r="32" ht="18.75" spans="1:25">
      <c r="A32" s="294"/>
      <c r="B32" s="294"/>
      <c r="C32" s="757" t="s">
        <v>0</v>
      </c>
      <c r="D32" s="944" t="s">
        <v>0</v>
      </c>
      <c r="E32" s="944" t="s">
        <v>0</v>
      </c>
      <c r="F32" s="294"/>
      <c r="G32" s="294"/>
      <c r="H32" s="294"/>
      <c r="I32" s="294"/>
      <c r="J32" s="294"/>
      <c r="K32" s="294"/>
      <c r="L32" s="294"/>
      <c r="M32" s="294"/>
      <c r="N32" s="294"/>
      <c r="O32" s="294"/>
      <c r="P32" s="294"/>
      <c r="Q32" s="294"/>
      <c r="R32" s="294"/>
      <c r="S32" s="294"/>
      <c r="T32" s="294"/>
      <c r="U32" s="294"/>
      <c r="V32" s="294"/>
      <c r="W32" s="294"/>
      <c r="X32" s="294"/>
      <c r="Y32" s="294"/>
    </row>
    <row r="33" ht="14.25" spans="1:25">
      <c r="A33" s="294"/>
      <c r="B33" s="294"/>
      <c r="C33" s="294"/>
      <c r="D33" s="294"/>
      <c r="E33" s="294"/>
      <c r="F33" s="294"/>
      <c r="G33" s="294"/>
      <c r="H33" s="294"/>
      <c r="I33" s="294"/>
      <c r="J33" s="294"/>
      <c r="K33" s="294"/>
      <c r="L33" s="294"/>
      <c r="M33" s="294"/>
      <c r="N33" s="294"/>
      <c r="O33" s="294"/>
      <c r="P33" s="294"/>
      <c r="Q33" s="294"/>
      <c r="R33" s="294"/>
      <c r="S33" s="294"/>
      <c r="T33" s="294"/>
      <c r="U33" s="294"/>
      <c r="V33" s="294"/>
      <c r="W33" s="294"/>
      <c r="X33" s="294"/>
      <c r="Y33" s="294"/>
    </row>
    <row r="34" ht="14.25" spans="1:25">
      <c r="A34" s="294"/>
      <c r="B34" s="294"/>
      <c r="C34" s="294"/>
      <c r="D34" s="294"/>
      <c r="E34" s="294"/>
      <c r="F34" s="294"/>
      <c r="G34" s="294"/>
      <c r="H34" s="294"/>
      <c r="I34" s="294"/>
      <c r="J34" s="294"/>
      <c r="K34" s="294"/>
      <c r="L34" s="294"/>
      <c r="M34" s="294"/>
      <c r="N34" s="294"/>
      <c r="O34" s="294"/>
      <c r="P34" s="294"/>
      <c r="Q34" s="294"/>
      <c r="R34" s="294"/>
      <c r="S34" s="294"/>
      <c r="T34" s="294"/>
      <c r="U34" s="294"/>
      <c r="V34" s="294"/>
      <c r="W34" s="294"/>
      <c r="X34" s="294"/>
      <c r="Y34" s="294"/>
    </row>
    <row r="35" ht="44.25" customHeight="1" spans="1:25">
      <c r="A35" s="294"/>
      <c r="B35" s="945"/>
      <c r="C35" s="946" t="s">
        <v>947</v>
      </c>
      <c r="D35" s="947"/>
      <c r="E35" s="965"/>
      <c r="F35" s="294"/>
      <c r="G35" s="294"/>
      <c r="H35" s="294"/>
      <c r="I35" s="294"/>
      <c r="J35" s="294"/>
      <c r="K35" s="294"/>
      <c r="L35" s="294"/>
      <c r="M35" s="294"/>
      <c r="N35" s="294"/>
      <c r="O35" s="294"/>
      <c r="P35" s="294"/>
      <c r="Q35" s="294"/>
      <c r="R35" s="294"/>
      <c r="S35" s="294"/>
      <c r="T35" s="294"/>
      <c r="U35" s="294"/>
      <c r="V35" s="294"/>
      <c r="W35" s="294"/>
      <c r="X35" s="294"/>
      <c r="Y35" s="294"/>
    </row>
    <row r="36" ht="38.25" customHeight="1" spans="1:25">
      <c r="A36" s="294"/>
      <c r="B36" s="948">
        <v>1</v>
      </c>
      <c r="C36" s="949" t="s">
        <v>948</v>
      </c>
      <c r="D36" s="950" t="s">
        <v>949</v>
      </c>
      <c r="E36" s="966"/>
      <c r="F36" s="294"/>
      <c r="G36" s="294"/>
      <c r="H36" s="294"/>
      <c r="I36" s="294"/>
      <c r="J36" s="294"/>
      <c r="K36" s="294"/>
      <c r="L36" s="294"/>
      <c r="M36" s="294"/>
      <c r="N36" s="294"/>
      <c r="O36" s="294"/>
      <c r="P36" s="294"/>
      <c r="Q36" s="294"/>
      <c r="R36" s="294"/>
      <c r="S36" s="294"/>
      <c r="T36" s="294"/>
      <c r="U36" s="294"/>
      <c r="V36" s="294"/>
      <c r="W36" s="294"/>
      <c r="X36" s="294"/>
      <c r="Y36" s="294"/>
    </row>
    <row r="37" ht="38.25" customHeight="1" spans="1:25">
      <c r="A37" s="294"/>
      <c r="B37" s="948">
        <v>2</v>
      </c>
      <c r="C37" s="951" t="s">
        <v>950</v>
      </c>
      <c r="D37" s="952" t="s">
        <v>951</v>
      </c>
      <c r="F37" s="294"/>
      <c r="G37" s="294"/>
      <c r="H37" s="294"/>
      <c r="I37" s="294"/>
      <c r="J37" s="294"/>
      <c r="K37" s="294"/>
      <c r="L37" s="294"/>
      <c r="M37" s="294"/>
      <c r="N37" s="294"/>
      <c r="O37" s="294"/>
      <c r="P37" s="294"/>
      <c r="Q37" s="294"/>
      <c r="R37" s="294"/>
      <c r="S37" s="294"/>
      <c r="T37" s="294"/>
      <c r="U37" s="294"/>
      <c r="V37" s="294"/>
      <c r="W37" s="294"/>
      <c r="X37" s="294"/>
      <c r="Y37" s="294"/>
    </row>
    <row r="38" ht="38.25" customHeight="1" spans="1:25">
      <c r="A38" s="294"/>
      <c r="B38" s="948">
        <v>3</v>
      </c>
      <c r="C38" s="951" t="s">
        <v>952</v>
      </c>
      <c r="D38" s="950" t="s">
        <v>953</v>
      </c>
      <c r="E38" s="966"/>
      <c r="F38" s="294"/>
      <c r="G38" s="294"/>
      <c r="H38" s="294"/>
      <c r="I38" s="294"/>
      <c r="J38" s="294"/>
      <c r="K38" s="294"/>
      <c r="L38" s="294"/>
      <c r="M38" s="294"/>
      <c r="N38" s="294"/>
      <c r="O38" s="294"/>
      <c r="P38" s="294"/>
      <c r="Q38" s="294"/>
      <c r="R38" s="294"/>
      <c r="S38" s="294"/>
      <c r="T38" s="294"/>
      <c r="U38" s="294"/>
      <c r="V38" s="294"/>
      <c r="W38" s="294"/>
      <c r="X38" s="294"/>
      <c r="Y38" s="294"/>
    </row>
    <row r="39" ht="38.25" customHeight="1" spans="1:25">
      <c r="A39" s="294"/>
      <c r="B39" s="948">
        <v>4</v>
      </c>
      <c r="C39" s="951" t="s">
        <v>954</v>
      </c>
      <c r="D39" s="952" t="s">
        <v>955</v>
      </c>
      <c r="F39" s="294"/>
      <c r="G39" s="294"/>
      <c r="H39" s="294"/>
      <c r="I39" s="294"/>
      <c r="J39" s="294"/>
      <c r="K39" s="294"/>
      <c r="L39" s="294"/>
      <c r="M39" s="294"/>
      <c r="N39" s="294"/>
      <c r="O39" s="294"/>
      <c r="P39" s="294"/>
      <c r="Q39" s="294"/>
      <c r="R39" s="294"/>
      <c r="S39" s="294"/>
      <c r="T39" s="294"/>
      <c r="U39" s="294"/>
      <c r="V39" s="294"/>
      <c r="W39" s="294"/>
      <c r="X39" s="294"/>
      <c r="Y39" s="294"/>
    </row>
    <row r="40" ht="38.25" customHeight="1" spans="1:25">
      <c r="A40" s="294"/>
      <c r="B40" s="948">
        <v>5</v>
      </c>
      <c r="C40" s="951" t="s">
        <v>956</v>
      </c>
      <c r="D40" s="950" t="s">
        <v>957</v>
      </c>
      <c r="E40" s="966"/>
      <c r="F40" s="294"/>
      <c r="G40" s="294"/>
      <c r="H40" s="294"/>
      <c r="I40" s="294"/>
      <c r="J40" s="294"/>
      <c r="K40" s="294"/>
      <c r="L40" s="294"/>
      <c r="M40" s="294"/>
      <c r="N40" s="294"/>
      <c r="O40" s="294"/>
      <c r="P40" s="294"/>
      <c r="Q40" s="294"/>
      <c r="R40" s="294"/>
      <c r="S40" s="294"/>
      <c r="T40" s="294"/>
      <c r="U40" s="294"/>
      <c r="V40" s="294"/>
      <c r="W40" s="294"/>
      <c r="X40" s="294"/>
      <c r="Y40" s="294"/>
    </row>
    <row r="41" ht="42.75" customHeight="1" spans="1:25">
      <c r="A41" s="294"/>
      <c r="B41" s="948">
        <v>6</v>
      </c>
      <c r="C41" s="953" t="s">
        <v>958</v>
      </c>
      <c r="D41" s="952" t="s">
        <v>959</v>
      </c>
      <c r="F41" s="294"/>
      <c r="G41" s="294"/>
      <c r="H41" s="294"/>
      <c r="I41" s="294"/>
      <c r="J41" s="294"/>
      <c r="K41" s="294"/>
      <c r="L41" s="294"/>
      <c r="M41" s="294"/>
      <c r="N41" s="294"/>
      <c r="O41" s="294"/>
      <c r="P41" s="294"/>
      <c r="Q41" s="294"/>
      <c r="R41" s="294"/>
      <c r="S41" s="294"/>
      <c r="T41" s="294"/>
      <c r="U41" s="294"/>
      <c r="V41" s="294"/>
      <c r="W41" s="294"/>
      <c r="X41" s="294"/>
      <c r="Y41" s="294"/>
    </row>
    <row r="42" ht="38.25" customHeight="1" spans="1:25">
      <c r="A42" s="294"/>
      <c r="B42" s="948">
        <v>7</v>
      </c>
      <c r="C42" s="951" t="s">
        <v>960</v>
      </c>
      <c r="D42" s="950" t="s">
        <v>961</v>
      </c>
      <c r="E42" s="966"/>
      <c r="F42" s="294"/>
      <c r="G42" s="294"/>
      <c r="H42" s="294"/>
      <c r="I42" s="294"/>
      <c r="J42" s="294"/>
      <c r="K42" s="294"/>
      <c r="L42" s="294"/>
      <c r="M42" s="294"/>
      <c r="N42" s="294"/>
      <c r="O42" s="294"/>
      <c r="P42" s="294"/>
      <c r="Q42" s="294"/>
      <c r="R42" s="294"/>
      <c r="S42" s="294"/>
      <c r="T42" s="294"/>
      <c r="U42" s="294"/>
      <c r="V42" s="294"/>
      <c r="W42" s="294"/>
      <c r="X42" s="294"/>
      <c r="Y42" s="294"/>
    </row>
    <row r="43" ht="38.25" customHeight="1" spans="1:25">
      <c r="A43" s="294"/>
      <c r="B43" s="948">
        <v>8</v>
      </c>
      <c r="C43" s="951" t="s">
        <v>962</v>
      </c>
      <c r="D43" s="952" t="s">
        <v>963</v>
      </c>
      <c r="F43" s="294"/>
      <c r="G43" s="294"/>
      <c r="H43" s="294"/>
      <c r="I43" s="294"/>
      <c r="J43" s="294"/>
      <c r="K43" s="294"/>
      <c r="L43" s="294"/>
      <c r="M43" s="294"/>
      <c r="N43" s="294"/>
      <c r="O43" s="294"/>
      <c r="P43" s="294"/>
      <c r="Q43" s="294"/>
      <c r="R43" s="294"/>
      <c r="S43" s="294"/>
      <c r="T43" s="294"/>
      <c r="U43" s="294"/>
      <c r="V43" s="294"/>
      <c r="W43" s="294"/>
      <c r="X43" s="294"/>
      <c r="Y43" s="294"/>
    </row>
    <row r="44" ht="38.25" customHeight="1" spans="1:25">
      <c r="A44" s="294"/>
      <c r="B44" s="948">
        <v>9</v>
      </c>
      <c r="C44" s="951" t="s">
        <v>964</v>
      </c>
      <c r="D44" s="950" t="s">
        <v>965</v>
      </c>
      <c r="E44" s="966"/>
      <c r="F44" s="294"/>
      <c r="G44" s="294"/>
      <c r="H44" s="294"/>
      <c r="I44" s="294"/>
      <c r="J44" s="294"/>
      <c r="K44" s="294"/>
      <c r="L44" s="294"/>
      <c r="M44" s="294"/>
      <c r="N44" s="294"/>
      <c r="O44" s="294"/>
      <c r="P44" s="294"/>
      <c r="Q44" s="294"/>
      <c r="R44" s="294"/>
      <c r="S44" s="294"/>
      <c r="T44" s="294"/>
      <c r="U44" s="294"/>
      <c r="V44" s="294"/>
      <c r="W44" s="294"/>
      <c r="X44" s="294"/>
      <c r="Y44" s="294"/>
    </row>
    <row r="45" ht="38.25" customHeight="1" spans="1:25">
      <c r="A45" s="294"/>
      <c r="B45" s="948">
        <v>10</v>
      </c>
      <c r="C45" s="951" t="s">
        <v>966</v>
      </c>
      <c r="D45" s="952" t="s">
        <v>967</v>
      </c>
      <c r="F45" s="294"/>
      <c r="G45" s="294"/>
      <c r="H45" s="294"/>
      <c r="I45" s="294"/>
      <c r="J45" s="294"/>
      <c r="K45" s="294"/>
      <c r="L45" s="294"/>
      <c r="M45" s="294"/>
      <c r="N45" s="294"/>
      <c r="O45" s="294"/>
      <c r="P45" s="294"/>
      <c r="Q45" s="294"/>
      <c r="R45" s="294"/>
      <c r="S45" s="294"/>
      <c r="T45" s="294"/>
      <c r="U45" s="294"/>
      <c r="V45" s="294"/>
      <c r="W45" s="294"/>
      <c r="X45" s="294"/>
      <c r="Y45" s="294"/>
    </row>
    <row r="46" ht="38.25" customHeight="1" spans="1:25">
      <c r="A46" s="294"/>
      <c r="B46" s="948">
        <v>11</v>
      </c>
      <c r="C46" s="951" t="s">
        <v>968</v>
      </c>
      <c r="D46" s="950" t="s">
        <v>969</v>
      </c>
      <c r="E46" s="966"/>
      <c r="F46" s="294"/>
      <c r="G46" s="294"/>
      <c r="H46" s="294"/>
      <c r="I46" s="294"/>
      <c r="J46" s="294"/>
      <c r="K46" s="294"/>
      <c r="L46" s="294"/>
      <c r="M46" s="294"/>
      <c r="N46" s="294"/>
      <c r="O46" s="294"/>
      <c r="P46" s="294"/>
      <c r="Q46" s="294"/>
      <c r="R46" s="294"/>
      <c r="S46" s="294"/>
      <c r="T46" s="294"/>
      <c r="U46" s="294"/>
      <c r="V46" s="294"/>
      <c r="W46" s="294"/>
      <c r="X46" s="294"/>
      <c r="Y46" s="294"/>
    </row>
    <row r="47" ht="38.25" customHeight="1" spans="1:25">
      <c r="A47" s="294"/>
      <c r="B47" s="948">
        <v>12</v>
      </c>
      <c r="C47" s="951" t="s">
        <v>970</v>
      </c>
      <c r="D47" s="952" t="s">
        <v>971</v>
      </c>
      <c r="F47" s="294"/>
      <c r="G47" s="294"/>
      <c r="H47" s="294"/>
      <c r="I47" s="294"/>
      <c r="J47" s="294"/>
      <c r="K47" s="294"/>
      <c r="L47" s="294"/>
      <c r="M47" s="294"/>
      <c r="N47" s="294"/>
      <c r="O47" s="294"/>
      <c r="P47" s="294"/>
      <c r="Q47" s="294"/>
      <c r="R47" s="294"/>
      <c r="S47" s="294"/>
      <c r="T47" s="294"/>
      <c r="U47" s="294"/>
      <c r="V47" s="294"/>
      <c r="W47" s="294"/>
      <c r="X47" s="294"/>
      <c r="Y47" s="294"/>
    </row>
    <row r="48" ht="38.25" customHeight="1" spans="1:25">
      <c r="A48" s="294"/>
      <c r="B48" s="948">
        <v>13</v>
      </c>
      <c r="C48" s="951" t="s">
        <v>972</v>
      </c>
      <c r="D48" s="950" t="s">
        <v>973</v>
      </c>
      <c r="E48" s="966"/>
      <c r="F48" s="294"/>
      <c r="G48" s="294"/>
      <c r="H48" s="294"/>
      <c r="I48" s="294"/>
      <c r="J48" s="294"/>
      <c r="K48" s="294"/>
      <c r="L48" s="294"/>
      <c r="M48" s="294"/>
      <c r="N48" s="294"/>
      <c r="O48" s="294"/>
      <c r="P48" s="294"/>
      <c r="Q48" s="294"/>
      <c r="R48" s="294"/>
      <c r="S48" s="294"/>
      <c r="T48" s="294"/>
      <c r="U48" s="294"/>
      <c r="V48" s="294"/>
      <c r="W48" s="294"/>
      <c r="X48" s="294"/>
      <c r="Y48" s="294"/>
    </row>
    <row r="49" ht="38.25" customHeight="1" spans="1:25">
      <c r="A49" s="294"/>
      <c r="B49" s="948">
        <v>14</v>
      </c>
      <c r="C49" s="951" t="s">
        <v>974</v>
      </c>
      <c r="D49" s="952" t="s">
        <v>975</v>
      </c>
      <c r="F49" s="294"/>
      <c r="G49" s="294"/>
      <c r="H49" s="294"/>
      <c r="I49" s="294"/>
      <c r="J49" s="294"/>
      <c r="K49" s="294"/>
      <c r="L49" s="294"/>
      <c r="M49" s="294"/>
      <c r="N49" s="294"/>
      <c r="O49" s="294"/>
      <c r="P49" s="294"/>
      <c r="Q49" s="294"/>
      <c r="R49" s="294"/>
      <c r="S49" s="294"/>
      <c r="T49" s="294"/>
      <c r="U49" s="294"/>
      <c r="V49" s="294"/>
      <c r="W49" s="294"/>
      <c r="X49" s="294"/>
      <c r="Y49" s="294"/>
    </row>
    <row r="50" ht="38.25" customHeight="1" spans="1:25">
      <c r="A50" s="294"/>
      <c r="B50" s="948">
        <v>15</v>
      </c>
      <c r="C50" s="951" t="s">
        <v>976</v>
      </c>
      <c r="D50" s="950" t="s">
        <v>977</v>
      </c>
      <c r="E50" s="966"/>
      <c r="F50" s="294"/>
      <c r="G50" s="294"/>
      <c r="H50" s="294"/>
      <c r="I50" s="294"/>
      <c r="J50" s="294"/>
      <c r="K50" s="294"/>
      <c r="L50" s="294"/>
      <c r="M50" s="294"/>
      <c r="N50" s="294"/>
      <c r="O50" s="294"/>
      <c r="P50" s="294"/>
      <c r="Q50" s="294"/>
      <c r="R50" s="294"/>
      <c r="S50" s="294"/>
      <c r="T50" s="294"/>
      <c r="U50" s="294"/>
      <c r="V50" s="294"/>
      <c r="W50" s="294"/>
      <c r="X50" s="294"/>
      <c r="Y50" s="294"/>
    </row>
    <row r="51" ht="38.25" customHeight="1" spans="1:25">
      <c r="A51" s="294"/>
      <c r="B51" s="948">
        <v>16</v>
      </c>
      <c r="C51" s="951" t="s">
        <v>978</v>
      </c>
      <c r="D51" s="952" t="s">
        <v>979</v>
      </c>
      <c r="F51" s="294"/>
      <c r="G51" s="294"/>
      <c r="H51" s="294"/>
      <c r="I51" s="294"/>
      <c r="J51" s="294"/>
      <c r="K51" s="294"/>
      <c r="L51" s="294"/>
      <c r="M51" s="294"/>
      <c r="N51" s="294"/>
      <c r="O51" s="294"/>
      <c r="P51" s="294"/>
      <c r="Q51" s="294"/>
      <c r="R51" s="294"/>
      <c r="S51" s="294"/>
      <c r="T51" s="294"/>
      <c r="U51" s="294"/>
      <c r="V51" s="294"/>
      <c r="W51" s="294"/>
      <c r="X51" s="294"/>
      <c r="Y51" s="294"/>
    </row>
    <row r="52" ht="38.25" customHeight="1" spans="1:25">
      <c r="A52" s="294"/>
      <c r="B52" s="948">
        <v>17</v>
      </c>
      <c r="C52" s="951" t="s">
        <v>980</v>
      </c>
      <c r="D52" s="950" t="s">
        <v>981</v>
      </c>
      <c r="E52" s="966"/>
      <c r="F52" s="294"/>
      <c r="G52" s="294"/>
      <c r="H52" s="294"/>
      <c r="I52" s="294"/>
      <c r="J52" s="294"/>
      <c r="K52" s="294"/>
      <c r="L52" s="294"/>
      <c r="M52" s="294"/>
      <c r="N52" s="294"/>
      <c r="O52" s="294"/>
      <c r="P52" s="294"/>
      <c r="Q52" s="294"/>
      <c r="R52" s="294"/>
      <c r="S52" s="294"/>
      <c r="T52" s="294"/>
      <c r="U52" s="294"/>
      <c r="V52" s="294"/>
      <c r="W52" s="294"/>
      <c r="X52" s="294"/>
      <c r="Y52" s="294"/>
    </row>
    <row r="53" ht="38.25" customHeight="1" spans="1:25">
      <c r="A53" s="294"/>
      <c r="B53" s="948">
        <v>18</v>
      </c>
      <c r="C53" s="951" t="s">
        <v>982</v>
      </c>
      <c r="D53" s="952" t="s">
        <v>983</v>
      </c>
      <c r="F53" s="294"/>
      <c r="G53" s="294"/>
      <c r="H53" s="294"/>
      <c r="I53" s="294"/>
      <c r="J53" s="294"/>
      <c r="K53" s="294"/>
      <c r="L53" s="294"/>
      <c r="M53" s="294"/>
      <c r="N53" s="294"/>
      <c r="O53" s="294"/>
      <c r="P53" s="294"/>
      <c r="Q53" s="294"/>
      <c r="R53" s="294"/>
      <c r="S53" s="294"/>
      <c r="T53" s="294"/>
      <c r="U53" s="294"/>
      <c r="V53" s="294"/>
      <c r="W53" s="294"/>
      <c r="X53" s="294"/>
      <c r="Y53" s="294"/>
    </row>
    <row r="54" ht="38.25" customHeight="1" spans="1:25">
      <c r="A54" s="294"/>
      <c r="B54" s="948">
        <v>19</v>
      </c>
      <c r="C54" s="951" t="s">
        <v>984</v>
      </c>
      <c r="D54" s="950" t="s">
        <v>985</v>
      </c>
      <c r="E54" s="966"/>
      <c r="F54" s="294"/>
      <c r="G54" s="294"/>
      <c r="H54" s="294"/>
      <c r="I54" s="294"/>
      <c r="J54" s="294"/>
      <c r="K54" s="294"/>
      <c r="L54" s="294"/>
      <c r="M54" s="294"/>
      <c r="N54" s="294"/>
      <c r="O54" s="294"/>
      <c r="P54" s="294"/>
      <c r="Q54" s="294"/>
      <c r="R54" s="294"/>
      <c r="S54" s="294"/>
      <c r="T54" s="294"/>
      <c r="U54" s="294"/>
      <c r="V54" s="294"/>
      <c r="W54" s="294"/>
      <c r="X54" s="294"/>
      <c r="Y54" s="294"/>
    </row>
    <row r="55" ht="38.25" customHeight="1" spans="1:25">
      <c r="A55" s="294"/>
      <c r="B55" s="948">
        <v>20</v>
      </c>
      <c r="C55" s="951" t="s">
        <v>986</v>
      </c>
      <c r="D55" s="952" t="s">
        <v>987</v>
      </c>
      <c r="F55" s="294"/>
      <c r="G55" s="294"/>
      <c r="H55" s="294"/>
      <c r="I55" s="294"/>
      <c r="J55" s="294"/>
      <c r="K55" s="294"/>
      <c r="L55" s="294"/>
      <c r="M55" s="294"/>
      <c r="N55" s="294"/>
      <c r="O55" s="294"/>
      <c r="P55" s="294"/>
      <c r="Q55" s="294"/>
      <c r="R55" s="294"/>
      <c r="S55" s="294"/>
      <c r="T55" s="294"/>
      <c r="U55" s="294"/>
      <c r="V55" s="294"/>
      <c r="W55" s="294"/>
      <c r="X55" s="294"/>
      <c r="Y55" s="294"/>
    </row>
    <row r="56" ht="38.25" customHeight="1" spans="1:25">
      <c r="A56" s="294"/>
      <c r="B56" s="948">
        <v>21</v>
      </c>
      <c r="C56" s="951" t="s">
        <v>988</v>
      </c>
      <c r="D56" s="950" t="s">
        <v>989</v>
      </c>
      <c r="E56" s="966"/>
      <c r="F56" s="294"/>
      <c r="G56" s="294"/>
      <c r="H56" s="294"/>
      <c r="I56" s="294"/>
      <c r="J56" s="294"/>
      <c r="K56" s="294"/>
      <c r="L56" s="294"/>
      <c r="M56" s="294"/>
      <c r="N56" s="294"/>
      <c r="O56" s="294"/>
      <c r="P56" s="294"/>
      <c r="Q56" s="294"/>
      <c r="R56" s="294"/>
      <c r="S56" s="294"/>
      <c r="T56" s="294"/>
      <c r="U56" s="294"/>
      <c r="V56" s="294"/>
      <c r="W56" s="294"/>
      <c r="X56" s="294"/>
      <c r="Y56" s="294"/>
    </row>
    <row r="57" ht="38.25" customHeight="1" spans="1:25">
      <c r="A57" s="294"/>
      <c r="B57" s="948">
        <v>22</v>
      </c>
      <c r="C57" s="951" t="s">
        <v>990</v>
      </c>
      <c r="D57" s="952" t="s">
        <v>991</v>
      </c>
      <c r="F57" s="294"/>
      <c r="G57" s="294"/>
      <c r="H57" s="294"/>
      <c r="I57" s="294"/>
      <c r="J57" s="294"/>
      <c r="K57" s="294"/>
      <c r="L57" s="294"/>
      <c r="M57" s="294"/>
      <c r="N57" s="294"/>
      <c r="O57" s="294"/>
      <c r="P57" s="294"/>
      <c r="Q57" s="294"/>
      <c r="R57" s="294"/>
      <c r="S57" s="294"/>
      <c r="T57" s="294"/>
      <c r="U57" s="294"/>
      <c r="V57" s="294"/>
      <c r="W57" s="294"/>
      <c r="X57" s="294"/>
      <c r="Y57" s="294"/>
    </row>
    <row r="58" ht="38.25" customHeight="1" spans="1:25">
      <c r="A58" s="294"/>
      <c r="B58" s="954">
        <v>23</v>
      </c>
      <c r="C58" s="951" t="s">
        <v>992</v>
      </c>
      <c r="D58" s="950" t="s">
        <v>993</v>
      </c>
      <c r="E58" s="966"/>
      <c r="F58" s="294"/>
      <c r="G58" s="294"/>
      <c r="H58" s="294"/>
      <c r="I58" s="294"/>
      <c r="J58" s="294"/>
      <c r="K58" s="294"/>
      <c r="L58" s="294"/>
      <c r="M58" s="294"/>
      <c r="N58" s="294"/>
      <c r="O58" s="294"/>
      <c r="P58" s="294"/>
      <c r="Q58" s="294"/>
      <c r="R58" s="294"/>
      <c r="S58" s="294"/>
      <c r="T58" s="294"/>
      <c r="U58" s="294"/>
      <c r="V58" s="294"/>
      <c r="W58" s="294"/>
      <c r="X58" s="294"/>
      <c r="Y58" s="294"/>
    </row>
    <row r="59" ht="14.25" spans="1:25">
      <c r="A59" s="294"/>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row>
    <row r="60" ht="14.25" spans="1:25">
      <c r="A60" s="294"/>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row>
    <row r="61" ht="14.25" spans="1:25">
      <c r="A61" s="294"/>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row>
    <row r="62" ht="14.25" spans="1:25">
      <c r="A62" s="294"/>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row>
    <row r="63" ht="42" customHeight="1" spans="1:25">
      <c r="A63" s="955"/>
      <c r="B63" s="956" t="s">
        <v>424</v>
      </c>
      <c r="C63" s="957" t="s">
        <v>994</v>
      </c>
      <c r="D63" s="958"/>
      <c r="E63" s="967"/>
      <c r="F63" s="955"/>
      <c r="G63" s="955"/>
      <c r="H63" s="955"/>
      <c r="I63" s="955"/>
      <c r="J63" s="955"/>
      <c r="K63" s="955"/>
      <c r="L63" s="955"/>
      <c r="M63" s="955"/>
      <c r="N63" s="955"/>
      <c r="O63" s="955"/>
      <c r="P63" s="955"/>
      <c r="Q63" s="955"/>
      <c r="R63" s="955"/>
      <c r="S63" s="955"/>
      <c r="T63" s="955"/>
      <c r="U63" s="955"/>
      <c r="V63" s="955"/>
      <c r="W63" s="955"/>
      <c r="X63" s="955"/>
      <c r="Y63" s="955"/>
    </row>
    <row r="64" ht="35.25" customHeight="1" spans="1:25">
      <c r="A64" s="294"/>
      <c r="B64" s="959"/>
      <c r="C64" s="960" t="s">
        <v>995</v>
      </c>
      <c r="E64" s="168"/>
      <c r="F64" s="294"/>
      <c r="G64" s="294"/>
      <c r="H64" s="294"/>
      <c r="I64" s="294"/>
      <c r="J64" s="294"/>
      <c r="K64" s="294"/>
      <c r="L64" s="294"/>
      <c r="M64" s="294"/>
      <c r="N64" s="294"/>
      <c r="O64" s="294"/>
      <c r="P64" s="294"/>
      <c r="Q64" s="294"/>
      <c r="R64" s="294"/>
      <c r="S64" s="294"/>
      <c r="T64" s="294"/>
      <c r="U64" s="294"/>
      <c r="V64" s="294"/>
      <c r="W64" s="294"/>
      <c r="X64" s="294"/>
      <c r="Y64" s="294"/>
    </row>
    <row r="65" ht="39.75" customHeight="1" spans="1:25">
      <c r="A65" s="294"/>
      <c r="B65" s="968" t="s">
        <v>428</v>
      </c>
      <c r="C65" s="969" t="s">
        <v>996</v>
      </c>
      <c r="D65" s="587"/>
      <c r="E65" s="592"/>
      <c r="F65" s="294"/>
      <c r="G65" s="294"/>
      <c r="H65" s="294"/>
      <c r="I65" s="294"/>
      <c r="J65" s="294"/>
      <c r="K65" s="294"/>
      <c r="L65" s="294"/>
      <c r="M65" s="294"/>
      <c r="N65" s="294"/>
      <c r="O65" s="294"/>
      <c r="P65" s="294"/>
      <c r="Q65" s="294"/>
      <c r="R65" s="294"/>
      <c r="S65" s="294"/>
      <c r="T65" s="294"/>
      <c r="U65" s="294"/>
      <c r="V65" s="294"/>
      <c r="W65" s="294"/>
      <c r="X65" s="294"/>
      <c r="Y65" s="294"/>
    </row>
    <row r="66" ht="35.25" customHeight="1" spans="1:25">
      <c r="A66" s="294"/>
      <c r="B66" s="968"/>
      <c r="C66" s="970" t="s">
        <v>997</v>
      </c>
      <c r="D66" s="60"/>
      <c r="E66" s="977"/>
      <c r="F66" s="294"/>
      <c r="G66" s="294"/>
      <c r="H66" s="294"/>
      <c r="I66" s="294"/>
      <c r="J66" s="294"/>
      <c r="K66" s="294"/>
      <c r="L66" s="294"/>
      <c r="M66" s="294"/>
      <c r="N66" s="294"/>
      <c r="O66" s="294"/>
      <c r="P66" s="294"/>
      <c r="Q66" s="294"/>
      <c r="R66" s="294"/>
      <c r="S66" s="294"/>
      <c r="T66" s="294"/>
      <c r="U66" s="294"/>
      <c r="V66" s="294"/>
      <c r="W66" s="294"/>
      <c r="X66" s="294"/>
      <c r="Y66" s="294"/>
    </row>
    <row r="67" ht="35.25" customHeight="1" spans="1:25">
      <c r="A67" s="294"/>
      <c r="B67" s="968"/>
      <c r="C67" s="970" t="s">
        <v>998</v>
      </c>
      <c r="D67" s="60"/>
      <c r="E67" s="977"/>
      <c r="F67" s="294"/>
      <c r="G67" s="294"/>
      <c r="H67" s="294"/>
      <c r="I67" s="294"/>
      <c r="J67" s="294"/>
      <c r="K67" s="294"/>
      <c r="L67" s="294"/>
      <c r="M67" s="294"/>
      <c r="N67" s="294"/>
      <c r="O67" s="294"/>
      <c r="P67" s="294"/>
      <c r="Q67" s="294"/>
      <c r="R67" s="294"/>
      <c r="S67" s="294"/>
      <c r="T67" s="294"/>
      <c r="U67" s="294"/>
      <c r="V67" s="294"/>
      <c r="W67" s="294"/>
      <c r="X67" s="294"/>
      <c r="Y67" s="294"/>
    </row>
    <row r="68" ht="47.25" customHeight="1" spans="1:25">
      <c r="A68" s="294"/>
      <c r="B68" s="968"/>
      <c r="C68" s="971" t="s">
        <v>999</v>
      </c>
      <c r="D68" s="420"/>
      <c r="E68" s="978"/>
      <c r="F68" s="294"/>
      <c r="G68" s="294"/>
      <c r="H68" s="294"/>
      <c r="I68" s="294"/>
      <c r="J68" s="294"/>
      <c r="K68" s="294"/>
      <c r="L68" s="294"/>
      <c r="M68" s="294"/>
      <c r="N68" s="294"/>
      <c r="O68" s="294"/>
      <c r="P68" s="294"/>
      <c r="Q68" s="294"/>
      <c r="R68" s="294"/>
      <c r="S68" s="294"/>
      <c r="T68" s="294"/>
      <c r="U68" s="294"/>
      <c r="V68" s="294"/>
      <c r="W68" s="294"/>
      <c r="X68" s="294"/>
      <c r="Y68" s="294"/>
    </row>
    <row r="69" ht="41.25" customHeight="1" spans="1:25">
      <c r="A69" s="955"/>
      <c r="B69" s="968" t="s">
        <v>432</v>
      </c>
      <c r="C69" s="969" t="s">
        <v>1000</v>
      </c>
      <c r="D69" s="587"/>
      <c r="E69" s="592"/>
      <c r="F69" s="955"/>
      <c r="G69" s="955"/>
      <c r="H69" s="955"/>
      <c r="I69" s="955"/>
      <c r="J69" s="955"/>
      <c r="K69" s="955"/>
      <c r="L69" s="955"/>
      <c r="M69" s="955"/>
      <c r="N69" s="955"/>
      <c r="O69" s="955"/>
      <c r="P69" s="955"/>
      <c r="Q69" s="955"/>
      <c r="R69" s="955"/>
      <c r="S69" s="955"/>
      <c r="T69" s="955"/>
      <c r="U69" s="955"/>
      <c r="V69" s="955"/>
      <c r="W69" s="955"/>
      <c r="X69" s="955"/>
      <c r="Y69" s="955"/>
    </row>
    <row r="70" ht="35.25" customHeight="1" spans="1:25">
      <c r="A70" s="294"/>
      <c r="B70" s="968"/>
      <c r="C70" s="970" t="s">
        <v>1001</v>
      </c>
      <c r="D70" s="60"/>
      <c r="E70" s="977"/>
      <c r="F70" s="294"/>
      <c r="G70" s="294"/>
      <c r="H70" s="294"/>
      <c r="I70" s="294"/>
      <c r="J70" s="294"/>
      <c r="K70" s="294"/>
      <c r="L70" s="294"/>
      <c r="M70" s="294"/>
      <c r="N70" s="294"/>
      <c r="O70" s="294"/>
      <c r="P70" s="294"/>
      <c r="Q70" s="294"/>
      <c r="R70" s="294"/>
      <c r="S70" s="294"/>
      <c r="T70" s="294"/>
      <c r="U70" s="294"/>
      <c r="V70" s="294"/>
      <c r="W70" s="294"/>
      <c r="X70" s="294"/>
      <c r="Y70" s="294"/>
    </row>
    <row r="71" ht="35.25" customHeight="1" spans="1:25">
      <c r="A71" s="294"/>
      <c r="B71" s="968"/>
      <c r="C71" s="970" t="s">
        <v>1002</v>
      </c>
      <c r="D71" s="60"/>
      <c r="E71" s="977"/>
      <c r="F71" s="294"/>
      <c r="G71" s="294"/>
      <c r="H71" s="294"/>
      <c r="I71" s="294"/>
      <c r="J71" s="294"/>
      <c r="K71" s="294"/>
      <c r="L71" s="294"/>
      <c r="M71" s="294"/>
      <c r="N71" s="294"/>
      <c r="O71" s="294"/>
      <c r="P71" s="294"/>
      <c r="Q71" s="294"/>
      <c r="R71" s="294"/>
      <c r="S71" s="294"/>
      <c r="T71" s="294"/>
      <c r="U71" s="294"/>
      <c r="V71" s="294"/>
      <c r="W71" s="294"/>
      <c r="X71" s="294"/>
      <c r="Y71" s="294"/>
    </row>
    <row r="72" ht="49.5" customHeight="1" spans="1:25">
      <c r="A72" s="294"/>
      <c r="B72" s="968"/>
      <c r="C72" s="971" t="s">
        <v>1003</v>
      </c>
      <c r="D72" s="420"/>
      <c r="E72" s="978"/>
      <c r="F72" s="294"/>
      <c r="G72" s="294"/>
      <c r="H72" s="294"/>
      <c r="I72" s="294"/>
      <c r="J72" s="294"/>
      <c r="K72" s="294"/>
      <c r="L72" s="294"/>
      <c r="M72" s="294"/>
      <c r="N72" s="294"/>
      <c r="O72" s="294"/>
      <c r="P72" s="294"/>
      <c r="Q72" s="294"/>
      <c r="R72" s="294"/>
      <c r="S72" s="294"/>
      <c r="T72" s="294"/>
      <c r="U72" s="294"/>
      <c r="V72" s="294"/>
      <c r="W72" s="294"/>
      <c r="X72" s="294"/>
      <c r="Y72" s="294"/>
    </row>
    <row r="73" ht="41.25" customHeight="1" spans="1:25">
      <c r="A73" s="955"/>
      <c r="B73" s="968" t="s">
        <v>436</v>
      </c>
      <c r="C73" s="969" t="s">
        <v>1004</v>
      </c>
      <c r="D73" s="587"/>
      <c r="E73" s="592"/>
      <c r="F73" s="955"/>
      <c r="G73" s="955"/>
      <c r="H73" s="955"/>
      <c r="I73" s="955"/>
      <c r="J73" s="955"/>
      <c r="K73" s="955"/>
      <c r="L73" s="955"/>
      <c r="M73" s="955"/>
      <c r="N73" s="955"/>
      <c r="O73" s="955"/>
      <c r="P73" s="955"/>
      <c r="Q73" s="955"/>
      <c r="R73" s="955"/>
      <c r="S73" s="955"/>
      <c r="T73" s="955"/>
      <c r="U73" s="955"/>
      <c r="V73" s="955"/>
      <c r="W73" s="955"/>
      <c r="X73" s="955"/>
      <c r="Y73" s="955"/>
    </row>
    <row r="74" ht="35.25" customHeight="1" spans="1:25">
      <c r="A74" s="294"/>
      <c r="B74" s="968"/>
      <c r="C74" s="970" t="s">
        <v>1005</v>
      </c>
      <c r="D74" s="60"/>
      <c r="E74" s="977"/>
      <c r="F74" s="294"/>
      <c r="G74" s="294"/>
      <c r="H74" s="294"/>
      <c r="I74" s="294"/>
      <c r="J74" s="294"/>
      <c r="K74" s="294"/>
      <c r="L74" s="294"/>
      <c r="M74" s="294"/>
      <c r="N74" s="294"/>
      <c r="O74" s="294"/>
      <c r="P74" s="294"/>
      <c r="Q74" s="294"/>
      <c r="R74" s="294"/>
      <c r="S74" s="294"/>
      <c r="T74" s="294"/>
      <c r="U74" s="294"/>
      <c r="V74" s="294"/>
      <c r="W74" s="294"/>
      <c r="X74" s="294"/>
      <c r="Y74" s="294"/>
    </row>
    <row r="75" ht="35.25" customHeight="1" spans="1:25">
      <c r="A75" s="294"/>
      <c r="B75" s="968"/>
      <c r="C75" s="970" t="s">
        <v>1006</v>
      </c>
      <c r="D75" s="60"/>
      <c r="E75" s="977"/>
      <c r="F75" s="294"/>
      <c r="G75" s="294"/>
      <c r="H75" s="294"/>
      <c r="I75" s="294"/>
      <c r="J75" s="294"/>
      <c r="K75" s="294"/>
      <c r="L75" s="294"/>
      <c r="M75" s="294"/>
      <c r="N75" s="294"/>
      <c r="O75" s="294"/>
      <c r="P75" s="294"/>
      <c r="Q75" s="294"/>
      <c r="R75" s="294"/>
      <c r="S75" s="294"/>
      <c r="T75" s="294"/>
      <c r="U75" s="294"/>
      <c r="V75" s="294"/>
      <c r="W75" s="294"/>
      <c r="X75" s="294"/>
      <c r="Y75" s="294"/>
    </row>
    <row r="76" ht="49.5" customHeight="1" spans="1:25">
      <c r="A76" s="294"/>
      <c r="B76" s="968"/>
      <c r="C76" s="971" t="s">
        <v>1007</v>
      </c>
      <c r="D76" s="420"/>
      <c r="E76" s="978"/>
      <c r="F76" s="294"/>
      <c r="G76" s="294"/>
      <c r="H76" s="294"/>
      <c r="I76" s="294"/>
      <c r="J76" s="294"/>
      <c r="K76" s="294"/>
      <c r="L76" s="294"/>
      <c r="M76" s="294"/>
      <c r="N76" s="294"/>
      <c r="O76" s="294"/>
      <c r="P76" s="294"/>
      <c r="Q76" s="294"/>
      <c r="R76" s="294"/>
      <c r="S76" s="294"/>
      <c r="T76" s="294"/>
      <c r="U76" s="294"/>
      <c r="V76" s="294"/>
      <c r="W76" s="294"/>
      <c r="X76" s="294"/>
      <c r="Y76" s="294"/>
    </row>
    <row r="77" ht="35.25" customHeight="1" spans="1:25">
      <c r="A77" s="955"/>
      <c r="B77" s="968" t="s">
        <v>1008</v>
      </c>
      <c r="C77" s="969" t="s">
        <v>1009</v>
      </c>
      <c r="D77" s="587"/>
      <c r="E77" s="592"/>
      <c r="F77" s="955"/>
      <c r="G77" s="955"/>
      <c r="H77" s="955"/>
      <c r="I77" s="955"/>
      <c r="J77" s="955"/>
      <c r="K77" s="955"/>
      <c r="L77" s="955"/>
      <c r="M77" s="955"/>
      <c r="N77" s="955"/>
      <c r="O77" s="955"/>
      <c r="P77" s="955"/>
      <c r="Q77" s="955"/>
      <c r="R77" s="955"/>
      <c r="S77" s="955"/>
      <c r="T77" s="955"/>
      <c r="U77" s="955"/>
      <c r="V77" s="955"/>
      <c r="W77" s="955"/>
      <c r="X77" s="955"/>
      <c r="Y77" s="955"/>
    </row>
    <row r="78" ht="49.5" customHeight="1" spans="1:25">
      <c r="A78" s="294"/>
      <c r="B78" s="968"/>
      <c r="C78" s="970" t="s">
        <v>1010</v>
      </c>
      <c r="D78" s="60"/>
      <c r="E78" s="977"/>
      <c r="F78" s="294"/>
      <c r="G78" s="294"/>
      <c r="H78" s="294"/>
      <c r="I78" s="294"/>
      <c r="J78" s="294"/>
      <c r="K78" s="294"/>
      <c r="L78" s="294"/>
      <c r="M78" s="294"/>
      <c r="N78" s="294"/>
      <c r="O78" s="294"/>
      <c r="P78" s="294"/>
      <c r="Q78" s="294"/>
      <c r="R78" s="294"/>
      <c r="S78" s="294"/>
      <c r="T78" s="294"/>
      <c r="U78" s="294"/>
      <c r="V78" s="294"/>
      <c r="W78" s="294"/>
      <c r="X78" s="294"/>
      <c r="Y78" s="294"/>
    </row>
    <row r="79" ht="35.25" customHeight="1" spans="1:25">
      <c r="A79" s="294"/>
      <c r="B79" s="968"/>
      <c r="C79" s="971" t="s">
        <v>1011</v>
      </c>
      <c r="D79" s="420"/>
      <c r="E79" s="978"/>
      <c r="F79" s="294"/>
      <c r="G79" s="294"/>
      <c r="H79" s="294"/>
      <c r="I79" s="294"/>
      <c r="J79" s="294"/>
      <c r="K79" s="294"/>
      <c r="L79" s="294"/>
      <c r="M79" s="294"/>
      <c r="N79" s="294"/>
      <c r="O79" s="294"/>
      <c r="P79" s="294"/>
      <c r="Q79" s="294"/>
      <c r="R79" s="294"/>
      <c r="S79" s="294"/>
      <c r="T79" s="294"/>
      <c r="U79" s="294"/>
      <c r="V79" s="294"/>
      <c r="W79" s="294"/>
      <c r="X79" s="294"/>
      <c r="Y79" s="294"/>
    </row>
    <row r="80" ht="35.25" customHeight="1" spans="1:25">
      <c r="A80" s="955"/>
      <c r="B80" s="968" t="s">
        <v>1012</v>
      </c>
      <c r="C80" s="969" t="s">
        <v>1013</v>
      </c>
      <c r="D80" s="587"/>
      <c r="E80" s="592"/>
      <c r="F80" s="955"/>
      <c r="G80" s="955"/>
      <c r="H80" s="955"/>
      <c r="I80" s="955"/>
      <c r="J80" s="955"/>
      <c r="K80" s="955"/>
      <c r="L80" s="955"/>
      <c r="M80" s="955"/>
      <c r="N80" s="955"/>
      <c r="O80" s="955"/>
      <c r="P80" s="955"/>
      <c r="Q80" s="955"/>
      <c r="R80" s="955"/>
      <c r="S80" s="955"/>
      <c r="T80" s="955"/>
      <c r="U80" s="955"/>
      <c r="V80" s="955"/>
      <c r="W80" s="955"/>
      <c r="X80" s="955"/>
      <c r="Y80" s="955"/>
    </row>
    <row r="81" ht="58.5" customHeight="1" spans="1:25">
      <c r="A81" s="294"/>
      <c r="B81" s="968"/>
      <c r="C81" s="970" t="s">
        <v>1014</v>
      </c>
      <c r="D81" s="60"/>
      <c r="E81" s="977"/>
      <c r="F81" s="294"/>
      <c r="G81" s="294"/>
      <c r="H81" s="294"/>
      <c r="I81" s="294"/>
      <c r="J81" s="294"/>
      <c r="K81" s="294"/>
      <c r="L81" s="294"/>
      <c r="M81" s="294"/>
      <c r="N81" s="294"/>
      <c r="O81" s="294"/>
      <c r="P81" s="294"/>
      <c r="Q81" s="294"/>
      <c r="R81" s="294"/>
      <c r="S81" s="294"/>
      <c r="T81" s="294"/>
      <c r="U81" s="294"/>
      <c r="V81" s="294"/>
      <c r="W81" s="294"/>
      <c r="X81" s="294"/>
      <c r="Y81" s="294"/>
    </row>
    <row r="82" ht="35.25" customHeight="1" spans="1:25">
      <c r="A82" s="294"/>
      <c r="B82" s="968"/>
      <c r="C82" s="970" t="s">
        <v>1015</v>
      </c>
      <c r="D82" s="60"/>
      <c r="E82" s="977"/>
      <c r="F82" s="294"/>
      <c r="G82" s="294"/>
      <c r="H82" s="294"/>
      <c r="I82" s="294"/>
      <c r="J82" s="294"/>
      <c r="K82" s="294"/>
      <c r="L82" s="294"/>
      <c r="M82" s="294"/>
      <c r="N82" s="294"/>
      <c r="O82" s="294"/>
      <c r="P82" s="294"/>
      <c r="Q82" s="294"/>
      <c r="R82" s="294"/>
      <c r="S82" s="294"/>
      <c r="T82" s="294"/>
      <c r="U82" s="294"/>
      <c r="V82" s="294"/>
      <c r="W82" s="294"/>
      <c r="X82" s="294"/>
      <c r="Y82" s="294"/>
    </row>
    <row r="83" ht="35.25" customHeight="1" spans="1:25">
      <c r="A83" s="294"/>
      <c r="B83" s="968"/>
      <c r="C83" s="971" t="s">
        <v>1016</v>
      </c>
      <c r="D83" s="420"/>
      <c r="E83" s="978"/>
      <c r="F83" s="294"/>
      <c r="G83" s="294"/>
      <c r="H83" s="294"/>
      <c r="I83" s="294"/>
      <c r="J83" s="294"/>
      <c r="K83" s="294"/>
      <c r="L83" s="294"/>
      <c r="M83" s="294"/>
      <c r="N83" s="294"/>
      <c r="O83" s="294"/>
      <c r="P83" s="294"/>
      <c r="Q83" s="294"/>
      <c r="R83" s="294"/>
      <c r="S83" s="294"/>
      <c r="T83" s="294"/>
      <c r="U83" s="294"/>
      <c r="V83" s="294"/>
      <c r="W83" s="294"/>
      <c r="X83" s="294"/>
      <c r="Y83" s="294"/>
    </row>
    <row r="84" ht="35.25" customHeight="1" spans="1:25">
      <c r="A84" s="955"/>
      <c r="B84" s="968" t="s">
        <v>1017</v>
      </c>
      <c r="C84" s="969" t="s">
        <v>1018</v>
      </c>
      <c r="D84" s="587"/>
      <c r="E84" s="592"/>
      <c r="F84" s="955"/>
      <c r="G84" s="955"/>
      <c r="H84" s="955"/>
      <c r="I84" s="955"/>
      <c r="J84" s="955"/>
      <c r="K84" s="955"/>
      <c r="L84" s="955"/>
      <c r="M84" s="955"/>
      <c r="N84" s="955"/>
      <c r="O84" s="955"/>
      <c r="P84" s="955"/>
      <c r="Q84" s="955"/>
      <c r="R84" s="955"/>
      <c r="S84" s="955"/>
      <c r="T84" s="955"/>
      <c r="U84" s="955"/>
      <c r="V84" s="955"/>
      <c r="W84" s="955"/>
      <c r="X84" s="955"/>
      <c r="Y84" s="955"/>
    </row>
    <row r="85" ht="35.25" customHeight="1" spans="1:25">
      <c r="A85" s="294"/>
      <c r="B85" s="968"/>
      <c r="C85" s="970" t="s">
        <v>1019</v>
      </c>
      <c r="D85" s="60"/>
      <c r="E85" s="977"/>
      <c r="F85" s="294"/>
      <c r="G85" s="294"/>
      <c r="H85" s="294"/>
      <c r="I85" s="294"/>
      <c r="J85" s="294"/>
      <c r="K85" s="294"/>
      <c r="L85" s="294"/>
      <c r="M85" s="294"/>
      <c r="N85" s="294"/>
      <c r="O85" s="294"/>
      <c r="P85" s="294"/>
      <c r="Q85" s="294"/>
      <c r="R85" s="294"/>
      <c r="S85" s="294"/>
      <c r="T85" s="294"/>
      <c r="U85" s="294"/>
      <c r="V85" s="294"/>
      <c r="W85" s="294"/>
      <c r="X85" s="294"/>
      <c r="Y85" s="294"/>
    </row>
    <row r="86" ht="35.25" customHeight="1" spans="1:25">
      <c r="A86" s="294"/>
      <c r="B86" s="968"/>
      <c r="C86" s="971" t="s">
        <v>1020</v>
      </c>
      <c r="D86" s="420"/>
      <c r="E86" s="978"/>
      <c r="F86" s="294"/>
      <c r="G86" s="294"/>
      <c r="H86" s="294"/>
      <c r="I86" s="294"/>
      <c r="J86" s="294"/>
      <c r="K86" s="294"/>
      <c r="L86" s="294"/>
      <c r="M86" s="294"/>
      <c r="N86" s="294"/>
      <c r="O86" s="294"/>
      <c r="P86" s="294"/>
      <c r="Q86" s="294"/>
      <c r="R86" s="294"/>
      <c r="S86" s="294"/>
      <c r="T86" s="294"/>
      <c r="U86" s="294"/>
      <c r="V86" s="294"/>
      <c r="W86" s="294"/>
      <c r="X86" s="294"/>
      <c r="Y86" s="294"/>
    </row>
    <row r="87" ht="35.25" customHeight="1" spans="1:25">
      <c r="A87" s="955"/>
      <c r="B87" s="968" t="s">
        <v>1021</v>
      </c>
      <c r="C87" s="969" t="s">
        <v>1022</v>
      </c>
      <c r="D87" s="587"/>
      <c r="E87" s="592"/>
      <c r="F87" s="955"/>
      <c r="G87" s="955"/>
      <c r="H87" s="955"/>
      <c r="I87" s="955"/>
      <c r="J87" s="955"/>
      <c r="K87" s="955"/>
      <c r="L87" s="955"/>
      <c r="M87" s="955"/>
      <c r="N87" s="955"/>
      <c r="O87" s="955"/>
      <c r="P87" s="955"/>
      <c r="Q87" s="955"/>
      <c r="R87" s="955"/>
      <c r="S87" s="955"/>
      <c r="T87" s="955"/>
      <c r="U87" s="955"/>
      <c r="V87" s="955"/>
      <c r="W87" s="955"/>
      <c r="X87" s="955"/>
      <c r="Y87" s="955"/>
    </row>
    <row r="88" ht="35.25" customHeight="1" spans="1:25">
      <c r="A88" s="294"/>
      <c r="B88" s="968"/>
      <c r="C88" s="970" t="s">
        <v>1023</v>
      </c>
      <c r="D88" s="60"/>
      <c r="E88" s="977"/>
      <c r="F88" s="294"/>
      <c r="G88" s="294"/>
      <c r="H88" s="294"/>
      <c r="I88" s="294"/>
      <c r="J88" s="294"/>
      <c r="K88" s="294"/>
      <c r="L88" s="294"/>
      <c r="M88" s="294"/>
      <c r="N88" s="294"/>
      <c r="O88" s="294"/>
      <c r="P88" s="294"/>
      <c r="Q88" s="294"/>
      <c r="R88" s="294"/>
      <c r="S88" s="294"/>
      <c r="T88" s="294"/>
      <c r="U88" s="294"/>
      <c r="V88" s="294"/>
      <c r="W88" s="294"/>
      <c r="X88" s="294"/>
      <c r="Y88" s="294"/>
    </row>
    <row r="89" ht="35.25" customHeight="1" spans="1:25">
      <c r="A89" s="294"/>
      <c r="B89" s="968"/>
      <c r="C89" s="971" t="s">
        <v>1024</v>
      </c>
      <c r="D89" s="420"/>
      <c r="E89" s="978"/>
      <c r="F89" s="294"/>
      <c r="G89" s="294"/>
      <c r="H89" s="294"/>
      <c r="I89" s="294"/>
      <c r="J89" s="294"/>
      <c r="K89" s="294"/>
      <c r="L89" s="294"/>
      <c r="M89" s="294"/>
      <c r="N89" s="294"/>
      <c r="O89" s="294"/>
      <c r="P89" s="294"/>
      <c r="Q89" s="294"/>
      <c r="R89" s="294"/>
      <c r="S89" s="294"/>
      <c r="T89" s="294"/>
      <c r="U89" s="294"/>
      <c r="V89" s="294"/>
      <c r="W89" s="294"/>
      <c r="X89" s="294"/>
      <c r="Y89" s="294"/>
    </row>
    <row r="90" ht="35.25" customHeight="1" spans="1:25">
      <c r="A90" s="955"/>
      <c r="B90" s="968" t="s">
        <v>1025</v>
      </c>
      <c r="C90" s="969" t="s">
        <v>1026</v>
      </c>
      <c r="D90" s="587"/>
      <c r="E90" s="592"/>
      <c r="F90" s="955"/>
      <c r="G90" s="955"/>
      <c r="H90" s="955"/>
      <c r="I90" s="955"/>
      <c r="J90" s="955"/>
      <c r="K90" s="955"/>
      <c r="L90" s="955"/>
      <c r="M90" s="955"/>
      <c r="N90" s="955"/>
      <c r="O90" s="955"/>
      <c r="P90" s="955"/>
      <c r="Q90" s="955"/>
      <c r="R90" s="955"/>
      <c r="S90" s="955"/>
      <c r="T90" s="955"/>
      <c r="U90" s="955"/>
      <c r="V90" s="955"/>
      <c r="W90" s="955"/>
      <c r="X90" s="955"/>
      <c r="Y90" s="955"/>
    </row>
    <row r="91" ht="35.25" customHeight="1" spans="1:25">
      <c r="A91" s="294"/>
      <c r="B91" s="968"/>
      <c r="C91" s="970" t="s">
        <v>1027</v>
      </c>
      <c r="D91" s="60"/>
      <c r="E91" s="977"/>
      <c r="F91" s="294"/>
      <c r="G91" s="294"/>
      <c r="H91" s="294"/>
      <c r="I91" s="294"/>
      <c r="J91" s="294"/>
      <c r="K91" s="294"/>
      <c r="L91" s="294"/>
      <c r="M91" s="294"/>
      <c r="N91" s="294"/>
      <c r="O91" s="294"/>
      <c r="P91" s="294"/>
      <c r="Q91" s="294"/>
      <c r="R91" s="294"/>
      <c r="S91" s="294"/>
      <c r="T91" s="294"/>
      <c r="U91" s="294"/>
      <c r="V91" s="294"/>
      <c r="W91" s="294"/>
      <c r="X91" s="294"/>
      <c r="Y91" s="294"/>
    </row>
    <row r="92" ht="35.25" customHeight="1" spans="1:25">
      <c r="A92" s="294"/>
      <c r="B92" s="972"/>
      <c r="C92" s="973" t="s">
        <v>1028</v>
      </c>
      <c r="D92" s="802"/>
      <c r="E92" s="979"/>
      <c r="F92" s="294"/>
      <c r="G92" s="294"/>
      <c r="H92" s="294"/>
      <c r="I92" s="294"/>
      <c r="J92" s="294"/>
      <c r="K92" s="294"/>
      <c r="L92" s="294"/>
      <c r="M92" s="294"/>
      <c r="N92" s="294"/>
      <c r="O92" s="294"/>
      <c r="P92" s="294"/>
      <c r="Q92" s="294"/>
      <c r="R92" s="294"/>
      <c r="S92" s="294"/>
      <c r="T92" s="294"/>
      <c r="U92" s="294"/>
      <c r="V92" s="294"/>
      <c r="W92" s="294"/>
      <c r="X92" s="294"/>
      <c r="Y92" s="294"/>
    </row>
    <row r="93" ht="14.25" spans="1:25">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row>
    <row r="94" ht="14.25" spans="1:25">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row>
    <row r="95" ht="14.25" spans="1:25">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row>
    <row r="96" ht="14.25" spans="1:25">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row>
    <row r="97" ht="27.75" customHeight="1" spans="1:25">
      <c r="A97" s="294"/>
      <c r="B97" s="974" t="s">
        <v>1029</v>
      </c>
      <c r="C97" s="802"/>
      <c r="D97" s="802"/>
      <c r="E97" s="802"/>
      <c r="F97" s="554"/>
      <c r="G97" s="554"/>
      <c r="H97" s="867"/>
      <c r="I97" s="867"/>
      <c r="J97" s="294"/>
      <c r="K97" s="294"/>
      <c r="L97" s="294"/>
      <c r="M97" s="294"/>
      <c r="N97" s="294"/>
      <c r="O97" s="294"/>
      <c r="P97" s="294"/>
      <c r="Q97" s="294"/>
      <c r="R97" s="294"/>
      <c r="S97" s="294"/>
      <c r="T97" s="294"/>
      <c r="U97" s="294"/>
      <c r="V97" s="294"/>
      <c r="W97" s="294"/>
      <c r="X97" s="294"/>
      <c r="Y97" s="294"/>
    </row>
    <row r="98" ht="27.75" customHeight="1" spans="1:25">
      <c r="A98" s="294"/>
      <c r="B98" s="975"/>
      <c r="C98" s="976" t="s">
        <v>362</v>
      </c>
      <c r="D98" s="976" t="s">
        <v>368</v>
      </c>
      <c r="E98" s="980" t="s">
        <v>1030</v>
      </c>
      <c r="F98" s="555"/>
      <c r="G98" s="981"/>
      <c r="H98" s="867"/>
      <c r="I98" s="867"/>
      <c r="J98" s="294"/>
      <c r="K98" s="294"/>
      <c r="L98" s="294"/>
      <c r="M98" s="294"/>
      <c r="N98" s="294"/>
      <c r="O98" s="294"/>
      <c r="P98" s="294"/>
      <c r="Q98" s="294"/>
      <c r="R98" s="294"/>
      <c r="S98" s="294"/>
      <c r="T98" s="294"/>
      <c r="U98" s="294"/>
      <c r="V98" s="294"/>
      <c r="W98" s="294"/>
      <c r="X98" s="294"/>
      <c r="Y98" s="294"/>
    </row>
    <row r="99" ht="27" customHeight="1" spans="1:25">
      <c r="A99" s="294"/>
      <c r="B99" s="87">
        <v>1</v>
      </c>
      <c r="C99" s="552" t="s">
        <v>1031</v>
      </c>
      <c r="D99" s="101" t="s">
        <v>1032</v>
      </c>
      <c r="E99" s="101" t="s">
        <v>1033</v>
      </c>
      <c r="F99" s="982"/>
      <c r="G99" s="982"/>
      <c r="H99" s="982"/>
      <c r="I99" s="982"/>
      <c r="K99" s="294"/>
      <c r="L99" s="294"/>
      <c r="M99" s="294"/>
      <c r="N99" s="294"/>
      <c r="O99" s="294"/>
      <c r="P99" s="294"/>
      <c r="Q99" s="294"/>
      <c r="R99" s="294"/>
      <c r="S99" s="294"/>
      <c r="T99" s="294"/>
      <c r="U99" s="294"/>
      <c r="V99" s="294"/>
      <c r="W99" s="294"/>
      <c r="X99" s="294"/>
      <c r="Y99" s="294"/>
    </row>
    <row r="100" ht="27" customHeight="1" spans="1:25">
      <c r="A100" s="294"/>
      <c r="B100" s="30">
        <v>2</v>
      </c>
      <c r="C100" s="553" t="s">
        <v>1034</v>
      </c>
      <c r="D100" s="52" t="s">
        <v>1035</v>
      </c>
      <c r="E100" s="52" t="s">
        <v>1036</v>
      </c>
      <c r="F100" s="982"/>
      <c r="G100" s="982"/>
      <c r="H100" s="982"/>
      <c r="I100" s="982"/>
      <c r="K100" s="294"/>
      <c r="L100" s="294"/>
      <c r="M100" s="294"/>
      <c r="N100" s="294"/>
      <c r="O100" s="294"/>
      <c r="P100" s="294"/>
      <c r="Q100" s="294"/>
      <c r="R100" s="294"/>
      <c r="S100" s="294"/>
      <c r="T100" s="294"/>
      <c r="U100" s="294"/>
      <c r="V100" s="294"/>
      <c r="W100" s="294"/>
      <c r="X100" s="294"/>
      <c r="Y100" s="294"/>
    </row>
    <row r="101" ht="27" customHeight="1" spans="1:25">
      <c r="A101" s="294"/>
      <c r="B101" s="87">
        <v>3</v>
      </c>
      <c r="C101" s="552" t="s">
        <v>1037</v>
      </c>
      <c r="D101" s="101" t="s">
        <v>1038</v>
      </c>
      <c r="E101" s="101" t="s">
        <v>1039</v>
      </c>
      <c r="F101" s="982"/>
      <c r="G101" s="982"/>
      <c r="H101" s="982"/>
      <c r="I101" s="982"/>
      <c r="K101" s="294"/>
      <c r="L101" s="294"/>
      <c r="M101" s="294"/>
      <c r="N101" s="294"/>
      <c r="O101" s="294"/>
      <c r="P101" s="294"/>
      <c r="Q101" s="294"/>
      <c r="R101" s="294"/>
      <c r="S101" s="294"/>
      <c r="T101" s="294"/>
      <c r="U101" s="294"/>
      <c r="V101" s="294"/>
      <c r="W101" s="294"/>
      <c r="X101" s="294"/>
      <c r="Y101" s="294"/>
    </row>
    <row r="102" ht="27" customHeight="1" spans="1:25">
      <c r="A102" s="294"/>
      <c r="B102" s="30">
        <v>4</v>
      </c>
      <c r="C102" s="553" t="s">
        <v>1040</v>
      </c>
      <c r="D102" s="52" t="s">
        <v>1041</v>
      </c>
      <c r="E102" s="52" t="s">
        <v>1042</v>
      </c>
      <c r="F102" s="982"/>
      <c r="G102" s="982"/>
      <c r="H102" s="982"/>
      <c r="I102" s="982"/>
      <c r="K102" s="294"/>
      <c r="L102" s="294"/>
      <c r="M102" s="294"/>
      <c r="N102" s="294"/>
      <c r="O102" s="294"/>
      <c r="P102" s="294"/>
      <c r="Q102" s="294"/>
      <c r="R102" s="294"/>
      <c r="S102" s="294"/>
      <c r="T102" s="294"/>
      <c r="U102" s="294"/>
      <c r="V102" s="294"/>
      <c r="W102" s="294"/>
      <c r="X102" s="294"/>
      <c r="Y102" s="294"/>
    </row>
    <row r="103" ht="27" customHeight="1" spans="1:25">
      <c r="A103" s="294"/>
      <c r="B103" s="87">
        <v>5</v>
      </c>
      <c r="C103" s="552" t="s">
        <v>1043</v>
      </c>
      <c r="D103" s="101" t="s">
        <v>1044</v>
      </c>
      <c r="E103" s="101" t="s">
        <v>1045</v>
      </c>
      <c r="F103" s="982"/>
      <c r="G103" s="982"/>
      <c r="H103" s="982"/>
      <c r="I103" s="982"/>
      <c r="K103" s="294"/>
      <c r="L103" s="294"/>
      <c r="M103" s="294"/>
      <c r="N103" s="294"/>
      <c r="O103" s="294"/>
      <c r="P103" s="294"/>
      <c r="Q103" s="294"/>
      <c r="R103" s="294"/>
      <c r="S103" s="294"/>
      <c r="T103" s="294"/>
      <c r="U103" s="294"/>
      <c r="V103" s="294"/>
      <c r="W103" s="294"/>
      <c r="X103" s="294"/>
      <c r="Y103" s="294"/>
    </row>
    <row r="104" ht="33.75" customHeight="1" spans="1:25">
      <c r="A104" s="294"/>
      <c r="B104" s="30">
        <v>6</v>
      </c>
      <c r="C104" s="553" t="s">
        <v>1046</v>
      </c>
      <c r="D104" s="52" t="s">
        <v>1047</v>
      </c>
      <c r="E104" s="52" t="s">
        <v>1048</v>
      </c>
      <c r="F104" s="982"/>
      <c r="G104" s="982"/>
      <c r="H104" s="982"/>
      <c r="I104" s="982"/>
      <c r="K104" s="294"/>
      <c r="L104" s="294"/>
      <c r="M104" s="294"/>
      <c r="N104" s="294"/>
      <c r="O104" s="294"/>
      <c r="P104" s="294"/>
      <c r="Q104" s="294"/>
      <c r="R104" s="294"/>
      <c r="S104" s="294"/>
      <c r="T104" s="294"/>
      <c r="U104" s="294"/>
      <c r="V104" s="294"/>
      <c r="W104" s="294"/>
      <c r="X104" s="294"/>
      <c r="Y104" s="294"/>
    </row>
    <row r="105" ht="32.25" customHeight="1" spans="1:25">
      <c r="A105" s="294"/>
      <c r="B105" s="87">
        <v>7</v>
      </c>
      <c r="C105" s="552" t="s">
        <v>1049</v>
      </c>
      <c r="D105" s="101" t="s">
        <v>1050</v>
      </c>
      <c r="E105" s="101" t="s">
        <v>1051</v>
      </c>
      <c r="F105" s="982"/>
      <c r="G105" s="982"/>
      <c r="H105" s="982"/>
      <c r="I105" s="982"/>
      <c r="K105" s="294"/>
      <c r="L105" s="294"/>
      <c r="M105" s="294"/>
      <c r="N105" s="294"/>
      <c r="O105" s="294"/>
      <c r="P105" s="294"/>
      <c r="Q105" s="294"/>
      <c r="R105" s="294"/>
      <c r="S105" s="294"/>
      <c r="T105" s="294"/>
      <c r="U105" s="294"/>
      <c r="V105" s="294"/>
      <c r="W105" s="294"/>
      <c r="X105" s="294"/>
      <c r="Y105" s="294"/>
    </row>
    <row r="106" ht="27" customHeight="1" spans="1:25">
      <c r="A106" s="294"/>
      <c r="B106" s="30">
        <v>8</v>
      </c>
      <c r="C106" s="553" t="s">
        <v>1052</v>
      </c>
      <c r="D106" s="52" t="s">
        <v>1053</v>
      </c>
      <c r="E106" s="52" t="s">
        <v>1054</v>
      </c>
      <c r="F106" s="982"/>
      <c r="G106" s="982"/>
      <c r="H106" s="982"/>
      <c r="I106" s="982"/>
      <c r="K106" s="294"/>
      <c r="L106" s="294"/>
      <c r="M106" s="294"/>
      <c r="N106" s="294"/>
      <c r="O106" s="294"/>
      <c r="P106" s="294"/>
      <c r="Q106" s="294"/>
      <c r="R106" s="294"/>
      <c r="S106" s="294"/>
      <c r="T106" s="294"/>
      <c r="U106" s="294"/>
      <c r="V106" s="294"/>
      <c r="W106" s="294"/>
      <c r="X106" s="294"/>
      <c r="Y106" s="294"/>
    </row>
    <row r="107" ht="27" customHeight="1" spans="1:25">
      <c r="A107" s="294"/>
      <c r="B107" s="87">
        <v>9</v>
      </c>
      <c r="C107" s="552" t="s">
        <v>1055</v>
      </c>
      <c r="D107" s="101" t="s">
        <v>1056</v>
      </c>
      <c r="E107" s="101" t="s">
        <v>1057</v>
      </c>
      <c r="F107" s="982"/>
      <c r="G107" s="982"/>
      <c r="H107" s="982"/>
      <c r="I107" s="982"/>
      <c r="K107" s="294"/>
      <c r="L107" s="294"/>
      <c r="M107" s="294"/>
      <c r="N107" s="294"/>
      <c r="O107" s="294"/>
      <c r="P107" s="294"/>
      <c r="Q107" s="294"/>
      <c r="R107" s="294"/>
      <c r="S107" s="294"/>
      <c r="T107" s="294"/>
      <c r="U107" s="294"/>
      <c r="V107" s="294"/>
      <c r="W107" s="294"/>
      <c r="X107" s="294"/>
      <c r="Y107" s="294"/>
    </row>
    <row r="108" ht="27" customHeight="1" spans="1:25">
      <c r="A108" s="294"/>
      <c r="B108" s="30">
        <v>10</v>
      </c>
      <c r="C108" s="553" t="s">
        <v>1058</v>
      </c>
      <c r="D108" s="52" t="s">
        <v>1059</v>
      </c>
      <c r="E108" s="52" t="s">
        <v>1060</v>
      </c>
      <c r="F108" s="982"/>
      <c r="G108" s="982"/>
      <c r="H108" s="982"/>
      <c r="I108" s="982"/>
      <c r="K108" s="294"/>
      <c r="L108" s="294"/>
      <c r="M108" s="294"/>
      <c r="N108" s="294"/>
      <c r="O108" s="294"/>
      <c r="P108" s="294"/>
      <c r="Q108" s="294"/>
      <c r="R108" s="294"/>
      <c r="S108" s="294"/>
      <c r="T108" s="294"/>
      <c r="U108" s="294"/>
      <c r="V108" s="294"/>
      <c r="W108" s="294"/>
      <c r="X108" s="294"/>
      <c r="Y108" s="294"/>
    </row>
    <row r="109" ht="27" customHeight="1" spans="1:25">
      <c r="A109" s="294"/>
      <c r="B109" s="87">
        <v>11</v>
      </c>
      <c r="C109" s="552" t="s">
        <v>1061</v>
      </c>
      <c r="D109" s="101" t="s">
        <v>1062</v>
      </c>
      <c r="E109" s="101" t="s">
        <v>1063</v>
      </c>
      <c r="F109" s="982"/>
      <c r="G109" s="982"/>
      <c r="H109" s="982"/>
      <c r="I109" s="982"/>
      <c r="K109" s="294"/>
      <c r="L109" s="294"/>
      <c r="M109" s="294"/>
      <c r="N109" s="294"/>
      <c r="O109" s="294"/>
      <c r="P109" s="294"/>
      <c r="Q109" s="294"/>
      <c r="R109" s="294"/>
      <c r="S109" s="294"/>
      <c r="T109" s="294"/>
      <c r="U109" s="294"/>
      <c r="V109" s="294"/>
      <c r="W109" s="294"/>
      <c r="X109" s="294"/>
      <c r="Y109" s="294"/>
    </row>
    <row r="110" ht="36.75" customHeight="1" spans="1:25">
      <c r="A110" s="294"/>
      <c r="B110" s="30">
        <v>12</v>
      </c>
      <c r="C110" s="553" t="s">
        <v>1064</v>
      </c>
      <c r="D110" s="52" t="s">
        <v>1065</v>
      </c>
      <c r="E110" s="52" t="s">
        <v>1066</v>
      </c>
      <c r="F110" s="982"/>
      <c r="G110" s="982"/>
      <c r="H110" s="982"/>
      <c r="I110" s="982"/>
      <c r="K110" s="294"/>
      <c r="L110" s="294"/>
      <c r="M110" s="294"/>
      <c r="N110" s="294"/>
      <c r="O110" s="294"/>
      <c r="P110" s="294"/>
      <c r="Q110" s="294"/>
      <c r="R110" s="294"/>
      <c r="S110" s="294"/>
      <c r="T110" s="294"/>
      <c r="U110" s="294"/>
      <c r="V110" s="294"/>
      <c r="W110" s="294"/>
      <c r="X110" s="294"/>
      <c r="Y110" s="294"/>
    </row>
    <row r="111" ht="36.75" customHeight="1" spans="1:25">
      <c r="A111" s="294"/>
      <c r="B111" s="87">
        <v>13</v>
      </c>
      <c r="C111" s="552" t="s">
        <v>1067</v>
      </c>
      <c r="D111" s="101" t="s">
        <v>1068</v>
      </c>
      <c r="E111" s="101" t="s">
        <v>1069</v>
      </c>
      <c r="F111" s="982"/>
      <c r="G111" s="982"/>
      <c r="H111" s="982"/>
      <c r="I111" s="982"/>
      <c r="K111" s="294"/>
      <c r="L111" s="294"/>
      <c r="M111" s="294"/>
      <c r="N111" s="294"/>
      <c r="O111" s="294"/>
      <c r="P111" s="294"/>
      <c r="Q111" s="294"/>
      <c r="R111" s="294"/>
      <c r="S111" s="294"/>
      <c r="T111" s="294"/>
      <c r="U111" s="294"/>
      <c r="V111" s="294"/>
      <c r="W111" s="294"/>
      <c r="X111" s="294"/>
      <c r="Y111" s="294"/>
    </row>
    <row r="112" ht="36.75" customHeight="1" spans="1:25">
      <c r="A112" s="294"/>
      <c r="B112" s="30">
        <v>14</v>
      </c>
      <c r="C112" s="553" t="s">
        <v>133</v>
      </c>
      <c r="D112" s="52" t="s">
        <v>477</v>
      </c>
      <c r="E112" s="52" t="s">
        <v>1070</v>
      </c>
      <c r="F112" s="982"/>
      <c r="G112" s="982"/>
      <c r="H112" s="982"/>
      <c r="I112" s="982"/>
      <c r="K112" s="294"/>
      <c r="L112" s="294"/>
      <c r="M112" s="294"/>
      <c r="N112" s="294"/>
      <c r="O112" s="294"/>
      <c r="P112" s="294"/>
      <c r="Q112" s="294"/>
      <c r="R112" s="294"/>
      <c r="S112" s="294"/>
      <c r="T112" s="294"/>
      <c r="U112" s="294"/>
      <c r="V112" s="294"/>
      <c r="W112" s="294"/>
      <c r="X112" s="294"/>
      <c r="Y112" s="294"/>
    </row>
    <row r="113" ht="36.75" customHeight="1" spans="1:25">
      <c r="A113" s="294"/>
      <c r="B113" s="87">
        <v>15</v>
      </c>
      <c r="C113" s="552" t="s">
        <v>1071</v>
      </c>
      <c r="D113" s="101" t="s">
        <v>1072</v>
      </c>
      <c r="E113" s="101" t="s">
        <v>1073</v>
      </c>
      <c r="F113" s="982"/>
      <c r="G113" s="982"/>
      <c r="H113" s="982"/>
      <c r="I113" s="982"/>
      <c r="K113" s="294"/>
      <c r="L113" s="294"/>
      <c r="M113" s="294"/>
      <c r="N113" s="294"/>
      <c r="O113" s="294"/>
      <c r="P113" s="294"/>
      <c r="Q113" s="294"/>
      <c r="R113" s="294"/>
      <c r="S113" s="294"/>
      <c r="T113" s="294"/>
      <c r="U113" s="294"/>
      <c r="V113" s="294"/>
      <c r="W113" s="294"/>
      <c r="X113" s="294"/>
      <c r="Y113" s="294"/>
    </row>
    <row r="114" ht="36.75" customHeight="1" spans="1:25">
      <c r="A114" s="294"/>
      <c r="B114" s="30">
        <v>16</v>
      </c>
      <c r="C114" s="553" t="s">
        <v>1074</v>
      </c>
      <c r="D114" s="52" t="s">
        <v>1075</v>
      </c>
      <c r="E114" s="52" t="s">
        <v>1076</v>
      </c>
      <c r="F114" s="982"/>
      <c r="G114" s="982"/>
      <c r="H114" s="982"/>
      <c r="I114" s="982"/>
      <c r="K114" s="294"/>
      <c r="L114" s="294"/>
      <c r="M114" s="294"/>
      <c r="N114" s="294"/>
      <c r="O114" s="294"/>
      <c r="P114" s="294"/>
      <c r="Q114" s="294"/>
      <c r="R114" s="294"/>
      <c r="S114" s="294"/>
      <c r="T114" s="294"/>
      <c r="U114" s="294"/>
      <c r="V114" s="294"/>
      <c r="W114" s="294"/>
      <c r="X114" s="294"/>
      <c r="Y114" s="294"/>
    </row>
    <row r="115" ht="36.75" customHeight="1" spans="1:25">
      <c r="A115" s="294"/>
      <c r="B115" s="87">
        <v>17</v>
      </c>
      <c r="C115" s="552" t="s">
        <v>1077</v>
      </c>
      <c r="D115" s="101" t="s">
        <v>1078</v>
      </c>
      <c r="E115" s="101" t="s">
        <v>1079</v>
      </c>
      <c r="F115" s="982"/>
      <c r="G115" s="982"/>
      <c r="H115" s="982"/>
      <c r="I115" s="982"/>
      <c r="K115" s="294"/>
      <c r="L115" s="294"/>
      <c r="M115" s="294"/>
      <c r="N115" s="294"/>
      <c r="O115" s="294"/>
      <c r="P115" s="294"/>
      <c r="Q115" s="294"/>
      <c r="R115" s="294"/>
      <c r="S115" s="294"/>
      <c r="T115" s="294"/>
      <c r="U115" s="294"/>
      <c r="V115" s="294"/>
      <c r="W115" s="294"/>
      <c r="X115" s="294"/>
      <c r="Y115" s="294"/>
    </row>
    <row r="116" ht="36.75" customHeight="1" spans="1:25">
      <c r="A116" s="294"/>
      <c r="B116" s="30">
        <v>18</v>
      </c>
      <c r="C116" s="553" t="s">
        <v>1080</v>
      </c>
      <c r="D116" s="52" t="s">
        <v>1081</v>
      </c>
      <c r="E116" s="52" t="s">
        <v>1082</v>
      </c>
      <c r="F116" s="982"/>
      <c r="G116" s="982"/>
      <c r="H116" s="982"/>
      <c r="I116" s="982"/>
      <c r="K116" s="294"/>
      <c r="L116" s="294"/>
      <c r="M116" s="294"/>
      <c r="N116" s="294"/>
      <c r="O116" s="294"/>
      <c r="P116" s="294"/>
      <c r="Q116" s="294"/>
      <c r="R116" s="294"/>
      <c r="S116" s="294"/>
      <c r="T116" s="294"/>
      <c r="U116" s="294"/>
      <c r="V116" s="294"/>
      <c r="W116" s="294"/>
      <c r="X116" s="294"/>
      <c r="Y116" s="294"/>
    </row>
    <row r="117" ht="36.75" customHeight="1" spans="1:25">
      <c r="A117" s="294"/>
      <c r="B117" s="87">
        <v>19</v>
      </c>
      <c r="C117" s="552" t="s">
        <v>1083</v>
      </c>
      <c r="D117" s="101" t="s">
        <v>1084</v>
      </c>
      <c r="E117" s="101" t="s">
        <v>1085</v>
      </c>
      <c r="F117" s="982"/>
      <c r="G117" s="982"/>
      <c r="H117" s="982"/>
      <c r="I117" s="982"/>
      <c r="K117" s="294"/>
      <c r="L117" s="294"/>
      <c r="M117" s="294"/>
      <c r="N117" s="294"/>
      <c r="O117" s="294"/>
      <c r="P117" s="294"/>
      <c r="Q117" s="294"/>
      <c r="R117" s="294"/>
      <c r="S117" s="294"/>
      <c r="T117" s="294"/>
      <c r="U117" s="294"/>
      <c r="V117" s="294"/>
      <c r="W117" s="294"/>
      <c r="X117" s="294"/>
      <c r="Y117" s="294"/>
    </row>
    <row r="118" ht="36.75" customHeight="1" spans="1:25">
      <c r="A118" s="294"/>
      <c r="B118" s="30">
        <v>20</v>
      </c>
      <c r="C118" s="553" t="s">
        <v>1086</v>
      </c>
      <c r="D118" s="52" t="s">
        <v>1087</v>
      </c>
      <c r="E118" s="52" t="s">
        <v>1088</v>
      </c>
      <c r="F118" s="982"/>
      <c r="G118" s="982"/>
      <c r="H118" s="982"/>
      <c r="I118" s="982"/>
      <c r="K118" s="294"/>
      <c r="L118" s="294"/>
      <c r="M118" s="294"/>
      <c r="N118" s="294"/>
      <c r="O118" s="294"/>
      <c r="P118" s="294"/>
      <c r="Q118" s="294"/>
      <c r="R118" s="294"/>
      <c r="S118" s="294"/>
      <c r="T118" s="294"/>
      <c r="U118" s="294"/>
      <c r="V118" s="294"/>
      <c r="W118" s="294"/>
      <c r="X118" s="294"/>
      <c r="Y118" s="294"/>
    </row>
    <row r="119" ht="36.75" customHeight="1" spans="1:25">
      <c r="A119" s="294"/>
      <c r="B119" s="87">
        <v>21</v>
      </c>
      <c r="C119" s="552" t="s">
        <v>1089</v>
      </c>
      <c r="D119" s="101" t="s">
        <v>1090</v>
      </c>
      <c r="E119" s="101" t="s">
        <v>1091</v>
      </c>
      <c r="F119" s="982"/>
      <c r="G119" s="982"/>
      <c r="H119" s="982"/>
      <c r="I119" s="982"/>
      <c r="K119" s="294"/>
      <c r="L119" s="294"/>
      <c r="M119" s="294"/>
      <c r="N119" s="294"/>
      <c r="O119" s="294"/>
      <c r="P119" s="294"/>
      <c r="Q119" s="294"/>
      <c r="R119" s="294"/>
      <c r="S119" s="294"/>
      <c r="T119" s="294"/>
      <c r="U119" s="294"/>
      <c r="V119" s="294"/>
      <c r="W119" s="294"/>
      <c r="X119" s="294"/>
      <c r="Y119" s="294"/>
    </row>
    <row r="120" ht="36.75" customHeight="1" spans="1:25">
      <c r="A120" s="294"/>
      <c r="B120" s="30">
        <v>22</v>
      </c>
      <c r="C120" s="553" t="s">
        <v>1092</v>
      </c>
      <c r="D120" s="52" t="s">
        <v>1093</v>
      </c>
      <c r="E120" s="52" t="s">
        <v>1094</v>
      </c>
      <c r="F120" s="982"/>
      <c r="G120" s="982"/>
      <c r="H120" s="982"/>
      <c r="I120" s="982"/>
      <c r="K120" s="294"/>
      <c r="L120" s="294"/>
      <c r="M120" s="294"/>
      <c r="N120" s="294"/>
      <c r="O120" s="294"/>
      <c r="P120" s="294"/>
      <c r="Q120" s="294"/>
      <c r="R120" s="294"/>
      <c r="S120" s="294"/>
      <c r="T120" s="294"/>
      <c r="U120" s="294"/>
      <c r="V120" s="294"/>
      <c r="W120" s="294"/>
      <c r="X120" s="294"/>
      <c r="Y120" s="294"/>
    </row>
    <row r="121" ht="36.75" customHeight="1" spans="1:25">
      <c r="A121" s="294"/>
      <c r="B121" s="87">
        <v>23</v>
      </c>
      <c r="C121" s="552" t="s">
        <v>1095</v>
      </c>
      <c r="D121" s="101" t="s">
        <v>1096</v>
      </c>
      <c r="E121" s="101" t="s">
        <v>1097</v>
      </c>
      <c r="F121" s="982"/>
      <c r="G121" s="982"/>
      <c r="H121" s="982"/>
      <c r="I121" s="982"/>
      <c r="K121" s="294"/>
      <c r="L121" s="294"/>
      <c r="M121" s="294"/>
      <c r="N121" s="294"/>
      <c r="O121" s="294"/>
      <c r="P121" s="294"/>
      <c r="Q121" s="294"/>
      <c r="R121" s="294"/>
      <c r="S121" s="294"/>
      <c r="T121" s="294"/>
      <c r="U121" s="294"/>
      <c r="V121" s="294"/>
      <c r="W121" s="294"/>
      <c r="X121" s="294"/>
      <c r="Y121" s="294"/>
    </row>
    <row r="122" ht="36.75" customHeight="1" spans="1:25">
      <c r="A122" s="294"/>
      <c r="B122" s="30">
        <v>24</v>
      </c>
      <c r="C122" s="553" t="s">
        <v>1098</v>
      </c>
      <c r="D122" s="52" t="s">
        <v>1099</v>
      </c>
      <c r="E122" s="52" t="s">
        <v>1100</v>
      </c>
      <c r="F122" s="982"/>
      <c r="G122" s="982"/>
      <c r="H122" s="982"/>
      <c r="I122" s="982"/>
      <c r="K122" s="294"/>
      <c r="L122" s="294"/>
      <c r="M122" s="294"/>
      <c r="N122" s="294"/>
      <c r="O122" s="294"/>
      <c r="P122" s="294"/>
      <c r="Q122" s="294"/>
      <c r="R122" s="294"/>
      <c r="S122" s="294"/>
      <c r="T122" s="294"/>
      <c r="U122" s="294"/>
      <c r="V122" s="294"/>
      <c r="W122" s="294"/>
      <c r="X122" s="294"/>
      <c r="Y122" s="294"/>
    </row>
    <row r="123" ht="14.25" spans="1:25">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row>
    <row r="124" ht="14.25" spans="1:25">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row>
    <row r="125" ht="14.25" spans="1:25">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row>
    <row r="126" ht="14.25" spans="1:25">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row>
    <row r="127" ht="14.25" spans="1:25">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row>
    <row r="128" ht="14.25" spans="1:25">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row>
    <row r="129" ht="14.25" spans="1:25">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row>
    <row r="130" ht="14.25" spans="1:25">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row>
    <row r="131" ht="14.25" spans="1:25">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row>
    <row r="132" ht="14.25" spans="1:25">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row>
    <row r="133" ht="14.25" spans="1:25">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row>
    <row r="134" ht="14.25" spans="1:25">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row>
    <row r="135" ht="14.25" spans="1:25">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row>
    <row r="136" ht="14.25" spans="1:25">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row>
    <row r="137" ht="14.25" spans="1:25">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row>
    <row r="138" ht="14.25" spans="1:25">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row>
    <row r="139" ht="14.25" spans="1:25">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row>
    <row r="140" ht="14.25" spans="1:25">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row>
    <row r="141" ht="14.25" spans="1:25">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row>
    <row r="142" ht="14.25" spans="1:25">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row>
    <row r="143" ht="14.25" spans="1:25">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row>
    <row r="144" ht="14.25" spans="1:25">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row>
    <row r="145" ht="14.25" spans="1:25">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row>
    <row r="146" ht="14.25" spans="1:25">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row>
    <row r="147" ht="14.25" spans="1:25">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row>
    <row r="148" ht="14.25" spans="1:25">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row>
    <row r="149" ht="14.25" spans="1:25">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row>
    <row r="150" ht="14.25" spans="1:25">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row>
    <row r="151" ht="14.25" spans="1:25">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row>
    <row r="152" ht="14.25" spans="1:25">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row>
    <row r="153" ht="14.25" spans="1:25">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row>
    <row r="154" ht="14.25" spans="1:25">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row>
    <row r="155" ht="14.25" spans="1:25">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row>
    <row r="156" ht="14.25" spans="1:25">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row>
    <row r="157" ht="14.25" spans="1:25">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row>
    <row r="158" ht="14.25" spans="1:25">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row>
    <row r="159" ht="14.25" spans="1:25">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row>
    <row r="160" ht="14.25" spans="1:25">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row>
    <row r="161" ht="14.25" spans="1:25">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row>
    <row r="162" ht="14.25" spans="1:25">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row>
    <row r="163" ht="14.25" spans="1:25">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row>
    <row r="164" ht="14.25" spans="1:25">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row>
    <row r="165" ht="14.25" spans="1:25">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row>
    <row r="166" ht="14.25" spans="1:25">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row>
    <row r="167" ht="14.25" spans="1:25">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row>
    <row r="168" ht="14.25" spans="1:25">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row>
    <row r="169" ht="14.25" spans="1:25">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row>
    <row r="170" ht="14.25" spans="1:25">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row>
    <row r="171" ht="14.25" spans="1:25">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row>
    <row r="172" ht="14.25" spans="1:25">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row>
    <row r="173" ht="14.25" spans="1:25">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row>
    <row r="174" ht="14.25" spans="1:25">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row>
    <row r="175" ht="14.25" spans="1:25">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row>
    <row r="176" ht="14.25" spans="1:25">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row>
    <row r="177" ht="14.25" spans="1:25">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row>
    <row r="178" ht="14.25" spans="1:25">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row>
    <row r="179" ht="14.25" spans="1:25">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row>
    <row r="180" ht="14.25" spans="1:25">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row>
    <row r="181" ht="14.25" spans="1:25">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row>
    <row r="182" ht="14.25" spans="1:25">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row>
    <row r="183" ht="14.25" spans="1:25">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row>
    <row r="184" ht="14.25" spans="1:25">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row>
    <row r="185" ht="14.25" spans="1:25">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row>
    <row r="186" ht="14.25" spans="1:25">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row>
    <row r="187" ht="14.25" spans="1:25">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row>
    <row r="188" ht="14.25" spans="1:25">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row>
    <row r="189" ht="14.25" spans="1:25">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row>
    <row r="190" ht="14.25" spans="1:25">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row>
    <row r="191" ht="14.25" spans="1:25">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row>
    <row r="192" ht="14.25" spans="1:25">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row>
    <row r="193" ht="14.25" spans="1:25">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row>
    <row r="194" ht="14.25" spans="1:25">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row>
    <row r="195" ht="14.25" spans="1:25">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row>
    <row r="196" ht="14.25" spans="1:25">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row>
    <row r="197" ht="14.25" spans="1:25">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row>
    <row r="198" ht="14.25" spans="1:25">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row>
    <row r="199" ht="14.25" spans="1:25">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row>
    <row r="200" ht="14.25" spans="1:25">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row>
    <row r="201" ht="14.25" spans="1:25">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row>
    <row r="202" ht="14.25" spans="1:25">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row>
    <row r="203" ht="14.25" spans="1:25">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row>
    <row r="204" ht="14.25" spans="1:25">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row>
    <row r="205" ht="14.25" spans="1:25">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row>
    <row r="206" ht="14.25" spans="1:25">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row>
    <row r="207" ht="14.25" spans="1:25">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row>
    <row r="208" ht="14.25" spans="1:25">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row>
    <row r="209" ht="14.25" spans="1:25">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row>
    <row r="210" ht="14.25" spans="1:25">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row>
    <row r="211" ht="14.25" spans="1:25">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row>
    <row r="212" ht="14.25" spans="1:25">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row>
    <row r="213" ht="14.25" spans="1:25">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row>
    <row r="214" ht="14.25" spans="1:25">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row>
    <row r="215" ht="14.25" spans="1:25">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row>
    <row r="216" ht="14.25" spans="1:25">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row>
    <row r="217" ht="14.25" spans="1:25">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row>
    <row r="218" ht="14.25" spans="1:25">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row>
    <row r="219" ht="14.25" spans="1:25">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row>
    <row r="220" ht="14.25" spans="1:25">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row>
    <row r="221" ht="14.25" spans="1:25">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row>
    <row r="222" ht="14.25" spans="1:25">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row>
    <row r="223" ht="14.25" spans="1:25">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row>
    <row r="224" ht="14.25" spans="1:25">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row>
    <row r="225" ht="14.25" spans="1:25">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row>
    <row r="226" ht="14.25" spans="1:25">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row>
    <row r="227" ht="14.25" spans="1:25">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row>
    <row r="228" ht="14.25" spans="1:25">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row>
    <row r="229" ht="14.25" spans="1:25">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row>
    <row r="230" ht="14.25" spans="1:25">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row>
    <row r="231" ht="14.25" spans="1:25">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row>
    <row r="232" ht="14.25" spans="1:25">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row>
    <row r="233" ht="14.25" spans="1:25">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row>
    <row r="234" ht="14.25" spans="1:25">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row>
    <row r="235" ht="14.25" spans="1:25">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row>
    <row r="236" ht="14.25" spans="1:25">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row>
    <row r="237" ht="14.25" spans="1:25">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row>
    <row r="238" ht="14.25" spans="1:25">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row>
    <row r="239" ht="14.25" spans="1:25">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row>
    <row r="240" ht="14.25" spans="1:25">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row>
    <row r="241" ht="14.25" spans="1:25">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row>
    <row r="242" ht="14.25" spans="1:25">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row>
    <row r="243" ht="14.25" spans="1:25">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row>
    <row r="244" ht="14.25" spans="1:25">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row>
    <row r="245" ht="14.25" spans="1:25">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row>
    <row r="246" ht="14.25" spans="1:25">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row>
    <row r="247" ht="14.25" spans="1:25">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row>
    <row r="248" ht="14.25" spans="1:25">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row>
    <row r="249" ht="14.25" spans="1:25">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row>
    <row r="250" ht="14.25" spans="1:25">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row>
    <row r="251" ht="14.25" spans="1:25">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row>
    <row r="252" ht="14.25" spans="1:25">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row>
    <row r="253" ht="14.25" spans="1:25">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row>
    <row r="254" ht="14.25" spans="1:25">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row>
    <row r="255" ht="14.25" spans="1:25">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row>
    <row r="256" ht="14.25" spans="1:25">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row>
    <row r="257" ht="14.25" spans="1:25">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row>
    <row r="258" ht="14.25" spans="1:25">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row>
    <row r="259" ht="14.25" spans="1:25">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row>
    <row r="260" ht="14.25" spans="1:25">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row>
    <row r="261" ht="14.25" spans="1:25">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row>
    <row r="262" ht="14.25" spans="1:25">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row>
    <row r="263" ht="14.25" spans="1:25">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row>
    <row r="264" ht="14.25" spans="1:25">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row>
    <row r="265" ht="14.25" spans="1:25">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row>
    <row r="266" ht="14.25" spans="1:25">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row>
    <row r="267" ht="14.25" spans="1:25">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row>
    <row r="268" ht="14.25" spans="1:25">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row>
    <row r="269" ht="14.25" spans="1:25">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row>
    <row r="270" ht="14.25" spans="1:25">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row>
    <row r="271" ht="14.25" spans="1:25">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row>
    <row r="272" ht="14.25" spans="1:25">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row>
    <row r="273" ht="14.25" spans="1:25">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row>
    <row r="274" ht="14.25" spans="1:25">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row>
    <row r="275" ht="14.25" spans="1:25">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row>
    <row r="276" ht="14.25" spans="1:25">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row>
    <row r="277" ht="14.25" spans="1:25">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row>
    <row r="278" ht="14.25" spans="1:25">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row>
    <row r="279" ht="14.25" spans="1:25">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row>
    <row r="280" ht="14.25" spans="1:25">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row>
    <row r="281" ht="14.25" spans="1:25">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row>
    <row r="282" ht="14.25" spans="1:25">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row>
    <row r="283" ht="14.25" spans="1:25">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row>
    <row r="284" ht="14.25" spans="1:25">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row>
    <row r="285" ht="14.25" spans="1:25">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row>
    <row r="286" ht="14.25" spans="1:25">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row>
    <row r="287" ht="14.25" spans="1:25">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row>
    <row r="288" ht="14.25" spans="1:25">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row>
    <row r="289" ht="14.25" spans="1:25">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row>
    <row r="290" ht="14.25" spans="1:25">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row>
    <row r="291" ht="14.25" spans="1:25">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row>
    <row r="292" ht="14.25" spans="1:25">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row>
    <row r="293" ht="14.25" spans="1:25">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row>
    <row r="294" ht="14.25" spans="1:25">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row>
    <row r="295" ht="14.25" spans="1:25">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row>
    <row r="296" ht="14.25" spans="1:25">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row>
    <row r="297" ht="14.25" spans="1:25">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row>
    <row r="298" ht="14.25" spans="1:25">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row>
    <row r="299" ht="14.25" spans="1:25">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row>
    <row r="300" ht="14.25" spans="1:25">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row>
    <row r="301" ht="14.25" spans="1:25">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row>
    <row r="302" ht="14.25" spans="1:25">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row>
    <row r="303" ht="14.25" spans="1:25">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row>
    <row r="304" ht="14.25" spans="1:25">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row>
    <row r="305" ht="14.25" spans="1:25">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row>
    <row r="306" ht="14.25" spans="1:25">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row>
    <row r="307" ht="14.25" spans="1:25">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row>
    <row r="308" ht="14.25" spans="1:25">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row>
    <row r="309" ht="14.25" spans="1:25">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row>
    <row r="310" ht="14.25" spans="1:25">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row>
    <row r="311" ht="14.25" spans="1:25">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row>
    <row r="312" ht="14.25" spans="1:25">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row>
    <row r="313" ht="14.25" spans="1:25">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row>
    <row r="314" ht="14.25" spans="1:25">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row>
    <row r="315" ht="14.25" spans="1:25">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row>
    <row r="316" ht="14.25" spans="1:25">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row>
    <row r="317" ht="14.25" spans="1:25">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row>
    <row r="318" ht="14.25" spans="1:25">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row>
    <row r="319" ht="14.25" spans="1:25">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row>
    <row r="320" ht="14.25" spans="1:25">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row>
    <row r="321" ht="14.25" spans="1:25">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row>
    <row r="322" ht="14.25" spans="1:25">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row>
    <row r="323" ht="14.25" spans="1:25">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row>
    <row r="324" ht="14.25" spans="1:25">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row>
    <row r="325" ht="14.25" spans="1:25">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row>
    <row r="326" ht="14.25" spans="1:25">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row>
    <row r="327" ht="14.25" spans="1:25">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row>
    <row r="328" ht="14.25" spans="1:25">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row>
    <row r="329" ht="14.25" spans="1:25">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row>
    <row r="330" ht="14.25" spans="1:25">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row>
    <row r="331" ht="14.25" spans="1:25">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row>
    <row r="332" ht="14.25" spans="1:25">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row>
    <row r="333" ht="14.25" spans="1:25">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row>
    <row r="334" ht="14.25" spans="1:25">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row>
    <row r="335" ht="14.25" spans="1:25">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row>
    <row r="336" ht="14.25" spans="1:25">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row>
    <row r="337" ht="14.25" spans="1:25">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row>
    <row r="338" ht="14.25" spans="1:25">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row>
    <row r="339" ht="14.25" spans="1:25">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row>
    <row r="340" ht="14.25" spans="1:25">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row>
    <row r="341" ht="14.25" spans="1:25">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row>
    <row r="342" ht="14.25" spans="1:25">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row>
    <row r="343" ht="14.25" spans="1:25">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row>
    <row r="344" ht="14.25" spans="1:25">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row>
    <row r="345" ht="14.25" spans="1:25">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row>
    <row r="346" ht="14.25" spans="1:25">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row>
    <row r="347" ht="14.25" spans="1:25">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row>
    <row r="348" ht="14.25" spans="1:25">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row>
    <row r="349" ht="14.25" spans="1:25">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row>
    <row r="350" ht="14.25" spans="1:25">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row>
    <row r="351" ht="14.25" spans="1:25">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row>
    <row r="352" ht="14.25" spans="1:25">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row>
    <row r="353" ht="14.25" spans="1:25">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row>
    <row r="354" ht="14.25" spans="1:25">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row>
    <row r="355" ht="14.25" spans="1:25">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row>
    <row r="356" ht="14.25" spans="1:25">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row>
    <row r="357" ht="14.25" spans="1:25">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row>
    <row r="358" ht="14.25" spans="1:25">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row>
    <row r="359" ht="14.25" spans="1:25">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row>
    <row r="360" ht="14.25" spans="1:25">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row>
    <row r="361" ht="14.25" spans="1:25">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row>
    <row r="362" ht="14.25" spans="1:25">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row>
    <row r="363" ht="14.25" spans="1:25">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row>
    <row r="364" ht="14.25" spans="1:25">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row>
    <row r="365" ht="14.25" spans="1:25">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row>
    <row r="366" ht="14.25" spans="1:25">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row>
    <row r="367" ht="14.25" spans="1:25">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row>
    <row r="368" ht="14.25" spans="1:25">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row>
    <row r="369" ht="14.25" spans="1:25">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row>
    <row r="370" ht="14.25" spans="1:25">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row>
    <row r="371" ht="14.25" spans="1:25">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row>
    <row r="372" ht="14.25" spans="1:25">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row>
    <row r="373" ht="14.25" spans="1:25">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row>
    <row r="374" ht="14.25" spans="1:25">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row>
    <row r="375" ht="14.25" spans="1:25">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row>
    <row r="376" ht="14.25" spans="1:25">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row>
    <row r="377" ht="14.25" spans="1:25">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row>
    <row r="378" ht="14.25" spans="1:25">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row>
    <row r="379" ht="14.25" spans="1:25">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row>
    <row r="380" ht="14.25" spans="1:25">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row>
    <row r="381" ht="14.25" spans="1:25">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row>
    <row r="382" ht="14.25" spans="1:25">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row>
    <row r="383" ht="14.25" spans="1:25">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row>
    <row r="384" ht="14.25" spans="1:25">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row>
    <row r="385" ht="14.25" spans="1:25">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row>
    <row r="386" ht="14.25" spans="1:25">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row>
    <row r="387" ht="14.25" spans="1:25">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row>
    <row r="388" ht="14.25" spans="1:25">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row>
    <row r="389" ht="14.25" spans="1:25">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row>
    <row r="390" ht="14.25" spans="1:25">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row>
    <row r="391" ht="14.25" spans="1:25">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row>
    <row r="392" ht="14.25" spans="1:25">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row>
    <row r="393" ht="14.25" spans="1:25">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row>
    <row r="394" ht="14.25" spans="1:25">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row>
    <row r="395" ht="14.25" spans="1:25">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row>
    <row r="396" ht="14.25" spans="1:25">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row>
    <row r="397" ht="14.25" spans="1:25">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row>
    <row r="398" ht="14.25" spans="1:25">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row>
    <row r="399" ht="14.25" spans="1:25">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row>
    <row r="400" ht="14.25" spans="1:25">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row>
    <row r="401" ht="14.25" spans="1:25">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row>
    <row r="402" ht="14.25" spans="1:25">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row>
    <row r="403" ht="14.25" spans="1:25">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row>
    <row r="404" ht="14.25" spans="1:25">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row>
    <row r="405" ht="14.25" spans="1:25">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row>
    <row r="406" ht="14.25" spans="1:25">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row>
    <row r="407" ht="14.25" spans="1:25">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row>
    <row r="408" ht="14.25" spans="1:25">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row>
    <row r="409" ht="14.25" spans="1:25">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row>
    <row r="410" ht="14.25" spans="1:25">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row>
    <row r="411" ht="14.25" spans="1:25">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row>
    <row r="412" ht="14.25" spans="1:25">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row>
    <row r="413" ht="14.25" spans="1:25">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row>
    <row r="414" ht="14.25" spans="1:25">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row>
    <row r="415" ht="14.25" spans="1:25">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row>
    <row r="416" ht="14.25" spans="1:25">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row>
    <row r="417" ht="14.25" spans="1:25">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row>
    <row r="418" ht="14.25" spans="1:25">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row>
    <row r="419" ht="14.25" spans="1:25">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row>
    <row r="420" ht="14.25" spans="1:25">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row>
    <row r="421" ht="14.25" spans="1:25">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row>
    <row r="422" ht="14.25" spans="1:25">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row>
    <row r="423" ht="14.25" spans="1:25">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row>
    <row r="424" ht="14.25" spans="1:25">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row>
    <row r="425" ht="14.25" spans="1:25">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row>
    <row r="426" ht="14.25" spans="1:25">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row>
    <row r="427" ht="14.25" spans="1:25">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row>
    <row r="428" ht="14.25" spans="1:25">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row>
    <row r="429" ht="14.25" spans="1:25">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row>
    <row r="430" ht="14.25" spans="1:25">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row>
    <row r="431" ht="14.25" spans="1:25">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row>
    <row r="432" ht="14.25" spans="1:25">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row>
    <row r="433" ht="14.25" spans="1:25">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row>
    <row r="434" ht="14.25" spans="1:25">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row>
    <row r="435" ht="14.25" spans="1:25">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row>
    <row r="436" ht="14.25" spans="1:25">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row>
    <row r="437" ht="14.25" spans="1:25">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row>
    <row r="438" ht="14.25" spans="1:25">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row>
    <row r="439" ht="14.25" spans="1:25">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row>
    <row r="440" ht="14.25" spans="1:25">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row>
    <row r="441" ht="14.25" spans="1:25">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row>
    <row r="442" ht="14.25" spans="1:25">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row>
    <row r="443" ht="14.25" spans="1:25">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row>
    <row r="444" ht="14.25" spans="1:25">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row>
    <row r="445" ht="14.25" spans="1:25">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row>
    <row r="446" ht="14.25" spans="1:25">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row>
    <row r="447" ht="14.25" spans="1:25">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row>
    <row r="448" ht="14.25" spans="1:25">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row>
    <row r="449" ht="14.25" spans="1:25">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row>
    <row r="450" ht="14.25" spans="1:25">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row>
    <row r="451" ht="14.25" spans="1:25">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row>
    <row r="452" ht="14.25" spans="1:25">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row>
    <row r="453" ht="14.25" spans="1:25">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row>
    <row r="454" ht="14.25" spans="1:25">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row>
    <row r="455" ht="14.25" spans="1:25">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row>
    <row r="456" ht="14.25" spans="1:25">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row>
    <row r="457" ht="14.25" spans="1:25">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row>
    <row r="458" ht="14.25" spans="1:25">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row>
    <row r="459" ht="14.25" spans="1:25">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row>
    <row r="460" ht="14.25" spans="1:25">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row>
    <row r="461" ht="14.25" spans="1:25">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row>
    <row r="462" ht="14.25" spans="1:25">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row>
    <row r="463" ht="14.25" spans="1:25">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row>
    <row r="464" ht="14.25" spans="1:25">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row>
    <row r="465" ht="14.25" spans="1:25">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row>
    <row r="466" ht="14.25" spans="1:25">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row>
    <row r="467" ht="14.25" spans="1:25">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row>
    <row r="468" ht="14.25" spans="1:25">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row>
    <row r="469" ht="14.25" spans="1:25">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row>
    <row r="470" ht="14.25" spans="1:25">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row>
    <row r="471" ht="14.25" spans="1:25">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row>
    <row r="472" ht="14.25" spans="1:25">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row>
    <row r="473" ht="14.25" spans="1:25">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row>
    <row r="474" ht="14.25" spans="1:25">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row>
    <row r="475" ht="14.25" spans="1:25">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row>
    <row r="476" ht="14.25" spans="1:25">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row>
    <row r="477" ht="14.25" spans="1:25">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row>
    <row r="478" ht="14.25" spans="1:25">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row>
    <row r="479" ht="14.25" spans="1:25">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row>
    <row r="480" ht="14.25" spans="1:25">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row>
    <row r="481" ht="14.25" spans="1:25">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row>
    <row r="482" ht="14.25" spans="1:25">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row>
    <row r="483" ht="14.25" spans="1:25">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row>
    <row r="484" ht="14.25" spans="1:25">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row>
    <row r="485" ht="14.25" spans="1:25">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row>
    <row r="486" ht="14.25" spans="1:25">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row>
    <row r="487" ht="14.25" spans="1:25">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row>
    <row r="488" ht="14.25" spans="1:25">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row>
    <row r="489" ht="14.25" spans="1:25">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row>
    <row r="490" ht="14.25" spans="1:25">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row>
    <row r="491" ht="14.25" spans="1:25">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row>
    <row r="492" ht="14.25" spans="1:25">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row>
    <row r="493" ht="14.25" spans="1:25">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row>
    <row r="494" ht="14.25" spans="1:25">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row>
    <row r="495" ht="14.25" spans="1:25">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row>
    <row r="496" ht="14.25" spans="1:25">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row>
    <row r="497" ht="14.25" spans="1:25">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row>
    <row r="498" ht="14.25" spans="1:25">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row>
    <row r="499" ht="14.25" spans="1:25">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row>
    <row r="500" ht="14.25" spans="1:25">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row>
    <row r="501" ht="14.25" spans="1:25">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row>
    <row r="502" ht="14.25" spans="1:25">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row>
    <row r="503" ht="14.25" spans="1:25">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row>
    <row r="504" ht="14.25" spans="1:25">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row>
    <row r="505" ht="14.25" spans="1:25">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row>
    <row r="506" ht="14.25" spans="1:25">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row>
    <row r="507" ht="14.25" spans="1:25">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row>
    <row r="508" ht="14.25" spans="1:25">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row>
    <row r="509" ht="14.25" spans="1:25">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row>
    <row r="510" ht="14.25" spans="1:25">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row>
    <row r="511" ht="14.25" spans="1:25">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row>
    <row r="512" ht="14.25" spans="1:25">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row>
    <row r="513" ht="14.25" spans="1:25">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row>
    <row r="514" ht="14.25" spans="1:25">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row>
    <row r="515" ht="14.25" spans="1:25">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row>
    <row r="516" ht="14.25" spans="1:25">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row>
    <row r="517" ht="14.25" spans="1:25">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row>
    <row r="518" ht="14.25" spans="1:25">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row>
    <row r="519" ht="14.25" spans="1:25">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row>
    <row r="520" ht="14.25" spans="1:25">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row>
    <row r="521" ht="14.25" spans="1:25">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row>
    <row r="522" ht="14.25" spans="1:25">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row>
    <row r="523" ht="14.25" spans="1:25">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row>
    <row r="524" ht="14.25" spans="1:25">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row>
    <row r="525" ht="14.25" spans="1:25">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row>
    <row r="526" ht="14.25" spans="1:25">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row>
    <row r="527" ht="14.25" spans="1:25">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row>
    <row r="528" ht="14.25" spans="1:25">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row>
    <row r="529" ht="14.25" spans="1:25">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row>
    <row r="530" ht="14.25" spans="1:25">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row>
    <row r="531" ht="14.25" spans="1:25">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row>
    <row r="532" ht="14.25" spans="1:25">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row>
    <row r="533" ht="14.25" spans="1:25">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row>
    <row r="534" ht="14.25" spans="1:25">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row>
    <row r="535" ht="14.25" spans="1:25">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row>
    <row r="536" ht="14.25" spans="1:25">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row>
    <row r="537" ht="14.25" spans="1:25">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row>
    <row r="538" ht="14.25" spans="1:25">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row>
    <row r="539" ht="14.25" spans="1:25">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row>
    <row r="540" ht="14.25" spans="1:25">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row>
    <row r="541" ht="14.25" spans="1:25">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row>
    <row r="542" ht="14.25" spans="1:25">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row>
    <row r="543" ht="14.25" spans="1:25">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row>
    <row r="544" ht="14.25" spans="1:25">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row>
    <row r="545" ht="14.25" spans="1:25">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row>
    <row r="546" ht="14.25" spans="1:25">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row>
    <row r="547" ht="14.25" spans="1:25">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row>
    <row r="548" ht="14.25" spans="1:25">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row>
    <row r="549" ht="14.25" spans="1:25">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row>
    <row r="550" ht="14.25" spans="1:25">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row>
    <row r="551" ht="14.25" spans="1:25">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row>
    <row r="552" ht="14.25" spans="1:25">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row>
    <row r="553" ht="14.25" spans="1:25">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row>
    <row r="554" ht="14.25" spans="1:25">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row>
    <row r="555" ht="14.25" spans="1:25">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row>
    <row r="556" ht="14.25" spans="1:25">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row>
    <row r="557" ht="14.25" spans="1:25">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row>
    <row r="558" ht="14.25" spans="1:25">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row>
    <row r="559" ht="14.25" spans="1:25">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row>
    <row r="560" ht="14.25" spans="1:25">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row>
    <row r="561" ht="14.25" spans="1:25">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row>
    <row r="562" ht="14.25" spans="1:25">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row>
    <row r="563" ht="14.25" spans="1:25">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row>
    <row r="564" ht="14.25" spans="1:25">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row>
    <row r="565" ht="14.25" spans="1:25">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row>
    <row r="566" ht="14.25" spans="1:25">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row>
    <row r="567" ht="14.25" spans="1:25">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row>
    <row r="568" ht="14.25" spans="1:25">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row>
    <row r="569" ht="14.25" spans="1:25">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row>
    <row r="570" ht="14.25" spans="1:25">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row>
    <row r="571" ht="14.25" spans="1:25">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row>
    <row r="572" ht="14.25" spans="1:25">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row>
    <row r="573" ht="14.25" spans="1:25">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row>
    <row r="574" ht="14.25" spans="1:25">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row>
    <row r="575" ht="14.25" spans="1:25">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row>
    <row r="576" ht="14.25" spans="1:25">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row>
    <row r="577" ht="14.25" spans="1:25">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row>
    <row r="578" ht="14.25" spans="1:25">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row>
    <row r="579" ht="14.25" spans="1:25">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row>
    <row r="580" ht="14.25" spans="1:25">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row>
    <row r="581" ht="14.25" spans="1:25">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row>
    <row r="582" ht="14.25" spans="1:25">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row>
    <row r="583" ht="14.25" spans="1:25">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row>
    <row r="584" ht="14.25" spans="1:25">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row>
    <row r="585" ht="14.25" spans="1:25">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row>
    <row r="586" ht="14.25" spans="1:25">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row>
    <row r="587" ht="14.25" spans="1:25">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row>
    <row r="588" ht="14.25" spans="1:25">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row>
    <row r="589" ht="14.25" spans="1:25">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row>
    <row r="590" ht="14.25" spans="1:25">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row>
    <row r="591" ht="14.25" spans="1:25">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row>
    <row r="592" ht="14.25" spans="1:25">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row>
    <row r="593" ht="14.25" spans="1:25">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row>
    <row r="594" ht="14.25" spans="1:25">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row>
    <row r="595" ht="14.25" spans="1:25">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row>
    <row r="596" ht="14.25" spans="1:25">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row>
    <row r="597" ht="14.25" spans="1:25">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row>
    <row r="598" ht="14.25" spans="1:25">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row>
    <row r="599" ht="14.25" spans="1:25">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row>
    <row r="600" ht="14.25" spans="1:25">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row>
    <row r="601" ht="14.25" spans="1:25">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row>
    <row r="602" ht="14.25" spans="1:25">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row>
    <row r="603" ht="14.25" spans="1:25">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row>
    <row r="604" ht="14.25" spans="1:25">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row>
    <row r="605" ht="14.25" spans="1:25">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row>
    <row r="606" ht="14.25" spans="1:25">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row>
    <row r="607" ht="14.25" spans="1:25">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row>
    <row r="608" ht="14.25" spans="1:25">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row>
    <row r="609" ht="14.25" spans="1:25">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row>
    <row r="610" ht="14.25" spans="1:25">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row>
    <row r="611" ht="14.25" spans="1:25">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row>
    <row r="612" ht="14.25" spans="1:25">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row>
    <row r="613" ht="14.25" spans="1:25">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row>
    <row r="614" ht="14.25" spans="1:25">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row>
    <row r="615" ht="14.25" spans="1:25">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row>
    <row r="616" ht="14.25" spans="1:25">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row>
    <row r="617" ht="14.25" spans="1:25">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row>
    <row r="618" ht="14.25" spans="1:25">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row>
    <row r="619" ht="14.25" spans="1:25">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row>
    <row r="620" ht="14.25" spans="1:25">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row>
    <row r="621" ht="14.25" spans="1:25">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row>
    <row r="622" ht="14.25" spans="1:25">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row>
    <row r="623" ht="14.25" spans="1:25">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row>
    <row r="624" ht="14.25" spans="1:25">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row>
    <row r="625" ht="14.25" spans="1:25">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row>
    <row r="626" ht="14.25" spans="1:25">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row>
    <row r="627" ht="14.25" spans="1:25">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row>
    <row r="628" ht="14.25" spans="1:25">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row>
    <row r="629" ht="14.25" spans="1:25">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row>
    <row r="630" ht="14.25" spans="1:25">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row>
    <row r="631" ht="14.25" spans="1:25">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row>
    <row r="632" ht="14.25" spans="1:25">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row>
    <row r="633" ht="14.25" spans="1:25">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row>
    <row r="634" ht="14.25" spans="1:25">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row>
    <row r="635" ht="14.25" spans="1:25">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row>
    <row r="636" ht="14.25" spans="1:25">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row>
    <row r="637" ht="14.25" spans="1:25">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row>
    <row r="638" ht="14.25" spans="1:25">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row>
    <row r="639" ht="14.25" spans="1:25">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row>
    <row r="640" ht="14.25" spans="1:25">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row>
    <row r="641" ht="14.25" spans="1:25">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row>
    <row r="642" ht="14.25" spans="1:25">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row>
    <row r="643" ht="14.25" spans="1:25">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row>
    <row r="644" ht="14.25" spans="1:25">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row>
    <row r="645" ht="14.25" spans="1:25">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row>
    <row r="646" ht="14.25" spans="1:25">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row>
    <row r="647" ht="14.25" spans="1:25">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row>
    <row r="648" ht="14.25" spans="1:25">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row>
    <row r="649" ht="14.25" spans="1:25">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row>
    <row r="650" ht="14.25" spans="1:25">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row>
    <row r="651" ht="14.25" spans="1:25">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row>
    <row r="652" ht="14.25" spans="1:25">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row>
    <row r="653" ht="14.25" spans="1:25">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row>
    <row r="654" ht="14.25" spans="1:25">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row>
    <row r="655" ht="14.25" spans="1:25">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row>
    <row r="656" ht="14.25" spans="1:25">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row>
    <row r="657" ht="14.25" spans="1:25">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row>
    <row r="658" ht="14.25" spans="1:25">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row>
    <row r="659" ht="14.25" spans="1:25">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row>
    <row r="660" ht="14.25" spans="1:25">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row>
    <row r="661" ht="14.25" spans="1:25">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row>
    <row r="662" ht="14.25" spans="1:25">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row>
    <row r="663" ht="14.25" spans="1:25">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row>
    <row r="664" ht="14.25" spans="1:25">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row>
    <row r="665" ht="14.25" spans="1:25">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row>
    <row r="666" ht="14.25" spans="1:25">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row>
    <row r="667" ht="14.25" spans="1:25">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row>
    <row r="668" ht="14.25" spans="1:25">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row>
    <row r="669" ht="14.25" spans="1:25">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row>
    <row r="670" ht="14.25" spans="1:25">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row>
    <row r="671" ht="14.25" spans="1:25">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row>
    <row r="672" ht="14.25" spans="1:25">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row>
    <row r="673" ht="14.25" spans="1:25">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row>
    <row r="674" ht="14.25" spans="1:25">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row>
    <row r="675" ht="14.25" spans="1:25">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row>
    <row r="676" ht="14.25" spans="1:25">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row>
    <row r="677" ht="14.25" spans="1:25">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row>
    <row r="678" ht="14.25" spans="1:25">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row>
    <row r="679" ht="14.25" spans="1:25">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row>
    <row r="680" ht="14.25" spans="1:25">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row>
    <row r="681" ht="14.25" spans="1:25">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row>
    <row r="682" ht="14.25" spans="1:25">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row>
    <row r="683" ht="14.25" spans="1:25">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row>
    <row r="684" ht="14.25" spans="1:25">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row>
    <row r="685" ht="14.25" spans="1:25">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row>
    <row r="686" ht="14.25" spans="1:25">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row>
    <row r="687" ht="14.25" spans="1:25">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row>
    <row r="688" ht="14.25" spans="1:25">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row>
    <row r="689" ht="14.25" spans="1:25">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row>
    <row r="690" ht="14.25" spans="1:25">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row>
    <row r="691" ht="14.25" spans="1:25">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row>
    <row r="692" ht="14.25" spans="1:25">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row>
    <row r="693" ht="14.25" spans="1:25">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row>
    <row r="694" ht="14.25" spans="1:25">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row>
    <row r="695" ht="14.25" spans="1:25">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row>
    <row r="696" ht="14.25" spans="1:25">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row>
    <row r="697" ht="14.25" spans="1:25">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row>
    <row r="698" ht="14.25" spans="1:25">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row>
    <row r="699" ht="14.25" spans="1:25">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row>
    <row r="700" ht="14.25" spans="1:25">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row>
    <row r="701" ht="14.25" spans="1:25">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row>
    <row r="702" ht="14.25" spans="1:25">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row>
    <row r="703" ht="14.25" spans="1:25">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row>
    <row r="704" ht="14.25" spans="1:25">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row>
    <row r="705" ht="14.25" spans="1:25">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row>
    <row r="706" ht="14.25" spans="1:25">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row>
    <row r="707" ht="14.25" spans="1:25">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row>
    <row r="708" ht="14.25" spans="1:25">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row>
    <row r="709" ht="14.25" spans="1:25">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row>
    <row r="710" ht="14.25" spans="1:25">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row>
    <row r="711" ht="14.25" spans="1:25">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row>
    <row r="712" ht="14.25" spans="1:25">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row>
    <row r="713" ht="14.25" spans="1:25">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row>
    <row r="714" ht="14.25" spans="1:25">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row>
    <row r="715" ht="14.25" spans="1:25">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row>
    <row r="716" ht="14.25" spans="1:25">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row>
    <row r="717" ht="14.25" spans="1:25">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row>
    <row r="718" ht="14.25" spans="1:25">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row>
    <row r="719" ht="14.25" spans="1:25">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row>
    <row r="720" ht="14.25" spans="1:25">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row>
    <row r="721" ht="14.25" spans="1:25">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row>
    <row r="722" ht="14.25" spans="1:25">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row>
    <row r="723" ht="14.25" spans="1:25">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row>
    <row r="724" ht="14.25" spans="1:25">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row>
    <row r="725" ht="14.25" spans="1:25">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row>
    <row r="726" ht="14.25" spans="1:25">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row>
    <row r="727" ht="14.25" spans="1:25">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row>
    <row r="728" ht="14.25" spans="1:25">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row>
    <row r="729" ht="14.25" spans="1:25">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row>
    <row r="730" ht="14.25" spans="1:25">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row>
    <row r="731" ht="14.25" spans="1:25">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row>
    <row r="732" ht="14.25" spans="1:25">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row>
    <row r="733" ht="14.25" spans="1:25">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row>
    <row r="734" ht="14.25" spans="1:25">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row>
    <row r="735" ht="14.25" spans="1:25">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row>
    <row r="736" ht="14.25" spans="1:25">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row>
    <row r="737" ht="14.25" spans="1:25">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row>
    <row r="738" ht="14.25" spans="1:25">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row>
    <row r="739" ht="14.25" spans="1:25">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row>
    <row r="740" ht="14.25" spans="1:25">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row>
    <row r="741" ht="14.25" spans="1:25">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row>
    <row r="742" ht="14.25" spans="1:25">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row>
    <row r="743" ht="14.25" spans="1:25">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row>
    <row r="744" ht="14.25" spans="1:25">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row>
    <row r="745" ht="14.25" spans="1:25">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row>
    <row r="746" ht="14.25" spans="1:25">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row>
    <row r="747" ht="14.25" spans="1:25">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row>
    <row r="748" ht="14.25" spans="1:25">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row>
    <row r="749" ht="14.25" spans="1:25">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row>
    <row r="750" ht="14.25" spans="1:25">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row>
    <row r="751" ht="14.25" spans="1:25">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row>
    <row r="752" ht="14.25" spans="1:25">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row>
    <row r="753" ht="14.25" spans="1:25">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row>
    <row r="754" ht="14.25" spans="1:25">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row>
    <row r="755" ht="14.25" spans="1:25">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row>
    <row r="756" ht="14.25" spans="1:25">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row>
    <row r="757" ht="14.25" spans="1:25">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row>
    <row r="758" ht="14.25" spans="1:25">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row>
    <row r="759" ht="14.25" spans="1:25">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row>
    <row r="760" ht="14.25" spans="1:25">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row>
    <row r="761" ht="14.25" spans="1:25">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row>
    <row r="762" ht="14.25" spans="1:25">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row>
    <row r="763" ht="14.25" spans="1:25">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row>
    <row r="764" ht="14.25" spans="1:25">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row>
    <row r="765" ht="14.25" spans="1:25">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row>
    <row r="766" ht="14.25" spans="1:25">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row>
    <row r="767" ht="14.25" spans="1:25">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row>
    <row r="768" ht="14.25" spans="1:25">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row>
    <row r="769" ht="14.25" spans="1:25">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row>
    <row r="770" ht="14.25" spans="1:25">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row>
    <row r="771" ht="14.25" spans="1:25">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row>
    <row r="772" ht="14.25" spans="1:25">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row>
    <row r="773" ht="14.25" spans="1:25">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row>
    <row r="774" ht="14.25" spans="1:25">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row>
    <row r="775" ht="14.25" spans="1:25">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row>
    <row r="776" ht="14.25" spans="1:25">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row>
    <row r="777" ht="14.25" spans="1:25">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row>
    <row r="778" ht="14.25" spans="1:25">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row>
    <row r="779" ht="14.25" spans="1:25">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row>
    <row r="780" ht="14.25" spans="1:25">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row>
    <row r="781" ht="14.25" spans="1:25">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row>
    <row r="782" ht="14.25" spans="1:25">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row>
    <row r="783" ht="14.25" spans="1:25">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row>
    <row r="784" ht="14.25" spans="1:25">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row>
    <row r="785" ht="14.25" spans="1:25">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row>
    <row r="786" ht="14.25" spans="1:25">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row>
    <row r="787" ht="14.25" spans="1:25">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row>
    <row r="788" ht="14.25" spans="1:25">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row>
    <row r="789" ht="14.25" spans="1:25">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row>
    <row r="790" ht="14.25" spans="1:25">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row>
    <row r="791" ht="14.25" spans="1:25">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row>
    <row r="792" ht="14.25" spans="1:25">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row>
    <row r="793" ht="14.25" spans="1:25">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row>
    <row r="794" ht="14.25" spans="1:25">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row>
    <row r="795" ht="14.25" spans="1:25">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row>
    <row r="796" ht="14.25" spans="1:25">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row>
    <row r="797" ht="14.25" spans="1:25">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row>
    <row r="798" ht="14.25" spans="1:25">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row>
    <row r="799" ht="14.25" spans="1:25">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row>
    <row r="800" ht="14.25" spans="1:25">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row>
    <row r="801" ht="14.25" spans="1:25">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row>
    <row r="802" ht="14.25" spans="1:25">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row>
    <row r="803" ht="14.25" spans="1:25">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row>
    <row r="804" ht="14.25" spans="1:25">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row>
    <row r="805" ht="14.25" spans="1:25">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row>
    <row r="806" ht="14.25" spans="1:25">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row>
    <row r="807" ht="14.25" spans="1:25">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row>
    <row r="808" ht="14.25" spans="1:25">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row>
    <row r="809" ht="14.25" spans="1:25">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row>
    <row r="810" ht="14.25" spans="1:25">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row>
    <row r="811" ht="14.25" spans="1:25">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row>
    <row r="812" ht="14.25" spans="1:25">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row>
    <row r="813" ht="14.25" spans="1:25">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row>
    <row r="814" ht="14.25" spans="1:25">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row>
    <row r="815" ht="14.25" spans="1:25">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row>
    <row r="816" ht="14.25" spans="1:25">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row>
    <row r="817" ht="14.25" spans="1:25">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row>
    <row r="818" ht="14.25" spans="1:25">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row>
    <row r="819" ht="14.25" spans="1:25">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row>
    <row r="820" ht="14.25" spans="1:25">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row>
    <row r="821" ht="14.25" spans="1:25">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row>
    <row r="822" ht="14.25" spans="1:25">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row>
    <row r="823" ht="14.25" spans="1:25">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row>
    <row r="824" ht="14.25" spans="1:25">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row>
    <row r="825" ht="14.25" spans="1:25">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row>
    <row r="826" ht="14.25" spans="1:25">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row>
    <row r="827" ht="14.25" spans="1:25">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row>
    <row r="828" ht="14.25" spans="1:25">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row>
    <row r="829" ht="14.25" spans="1:25">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row>
    <row r="830" ht="14.25" spans="1:25">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row>
    <row r="831" ht="14.25" spans="1:25">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row>
    <row r="832" ht="14.25" spans="1:25">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row>
    <row r="833" ht="14.25" spans="1:25">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row>
    <row r="834" ht="14.25" spans="1:25">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row>
    <row r="835" ht="14.25" spans="1:25">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row>
    <row r="836" ht="14.25" spans="1:25">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row>
    <row r="837" ht="14.25" spans="1:25">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row>
    <row r="838" ht="14.25" spans="1:25">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row>
    <row r="839" ht="14.25" spans="1:25">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row>
    <row r="840" ht="14.25" spans="1:25">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row>
    <row r="841" ht="14.25" spans="1:25">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row>
    <row r="842" ht="14.25" spans="1:25">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row>
    <row r="843" ht="14.25" spans="1:25">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row>
    <row r="844" ht="14.25" spans="1:25">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row>
    <row r="845" ht="14.25" spans="1:25">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row>
    <row r="846" ht="14.25" spans="1:25">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row>
    <row r="847" ht="14.25" spans="1:25">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row>
    <row r="848" ht="14.25" spans="1:25">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row>
    <row r="849" ht="14.25" spans="1:25">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row>
    <row r="850" ht="14.25" spans="1:25">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row>
    <row r="851" ht="14.25" spans="1:25">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row>
    <row r="852" ht="14.25" spans="1:25">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row>
    <row r="853" ht="14.25" spans="1:25">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row>
    <row r="854" ht="14.25" spans="1:25">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row>
    <row r="855" ht="14.25" spans="1:25">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row>
    <row r="856" ht="14.25" spans="1:25">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row>
    <row r="857" ht="14.25" spans="1:25">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row>
    <row r="858" ht="14.25" spans="1:25">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row>
    <row r="859" ht="14.25" spans="1:25">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row>
    <row r="860" ht="14.25" spans="1:25">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row>
    <row r="861" ht="14.25" spans="1:25">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row>
    <row r="862" ht="14.25" spans="1:25">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row>
    <row r="863" ht="14.25" spans="1:25">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row>
    <row r="864" ht="14.25" spans="1:25">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row>
    <row r="865" ht="14.25" spans="1:25">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row>
    <row r="866" ht="14.25" spans="1:25">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row>
    <row r="867" ht="14.25" spans="1:25">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row>
    <row r="868" ht="14.25" spans="1:25">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row>
    <row r="869" ht="14.25" spans="1:25">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row>
    <row r="870" ht="14.25" spans="1:25">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row>
    <row r="871" ht="14.25" spans="1:25">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row>
    <row r="872" ht="14.25" spans="1:25">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row>
    <row r="873" ht="14.25" spans="1:25">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row>
    <row r="874" ht="14.25" spans="1:25">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row>
    <row r="875" ht="14.25" spans="1:25">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row>
    <row r="876" ht="14.25" spans="1:25">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row>
    <row r="877" ht="14.25" spans="1:25">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row>
    <row r="878" ht="14.25" spans="1:25">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row>
    <row r="879" ht="14.25" spans="1:25">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row>
    <row r="880" ht="14.25" spans="1:25">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row>
    <row r="881" ht="14.25" spans="1:25">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row>
    <row r="882" ht="14.25" spans="1:25">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row>
    <row r="883" ht="14.25" spans="1:25">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row>
    <row r="884" ht="14.25" spans="1:25">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row>
    <row r="885" ht="14.25" spans="1:25">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row>
    <row r="886" ht="14.25" spans="1:25">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row>
    <row r="887" ht="14.25" spans="1:25">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row>
    <row r="888" ht="14.25" spans="1:25">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row>
    <row r="889" ht="14.25" spans="1:25">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row>
    <row r="890" ht="14.25" spans="1:25">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row>
    <row r="891" ht="14.25" spans="1:25">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row>
    <row r="892" ht="14.25" spans="1:25">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row>
    <row r="893" ht="14.25" spans="1:25">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row>
    <row r="894" ht="14.25" spans="1:25">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row>
    <row r="895" ht="14.25" spans="1:25">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row>
    <row r="896" ht="14.25" spans="1:25">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row>
    <row r="897" ht="14.25" spans="1:25">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row>
    <row r="898" ht="14.25" spans="1:25">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row>
    <row r="899" ht="14.25" spans="1:25">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row>
    <row r="900" ht="14.25" spans="1:25">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row>
    <row r="901" ht="14.25" spans="1:25">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row>
    <row r="902" ht="14.25" spans="1:25">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row>
    <row r="903" ht="14.25" spans="1:25">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row>
    <row r="904" ht="14.25" spans="1:25">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row>
    <row r="905" ht="14.25" spans="1:25">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row>
    <row r="906" ht="14.25" spans="1:25">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row>
    <row r="907" ht="14.25" spans="1:25">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row>
    <row r="908" ht="14.25" spans="1:25">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row>
    <row r="909" ht="14.25" spans="1:25">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row>
    <row r="910" ht="14.25" spans="1:25">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row>
    <row r="911" ht="14.25" spans="1:25">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row>
    <row r="912" ht="14.25" spans="1:25">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row>
    <row r="913" ht="14.25" spans="1:25">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row>
    <row r="914" ht="14.25" spans="1:25">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row>
    <row r="915" ht="14.25" spans="1:25">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row>
    <row r="916" ht="14.25" spans="1:25">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row>
    <row r="917" ht="14.25" spans="1:25">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row>
    <row r="918" ht="14.25" spans="1:25">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row>
    <row r="919" ht="14.25" spans="1:25">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row>
    <row r="920" ht="14.25" spans="1:25">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row>
    <row r="921" ht="14.25" spans="1:25">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row>
    <row r="922" ht="14.25" spans="1:25">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row>
    <row r="923" ht="14.25" spans="1:25">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row>
    <row r="924" ht="14.25" spans="1:25">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row>
    <row r="925" ht="14.25" spans="1:25">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row>
    <row r="926" ht="14.25" spans="1:25">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row>
    <row r="927" ht="14.25" spans="1:25">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row>
    <row r="928" ht="14.25" spans="1:25">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row>
    <row r="929" ht="14.25" spans="1:25">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row>
    <row r="930" ht="14.25" spans="1:25">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row>
    <row r="931" ht="14.25" spans="1:25">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row>
    <row r="932" ht="14.25" spans="1:25">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row>
    <row r="933" ht="14.25" spans="1:25">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row>
    <row r="934" ht="14.25" spans="1:25">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row>
    <row r="935" ht="14.25" spans="1:25">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row>
    <row r="936" ht="14.25" spans="1:25">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row>
    <row r="937" ht="14.25" spans="1:25">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row>
    <row r="938" ht="14.25" spans="1:25">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row>
    <row r="939" ht="14.25" spans="1:25">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row>
    <row r="940" ht="14.25" spans="1:25">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row>
    <row r="941" ht="14.25" spans="1:25">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row>
    <row r="942" ht="14.25" spans="1:25">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row>
    <row r="943" ht="14.25" spans="1:25">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row>
    <row r="944" ht="14.25" spans="1:25">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row>
    <row r="945" ht="14.25" spans="1:25">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row>
    <row r="946" ht="14.25" spans="1:25">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row>
    <row r="947" ht="14.25" spans="1:25">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row>
    <row r="948" ht="14.25" spans="1:25">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row>
    <row r="949" ht="14.25" spans="1:25">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row>
    <row r="950" ht="14.25" spans="1:25">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row>
    <row r="951" ht="14.25" spans="1:25">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row>
    <row r="952" ht="14.25" spans="1:25">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row>
    <row r="953" ht="14.25" spans="1:25">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row>
    <row r="954" ht="14.25" spans="1:25">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row>
    <row r="955" ht="14.25" spans="1:25">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row>
    <row r="956" ht="14.25" spans="1:25">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row>
    <row r="957" ht="14.25" spans="1:25">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row>
    <row r="958" ht="14.25" spans="1:25">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row>
    <row r="959" ht="14.25" spans="1:25">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row>
    <row r="960" ht="14.25" spans="1:25">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row>
    <row r="961" ht="14.25" spans="1:25">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row>
    <row r="962" ht="14.25" spans="1:25">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row>
    <row r="963" ht="14.25" spans="1:25">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row>
    <row r="964" ht="14.25" spans="1:25">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row>
    <row r="965" ht="14.25" spans="1:25">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row>
    <row r="966" ht="14.25" spans="1:25">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row>
    <row r="967" ht="14.25" spans="1:25">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row>
    <row r="968" ht="14.25" spans="1:25">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row>
    <row r="969" ht="14.25" spans="1:25">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row>
    <row r="970" ht="14.25" spans="1:25">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row>
    <row r="971" ht="14.25" spans="1:25">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row>
    <row r="972" ht="14.25" spans="1:25">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row>
    <row r="973" ht="14.25" spans="1:25">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row>
    <row r="974" ht="14.25" spans="1:25">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row>
    <row r="975" ht="14.25" spans="1:25">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row>
    <row r="976" ht="14.25" spans="1:25">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row>
    <row r="977" ht="14.25" spans="1:25">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row>
    <row r="978" ht="14.25" spans="1:25">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row>
    <row r="979" ht="14.25" spans="1:25">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row>
    <row r="980" ht="14.25" spans="1:25">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row>
    <row r="981" ht="14.25" spans="1:25">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row>
    <row r="982" ht="14.25" spans="1:25">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row>
    <row r="983" ht="14.25" spans="1:25">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row>
    <row r="984" ht="14.25" spans="1:25">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row>
  </sheetData>
  <mergeCells count="55">
    <mergeCell ref="C3:E3"/>
    <mergeCell ref="C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B97:E97"/>
  </mergeCells>
  <hyperlinks>
    <hyperlink ref="A1" location="Home!A1" display="Home"/>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3"/>
  <sheetViews>
    <sheetView workbookViewId="0">
      <selection activeCell="A1" sqref="A1"/>
    </sheetView>
  </sheetViews>
  <sheetFormatPr defaultColWidth="12.6285714285714" defaultRowHeight="15.75" customHeight="1"/>
  <cols>
    <col min="3" max="3" width="24.6285714285714" customWidth="1"/>
    <col min="4" max="5" width="21" customWidth="1"/>
    <col min="6" max="6" width="21.752380952381" customWidth="1"/>
    <col min="7" max="7" width="74.6285714285714" customWidth="1"/>
  </cols>
  <sheetData>
    <row r="1" ht="14.25" spans="1:26">
      <c r="A1" s="138" t="s">
        <v>282</v>
      </c>
      <c r="B1" s="25"/>
      <c r="C1" s="25"/>
      <c r="D1" s="25"/>
      <c r="E1" s="25"/>
      <c r="F1" s="25"/>
      <c r="G1" s="25"/>
      <c r="H1" s="25"/>
      <c r="I1" s="25"/>
      <c r="J1" s="25"/>
      <c r="K1" s="25"/>
      <c r="L1" s="25"/>
      <c r="M1" s="25"/>
      <c r="N1" s="25"/>
      <c r="O1" s="25"/>
      <c r="P1" s="25"/>
      <c r="Q1" s="25"/>
      <c r="R1" s="25"/>
      <c r="S1" s="25"/>
      <c r="T1" s="25"/>
      <c r="U1" s="25"/>
      <c r="V1" s="25"/>
      <c r="W1" s="25"/>
      <c r="X1" s="25"/>
      <c r="Y1" s="25"/>
      <c r="Z1" s="25"/>
    </row>
    <row r="2" ht="13.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36" customHeight="1" spans="1:26">
      <c r="A3" s="25"/>
      <c r="B3" s="898"/>
      <c r="C3" s="537" t="s">
        <v>1101</v>
      </c>
      <c r="D3" s="41"/>
      <c r="E3" s="41"/>
      <c r="F3" s="41"/>
      <c r="G3" s="61"/>
      <c r="H3" s="25"/>
      <c r="I3" s="25"/>
      <c r="J3" s="25"/>
      <c r="K3" s="25"/>
      <c r="L3" s="25"/>
      <c r="M3" s="25"/>
      <c r="N3" s="25"/>
      <c r="O3" s="25"/>
      <c r="P3" s="25"/>
      <c r="Q3" s="25"/>
      <c r="R3" s="25"/>
      <c r="S3" s="25"/>
      <c r="T3" s="25"/>
      <c r="U3" s="25"/>
      <c r="V3" s="25"/>
      <c r="W3" s="25"/>
      <c r="X3" s="25"/>
      <c r="Y3" s="25"/>
      <c r="Z3" s="25"/>
    </row>
    <row r="4" ht="32.25" customHeight="1" spans="1:26">
      <c r="A4" s="25"/>
      <c r="B4" s="899"/>
      <c r="C4" s="900" t="s">
        <v>362</v>
      </c>
      <c r="D4" s="900" t="s">
        <v>1102</v>
      </c>
      <c r="E4" s="900" t="s">
        <v>1103</v>
      </c>
      <c r="F4" s="900" t="s">
        <v>1104</v>
      </c>
      <c r="G4" s="923" t="s">
        <v>368</v>
      </c>
      <c r="H4" s="25"/>
      <c r="I4" s="25"/>
      <c r="J4" s="25"/>
      <c r="K4" s="25"/>
      <c r="L4" s="25"/>
      <c r="M4" s="25"/>
      <c r="N4" s="25"/>
      <c r="O4" s="25"/>
      <c r="P4" s="25"/>
      <c r="Q4" s="25"/>
      <c r="R4" s="25"/>
      <c r="S4" s="25"/>
      <c r="T4" s="25"/>
      <c r="U4" s="25"/>
      <c r="V4" s="25"/>
      <c r="W4" s="25"/>
      <c r="X4" s="25"/>
      <c r="Y4" s="25"/>
      <c r="Z4" s="25"/>
    </row>
    <row r="5" ht="39.75" customHeight="1" spans="1:26">
      <c r="A5" s="25"/>
      <c r="B5" s="901">
        <v>1</v>
      </c>
      <c r="C5" s="902" t="s">
        <v>1105</v>
      </c>
      <c r="D5" s="903">
        <v>280.1</v>
      </c>
      <c r="E5" s="903">
        <v>183</v>
      </c>
      <c r="F5" s="924">
        <v>0.53</v>
      </c>
      <c r="G5" s="910" t="s">
        <v>1106</v>
      </c>
      <c r="H5" s="25"/>
      <c r="I5" s="25"/>
      <c r="J5" s="25"/>
      <c r="K5" s="25"/>
      <c r="L5" s="25"/>
      <c r="M5" s="25"/>
      <c r="N5" s="25"/>
      <c r="O5" s="25"/>
      <c r="P5" s="25"/>
      <c r="Q5" s="25"/>
      <c r="R5" s="25"/>
      <c r="S5" s="25"/>
      <c r="T5" s="25"/>
      <c r="U5" s="25"/>
      <c r="V5" s="25"/>
      <c r="W5" s="25"/>
      <c r="X5" s="25"/>
      <c r="Y5" s="25"/>
      <c r="Z5" s="25"/>
    </row>
    <row r="6" ht="39.75" customHeight="1" spans="1:26">
      <c r="A6" s="25"/>
      <c r="B6" s="904">
        <v>2</v>
      </c>
      <c r="C6" s="905" t="s">
        <v>865</v>
      </c>
      <c r="D6" s="906">
        <v>152.4</v>
      </c>
      <c r="E6" s="906">
        <v>104.8</v>
      </c>
      <c r="F6" s="925">
        <v>0.45</v>
      </c>
      <c r="G6" s="926" t="s">
        <v>1107</v>
      </c>
      <c r="H6" s="25"/>
      <c r="I6" s="25"/>
      <c r="J6" s="25"/>
      <c r="K6" s="25"/>
      <c r="L6" s="25"/>
      <c r="M6" s="25"/>
      <c r="N6" s="25"/>
      <c r="O6" s="25"/>
      <c r="P6" s="25"/>
      <c r="Q6" s="25"/>
      <c r="R6" s="25"/>
      <c r="S6" s="25"/>
      <c r="T6" s="25"/>
      <c r="U6" s="25"/>
      <c r="V6" s="25"/>
      <c r="W6" s="25"/>
      <c r="X6" s="25"/>
      <c r="Y6" s="25"/>
      <c r="Z6" s="25"/>
    </row>
    <row r="7" ht="39.75" customHeight="1" spans="1:26">
      <c r="A7" s="25"/>
      <c r="B7" s="907">
        <v>3</v>
      </c>
      <c r="C7" s="902" t="s">
        <v>834</v>
      </c>
      <c r="D7" s="908">
        <v>0.544</v>
      </c>
      <c r="E7" s="908">
        <v>0.573</v>
      </c>
      <c r="F7" s="908">
        <v>-0.029</v>
      </c>
      <c r="G7" s="910" t="s">
        <v>1108</v>
      </c>
      <c r="H7" s="25"/>
      <c r="I7" s="25"/>
      <c r="J7" s="25"/>
      <c r="K7" s="25"/>
      <c r="L7" s="25"/>
      <c r="M7" s="25"/>
      <c r="N7" s="25"/>
      <c r="O7" s="25"/>
      <c r="P7" s="25"/>
      <c r="Q7" s="25"/>
      <c r="R7" s="25"/>
      <c r="S7" s="25"/>
      <c r="T7" s="25"/>
      <c r="U7" s="25"/>
      <c r="V7" s="25"/>
      <c r="W7" s="25"/>
      <c r="X7" s="25"/>
      <c r="Y7" s="25"/>
      <c r="Z7" s="25"/>
    </row>
    <row r="8" ht="39.75" customHeight="1" spans="1:26">
      <c r="A8" s="25"/>
      <c r="B8" s="904">
        <v>4</v>
      </c>
      <c r="C8" s="905" t="s">
        <v>1109</v>
      </c>
      <c r="D8" s="906">
        <v>149.5</v>
      </c>
      <c r="E8" s="906">
        <v>102.4</v>
      </c>
      <c r="F8" s="925">
        <v>0.46</v>
      </c>
      <c r="G8" s="926" t="s">
        <v>1110</v>
      </c>
      <c r="H8" s="25"/>
      <c r="I8" s="25"/>
      <c r="J8" s="25"/>
      <c r="K8" s="25"/>
      <c r="L8" s="25"/>
      <c r="M8" s="25"/>
      <c r="N8" s="25"/>
      <c r="O8" s="25"/>
      <c r="P8" s="25"/>
      <c r="Q8" s="25"/>
      <c r="R8" s="25"/>
      <c r="S8" s="25"/>
      <c r="T8" s="25"/>
      <c r="U8" s="25"/>
      <c r="V8" s="25"/>
      <c r="W8" s="25"/>
      <c r="X8" s="25"/>
      <c r="Y8" s="25"/>
      <c r="Z8" s="25"/>
    </row>
    <row r="9" ht="39.75" customHeight="1" spans="1:26">
      <c r="A9" s="25"/>
      <c r="B9" s="907">
        <v>5</v>
      </c>
      <c r="C9" s="902" t="s">
        <v>1111</v>
      </c>
      <c r="D9" s="903">
        <v>112.8</v>
      </c>
      <c r="E9" s="903">
        <v>39.4</v>
      </c>
      <c r="F9" s="924">
        <v>1.86</v>
      </c>
      <c r="G9" s="910" t="s">
        <v>1112</v>
      </c>
      <c r="H9" s="25"/>
      <c r="I9" s="25"/>
      <c r="J9" s="25"/>
      <c r="K9" s="25"/>
      <c r="L9" s="25"/>
      <c r="M9" s="25"/>
      <c r="N9" s="25"/>
      <c r="O9" s="25"/>
      <c r="P9" s="25"/>
      <c r="Q9" s="25"/>
      <c r="R9" s="25"/>
      <c r="S9" s="25"/>
      <c r="T9" s="25"/>
      <c r="U9" s="25"/>
      <c r="V9" s="25"/>
      <c r="W9" s="25"/>
      <c r="X9" s="25"/>
      <c r="Y9" s="25"/>
      <c r="Z9" s="25"/>
    </row>
    <row r="10" ht="39.75" customHeight="1" spans="1:26">
      <c r="A10" s="25"/>
      <c r="B10" s="904">
        <v>6</v>
      </c>
      <c r="C10" s="905" t="s">
        <v>838</v>
      </c>
      <c r="D10" s="909">
        <v>0.403</v>
      </c>
      <c r="E10" s="909">
        <v>0.215</v>
      </c>
      <c r="F10" s="909">
        <v>0.188</v>
      </c>
      <c r="G10" s="926" t="s">
        <v>1113</v>
      </c>
      <c r="H10" s="25"/>
      <c r="I10" s="25"/>
      <c r="J10" s="25"/>
      <c r="K10" s="25"/>
      <c r="L10" s="25"/>
      <c r="M10" s="25"/>
      <c r="N10" s="25"/>
      <c r="O10" s="25"/>
      <c r="P10" s="25"/>
      <c r="Q10" s="25"/>
      <c r="R10" s="25"/>
      <c r="S10" s="25"/>
      <c r="T10" s="25"/>
      <c r="U10" s="25"/>
      <c r="V10" s="25"/>
      <c r="W10" s="25"/>
      <c r="X10" s="25"/>
      <c r="Y10" s="25"/>
      <c r="Z10" s="25"/>
    </row>
    <row r="11" ht="39.75" customHeight="1" spans="1:26">
      <c r="A11" s="25"/>
      <c r="B11" s="907">
        <v>7</v>
      </c>
      <c r="C11" s="902" t="s">
        <v>1114</v>
      </c>
      <c r="D11" s="903">
        <v>13.53</v>
      </c>
      <c r="E11" s="903">
        <v>4.73</v>
      </c>
      <c r="F11" s="924">
        <v>1.86</v>
      </c>
      <c r="G11" s="910" t="s">
        <v>1115</v>
      </c>
      <c r="H11" s="25"/>
      <c r="I11" s="25"/>
      <c r="J11" s="25"/>
      <c r="K11" s="25"/>
      <c r="L11" s="25"/>
      <c r="M11" s="25"/>
      <c r="N11" s="25"/>
      <c r="O11" s="25"/>
      <c r="P11" s="25"/>
      <c r="Q11" s="25"/>
      <c r="R11" s="25"/>
      <c r="S11" s="25"/>
      <c r="T11" s="25"/>
      <c r="U11" s="25"/>
      <c r="V11" s="25"/>
      <c r="W11" s="25"/>
      <c r="X11" s="25"/>
      <c r="Y11" s="25"/>
      <c r="Z11" s="25"/>
    </row>
    <row r="12" ht="39.75" customHeight="1" spans="1:26">
      <c r="A12" s="25"/>
      <c r="B12" s="904">
        <v>8</v>
      </c>
      <c r="C12" s="905" t="s">
        <v>1116</v>
      </c>
      <c r="D12" s="906" t="s">
        <v>1117</v>
      </c>
      <c r="E12" s="906">
        <v>0.2</v>
      </c>
      <c r="F12" s="906" t="s">
        <v>1118</v>
      </c>
      <c r="G12" s="926" t="s">
        <v>1119</v>
      </c>
      <c r="H12" s="25"/>
      <c r="I12" s="25"/>
      <c r="J12" s="25"/>
      <c r="K12" s="25"/>
      <c r="L12" s="25"/>
      <c r="M12" s="25"/>
      <c r="N12" s="25"/>
      <c r="O12" s="25"/>
      <c r="P12" s="25"/>
      <c r="Q12" s="25"/>
      <c r="R12" s="25"/>
      <c r="S12" s="25"/>
      <c r="T12" s="25"/>
      <c r="U12" s="25"/>
      <c r="V12" s="25"/>
      <c r="W12" s="25"/>
      <c r="X12" s="25"/>
      <c r="Y12" s="25"/>
      <c r="Z12" s="25"/>
    </row>
    <row r="13" ht="39.75" customHeight="1" spans="1:26">
      <c r="A13" s="25"/>
      <c r="B13" s="907">
        <v>9</v>
      </c>
      <c r="C13" s="902" t="s">
        <v>1120</v>
      </c>
      <c r="D13" s="908">
        <v>0.2972</v>
      </c>
      <c r="E13" s="908">
        <v>0.0921</v>
      </c>
      <c r="F13" s="908">
        <v>0.2051</v>
      </c>
      <c r="G13" s="910" t="s">
        <v>1121</v>
      </c>
      <c r="H13" s="25"/>
      <c r="I13" s="25"/>
      <c r="J13" s="25"/>
      <c r="K13" s="25"/>
      <c r="L13" s="25"/>
      <c r="M13" s="25"/>
      <c r="N13" s="25"/>
      <c r="O13" s="25"/>
      <c r="P13" s="25"/>
      <c r="Q13" s="25"/>
      <c r="R13" s="25"/>
      <c r="S13" s="25"/>
      <c r="T13" s="25"/>
      <c r="U13" s="25"/>
      <c r="V13" s="25"/>
      <c r="W13" s="25"/>
      <c r="X13" s="25"/>
      <c r="Y13" s="25"/>
      <c r="Z13" s="25"/>
    </row>
    <row r="14" ht="39.75" customHeight="1" spans="1:26">
      <c r="A14" s="25"/>
      <c r="B14" s="904">
        <v>10</v>
      </c>
      <c r="C14" s="905" t="s">
        <v>1122</v>
      </c>
      <c r="D14" s="909">
        <v>0.3956</v>
      </c>
      <c r="E14" s="909">
        <v>0.2137</v>
      </c>
      <c r="F14" s="909">
        <v>0.1819</v>
      </c>
      <c r="G14" s="926" t="s">
        <v>1123</v>
      </c>
      <c r="H14" s="25"/>
      <c r="I14" s="25"/>
      <c r="J14" s="25"/>
      <c r="K14" s="25"/>
      <c r="L14" s="25"/>
      <c r="M14" s="25"/>
      <c r="N14" s="25"/>
      <c r="O14" s="25"/>
      <c r="P14" s="25"/>
      <c r="Q14" s="25"/>
      <c r="R14" s="25"/>
      <c r="S14" s="25"/>
      <c r="T14" s="25"/>
      <c r="U14" s="25"/>
      <c r="V14" s="25"/>
      <c r="W14" s="25"/>
      <c r="X14" s="25"/>
      <c r="Y14" s="25"/>
      <c r="Z14" s="25"/>
    </row>
    <row r="15" ht="39.75" customHeight="1" spans="1:26">
      <c r="A15" s="25"/>
      <c r="B15" s="907">
        <v>11</v>
      </c>
      <c r="C15" s="910" t="s">
        <v>1124</v>
      </c>
      <c r="D15" s="903">
        <v>623.2</v>
      </c>
      <c r="E15" s="903">
        <v>248</v>
      </c>
      <c r="F15" s="924">
        <v>1.51</v>
      </c>
      <c r="G15" s="910" t="s">
        <v>1125</v>
      </c>
      <c r="H15" s="25"/>
      <c r="I15" s="25"/>
      <c r="J15" s="25"/>
      <c r="K15" s="25"/>
      <c r="L15" s="25"/>
      <c r="M15" s="25"/>
      <c r="N15" s="25"/>
      <c r="O15" s="25"/>
      <c r="P15" s="25"/>
      <c r="Q15" s="25"/>
      <c r="R15" s="25"/>
      <c r="S15" s="25"/>
      <c r="T15" s="25"/>
      <c r="U15" s="25"/>
      <c r="V15" s="25"/>
      <c r="W15" s="25"/>
      <c r="X15" s="25"/>
      <c r="Y15" s="25"/>
      <c r="Z15" s="25"/>
    </row>
    <row r="16" ht="39.75" customHeight="1" spans="1:26">
      <c r="A16" s="25"/>
      <c r="B16" s="904">
        <v>12</v>
      </c>
      <c r="C16" s="905" t="s">
        <v>1126</v>
      </c>
      <c r="D16" s="906">
        <v>586</v>
      </c>
      <c r="E16" s="906">
        <v>207.8</v>
      </c>
      <c r="F16" s="925">
        <v>1.82</v>
      </c>
      <c r="G16" s="926" t="s">
        <v>1127</v>
      </c>
      <c r="H16" s="25"/>
      <c r="I16" s="25"/>
      <c r="J16" s="25"/>
      <c r="K16" s="25"/>
      <c r="L16" s="25"/>
      <c r="M16" s="25"/>
      <c r="N16" s="25"/>
      <c r="O16" s="25"/>
      <c r="P16" s="25"/>
      <c r="Q16" s="25"/>
      <c r="R16" s="25"/>
      <c r="S16" s="25"/>
      <c r="T16" s="25"/>
      <c r="U16" s="25"/>
      <c r="V16" s="25"/>
      <c r="W16" s="25"/>
      <c r="X16" s="25"/>
      <c r="Y16" s="25"/>
      <c r="Z16" s="25"/>
    </row>
    <row r="17" ht="13.5" spans="1:26">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3.5" spans="1:26">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3.5" spans="1:26">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31.5" customHeight="1" spans="1:26">
      <c r="A20" s="25"/>
      <c r="B20" s="911" t="s">
        <v>1128</v>
      </c>
      <c r="C20" s="41"/>
      <c r="D20" s="41"/>
      <c r="E20" s="41"/>
      <c r="F20" s="41"/>
      <c r="G20" s="61"/>
      <c r="H20" s="25"/>
      <c r="I20" s="25"/>
      <c r="J20" s="25"/>
      <c r="K20" s="25"/>
      <c r="L20" s="25"/>
      <c r="M20" s="25"/>
      <c r="N20" s="25"/>
      <c r="O20" s="25"/>
      <c r="P20" s="25"/>
      <c r="Q20" s="25"/>
      <c r="R20" s="25"/>
      <c r="S20" s="25"/>
      <c r="T20" s="25"/>
      <c r="U20" s="25"/>
      <c r="V20" s="25"/>
      <c r="W20" s="25"/>
      <c r="X20" s="25"/>
      <c r="Y20" s="25"/>
      <c r="Z20" s="25"/>
    </row>
    <row r="21" ht="39" customHeight="1" spans="1:26">
      <c r="A21" s="25"/>
      <c r="B21" s="912">
        <v>1</v>
      </c>
      <c r="C21" s="913" t="s">
        <v>1129</v>
      </c>
      <c r="D21" s="98"/>
      <c r="E21" s="98"/>
      <c r="F21" s="98"/>
      <c r="G21" s="99"/>
      <c r="H21" s="25"/>
      <c r="I21" s="25"/>
      <c r="J21" s="25"/>
      <c r="K21" s="25"/>
      <c r="L21" s="25"/>
      <c r="M21" s="25"/>
      <c r="N21" s="25"/>
      <c r="O21" s="25"/>
      <c r="P21" s="25"/>
      <c r="Q21" s="25"/>
      <c r="R21" s="25"/>
      <c r="S21" s="25"/>
      <c r="T21" s="25"/>
      <c r="U21" s="25"/>
      <c r="V21" s="25"/>
      <c r="W21" s="25"/>
      <c r="X21" s="25"/>
      <c r="Y21" s="25"/>
      <c r="Z21" s="25"/>
    </row>
    <row r="22" ht="39" customHeight="1" spans="1:26">
      <c r="A22" s="25"/>
      <c r="B22" s="906">
        <v>2</v>
      </c>
      <c r="C22" s="914" t="s">
        <v>1130</v>
      </c>
      <c r="D22" s="60"/>
      <c r="E22" s="60"/>
      <c r="F22" s="60"/>
      <c r="G22" s="64"/>
      <c r="H22" s="25"/>
      <c r="I22" s="25"/>
      <c r="J22" s="25"/>
      <c r="K22" s="25"/>
      <c r="L22" s="25"/>
      <c r="M22" s="25"/>
      <c r="N22" s="25"/>
      <c r="O22" s="25"/>
      <c r="P22" s="25"/>
      <c r="Q22" s="25"/>
      <c r="R22" s="25"/>
      <c r="S22" s="25"/>
      <c r="T22" s="25"/>
      <c r="U22" s="25"/>
      <c r="V22" s="25"/>
      <c r="W22" s="25"/>
      <c r="X22" s="25"/>
      <c r="Y22" s="25"/>
      <c r="Z22" s="25"/>
    </row>
    <row r="23" ht="39" customHeight="1" spans="1:26">
      <c r="A23" s="25"/>
      <c r="B23" s="903">
        <v>3</v>
      </c>
      <c r="C23" s="915" t="s">
        <v>1131</v>
      </c>
      <c r="D23" s="60"/>
      <c r="E23" s="60"/>
      <c r="F23" s="60"/>
      <c r="G23" s="64"/>
      <c r="H23" s="25"/>
      <c r="I23" s="25"/>
      <c r="J23" s="25"/>
      <c r="K23" s="25"/>
      <c r="L23" s="25"/>
      <c r="M23" s="25"/>
      <c r="N23" s="25"/>
      <c r="O23" s="25"/>
      <c r="P23" s="25"/>
      <c r="Q23" s="25"/>
      <c r="R23" s="25"/>
      <c r="S23" s="25"/>
      <c r="T23" s="25"/>
      <c r="U23" s="25"/>
      <c r="V23" s="25"/>
      <c r="W23" s="25"/>
      <c r="X23" s="25"/>
      <c r="Y23" s="25"/>
      <c r="Z23" s="25"/>
    </row>
    <row r="24" ht="39" customHeight="1" spans="1:26">
      <c r="A24" s="25"/>
      <c r="B24" s="906">
        <v>4</v>
      </c>
      <c r="C24" s="914" t="s">
        <v>1132</v>
      </c>
      <c r="D24" s="60"/>
      <c r="E24" s="60"/>
      <c r="F24" s="60"/>
      <c r="G24" s="64"/>
      <c r="H24" s="25"/>
      <c r="I24" s="25"/>
      <c r="J24" s="25"/>
      <c r="K24" s="25"/>
      <c r="L24" s="25"/>
      <c r="M24" s="25"/>
      <c r="N24" s="25"/>
      <c r="O24" s="25"/>
      <c r="P24" s="25"/>
      <c r="Q24" s="25"/>
      <c r="R24" s="25"/>
      <c r="S24" s="25"/>
      <c r="T24" s="25"/>
      <c r="U24" s="25"/>
      <c r="V24" s="25"/>
      <c r="W24" s="25"/>
      <c r="X24" s="25"/>
      <c r="Y24" s="25"/>
      <c r="Z24" s="25"/>
    </row>
    <row r="25" ht="39" customHeight="1" spans="1:26">
      <c r="A25" s="25"/>
      <c r="B25" s="916">
        <v>5</v>
      </c>
      <c r="C25" s="917" t="s">
        <v>1133</v>
      </c>
      <c r="D25" s="420"/>
      <c r="E25" s="420"/>
      <c r="F25" s="420"/>
      <c r="G25" s="457"/>
      <c r="H25" s="25"/>
      <c r="I25" s="25"/>
      <c r="J25" s="25"/>
      <c r="K25" s="25"/>
      <c r="L25" s="25"/>
      <c r="M25" s="25"/>
      <c r="N25" s="25"/>
      <c r="O25" s="25"/>
      <c r="P25" s="25"/>
      <c r="Q25" s="25"/>
      <c r="R25" s="25"/>
      <c r="S25" s="25"/>
      <c r="T25" s="25"/>
      <c r="U25" s="25"/>
      <c r="V25" s="25"/>
      <c r="W25" s="25"/>
      <c r="X25" s="25"/>
      <c r="Y25" s="25"/>
      <c r="Z25" s="25"/>
    </row>
    <row r="26" ht="31.5" customHeight="1" spans="1:26">
      <c r="A26" s="25"/>
      <c r="B26" s="911" t="s">
        <v>1134</v>
      </c>
      <c r="C26" s="41"/>
      <c r="D26" s="41"/>
      <c r="E26" s="41"/>
      <c r="F26" s="41"/>
      <c r="G26" s="61"/>
      <c r="H26" s="25"/>
      <c r="I26" s="25"/>
      <c r="J26" s="25"/>
      <c r="K26" s="25"/>
      <c r="L26" s="25"/>
      <c r="M26" s="25"/>
      <c r="N26" s="25"/>
      <c r="O26" s="25"/>
      <c r="P26" s="25"/>
      <c r="Q26" s="25"/>
      <c r="R26" s="25"/>
      <c r="S26" s="25"/>
      <c r="T26" s="25"/>
      <c r="U26" s="25"/>
      <c r="V26" s="25"/>
      <c r="W26" s="25"/>
      <c r="X26" s="25"/>
      <c r="Y26" s="25"/>
      <c r="Z26" s="25"/>
    </row>
    <row r="27" ht="47.25" customHeight="1" spans="1:26">
      <c r="A27" s="25"/>
      <c r="B27" s="918">
        <v>1</v>
      </c>
      <c r="C27" s="919" t="s">
        <v>1135</v>
      </c>
      <c r="D27" s="98"/>
      <c r="E27" s="98"/>
      <c r="F27" s="98"/>
      <c r="G27" s="99"/>
      <c r="H27" s="25"/>
      <c r="I27" s="25"/>
      <c r="J27" s="25"/>
      <c r="K27" s="25"/>
      <c r="L27" s="25"/>
      <c r="M27" s="25"/>
      <c r="N27" s="25"/>
      <c r="O27" s="25"/>
      <c r="P27" s="25"/>
      <c r="Q27" s="25"/>
      <c r="R27" s="25"/>
      <c r="S27" s="25"/>
      <c r="T27" s="25"/>
      <c r="U27" s="25"/>
      <c r="V27" s="25"/>
      <c r="W27" s="25"/>
      <c r="X27" s="25"/>
      <c r="Y27" s="25"/>
      <c r="Z27" s="25"/>
    </row>
    <row r="28" ht="47.25" customHeight="1" spans="1:26">
      <c r="A28" s="25"/>
      <c r="B28" s="920">
        <v>2</v>
      </c>
      <c r="C28" s="917" t="s">
        <v>1136</v>
      </c>
      <c r="D28" s="420"/>
      <c r="E28" s="420"/>
      <c r="F28" s="420"/>
      <c r="G28" s="457"/>
      <c r="H28" s="25"/>
      <c r="I28" s="25"/>
      <c r="J28" s="25"/>
      <c r="K28" s="25"/>
      <c r="L28" s="25"/>
      <c r="M28" s="25"/>
      <c r="N28" s="25"/>
      <c r="O28" s="25"/>
      <c r="P28" s="25"/>
      <c r="Q28" s="25"/>
      <c r="R28" s="25"/>
      <c r="S28" s="25"/>
      <c r="T28" s="25"/>
      <c r="U28" s="25"/>
      <c r="V28" s="25"/>
      <c r="W28" s="25"/>
      <c r="X28" s="25"/>
      <c r="Y28" s="25"/>
      <c r="Z28" s="25"/>
    </row>
    <row r="29" ht="31.5" customHeight="1" spans="1:26">
      <c r="A29" s="25"/>
      <c r="B29" s="911" t="s">
        <v>1137</v>
      </c>
      <c r="C29" s="41"/>
      <c r="D29" s="41"/>
      <c r="E29" s="41"/>
      <c r="F29" s="41"/>
      <c r="G29" s="61"/>
      <c r="H29" s="25"/>
      <c r="I29" s="25"/>
      <c r="J29" s="25"/>
      <c r="K29" s="25"/>
      <c r="L29" s="25"/>
      <c r="M29" s="25"/>
      <c r="N29" s="25"/>
      <c r="O29" s="25"/>
      <c r="P29" s="25"/>
      <c r="Q29" s="25"/>
      <c r="R29" s="25"/>
      <c r="S29" s="25"/>
      <c r="T29" s="25"/>
      <c r="U29" s="25"/>
      <c r="V29" s="25"/>
      <c r="W29" s="25"/>
      <c r="X29" s="25"/>
      <c r="Y29" s="25"/>
      <c r="Z29" s="25"/>
    </row>
    <row r="30" ht="57" customHeight="1" spans="1:26">
      <c r="A30" s="25"/>
      <c r="B30" s="918">
        <v>1</v>
      </c>
      <c r="C30" s="919" t="s">
        <v>1138</v>
      </c>
      <c r="D30" s="98"/>
      <c r="E30" s="98"/>
      <c r="F30" s="98"/>
      <c r="G30" s="99"/>
      <c r="H30" s="25"/>
      <c r="I30" s="25"/>
      <c r="J30" s="25"/>
      <c r="K30" s="25"/>
      <c r="L30" s="25"/>
      <c r="M30" s="25"/>
      <c r="N30" s="25"/>
      <c r="O30" s="25"/>
      <c r="P30" s="25"/>
      <c r="Q30" s="25"/>
      <c r="R30" s="25"/>
      <c r="S30" s="25"/>
      <c r="T30" s="25"/>
      <c r="U30" s="25"/>
      <c r="V30" s="25"/>
      <c r="W30" s="25"/>
      <c r="X30" s="25"/>
      <c r="Y30" s="25"/>
      <c r="Z30" s="25"/>
    </row>
    <row r="31" ht="57" customHeight="1" spans="1:26">
      <c r="A31" s="25"/>
      <c r="B31" s="921">
        <v>2</v>
      </c>
      <c r="C31" s="915" t="s">
        <v>1139</v>
      </c>
      <c r="D31" s="60"/>
      <c r="E31" s="60"/>
      <c r="F31" s="60"/>
      <c r="G31" s="64"/>
      <c r="H31" s="25"/>
      <c r="I31" s="25"/>
      <c r="J31" s="25"/>
      <c r="K31" s="25"/>
      <c r="L31" s="25"/>
      <c r="M31" s="25"/>
      <c r="N31" s="25"/>
      <c r="O31" s="25"/>
      <c r="P31" s="25"/>
      <c r="Q31" s="25"/>
      <c r="R31" s="25"/>
      <c r="S31" s="25"/>
      <c r="T31" s="25"/>
      <c r="U31" s="25"/>
      <c r="V31" s="25"/>
      <c r="W31" s="25"/>
      <c r="X31" s="25"/>
      <c r="Y31" s="25"/>
      <c r="Z31" s="25"/>
    </row>
    <row r="32" ht="37.5" customHeight="1" spans="1:26">
      <c r="A32" s="25"/>
      <c r="B32" s="922" t="s">
        <v>1140</v>
      </c>
      <c r="C32" s="60"/>
      <c r="D32" s="60"/>
      <c r="E32" s="60"/>
      <c r="F32" s="60"/>
      <c r="G32" s="64"/>
      <c r="H32" s="25"/>
      <c r="I32" s="25"/>
      <c r="J32" s="25"/>
      <c r="K32" s="927"/>
      <c r="L32" s="25"/>
      <c r="M32" s="25"/>
      <c r="N32" s="25"/>
      <c r="O32" s="25"/>
      <c r="P32" s="25"/>
      <c r="Q32" s="25"/>
      <c r="R32" s="25"/>
      <c r="S32" s="25"/>
      <c r="T32" s="25"/>
      <c r="U32" s="25"/>
      <c r="V32" s="25"/>
      <c r="W32" s="25"/>
      <c r="X32" s="25"/>
      <c r="Y32" s="25"/>
      <c r="Z32" s="25"/>
    </row>
    <row r="33" ht="77.25" customHeight="1" spans="1:26">
      <c r="A33" s="25"/>
      <c r="B33" s="641">
        <v>1</v>
      </c>
      <c r="C33" s="52" t="s">
        <v>1141</v>
      </c>
      <c r="D33" s="60"/>
      <c r="E33" s="60"/>
      <c r="F33" s="60"/>
      <c r="G33" s="64"/>
      <c r="H33" s="25"/>
      <c r="I33" s="25"/>
      <c r="J33" s="25"/>
      <c r="K33" s="25"/>
      <c r="L33" s="25"/>
      <c r="M33" s="25"/>
      <c r="N33" s="25"/>
      <c r="O33" s="25"/>
      <c r="P33" s="25"/>
      <c r="Q33" s="25"/>
      <c r="R33" s="25"/>
      <c r="S33" s="25"/>
      <c r="T33" s="25"/>
      <c r="U33" s="25"/>
      <c r="V33" s="25"/>
      <c r="W33" s="25"/>
      <c r="X33" s="25"/>
      <c r="Y33" s="25"/>
      <c r="Z33" s="25"/>
    </row>
    <row r="34" ht="77.25" customHeight="1" spans="1:26">
      <c r="A34" s="25"/>
      <c r="B34" s="921">
        <v>2</v>
      </c>
      <c r="C34" s="735" t="s">
        <v>1142</v>
      </c>
      <c r="D34" s="60"/>
      <c r="E34" s="60"/>
      <c r="F34" s="60"/>
      <c r="G34" s="64"/>
      <c r="H34" s="25"/>
      <c r="I34" s="25"/>
      <c r="J34" s="25"/>
      <c r="K34" s="25"/>
      <c r="L34" s="25"/>
      <c r="M34" s="25"/>
      <c r="N34" s="25"/>
      <c r="O34" s="25"/>
      <c r="P34" s="25"/>
      <c r="Q34" s="25"/>
      <c r="R34" s="25"/>
      <c r="S34" s="25"/>
      <c r="T34" s="25"/>
      <c r="U34" s="25"/>
      <c r="V34" s="25"/>
      <c r="W34" s="25"/>
      <c r="X34" s="25"/>
      <c r="Y34" s="25"/>
      <c r="Z34" s="25"/>
    </row>
    <row r="35" ht="13.5" spans="1:26">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3.5" spans="1:2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3.5"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3.5"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3.5"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3.5" spans="1:26">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3.5" spans="1:26">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3.5" spans="1:26">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3.5"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3.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sheetData>
  <mergeCells count="16">
    <mergeCell ref="C3:G3"/>
    <mergeCell ref="B20:G20"/>
    <mergeCell ref="C21:G21"/>
    <mergeCell ref="C22:G22"/>
    <mergeCell ref="C23:G23"/>
    <mergeCell ref="C24:G24"/>
    <mergeCell ref="C25:G25"/>
    <mergeCell ref="B26:G26"/>
    <mergeCell ref="C27:G27"/>
    <mergeCell ref="C28:G28"/>
    <mergeCell ref="B29:G29"/>
    <mergeCell ref="C30:G30"/>
    <mergeCell ref="C31:G31"/>
    <mergeCell ref="B32:G32"/>
    <mergeCell ref="C33:G33"/>
    <mergeCell ref="C34:G34"/>
  </mergeCells>
  <hyperlinks>
    <hyperlink ref="A1" location="Home!A1" display="Home"/>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40"/>
  <sheetViews>
    <sheetView workbookViewId="0">
      <selection activeCell="A1" sqref="A1"/>
    </sheetView>
  </sheetViews>
  <sheetFormatPr defaultColWidth="12.6285714285714" defaultRowHeight="15.75" customHeight="1"/>
  <cols>
    <col min="5" max="5" width="37.5047619047619" customWidth="1"/>
    <col min="6" max="6" width="19.5047619047619" customWidth="1"/>
    <col min="7" max="7" width="16.752380952381" customWidth="1"/>
    <col min="8" max="8" width="16.6285714285714" customWidth="1"/>
    <col min="9" max="9" width="66.8761904761905" customWidth="1"/>
  </cols>
  <sheetData>
    <row r="1" ht="14.25" spans="1:1">
      <c r="A1" s="138" t="s">
        <v>282</v>
      </c>
    </row>
    <row r="5" ht="37.5" customHeight="1" spans="5:9">
      <c r="E5" s="877" t="s">
        <v>1143</v>
      </c>
      <c r="F5" s="152"/>
      <c r="G5" s="152"/>
      <c r="H5" s="152"/>
      <c r="I5" s="165"/>
    </row>
    <row r="6" ht="32.25" customHeight="1" spans="5:9">
      <c r="E6" s="878" t="s">
        <v>362</v>
      </c>
      <c r="F6" s="878" t="s">
        <v>363</v>
      </c>
      <c r="G6" s="878" t="s">
        <v>366</v>
      </c>
      <c r="H6" s="878" t="s">
        <v>1144</v>
      </c>
      <c r="I6" s="878" t="s">
        <v>368</v>
      </c>
    </row>
    <row r="7" ht="41.25" customHeight="1" spans="5:9">
      <c r="E7" s="879" t="s">
        <v>1145</v>
      </c>
      <c r="F7" s="880">
        <v>785.6</v>
      </c>
      <c r="G7" s="880">
        <v>598.9</v>
      </c>
      <c r="H7" s="881">
        <v>0.31</v>
      </c>
      <c r="I7" s="897" t="s">
        <v>1146</v>
      </c>
    </row>
    <row r="8" ht="51" customHeight="1" spans="5:9">
      <c r="E8" s="882" t="s">
        <v>1147</v>
      </c>
      <c r="F8" s="883">
        <v>654.7</v>
      </c>
      <c r="G8" s="883">
        <v>527.7</v>
      </c>
      <c r="H8" s="884">
        <v>0.24</v>
      </c>
      <c r="I8" s="888" t="s">
        <v>1148</v>
      </c>
    </row>
    <row r="9" ht="41.25" customHeight="1" spans="5:9">
      <c r="E9" s="879" t="s">
        <v>1149</v>
      </c>
      <c r="F9" s="880">
        <v>450.7</v>
      </c>
      <c r="G9" s="880">
        <v>347</v>
      </c>
      <c r="H9" s="881">
        <v>0.3</v>
      </c>
      <c r="I9" s="897" t="s">
        <v>1150</v>
      </c>
    </row>
    <row r="10" ht="41.25" customHeight="1" spans="5:9">
      <c r="E10" s="882" t="s">
        <v>1151</v>
      </c>
      <c r="F10" s="883">
        <v>3.55</v>
      </c>
      <c r="G10" s="883">
        <v>3.45</v>
      </c>
      <c r="H10" s="884">
        <v>0.03</v>
      </c>
      <c r="I10" s="888" t="s">
        <v>1152</v>
      </c>
    </row>
    <row r="11" ht="41.25" customHeight="1" spans="5:9">
      <c r="E11" s="879" t="s">
        <v>1153</v>
      </c>
      <c r="F11" s="885">
        <v>28300</v>
      </c>
      <c r="G11" s="885">
        <v>22125</v>
      </c>
      <c r="H11" s="881">
        <v>0.28</v>
      </c>
      <c r="I11" s="897" t="s">
        <v>1154</v>
      </c>
    </row>
    <row r="12" ht="41.25" customHeight="1" spans="5:9">
      <c r="E12" s="882" t="s">
        <v>1155</v>
      </c>
      <c r="F12" s="883">
        <v>62.4</v>
      </c>
      <c r="G12" s="883">
        <v>61</v>
      </c>
      <c r="H12" s="886">
        <v>0.023</v>
      </c>
      <c r="I12" s="888" t="s">
        <v>1156</v>
      </c>
    </row>
    <row r="13" ht="41.25" customHeight="1" spans="5:9">
      <c r="E13" s="879" t="s">
        <v>1157</v>
      </c>
      <c r="F13" s="880">
        <v>99.74</v>
      </c>
      <c r="G13" s="880">
        <v>99.5</v>
      </c>
      <c r="H13" s="887">
        <v>0.0024</v>
      </c>
      <c r="I13" s="897" t="s">
        <v>1158</v>
      </c>
    </row>
    <row r="14" ht="41.25" customHeight="1" spans="5:9">
      <c r="E14" s="888" t="s">
        <v>1159</v>
      </c>
      <c r="F14" s="883" t="s">
        <v>1160</v>
      </c>
      <c r="G14" s="883" t="s">
        <v>1161</v>
      </c>
      <c r="H14" s="883" t="s">
        <v>1162</v>
      </c>
      <c r="I14" s="888" t="s">
        <v>1163</v>
      </c>
    </row>
    <row r="15" ht="41.25" customHeight="1" spans="5:9">
      <c r="E15" s="879" t="s">
        <v>1164</v>
      </c>
      <c r="F15" s="880">
        <v>46</v>
      </c>
      <c r="G15" s="880">
        <v>54</v>
      </c>
      <c r="H15" s="887">
        <v>-0.148</v>
      </c>
      <c r="I15" s="897" t="s">
        <v>1165</v>
      </c>
    </row>
    <row r="16" ht="41.25" customHeight="1" spans="5:9">
      <c r="E16" s="882" t="s">
        <v>1166</v>
      </c>
      <c r="F16" s="883">
        <v>133.15</v>
      </c>
      <c r="G16" s="883">
        <v>131.62</v>
      </c>
      <c r="H16" s="886">
        <v>0.012</v>
      </c>
      <c r="I16" s="888" t="s">
        <v>1167</v>
      </c>
    </row>
    <row r="19" ht="33" customHeight="1" spans="5:9">
      <c r="E19" s="889" t="s">
        <v>1128</v>
      </c>
      <c r="F19" s="152"/>
      <c r="G19" s="152"/>
      <c r="H19" s="152"/>
      <c r="I19" s="165"/>
    </row>
    <row r="20" ht="33" customHeight="1" spans="5:9">
      <c r="E20" s="890" t="s">
        <v>1168</v>
      </c>
      <c r="F20" s="152"/>
      <c r="G20" s="152"/>
      <c r="H20" s="152"/>
      <c r="I20" s="165"/>
    </row>
    <row r="21" ht="33" customHeight="1" spans="5:9">
      <c r="E21" s="891" t="s">
        <v>1169</v>
      </c>
      <c r="F21" s="152"/>
      <c r="G21" s="152"/>
      <c r="H21" s="152"/>
      <c r="I21" s="165"/>
    </row>
    <row r="22" ht="33" customHeight="1" spans="5:9">
      <c r="E22" s="892" t="s">
        <v>1170</v>
      </c>
      <c r="F22" s="152"/>
      <c r="G22" s="152"/>
      <c r="H22" s="152"/>
      <c r="I22" s="165"/>
    </row>
    <row r="23" ht="33" customHeight="1" spans="5:9">
      <c r="E23" s="891" t="s">
        <v>1171</v>
      </c>
      <c r="F23" s="152"/>
      <c r="G23" s="152"/>
      <c r="H23" s="152"/>
      <c r="I23" s="165"/>
    </row>
    <row r="24" ht="33" customHeight="1" spans="5:9">
      <c r="E24" s="892" t="s">
        <v>1172</v>
      </c>
      <c r="F24" s="152"/>
      <c r="G24" s="152"/>
      <c r="H24" s="152"/>
      <c r="I24" s="165"/>
    </row>
    <row r="25" ht="33" customHeight="1" spans="5:9">
      <c r="E25" s="889" t="s">
        <v>1134</v>
      </c>
      <c r="F25" s="152"/>
      <c r="G25" s="152"/>
      <c r="H25" s="152"/>
      <c r="I25" s="165"/>
    </row>
    <row r="26" ht="33" customHeight="1" spans="5:9">
      <c r="E26" s="892" t="s">
        <v>1173</v>
      </c>
      <c r="F26" s="152"/>
      <c r="G26" s="152"/>
      <c r="H26" s="152"/>
      <c r="I26" s="165"/>
    </row>
    <row r="27" ht="33" customHeight="1" spans="5:9">
      <c r="E27" s="891" t="s">
        <v>1174</v>
      </c>
      <c r="F27" s="152"/>
      <c r="G27" s="152"/>
      <c r="H27" s="152"/>
      <c r="I27" s="165"/>
    </row>
    <row r="28" ht="33" customHeight="1" spans="5:9">
      <c r="E28" s="889" t="s">
        <v>1137</v>
      </c>
      <c r="F28" s="152"/>
      <c r="G28" s="152"/>
      <c r="H28" s="152"/>
      <c r="I28" s="165"/>
    </row>
    <row r="29" ht="33" customHeight="1" spans="5:9">
      <c r="E29" s="892" t="s">
        <v>1175</v>
      </c>
      <c r="F29" s="152"/>
      <c r="G29" s="152"/>
      <c r="H29" s="152"/>
      <c r="I29" s="165"/>
    </row>
    <row r="32" ht="18.75" spans="5:5">
      <c r="E32" s="893" t="s">
        <v>1140</v>
      </c>
    </row>
    <row r="33" ht="17.25" spans="5:5">
      <c r="E33" s="894" t="s">
        <v>1176</v>
      </c>
    </row>
    <row r="34" ht="17.25" spans="5:5">
      <c r="E34" s="894" t="s">
        <v>1177</v>
      </c>
    </row>
    <row r="35" ht="13.5" spans="5:5">
      <c r="E35" s="895"/>
    </row>
    <row r="36" ht="181.5" spans="5:5">
      <c r="E36" s="484" t="s">
        <v>1178</v>
      </c>
    </row>
    <row r="37" ht="16.5" spans="5:5">
      <c r="E37" s="896"/>
    </row>
    <row r="38" ht="82.5" spans="5:5">
      <c r="E38" s="484" t="s">
        <v>1179</v>
      </c>
    </row>
    <row r="39" ht="16.5" spans="5:5">
      <c r="E39" s="896"/>
    </row>
    <row r="40" ht="82.5" spans="5:5">
      <c r="E40" s="484" t="s">
        <v>1172</v>
      </c>
    </row>
  </sheetData>
  <mergeCells count="12">
    <mergeCell ref="E5:I5"/>
    <mergeCell ref="E19:I19"/>
    <mergeCell ref="E20:I20"/>
    <mergeCell ref="E21:I21"/>
    <mergeCell ref="E22:I22"/>
    <mergeCell ref="E23:I23"/>
    <mergeCell ref="E24:I24"/>
    <mergeCell ref="E25:I25"/>
    <mergeCell ref="E26:I26"/>
    <mergeCell ref="E27:I27"/>
    <mergeCell ref="E28:I28"/>
    <mergeCell ref="E29:I29"/>
  </mergeCells>
  <hyperlinks>
    <hyperlink ref="A1" location="Home!A1" display="Home"/>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9"/>
  <sheetViews>
    <sheetView workbookViewId="0">
      <selection activeCell="A1" sqref="A1"/>
    </sheetView>
  </sheetViews>
  <sheetFormatPr defaultColWidth="12.6285714285714" defaultRowHeight="15.75" customHeight="1"/>
  <cols>
    <col min="3" max="3" width="7.5047619047619" customWidth="1"/>
    <col min="4" max="4" width="34.752380952381" customWidth="1"/>
    <col min="5" max="5" width="15.1333333333333" customWidth="1"/>
    <col min="6" max="6" width="18" customWidth="1"/>
    <col min="7" max="7" width="19.752380952381" customWidth="1"/>
    <col min="8" max="8" width="13.5047619047619" customWidth="1"/>
    <col min="10" max="10" width="9.75238095238095" customWidth="1"/>
    <col min="11" max="11" width="14.1333333333333" customWidth="1"/>
    <col min="12" max="12" width="25.6285714285714" customWidth="1"/>
    <col min="13" max="13" width="23.247619047619" customWidth="1"/>
    <col min="14" max="14" width="26.247619047619" customWidth="1"/>
    <col min="15" max="15" width="82.7523809523809" customWidth="1"/>
    <col min="16" max="16" width="57.752380952381" customWidth="1"/>
    <col min="17" max="17" width="31.6285714285714" customWidth="1"/>
  </cols>
  <sheetData>
    <row r="1" ht="14.25" spans="1:27">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c r="Z1" s="294"/>
      <c r="AA1" s="294"/>
    </row>
    <row r="2" ht="14.25" spans="1:27">
      <c r="A2" s="294"/>
      <c r="B2" s="294"/>
      <c r="C2" s="294"/>
      <c r="D2" s="294"/>
      <c r="E2" s="294"/>
      <c r="F2" s="294"/>
      <c r="G2" s="294"/>
      <c r="H2" s="294"/>
      <c r="I2" s="294"/>
      <c r="J2" s="294"/>
      <c r="K2" s="294"/>
      <c r="L2" s="294"/>
      <c r="M2" s="294"/>
      <c r="N2" s="294"/>
      <c r="O2" s="294"/>
      <c r="P2" s="294"/>
      <c r="Q2" s="294"/>
      <c r="R2" s="294"/>
      <c r="S2" s="294"/>
      <c r="T2" s="294"/>
      <c r="U2" s="294"/>
      <c r="V2" s="294"/>
      <c r="W2" s="294"/>
      <c r="X2" s="294"/>
      <c r="Y2" s="294"/>
      <c r="Z2" s="294"/>
      <c r="AA2" s="294"/>
    </row>
    <row r="3" ht="30" customHeight="1" spans="1:27">
      <c r="A3" s="294"/>
      <c r="B3" s="294"/>
      <c r="C3" s="848"/>
      <c r="D3" s="849" t="s">
        <v>1180</v>
      </c>
      <c r="E3" s="41"/>
      <c r="F3" s="41"/>
      <c r="G3" s="61"/>
      <c r="H3" s="294"/>
      <c r="I3" s="294"/>
      <c r="J3" s="294"/>
      <c r="K3" s="294"/>
      <c r="L3" s="294"/>
      <c r="M3" s="294"/>
      <c r="N3" s="294"/>
      <c r="O3" s="294"/>
      <c r="P3" s="294"/>
      <c r="Q3" s="294"/>
      <c r="R3" s="294"/>
      <c r="S3" s="294"/>
      <c r="T3" s="294"/>
      <c r="U3" s="294"/>
      <c r="V3" s="294"/>
      <c r="W3" s="294"/>
      <c r="X3" s="294"/>
      <c r="Y3" s="294"/>
      <c r="Z3" s="294"/>
      <c r="AA3" s="294"/>
    </row>
    <row r="4" ht="30.75" customHeight="1" spans="1:27">
      <c r="A4" s="294"/>
      <c r="B4" s="294"/>
      <c r="C4" s="850"/>
      <c r="D4" s="851" t="s">
        <v>46</v>
      </c>
      <c r="E4" s="851" t="s">
        <v>1181</v>
      </c>
      <c r="F4" s="851" t="s">
        <v>1182</v>
      </c>
      <c r="G4" s="851" t="s">
        <v>1183</v>
      </c>
      <c r="H4" s="294"/>
      <c r="I4" s="294"/>
      <c r="J4" s="294"/>
      <c r="K4" s="294"/>
      <c r="L4" s="294"/>
      <c r="M4" s="294"/>
      <c r="N4" s="869" t="s">
        <v>1184</v>
      </c>
      <c r="O4" s="41"/>
      <c r="P4" s="61"/>
      <c r="Q4" s="294"/>
      <c r="R4" s="294"/>
      <c r="S4" s="294"/>
      <c r="T4" s="294"/>
      <c r="U4" s="294"/>
      <c r="V4" s="294"/>
      <c r="W4" s="294"/>
      <c r="X4" s="294"/>
      <c r="Y4" s="294"/>
      <c r="Z4" s="294"/>
      <c r="AA4" s="294"/>
    </row>
    <row r="5" ht="26.25" customHeight="1" spans="1:27">
      <c r="A5" s="294"/>
      <c r="B5" s="294"/>
      <c r="C5" s="852">
        <v>1</v>
      </c>
      <c r="D5" s="853" t="s">
        <v>1185</v>
      </c>
      <c r="E5" s="866">
        <v>17690</v>
      </c>
      <c r="F5" s="866">
        <v>30070</v>
      </c>
      <c r="G5" s="866">
        <v>38350</v>
      </c>
      <c r="H5" s="294"/>
      <c r="I5" s="294"/>
      <c r="J5" s="294"/>
      <c r="K5" s="294"/>
      <c r="L5" s="294"/>
      <c r="M5" s="294"/>
      <c r="N5" s="870" t="s">
        <v>362</v>
      </c>
      <c r="O5" s="870" t="s">
        <v>368</v>
      </c>
      <c r="P5" s="870" t="s">
        <v>51</v>
      </c>
      <c r="Q5" s="294"/>
      <c r="R5" s="294"/>
      <c r="S5" s="294"/>
      <c r="T5" s="294"/>
      <c r="U5" s="294"/>
      <c r="V5" s="294"/>
      <c r="W5" s="294"/>
      <c r="X5" s="294"/>
      <c r="Y5" s="294"/>
      <c r="Z5" s="294"/>
      <c r="AA5" s="294"/>
    </row>
    <row r="6" ht="26.25" customHeight="1" spans="1:27">
      <c r="A6" s="294"/>
      <c r="B6" s="294"/>
      <c r="C6" s="666">
        <v>2</v>
      </c>
      <c r="D6" s="854" t="s">
        <v>1186</v>
      </c>
      <c r="E6" s="859" t="s">
        <v>0</v>
      </c>
      <c r="F6" s="859" t="s">
        <v>0</v>
      </c>
      <c r="G6" s="859" t="s">
        <v>0</v>
      </c>
      <c r="H6" s="294"/>
      <c r="I6" s="294"/>
      <c r="J6" s="294"/>
      <c r="K6" s="294"/>
      <c r="L6" s="294"/>
      <c r="M6" s="294"/>
      <c r="N6" s="430" t="s">
        <v>1105</v>
      </c>
      <c r="O6" s="387" t="s">
        <v>1187</v>
      </c>
      <c r="P6" s="430" t="s">
        <v>1188</v>
      </c>
      <c r="Q6" s="294"/>
      <c r="R6" s="294"/>
      <c r="S6" s="294"/>
      <c r="T6" s="294"/>
      <c r="U6" s="294"/>
      <c r="V6" s="294"/>
      <c r="W6" s="294"/>
      <c r="X6" s="294"/>
      <c r="Y6" s="294"/>
      <c r="Z6" s="294"/>
      <c r="AA6" s="294"/>
    </row>
    <row r="7" ht="26.25" customHeight="1" spans="1:27">
      <c r="A7" s="294"/>
      <c r="B7" s="294"/>
      <c r="C7" s="852">
        <v>3</v>
      </c>
      <c r="D7" s="855" t="s">
        <v>1189</v>
      </c>
      <c r="E7" s="860" t="s">
        <v>0</v>
      </c>
      <c r="F7" s="860" t="s">
        <v>0</v>
      </c>
      <c r="G7" s="860" t="s">
        <v>0</v>
      </c>
      <c r="H7" s="294"/>
      <c r="I7" s="294"/>
      <c r="J7" s="294"/>
      <c r="K7" s="867"/>
      <c r="L7" s="294"/>
      <c r="M7" s="294"/>
      <c r="N7" s="370" t="s">
        <v>1190</v>
      </c>
      <c r="O7" s="45" t="s">
        <v>1191</v>
      </c>
      <c r="P7" s="370" t="s">
        <v>1192</v>
      </c>
      <c r="Q7" s="294"/>
      <c r="R7" s="294"/>
      <c r="S7" s="294"/>
      <c r="T7" s="294"/>
      <c r="U7" s="294"/>
      <c r="V7" s="294"/>
      <c r="W7" s="294"/>
      <c r="X7" s="294"/>
      <c r="Y7" s="294"/>
      <c r="Z7" s="294"/>
      <c r="AA7" s="294"/>
    </row>
    <row r="8" ht="30.75" customHeight="1" spans="1:27">
      <c r="A8" s="294"/>
      <c r="B8" s="294"/>
      <c r="C8" s="666">
        <v>4</v>
      </c>
      <c r="D8" s="854" t="s">
        <v>1193</v>
      </c>
      <c r="E8" s="859" t="s">
        <v>1194</v>
      </c>
      <c r="F8" s="859" t="s">
        <v>0</v>
      </c>
      <c r="G8" s="859" t="s">
        <v>0</v>
      </c>
      <c r="H8" s="294"/>
      <c r="I8" s="294"/>
      <c r="J8" s="294"/>
      <c r="K8" s="294"/>
      <c r="L8" s="294"/>
      <c r="M8" s="294"/>
      <c r="N8" s="78" t="s">
        <v>1195</v>
      </c>
      <c r="O8" s="78" t="s">
        <v>1196</v>
      </c>
      <c r="P8" s="431" t="s">
        <v>1197</v>
      </c>
      <c r="Q8" s="294"/>
      <c r="R8" s="294"/>
      <c r="S8" s="294"/>
      <c r="T8" s="294"/>
      <c r="U8" s="294"/>
      <c r="V8" s="294"/>
      <c r="W8" s="294"/>
      <c r="X8" s="294"/>
      <c r="Y8" s="294"/>
      <c r="Z8" s="294"/>
      <c r="AA8" s="294"/>
    </row>
    <row r="9" ht="26.25" customHeight="1" spans="1:27">
      <c r="A9" s="294"/>
      <c r="B9" s="294"/>
      <c r="C9" s="852">
        <v>5</v>
      </c>
      <c r="D9" s="855" t="s">
        <v>1198</v>
      </c>
      <c r="E9" s="860">
        <v>5128</v>
      </c>
      <c r="F9" s="860">
        <v>6976</v>
      </c>
      <c r="G9" s="860">
        <v>11436</v>
      </c>
      <c r="H9" s="294"/>
      <c r="I9" s="294"/>
      <c r="J9" s="294"/>
      <c r="K9" s="294"/>
      <c r="L9" s="294"/>
      <c r="M9" s="294"/>
      <c r="N9" s="370" t="s">
        <v>1199</v>
      </c>
      <c r="O9" s="45" t="s">
        <v>1200</v>
      </c>
      <c r="P9" s="370" t="s">
        <v>1201</v>
      </c>
      <c r="Q9" s="294"/>
      <c r="R9" s="294"/>
      <c r="S9" s="294"/>
      <c r="T9" s="294"/>
      <c r="U9" s="294"/>
      <c r="V9" s="294"/>
      <c r="W9" s="294"/>
      <c r="X9" s="294"/>
      <c r="Y9" s="294"/>
      <c r="Z9" s="294"/>
      <c r="AA9" s="294"/>
    </row>
    <row r="10" ht="26.25" customHeight="1" spans="1:27">
      <c r="A10" s="294"/>
      <c r="B10" s="294"/>
      <c r="C10" s="666">
        <v>6</v>
      </c>
      <c r="D10" s="854" t="s">
        <v>1202</v>
      </c>
      <c r="E10" s="859">
        <v>2551</v>
      </c>
      <c r="F10" s="859">
        <v>3749</v>
      </c>
      <c r="G10" s="859">
        <v>6907</v>
      </c>
      <c r="H10" s="294"/>
      <c r="I10" s="294"/>
      <c r="J10" s="294"/>
      <c r="K10" s="294"/>
      <c r="L10" s="294"/>
      <c r="M10" s="294"/>
      <c r="N10" s="431" t="s">
        <v>865</v>
      </c>
      <c r="O10" s="78" t="s">
        <v>1203</v>
      </c>
      <c r="P10" s="431" t="s">
        <v>1204</v>
      </c>
      <c r="Q10" s="294"/>
      <c r="R10" s="294"/>
      <c r="S10" s="294"/>
      <c r="T10" s="294"/>
      <c r="U10" s="294"/>
      <c r="V10" s="294"/>
      <c r="W10" s="294"/>
      <c r="X10" s="294"/>
      <c r="Y10" s="294"/>
      <c r="Z10" s="294"/>
      <c r="AA10" s="294"/>
    </row>
    <row r="11" ht="26.25" customHeight="1" spans="1:27">
      <c r="A11" s="294"/>
      <c r="B11" s="294"/>
      <c r="C11" s="852">
        <v>7</v>
      </c>
      <c r="D11" s="855" t="s">
        <v>834</v>
      </c>
      <c r="E11" s="860">
        <v>11.6</v>
      </c>
      <c r="F11" s="860">
        <v>11.6</v>
      </c>
      <c r="G11" s="860">
        <v>12.1</v>
      </c>
      <c r="H11" s="294"/>
      <c r="I11" s="294"/>
      <c r="J11" s="294"/>
      <c r="K11" s="294"/>
      <c r="L11" s="294"/>
      <c r="M11" s="294"/>
      <c r="N11" s="370" t="s">
        <v>1111</v>
      </c>
      <c r="O11" s="45" t="s">
        <v>575</v>
      </c>
      <c r="P11" s="370" t="s">
        <v>1205</v>
      </c>
      <c r="Q11" s="294"/>
      <c r="R11" s="294"/>
      <c r="S11" s="294"/>
      <c r="T11" s="294"/>
      <c r="U11" s="294"/>
      <c r="V11" s="294"/>
      <c r="W11" s="294"/>
      <c r="X11" s="294"/>
      <c r="Y11" s="294"/>
      <c r="Z11" s="294"/>
      <c r="AA11" s="294"/>
    </row>
    <row r="12" ht="26.25" customHeight="1" spans="1:27">
      <c r="A12" s="294"/>
      <c r="B12" s="294"/>
      <c r="C12" s="666">
        <v>8</v>
      </c>
      <c r="D12" s="854" t="s">
        <v>838</v>
      </c>
      <c r="E12" s="859">
        <v>2.8</v>
      </c>
      <c r="F12" s="859">
        <v>2.6</v>
      </c>
      <c r="G12" s="859">
        <v>2.3</v>
      </c>
      <c r="H12" s="294"/>
      <c r="I12" s="294"/>
      <c r="J12" s="294"/>
      <c r="K12" s="294"/>
      <c r="L12" s="294"/>
      <c r="M12" s="294"/>
      <c r="N12" s="431" t="s">
        <v>867</v>
      </c>
      <c r="O12" s="78" t="s">
        <v>1206</v>
      </c>
      <c r="P12" s="431" t="s">
        <v>1207</v>
      </c>
      <c r="Q12" s="294"/>
      <c r="R12" s="294"/>
      <c r="S12" s="294"/>
      <c r="T12" s="294"/>
      <c r="U12" s="294"/>
      <c r="V12" s="294"/>
      <c r="W12" s="294"/>
      <c r="X12" s="294"/>
      <c r="Y12" s="294"/>
      <c r="Z12" s="294"/>
      <c r="AA12" s="294"/>
    </row>
    <row r="13" ht="26.25" customHeight="1" spans="1:27">
      <c r="A13" s="294"/>
      <c r="B13" s="294"/>
      <c r="C13" s="852">
        <v>9</v>
      </c>
      <c r="D13" s="855" t="s">
        <v>1208</v>
      </c>
      <c r="E13" s="860">
        <v>0</v>
      </c>
      <c r="F13" s="860">
        <v>0</v>
      </c>
      <c r="G13" s="860">
        <v>-0.2</v>
      </c>
      <c r="H13" s="294"/>
      <c r="I13" s="294"/>
      <c r="J13" s="294"/>
      <c r="K13" s="294"/>
      <c r="L13" s="294"/>
      <c r="M13" s="294"/>
      <c r="N13" s="370" t="s">
        <v>1209</v>
      </c>
      <c r="O13" s="45" t="s">
        <v>1210</v>
      </c>
      <c r="P13" s="370" t="s">
        <v>1211</v>
      </c>
      <c r="Q13" s="294"/>
      <c r="R13" s="294"/>
      <c r="S13" s="294"/>
      <c r="T13" s="294"/>
      <c r="U13" s="294"/>
      <c r="V13" s="294"/>
      <c r="W13" s="294"/>
      <c r="X13" s="294"/>
      <c r="Y13" s="294"/>
      <c r="Z13" s="294"/>
      <c r="AA13" s="294"/>
    </row>
    <row r="14" ht="26.25" customHeight="1" spans="1:27">
      <c r="A14" s="294"/>
      <c r="B14" s="294"/>
      <c r="C14" s="666">
        <v>10</v>
      </c>
      <c r="D14" s="854" t="s">
        <v>1212</v>
      </c>
      <c r="E14" s="859">
        <v>7</v>
      </c>
      <c r="F14" s="859">
        <v>7</v>
      </c>
      <c r="G14" s="859">
        <v>-1</v>
      </c>
      <c r="H14" s="294"/>
      <c r="I14" s="294" t="s">
        <v>0</v>
      </c>
      <c r="J14" s="294"/>
      <c r="K14" s="294"/>
      <c r="L14" s="294"/>
      <c r="M14" s="294"/>
      <c r="N14" s="431" t="s">
        <v>1213</v>
      </c>
      <c r="O14" s="78" t="s">
        <v>1214</v>
      </c>
      <c r="P14" s="431" t="s">
        <v>1215</v>
      </c>
      <c r="Q14" s="294"/>
      <c r="R14" s="294"/>
      <c r="S14" s="294"/>
      <c r="T14" s="294"/>
      <c r="U14" s="294"/>
      <c r="V14" s="294"/>
      <c r="W14" s="294"/>
      <c r="X14" s="294"/>
      <c r="Y14" s="294"/>
      <c r="Z14" s="294"/>
      <c r="AA14" s="294"/>
    </row>
    <row r="15" ht="26.25" customHeight="1" spans="1:27">
      <c r="A15" s="294"/>
      <c r="B15" s="294"/>
      <c r="C15" s="852">
        <v>11</v>
      </c>
      <c r="D15" s="855" t="s">
        <v>1216</v>
      </c>
      <c r="E15" s="860">
        <v>46</v>
      </c>
      <c r="F15" s="860">
        <v>46</v>
      </c>
      <c r="G15" s="860">
        <v>46</v>
      </c>
      <c r="H15" s="294"/>
      <c r="I15" s="294"/>
      <c r="J15" s="294"/>
      <c r="K15" s="294"/>
      <c r="L15" s="294"/>
      <c r="M15" s="294"/>
      <c r="N15" s="370" t="s">
        <v>1212</v>
      </c>
      <c r="O15" s="45" t="s">
        <v>1217</v>
      </c>
      <c r="P15" s="370" t="s">
        <v>1218</v>
      </c>
      <c r="Q15" s="294"/>
      <c r="R15" s="294"/>
      <c r="S15" s="294"/>
      <c r="T15" s="294"/>
      <c r="U15" s="294"/>
      <c r="V15" s="294"/>
      <c r="W15" s="294"/>
      <c r="X15" s="294"/>
      <c r="Y15" s="294"/>
      <c r="Z15" s="294"/>
      <c r="AA15" s="294"/>
    </row>
    <row r="16" ht="26.25" customHeight="1" spans="1:27">
      <c r="A16" s="294"/>
      <c r="B16" s="294"/>
      <c r="C16" s="666">
        <v>12</v>
      </c>
      <c r="D16" s="854" t="s">
        <v>1219</v>
      </c>
      <c r="E16" s="859">
        <v>46</v>
      </c>
      <c r="F16" s="859">
        <v>40</v>
      </c>
      <c r="G16" s="859">
        <v>40</v>
      </c>
      <c r="H16" s="294"/>
      <c r="I16" s="294"/>
      <c r="J16" s="294"/>
      <c r="K16" s="294"/>
      <c r="L16" s="294"/>
      <c r="M16" s="294"/>
      <c r="N16" s="431" t="s">
        <v>1216</v>
      </c>
      <c r="O16" s="78" t="s">
        <v>1220</v>
      </c>
      <c r="P16" s="431" t="s">
        <v>1221</v>
      </c>
      <c r="Q16" s="294"/>
      <c r="R16" s="294"/>
      <c r="S16" s="294"/>
      <c r="T16" s="294"/>
      <c r="U16" s="294"/>
      <c r="V16" s="294"/>
      <c r="W16" s="294"/>
      <c r="X16" s="294"/>
      <c r="Y16" s="294"/>
      <c r="Z16" s="294"/>
      <c r="AA16" s="294"/>
    </row>
    <row r="17" ht="26.25" customHeight="1" spans="1:27">
      <c r="A17" s="294"/>
      <c r="B17" s="294"/>
      <c r="C17" s="852">
        <v>13</v>
      </c>
      <c r="D17" s="855" t="s">
        <v>1222</v>
      </c>
      <c r="E17" s="860">
        <v>84</v>
      </c>
      <c r="F17" s="860">
        <v>84</v>
      </c>
      <c r="G17" s="860">
        <v>86</v>
      </c>
      <c r="H17" s="294"/>
      <c r="I17" s="294"/>
      <c r="J17" s="294"/>
      <c r="K17" s="294"/>
      <c r="L17" s="294"/>
      <c r="M17" s="294"/>
      <c r="N17" s="370" t="s">
        <v>1219</v>
      </c>
      <c r="O17" s="45" t="s">
        <v>1223</v>
      </c>
      <c r="P17" s="370" t="s">
        <v>1224</v>
      </c>
      <c r="Q17" s="294"/>
      <c r="R17" s="294"/>
      <c r="S17" s="294"/>
      <c r="T17" s="294"/>
      <c r="U17" s="294"/>
      <c r="V17" s="294"/>
      <c r="W17" s="294"/>
      <c r="X17" s="294"/>
      <c r="Y17" s="294"/>
      <c r="Z17" s="294"/>
      <c r="AA17" s="294"/>
    </row>
    <row r="18" ht="26.25" customHeight="1" spans="1:27">
      <c r="A18" s="294"/>
      <c r="B18" s="294"/>
      <c r="C18" s="666">
        <v>14</v>
      </c>
      <c r="D18" s="854" t="s">
        <v>1120</v>
      </c>
      <c r="E18" s="859">
        <v>22</v>
      </c>
      <c r="F18" s="859">
        <v>22</v>
      </c>
      <c r="G18" s="859">
        <v>37</v>
      </c>
      <c r="H18" s="294"/>
      <c r="I18" s="294"/>
      <c r="J18" s="294"/>
      <c r="K18" s="294"/>
      <c r="L18" s="294"/>
      <c r="M18" s="294"/>
      <c r="N18" s="431" t="s">
        <v>1222</v>
      </c>
      <c r="O18" s="78" t="s">
        <v>1225</v>
      </c>
      <c r="P18" s="431" t="s">
        <v>1226</v>
      </c>
      <c r="Q18" s="294"/>
      <c r="R18" s="294"/>
      <c r="S18" s="294"/>
      <c r="T18" s="294"/>
      <c r="U18" s="294"/>
      <c r="V18" s="294"/>
      <c r="W18" s="294"/>
      <c r="X18" s="294"/>
      <c r="Y18" s="294"/>
      <c r="Z18" s="294"/>
      <c r="AA18" s="294"/>
    </row>
    <row r="19" ht="26.25" customHeight="1" spans="1:27">
      <c r="A19" s="294"/>
      <c r="B19" s="294"/>
      <c r="C19" s="852">
        <v>15</v>
      </c>
      <c r="D19" s="855" t="s">
        <v>1122</v>
      </c>
      <c r="E19" s="860">
        <v>33</v>
      </c>
      <c r="F19" s="860">
        <v>33</v>
      </c>
      <c r="G19" s="860">
        <v>50</v>
      </c>
      <c r="H19" s="294"/>
      <c r="I19" s="294"/>
      <c r="J19" s="294"/>
      <c r="K19" s="294"/>
      <c r="L19" s="294"/>
      <c r="M19" s="294"/>
      <c r="N19" s="370" t="s">
        <v>504</v>
      </c>
      <c r="O19" s="45" t="s">
        <v>1227</v>
      </c>
      <c r="P19" s="370" t="s">
        <v>1228</v>
      </c>
      <c r="Q19" s="294"/>
      <c r="R19" s="294"/>
      <c r="S19" s="294"/>
      <c r="T19" s="294"/>
      <c r="U19" s="294"/>
      <c r="V19" s="294"/>
      <c r="W19" s="294"/>
      <c r="X19" s="294"/>
      <c r="Y19" s="294"/>
      <c r="Z19" s="294"/>
      <c r="AA19" s="294"/>
    </row>
    <row r="20" ht="30" customHeight="1" spans="1:27">
      <c r="A20" s="294"/>
      <c r="B20" s="294"/>
      <c r="C20" s="666">
        <v>16</v>
      </c>
      <c r="D20" s="854" t="s">
        <v>1229</v>
      </c>
      <c r="E20" s="859">
        <v>37</v>
      </c>
      <c r="F20" s="859">
        <v>38</v>
      </c>
      <c r="G20" s="859">
        <v>45</v>
      </c>
      <c r="H20" s="294"/>
      <c r="I20" s="294"/>
      <c r="J20" s="294"/>
      <c r="K20" s="294"/>
      <c r="L20" s="294"/>
      <c r="M20" s="294"/>
      <c r="N20" s="431" t="s">
        <v>1230</v>
      </c>
      <c r="O20" s="78" t="s">
        <v>1231</v>
      </c>
      <c r="P20" s="431" t="s">
        <v>1232</v>
      </c>
      <c r="Q20" s="294"/>
      <c r="R20" s="294"/>
      <c r="S20" s="294"/>
      <c r="T20" s="294"/>
      <c r="U20" s="294"/>
      <c r="V20" s="294"/>
      <c r="W20" s="294"/>
      <c r="X20" s="294"/>
      <c r="Y20" s="294"/>
      <c r="Z20" s="294"/>
      <c r="AA20" s="294"/>
    </row>
    <row r="21" ht="32.25" customHeight="1" spans="1:27">
      <c r="A21" s="294"/>
      <c r="B21" s="294"/>
      <c r="C21" s="852">
        <v>17</v>
      </c>
      <c r="D21" s="855" t="s">
        <v>1233</v>
      </c>
      <c r="E21" s="860">
        <v>59</v>
      </c>
      <c r="F21" s="860">
        <v>71</v>
      </c>
      <c r="G21" s="860">
        <v>83</v>
      </c>
      <c r="H21" s="294"/>
      <c r="I21" s="294"/>
      <c r="J21" s="294"/>
      <c r="K21" s="294"/>
      <c r="L21" s="294"/>
      <c r="M21" s="294"/>
      <c r="N21" s="370" t="s">
        <v>1234</v>
      </c>
      <c r="O21" s="45" t="s">
        <v>1235</v>
      </c>
      <c r="P21" s="370" t="s">
        <v>1236</v>
      </c>
      <c r="Q21" s="294"/>
      <c r="R21" s="294"/>
      <c r="S21" s="294"/>
      <c r="T21" s="294"/>
      <c r="U21" s="294"/>
      <c r="V21" s="294"/>
      <c r="W21" s="294"/>
      <c r="X21" s="294"/>
      <c r="Y21" s="294"/>
      <c r="Z21" s="294"/>
      <c r="AA21" s="294"/>
    </row>
    <row r="22" ht="26.25" customHeight="1" spans="1:27">
      <c r="A22" s="294"/>
      <c r="B22" s="294"/>
      <c r="C22" s="666">
        <v>18</v>
      </c>
      <c r="D22" s="854" t="s">
        <v>1237</v>
      </c>
      <c r="E22" s="859">
        <v>106</v>
      </c>
      <c r="F22" s="859">
        <v>138</v>
      </c>
      <c r="G22" s="859">
        <v>156</v>
      </c>
      <c r="H22" s="294"/>
      <c r="I22" s="294"/>
      <c r="J22" s="294"/>
      <c r="K22" s="294"/>
      <c r="L22" s="294"/>
      <c r="M22" s="294"/>
      <c r="N22" s="431" t="s">
        <v>1238</v>
      </c>
      <c r="O22" s="78" t="s">
        <v>1239</v>
      </c>
      <c r="P22" s="431" t="s">
        <v>1240</v>
      </c>
      <c r="Q22" s="294"/>
      <c r="R22" s="294"/>
      <c r="S22" s="294"/>
      <c r="T22" s="294"/>
      <c r="U22" s="294"/>
      <c r="V22" s="294"/>
      <c r="W22" s="294"/>
      <c r="X22" s="294"/>
      <c r="Y22" s="294"/>
      <c r="Z22" s="294"/>
      <c r="AA22" s="294"/>
    </row>
    <row r="23" ht="26.25" customHeight="1" spans="1:27">
      <c r="A23" s="294"/>
      <c r="B23" s="294"/>
      <c r="C23" s="852">
        <v>19</v>
      </c>
      <c r="D23" s="855" t="s">
        <v>1241</v>
      </c>
      <c r="E23" s="860">
        <v>2.5</v>
      </c>
      <c r="F23" s="860">
        <v>2.6</v>
      </c>
      <c r="G23" s="860">
        <v>2.8</v>
      </c>
      <c r="H23" s="294"/>
      <c r="I23" s="294"/>
      <c r="J23" s="294"/>
      <c r="K23" s="294"/>
      <c r="L23" s="294"/>
      <c r="M23" s="294"/>
      <c r="N23" s="370" t="s">
        <v>1242</v>
      </c>
      <c r="O23" s="45" t="s">
        <v>1243</v>
      </c>
      <c r="P23" s="370" t="s">
        <v>1244</v>
      </c>
      <c r="Q23" s="294"/>
      <c r="R23" s="294"/>
      <c r="S23" s="294"/>
      <c r="T23" s="294"/>
      <c r="U23" s="294"/>
      <c r="V23" s="294"/>
      <c r="W23" s="294"/>
      <c r="X23" s="294"/>
      <c r="Y23" s="294"/>
      <c r="Z23" s="294"/>
      <c r="AA23" s="294"/>
    </row>
    <row r="24" ht="21" customHeight="1" spans="1:27">
      <c r="A24" s="294"/>
      <c r="B24" s="294"/>
      <c r="C24" s="294"/>
      <c r="D24" s="294"/>
      <c r="E24" s="294"/>
      <c r="F24" s="294"/>
      <c r="G24" s="294"/>
      <c r="H24" s="294"/>
      <c r="I24" s="294"/>
      <c r="J24" s="294"/>
      <c r="K24" s="294"/>
      <c r="L24" s="294"/>
      <c r="M24" s="294"/>
      <c r="N24" s="431" t="s">
        <v>1245</v>
      </c>
      <c r="O24" s="78" t="s">
        <v>1246</v>
      </c>
      <c r="P24" s="431" t="s">
        <v>1247</v>
      </c>
      <c r="Q24" s="294"/>
      <c r="R24" s="294"/>
      <c r="S24" s="294"/>
      <c r="T24" s="294"/>
      <c r="U24" s="294"/>
      <c r="V24" s="294"/>
      <c r="W24" s="294"/>
      <c r="X24" s="294"/>
      <c r="Y24" s="294"/>
      <c r="Z24" s="294"/>
      <c r="AA24" s="294"/>
    </row>
    <row r="25" ht="14.25" spans="1:27">
      <c r="A25" s="294"/>
      <c r="B25" s="294"/>
      <c r="C25" s="294"/>
      <c r="D25" s="294"/>
      <c r="E25" s="294"/>
      <c r="F25" s="294"/>
      <c r="G25" s="294"/>
      <c r="H25" s="294"/>
      <c r="I25" s="294"/>
      <c r="J25" s="294"/>
      <c r="K25" s="294"/>
      <c r="L25" s="294"/>
      <c r="M25" s="294"/>
      <c r="N25" s="294"/>
      <c r="O25" s="294"/>
      <c r="P25" s="294"/>
      <c r="Q25" s="294"/>
      <c r="R25" s="294"/>
      <c r="S25" s="294"/>
      <c r="T25" s="294"/>
      <c r="U25" s="294"/>
      <c r="V25" s="294"/>
      <c r="W25" s="294"/>
      <c r="X25" s="294"/>
      <c r="Y25" s="294"/>
      <c r="Z25" s="294"/>
      <c r="AA25" s="294"/>
    </row>
    <row r="26" ht="33" customHeight="1" spans="1:27">
      <c r="A26" s="294"/>
      <c r="B26" s="294"/>
      <c r="C26" s="856" t="s">
        <v>1248</v>
      </c>
      <c r="D26" s="802"/>
      <c r="E26" s="802"/>
      <c r="F26" s="802"/>
      <c r="G26" s="802"/>
      <c r="H26" s="802"/>
      <c r="I26" s="802"/>
      <c r="J26" s="802"/>
      <c r="K26" s="802"/>
      <c r="L26" s="802"/>
      <c r="M26" s="815"/>
      <c r="N26" s="294"/>
      <c r="O26" s="294"/>
      <c r="P26" s="294"/>
      <c r="Q26" s="294"/>
      <c r="R26" s="294"/>
      <c r="S26" s="294"/>
      <c r="T26" s="294"/>
      <c r="U26" s="294"/>
      <c r="V26" s="294"/>
      <c r="W26" s="294"/>
      <c r="X26" s="294"/>
      <c r="Y26" s="294"/>
      <c r="Z26" s="294"/>
      <c r="AA26" s="294"/>
    </row>
    <row r="27" ht="32.25" customHeight="1" spans="1:27">
      <c r="A27" s="294"/>
      <c r="B27" s="294"/>
      <c r="C27" s="857"/>
      <c r="D27" s="858" t="s">
        <v>46</v>
      </c>
      <c r="E27" s="858" t="s">
        <v>1249</v>
      </c>
      <c r="F27" s="858" t="s">
        <v>1250</v>
      </c>
      <c r="G27" s="858" t="s">
        <v>1180</v>
      </c>
      <c r="H27" s="858" t="s">
        <v>1251</v>
      </c>
      <c r="I27" s="858" t="s">
        <v>1252</v>
      </c>
      <c r="J27" s="858" t="s">
        <v>1253</v>
      </c>
      <c r="K27" s="858" t="s">
        <v>1254</v>
      </c>
      <c r="L27" s="868" t="s">
        <v>1255</v>
      </c>
      <c r="M27" s="871" t="s">
        <v>1256</v>
      </c>
      <c r="N27" s="660" t="s">
        <v>0</v>
      </c>
      <c r="O27" s="294"/>
      <c r="P27" s="294"/>
      <c r="Q27" s="294"/>
      <c r="R27" s="294"/>
      <c r="S27" s="294"/>
      <c r="T27" s="294"/>
      <c r="U27" s="294"/>
      <c r="V27" s="294"/>
      <c r="W27" s="294"/>
      <c r="X27" s="294"/>
      <c r="Y27" s="294"/>
      <c r="Z27" s="294"/>
      <c r="AA27" s="294"/>
    </row>
    <row r="28" ht="24" customHeight="1" spans="1:27">
      <c r="A28" s="294"/>
      <c r="B28" s="294"/>
      <c r="C28" s="859">
        <v>1</v>
      </c>
      <c r="D28" s="370" t="s">
        <v>1257</v>
      </c>
      <c r="E28" s="30">
        <v>673</v>
      </c>
      <c r="F28" s="30">
        <v>87</v>
      </c>
      <c r="G28" s="30">
        <v>3007</v>
      </c>
      <c r="H28" s="30">
        <v>12</v>
      </c>
      <c r="I28" s="30">
        <v>18</v>
      </c>
      <c r="J28" s="30">
        <v>32.8</v>
      </c>
      <c r="K28" s="30">
        <v>22</v>
      </c>
      <c r="L28" s="370" t="s">
        <v>1180</v>
      </c>
      <c r="M28" s="370" t="s">
        <v>1258</v>
      </c>
      <c r="N28" s="294"/>
      <c r="O28" s="294"/>
      <c r="P28" s="294"/>
      <c r="Q28" s="294"/>
      <c r="R28" s="294"/>
      <c r="S28" s="294"/>
      <c r="T28" s="294"/>
      <c r="U28" s="294"/>
      <c r="V28" s="294"/>
      <c r="W28" s="294"/>
      <c r="X28" s="294"/>
      <c r="Y28" s="294"/>
      <c r="Z28" s="294"/>
      <c r="AA28" s="294"/>
    </row>
    <row r="29" ht="24" customHeight="1" spans="1:27">
      <c r="A29" s="294"/>
      <c r="B29" s="294"/>
      <c r="C29" s="860">
        <v>2</v>
      </c>
      <c r="D29" s="480" t="s">
        <v>1186</v>
      </c>
      <c r="E29" s="481" t="s">
        <v>0</v>
      </c>
      <c r="F29" s="481" t="s">
        <v>0</v>
      </c>
      <c r="G29" s="481" t="s">
        <v>0</v>
      </c>
      <c r="H29" s="481">
        <v>0</v>
      </c>
      <c r="I29" s="481">
        <v>15</v>
      </c>
      <c r="J29" s="481">
        <v>0</v>
      </c>
      <c r="K29" s="481">
        <v>15</v>
      </c>
      <c r="L29" s="480" t="s">
        <v>1259</v>
      </c>
      <c r="M29" s="480" t="s">
        <v>1258</v>
      </c>
      <c r="N29" s="294"/>
      <c r="O29" s="294"/>
      <c r="P29" s="294"/>
      <c r="Q29" s="294"/>
      <c r="R29" s="294"/>
      <c r="S29" s="294"/>
      <c r="T29" s="294"/>
      <c r="U29" s="294"/>
      <c r="V29" s="294"/>
      <c r="W29" s="294"/>
      <c r="X29" s="294"/>
      <c r="Y29" s="294"/>
      <c r="Z29" s="294"/>
      <c r="AA29" s="294"/>
    </row>
    <row r="30" ht="24" customHeight="1" spans="1:27">
      <c r="A30" s="294"/>
      <c r="B30" s="294"/>
      <c r="C30" s="859">
        <v>3</v>
      </c>
      <c r="D30" s="370" t="s">
        <v>1189</v>
      </c>
      <c r="E30" s="30" t="s">
        <v>0</v>
      </c>
      <c r="F30" s="30" t="s">
        <v>0</v>
      </c>
      <c r="G30" s="30" t="s">
        <v>0</v>
      </c>
      <c r="H30" s="30">
        <v>72</v>
      </c>
      <c r="I30" s="30">
        <v>55</v>
      </c>
      <c r="J30" s="30">
        <v>29</v>
      </c>
      <c r="K30" s="30">
        <v>39</v>
      </c>
      <c r="L30" s="370" t="s">
        <v>1251</v>
      </c>
      <c r="M30" s="370" t="s">
        <v>1260</v>
      </c>
      <c r="N30" s="294"/>
      <c r="O30" s="294"/>
      <c r="P30" s="294"/>
      <c r="Q30" s="294"/>
      <c r="R30" s="294"/>
      <c r="S30" s="294"/>
      <c r="T30" s="294"/>
      <c r="U30" s="294"/>
      <c r="V30" s="294"/>
      <c r="W30" s="294"/>
      <c r="X30" s="294"/>
      <c r="Y30" s="294"/>
      <c r="Z30" s="294"/>
      <c r="AA30" s="294"/>
    </row>
    <row r="31" ht="24" customHeight="1" spans="1:27">
      <c r="A31" s="294"/>
      <c r="B31" s="294"/>
      <c r="C31" s="860">
        <v>4</v>
      </c>
      <c r="D31" s="480" t="s">
        <v>1193</v>
      </c>
      <c r="E31" s="481" t="s">
        <v>0</v>
      </c>
      <c r="F31" s="481" t="s">
        <v>0</v>
      </c>
      <c r="G31" s="481" t="s">
        <v>0</v>
      </c>
      <c r="H31" s="481" t="s">
        <v>0</v>
      </c>
      <c r="I31" s="481" t="s">
        <v>0</v>
      </c>
      <c r="J31" s="481" t="s">
        <v>0</v>
      </c>
      <c r="K31" s="481" t="s">
        <v>0</v>
      </c>
      <c r="L31" s="480" t="s">
        <v>0</v>
      </c>
      <c r="M31" s="480" t="s">
        <v>1258</v>
      </c>
      <c r="N31" s="294"/>
      <c r="O31" s="294"/>
      <c r="P31" s="294"/>
      <c r="Q31" s="294"/>
      <c r="R31" s="294"/>
      <c r="S31" s="294"/>
      <c r="T31" s="294"/>
      <c r="U31" s="294"/>
      <c r="V31" s="294"/>
      <c r="W31" s="294"/>
      <c r="X31" s="294"/>
      <c r="Y31" s="294"/>
      <c r="Z31" s="294"/>
      <c r="AA31" s="294"/>
    </row>
    <row r="32" ht="24" customHeight="1" spans="1:27">
      <c r="A32" s="294"/>
      <c r="B32" s="294"/>
      <c r="C32" s="859">
        <v>5</v>
      </c>
      <c r="D32" s="370" t="s">
        <v>1261</v>
      </c>
      <c r="E32" s="30">
        <v>491.9</v>
      </c>
      <c r="F32" s="30">
        <v>62.6</v>
      </c>
      <c r="G32" s="30">
        <v>697.6</v>
      </c>
      <c r="H32" s="30">
        <v>40.5</v>
      </c>
      <c r="I32" s="30">
        <v>254.2</v>
      </c>
      <c r="J32" s="30">
        <v>261.8</v>
      </c>
      <c r="K32" s="30">
        <v>198.3</v>
      </c>
      <c r="L32" s="370" t="s">
        <v>1180</v>
      </c>
      <c r="M32" s="370" t="s">
        <v>1258</v>
      </c>
      <c r="N32" s="294"/>
      <c r="O32" s="294"/>
      <c r="P32" s="294"/>
      <c r="Q32" s="294"/>
      <c r="R32" s="294"/>
      <c r="S32" s="294"/>
      <c r="T32" s="294"/>
      <c r="U32" s="294"/>
      <c r="V32" s="294"/>
      <c r="W32" s="294"/>
      <c r="X32" s="294"/>
      <c r="Y32" s="294"/>
      <c r="Z32" s="294"/>
      <c r="AA32" s="294"/>
    </row>
    <row r="33" ht="24" customHeight="1" spans="1:27">
      <c r="A33" s="294"/>
      <c r="B33" s="294"/>
      <c r="C33" s="860">
        <v>6</v>
      </c>
      <c r="D33" s="480" t="s">
        <v>1262</v>
      </c>
      <c r="E33" s="481">
        <v>132.9</v>
      </c>
      <c r="F33" s="481">
        <v>28</v>
      </c>
      <c r="G33" s="481">
        <v>374.9</v>
      </c>
      <c r="H33" s="481">
        <v>19.1</v>
      </c>
      <c r="I33" s="481">
        <v>134.4</v>
      </c>
      <c r="J33" s="481">
        <v>134.9</v>
      </c>
      <c r="K33" s="481">
        <v>107.2</v>
      </c>
      <c r="L33" s="480" t="s">
        <v>1180</v>
      </c>
      <c r="M33" s="480" t="s">
        <v>1258</v>
      </c>
      <c r="N33" s="294"/>
      <c r="O33" s="294"/>
      <c r="P33" s="294"/>
      <c r="Q33" s="294"/>
      <c r="R33" s="294"/>
      <c r="S33" s="294"/>
      <c r="T33" s="294"/>
      <c r="U33" s="294"/>
      <c r="V33" s="294"/>
      <c r="W33" s="294"/>
      <c r="X33" s="294"/>
      <c r="Y33" s="294"/>
      <c r="Z33" s="294"/>
      <c r="AA33" s="294"/>
    </row>
    <row r="34" ht="24" customHeight="1" spans="1:27">
      <c r="A34" s="294"/>
      <c r="B34" s="294"/>
      <c r="C34" s="859">
        <v>7</v>
      </c>
      <c r="D34" s="370" t="s">
        <v>834</v>
      </c>
      <c r="E34" s="30">
        <v>7.3</v>
      </c>
      <c r="F34" s="30">
        <v>7.2</v>
      </c>
      <c r="G34" s="30">
        <v>11.6</v>
      </c>
      <c r="H34" s="30">
        <v>5.1</v>
      </c>
      <c r="I34" s="30">
        <v>14.1</v>
      </c>
      <c r="J34" s="30">
        <v>8</v>
      </c>
      <c r="K34" s="30">
        <v>14.2</v>
      </c>
      <c r="L34" s="370" t="s">
        <v>1252</v>
      </c>
      <c r="M34" s="370" t="s">
        <v>1263</v>
      </c>
      <c r="N34" s="294"/>
      <c r="O34" s="294"/>
      <c r="P34" s="294"/>
      <c r="Q34" s="294"/>
      <c r="R34" s="294"/>
      <c r="S34" s="294"/>
      <c r="T34" s="294"/>
      <c r="U34" s="294"/>
      <c r="V34" s="294"/>
      <c r="W34" s="294"/>
      <c r="X34" s="294"/>
      <c r="Y34" s="294"/>
      <c r="Z34" s="294"/>
      <c r="AA34" s="294"/>
    </row>
    <row r="35" ht="24" customHeight="1" spans="1:27">
      <c r="A35" s="294"/>
      <c r="B35" s="294"/>
      <c r="C35" s="860">
        <v>8</v>
      </c>
      <c r="D35" s="480" t="s">
        <v>838</v>
      </c>
      <c r="E35" s="481">
        <v>2</v>
      </c>
      <c r="F35" s="481">
        <v>3.2</v>
      </c>
      <c r="G35" s="481">
        <v>2.6</v>
      </c>
      <c r="H35" s="481">
        <v>2.4</v>
      </c>
      <c r="I35" s="481">
        <v>7.5</v>
      </c>
      <c r="J35" s="481">
        <v>4.9</v>
      </c>
      <c r="K35" s="481">
        <v>5.7</v>
      </c>
      <c r="L35" s="480" t="s">
        <v>1252</v>
      </c>
      <c r="M35" s="480" t="s">
        <v>1264</v>
      </c>
      <c r="N35" s="294"/>
      <c r="O35" s="294"/>
      <c r="P35" s="294"/>
      <c r="Q35" s="294"/>
      <c r="R35" s="294"/>
      <c r="S35" s="294"/>
      <c r="T35" s="294"/>
      <c r="U35" s="294"/>
      <c r="V35" s="294"/>
      <c r="W35" s="294"/>
      <c r="X35" s="294"/>
      <c r="Y35" s="294"/>
      <c r="Z35" s="294"/>
      <c r="AA35" s="294"/>
    </row>
    <row r="36" ht="24" customHeight="1" spans="1:27">
      <c r="A36" s="294"/>
      <c r="B36" s="294"/>
      <c r="C36" s="859">
        <v>9</v>
      </c>
      <c r="D36" s="370" t="s">
        <v>1208</v>
      </c>
      <c r="E36" s="30">
        <v>0.3</v>
      </c>
      <c r="F36" s="30">
        <v>0</v>
      </c>
      <c r="G36" s="30">
        <v>0</v>
      </c>
      <c r="H36" s="30">
        <v>0</v>
      </c>
      <c r="I36" s="30">
        <v>0</v>
      </c>
      <c r="J36" s="30">
        <v>0.3</v>
      </c>
      <c r="K36" s="30">
        <v>0.3</v>
      </c>
      <c r="L36" s="370" t="s">
        <v>1265</v>
      </c>
      <c r="M36" s="370" t="s">
        <v>1266</v>
      </c>
      <c r="N36" s="294"/>
      <c r="O36" s="294"/>
      <c r="P36" s="294"/>
      <c r="Q36" s="294"/>
      <c r="R36" s="294"/>
      <c r="S36" s="294"/>
      <c r="T36" s="294"/>
      <c r="U36" s="294"/>
      <c r="V36" s="294"/>
      <c r="W36" s="294"/>
      <c r="X36" s="294"/>
      <c r="Y36" s="294"/>
      <c r="Z36" s="294"/>
      <c r="AA36" s="294"/>
    </row>
    <row r="37" ht="24" customHeight="1" spans="1:27">
      <c r="A37" s="294"/>
      <c r="B37" s="294"/>
      <c r="C37" s="860">
        <v>10</v>
      </c>
      <c r="D37" s="480" t="s">
        <v>1212</v>
      </c>
      <c r="E37" s="481">
        <v>13</v>
      </c>
      <c r="F37" s="481">
        <v>171</v>
      </c>
      <c r="G37" s="481">
        <v>7</v>
      </c>
      <c r="H37" s="481">
        <v>66</v>
      </c>
      <c r="I37" s="481">
        <v>110</v>
      </c>
      <c r="J37" s="481">
        <v>60</v>
      </c>
      <c r="K37" s="481">
        <v>74</v>
      </c>
      <c r="L37" s="480" t="s">
        <v>1180</v>
      </c>
      <c r="M37" s="480" t="s">
        <v>1267</v>
      </c>
      <c r="N37" s="294"/>
      <c r="O37" s="294"/>
      <c r="P37" s="294"/>
      <c r="Q37" s="294"/>
      <c r="R37" s="294"/>
      <c r="S37" s="294"/>
      <c r="T37" s="294"/>
      <c r="U37" s="294"/>
      <c r="V37" s="294"/>
      <c r="W37" s="294"/>
      <c r="X37" s="294"/>
      <c r="Y37" s="294"/>
      <c r="Z37" s="294"/>
      <c r="AA37" s="294"/>
    </row>
    <row r="38" ht="24" customHeight="1" spans="1:27">
      <c r="A38" s="294"/>
      <c r="B38" s="294"/>
      <c r="C38" s="859">
        <v>11</v>
      </c>
      <c r="D38" s="370" t="s">
        <v>1216</v>
      </c>
      <c r="E38" s="30">
        <v>85</v>
      </c>
      <c r="F38" s="30">
        <v>79</v>
      </c>
      <c r="G38" s="30">
        <v>46</v>
      </c>
      <c r="H38" s="30">
        <v>63</v>
      </c>
      <c r="I38" s="30">
        <v>105</v>
      </c>
      <c r="J38" s="30">
        <v>74</v>
      </c>
      <c r="K38" s="30">
        <v>73</v>
      </c>
      <c r="L38" s="370" t="s">
        <v>1180</v>
      </c>
      <c r="M38" s="370" t="s">
        <v>1268</v>
      </c>
      <c r="N38" s="294"/>
      <c r="O38" s="294"/>
      <c r="P38" s="294"/>
      <c r="Q38" s="294"/>
      <c r="R38" s="294"/>
      <c r="S38" s="294"/>
      <c r="T38" s="294"/>
      <c r="U38" s="294"/>
      <c r="V38" s="294"/>
      <c r="W38" s="294"/>
      <c r="X38" s="294"/>
      <c r="Y38" s="294"/>
      <c r="Z38" s="294"/>
      <c r="AA38" s="294"/>
    </row>
    <row r="39" ht="24" customHeight="1" spans="1:27">
      <c r="A39" s="294"/>
      <c r="B39" s="294"/>
      <c r="C39" s="860">
        <v>12</v>
      </c>
      <c r="D39" s="480" t="s">
        <v>1219</v>
      </c>
      <c r="E39" s="481">
        <v>46</v>
      </c>
      <c r="F39" s="481">
        <v>79</v>
      </c>
      <c r="G39" s="481">
        <v>40</v>
      </c>
      <c r="H39" s="481">
        <v>59</v>
      </c>
      <c r="I39" s="481">
        <v>71</v>
      </c>
      <c r="J39" s="481">
        <v>72</v>
      </c>
      <c r="K39" s="481">
        <v>67</v>
      </c>
      <c r="L39" s="480" t="s">
        <v>1180</v>
      </c>
      <c r="M39" s="480" t="s">
        <v>1267</v>
      </c>
      <c r="N39" s="294"/>
      <c r="O39" s="294"/>
      <c r="P39" s="294"/>
      <c r="Q39" s="294"/>
      <c r="R39" s="294"/>
      <c r="S39" s="294"/>
      <c r="T39" s="294"/>
      <c r="U39" s="294"/>
      <c r="V39" s="294"/>
      <c r="W39" s="294"/>
      <c r="X39" s="294"/>
      <c r="Y39" s="294"/>
      <c r="Z39" s="294"/>
      <c r="AA39" s="294"/>
    </row>
    <row r="40" ht="24" customHeight="1" spans="1:27">
      <c r="A40" s="294"/>
      <c r="B40" s="294"/>
      <c r="C40" s="859">
        <v>13</v>
      </c>
      <c r="D40" s="370" t="s">
        <v>1222</v>
      </c>
      <c r="E40" s="30">
        <v>115</v>
      </c>
      <c r="F40" s="30">
        <v>44</v>
      </c>
      <c r="G40" s="30">
        <v>84</v>
      </c>
      <c r="H40" s="30">
        <v>85</v>
      </c>
      <c r="I40" s="30">
        <v>100</v>
      </c>
      <c r="J40" s="30">
        <v>70</v>
      </c>
      <c r="K40" s="30">
        <v>70</v>
      </c>
      <c r="L40" s="370" t="s">
        <v>1251</v>
      </c>
      <c r="M40" s="370" t="s">
        <v>1269</v>
      </c>
      <c r="N40" s="294"/>
      <c r="O40" s="294"/>
      <c r="P40" s="294"/>
      <c r="Q40" s="294"/>
      <c r="R40" s="294"/>
      <c r="S40" s="294"/>
      <c r="T40" s="294"/>
      <c r="U40" s="294"/>
      <c r="V40" s="294"/>
      <c r="W40" s="294"/>
      <c r="X40" s="294"/>
      <c r="Y40" s="294"/>
      <c r="Z40" s="294"/>
      <c r="AA40" s="294"/>
    </row>
    <row r="41" ht="24" customHeight="1" spans="1:27">
      <c r="A41" s="294"/>
      <c r="B41" s="294"/>
      <c r="C41" s="860">
        <v>14</v>
      </c>
      <c r="D41" s="480" t="s">
        <v>1120</v>
      </c>
      <c r="E41" s="481">
        <v>6</v>
      </c>
      <c r="F41" s="481">
        <v>5</v>
      </c>
      <c r="G41" s="481">
        <v>22</v>
      </c>
      <c r="H41" s="481">
        <v>5</v>
      </c>
      <c r="I41" s="481">
        <v>9</v>
      </c>
      <c r="J41" s="481">
        <v>19</v>
      </c>
      <c r="K41" s="481">
        <v>18</v>
      </c>
      <c r="L41" s="480" t="s">
        <v>1180</v>
      </c>
      <c r="M41" s="480" t="s">
        <v>1270</v>
      </c>
      <c r="N41" s="294"/>
      <c r="O41" s="294"/>
      <c r="P41" s="294"/>
      <c r="Q41" s="294"/>
      <c r="R41" s="294"/>
      <c r="S41" s="294"/>
      <c r="T41" s="294"/>
      <c r="U41" s="294"/>
      <c r="V41" s="294"/>
      <c r="W41" s="294"/>
      <c r="X41" s="294"/>
      <c r="Y41" s="294"/>
      <c r="Z41" s="294"/>
      <c r="AA41" s="294"/>
    </row>
    <row r="42" ht="24" customHeight="1" spans="1:27">
      <c r="A42" s="294"/>
      <c r="B42" s="294"/>
      <c r="C42" s="859">
        <v>15</v>
      </c>
      <c r="D42" s="370" t="s">
        <v>1122</v>
      </c>
      <c r="E42" s="30">
        <v>11</v>
      </c>
      <c r="F42" s="30">
        <v>7</v>
      </c>
      <c r="G42" s="30">
        <v>33</v>
      </c>
      <c r="H42" s="30">
        <v>10</v>
      </c>
      <c r="I42" s="30">
        <v>18</v>
      </c>
      <c r="J42" s="30">
        <v>19</v>
      </c>
      <c r="K42" s="30">
        <v>20</v>
      </c>
      <c r="L42" s="370" t="s">
        <v>1180</v>
      </c>
      <c r="M42" s="370" t="s">
        <v>1270</v>
      </c>
      <c r="N42" s="294"/>
      <c r="O42" s="294"/>
      <c r="P42" s="294"/>
      <c r="Q42" s="294"/>
      <c r="R42" s="294"/>
      <c r="S42" s="294"/>
      <c r="T42" s="294"/>
      <c r="U42" s="294"/>
      <c r="V42" s="294"/>
      <c r="W42" s="294"/>
      <c r="X42" s="294"/>
      <c r="Y42" s="294"/>
      <c r="Z42" s="294"/>
      <c r="AA42" s="294"/>
    </row>
    <row r="43" ht="24" customHeight="1" spans="1:27">
      <c r="A43" s="294"/>
      <c r="B43" s="294"/>
      <c r="C43" s="860">
        <v>16</v>
      </c>
      <c r="D43" s="480" t="s">
        <v>1229</v>
      </c>
      <c r="E43" s="481">
        <v>11</v>
      </c>
      <c r="F43" s="481">
        <v>8</v>
      </c>
      <c r="G43" s="481">
        <v>38</v>
      </c>
      <c r="H43" s="481">
        <v>10</v>
      </c>
      <c r="I43" s="481">
        <v>21</v>
      </c>
      <c r="J43" s="481">
        <v>20</v>
      </c>
      <c r="K43" s="481">
        <v>21</v>
      </c>
      <c r="L43" s="480" t="s">
        <v>1180</v>
      </c>
      <c r="M43" s="480" t="s">
        <v>1270</v>
      </c>
      <c r="N43" s="294"/>
      <c r="O43" s="294"/>
      <c r="P43" s="294"/>
      <c r="Q43" s="294"/>
      <c r="R43" s="294"/>
      <c r="S43" s="294"/>
      <c r="T43" s="294"/>
      <c r="U43" s="294"/>
      <c r="V43" s="294"/>
      <c r="W43" s="294"/>
      <c r="X43" s="294"/>
      <c r="Y43" s="294"/>
      <c r="Z43" s="294"/>
      <c r="AA43" s="294"/>
    </row>
    <row r="44" ht="24" customHeight="1" spans="1:27">
      <c r="A44" s="294"/>
      <c r="B44" s="294"/>
      <c r="C44" s="859">
        <v>17</v>
      </c>
      <c r="D44" s="370" t="s">
        <v>1233</v>
      </c>
      <c r="E44" s="30">
        <v>176</v>
      </c>
      <c r="F44" s="30">
        <v>22</v>
      </c>
      <c r="G44" s="30">
        <v>71</v>
      </c>
      <c r="H44" s="30">
        <v>64</v>
      </c>
      <c r="I44" s="30">
        <v>55</v>
      </c>
      <c r="J44" s="30">
        <v>51</v>
      </c>
      <c r="K44" s="30">
        <v>51</v>
      </c>
      <c r="L44" s="370" t="s">
        <v>1249</v>
      </c>
      <c r="M44" s="370" t="s">
        <v>1271</v>
      </c>
      <c r="N44" s="294"/>
      <c r="O44" s="294"/>
      <c r="P44" s="294"/>
      <c r="Q44" s="294"/>
      <c r="R44" s="294"/>
      <c r="S44" s="294"/>
      <c r="T44" s="294"/>
      <c r="U44" s="294"/>
      <c r="V44" s="294"/>
      <c r="W44" s="294"/>
      <c r="X44" s="294"/>
      <c r="Y44" s="294"/>
      <c r="Z44" s="294"/>
      <c r="AA44" s="294"/>
    </row>
    <row r="45" ht="24" customHeight="1" spans="1:27">
      <c r="A45" s="294"/>
      <c r="B45" s="294"/>
      <c r="C45" s="860">
        <v>18</v>
      </c>
      <c r="D45" s="480" t="s">
        <v>1237</v>
      </c>
      <c r="E45" s="481">
        <v>138</v>
      </c>
      <c r="F45" s="481">
        <v>15</v>
      </c>
      <c r="G45" s="481">
        <v>138</v>
      </c>
      <c r="H45" s="481">
        <v>102</v>
      </c>
      <c r="I45" s="481">
        <v>208</v>
      </c>
      <c r="J45" s="481">
        <v>106</v>
      </c>
      <c r="K45" s="481">
        <v>111</v>
      </c>
      <c r="L45" s="480" t="s">
        <v>1252</v>
      </c>
      <c r="M45" s="480" t="s">
        <v>1272</v>
      </c>
      <c r="N45" s="294"/>
      <c r="O45" s="294"/>
      <c r="P45" s="294"/>
      <c r="Q45" s="294"/>
      <c r="R45" s="294"/>
      <c r="S45" s="294"/>
      <c r="T45" s="294"/>
      <c r="U45" s="294"/>
      <c r="V45" s="294"/>
      <c r="W45" s="294"/>
      <c r="X45" s="294"/>
      <c r="Y45" s="294"/>
      <c r="Z45" s="294"/>
      <c r="AA45" s="294"/>
    </row>
    <row r="46" ht="24" customHeight="1" spans="1:27">
      <c r="A46" s="294"/>
      <c r="B46" s="294"/>
      <c r="C46" s="859">
        <v>19</v>
      </c>
      <c r="D46" s="370" t="s">
        <v>1241</v>
      </c>
      <c r="E46" s="30">
        <v>1</v>
      </c>
      <c r="F46" s="30">
        <v>0.8</v>
      </c>
      <c r="G46" s="30">
        <v>2.6</v>
      </c>
      <c r="H46" s="30">
        <v>1</v>
      </c>
      <c r="I46" s="30">
        <v>0.7</v>
      </c>
      <c r="J46" s="30">
        <v>1.1</v>
      </c>
      <c r="K46" s="30">
        <v>1.1</v>
      </c>
      <c r="L46" s="370" t="s">
        <v>1180</v>
      </c>
      <c r="M46" s="370" t="s">
        <v>1273</v>
      </c>
      <c r="N46" s="294"/>
      <c r="O46" s="294"/>
      <c r="P46" s="294"/>
      <c r="Q46" s="294"/>
      <c r="R46" s="294"/>
      <c r="S46" s="294"/>
      <c r="T46" s="294"/>
      <c r="U46" s="294"/>
      <c r="V46" s="294"/>
      <c r="W46" s="294"/>
      <c r="X46" s="294"/>
      <c r="Y46" s="294"/>
      <c r="Z46" s="294"/>
      <c r="AA46" s="294"/>
    </row>
    <row r="47" ht="14.25" spans="1:27">
      <c r="A47" s="294"/>
      <c r="B47" s="294"/>
      <c r="C47" s="294"/>
      <c r="D47" s="294"/>
      <c r="E47" s="294"/>
      <c r="F47" s="294"/>
      <c r="G47" s="294"/>
      <c r="H47" s="294"/>
      <c r="I47" s="294"/>
      <c r="J47" s="294"/>
      <c r="K47" s="294"/>
      <c r="L47" s="294"/>
      <c r="M47" s="294"/>
      <c r="N47" s="294"/>
      <c r="O47" s="294"/>
      <c r="P47" s="294"/>
      <c r="Q47" s="294"/>
      <c r="R47" s="294"/>
      <c r="S47" s="294"/>
      <c r="T47" s="294"/>
      <c r="U47" s="294"/>
      <c r="V47" s="294"/>
      <c r="W47" s="294"/>
      <c r="X47" s="294"/>
      <c r="Y47" s="294"/>
      <c r="Z47" s="294"/>
      <c r="AA47" s="294"/>
    </row>
    <row r="48" ht="14.25" spans="1:27">
      <c r="A48" s="294"/>
      <c r="B48" s="294"/>
      <c r="C48" s="294"/>
      <c r="D48" s="294"/>
      <c r="E48" s="294"/>
      <c r="F48" s="294"/>
      <c r="G48" s="294"/>
      <c r="H48" s="294"/>
      <c r="I48" s="294"/>
      <c r="J48" s="294"/>
      <c r="K48" s="294"/>
      <c r="L48" s="294"/>
      <c r="M48" s="294"/>
      <c r="N48" s="294"/>
      <c r="O48" s="294"/>
      <c r="P48" s="294"/>
      <c r="Q48" s="294"/>
      <c r="R48" s="294"/>
      <c r="S48" s="294"/>
      <c r="T48" s="294"/>
      <c r="U48" s="294"/>
      <c r="V48" s="294"/>
      <c r="W48" s="294"/>
      <c r="X48" s="294"/>
      <c r="Y48" s="294"/>
      <c r="Z48" s="294"/>
      <c r="AA48" s="294"/>
    </row>
    <row r="49" ht="30.75" customHeight="1" spans="1:27">
      <c r="A49" s="294"/>
      <c r="B49" s="294"/>
      <c r="C49" s="861"/>
      <c r="D49" s="862" t="s">
        <v>1274</v>
      </c>
      <c r="E49" s="41"/>
      <c r="F49" s="41"/>
      <c r="G49" s="41"/>
      <c r="H49" s="61"/>
      <c r="I49" s="294"/>
      <c r="J49" s="294"/>
      <c r="K49" s="294"/>
      <c r="L49" s="294"/>
      <c r="M49" s="294"/>
      <c r="N49" s="294"/>
      <c r="O49" s="294"/>
      <c r="P49" s="294"/>
      <c r="Q49" s="294"/>
      <c r="R49" s="294"/>
      <c r="S49" s="294"/>
      <c r="T49" s="294"/>
      <c r="U49" s="294"/>
      <c r="V49" s="294"/>
      <c r="W49" s="294"/>
      <c r="X49" s="294"/>
      <c r="Y49" s="294"/>
      <c r="Z49" s="294"/>
      <c r="AA49" s="294"/>
    </row>
    <row r="50" ht="24.75" customHeight="1" spans="1:27">
      <c r="A50" s="294"/>
      <c r="B50" s="294"/>
      <c r="C50" s="84">
        <v>1</v>
      </c>
      <c r="D50" s="747" t="s">
        <v>1275</v>
      </c>
      <c r="E50" s="98"/>
      <c r="F50" s="98"/>
      <c r="G50" s="98"/>
      <c r="H50" s="99"/>
      <c r="I50" s="294"/>
      <c r="J50" s="294"/>
      <c r="K50" s="294"/>
      <c r="L50" s="294"/>
      <c r="M50" s="294"/>
      <c r="N50" s="294"/>
      <c r="O50" s="294"/>
      <c r="P50" s="294"/>
      <c r="Q50" s="294"/>
      <c r="R50" s="294"/>
      <c r="S50" s="294"/>
      <c r="T50" s="294"/>
      <c r="U50" s="294"/>
      <c r="V50" s="294"/>
      <c r="W50" s="294"/>
      <c r="X50" s="294"/>
      <c r="Y50" s="294"/>
      <c r="Z50" s="294"/>
      <c r="AA50" s="294"/>
    </row>
    <row r="51" ht="24.75" customHeight="1" spans="1:27">
      <c r="A51" s="294"/>
      <c r="B51" s="294"/>
      <c r="C51" s="30">
        <v>2</v>
      </c>
      <c r="D51" s="553" t="s">
        <v>1276</v>
      </c>
      <c r="E51" s="60"/>
      <c r="F51" s="60"/>
      <c r="G51" s="60"/>
      <c r="H51" s="64"/>
      <c r="I51" s="294"/>
      <c r="J51" s="294"/>
      <c r="K51" s="294"/>
      <c r="L51" s="294"/>
      <c r="M51" s="294"/>
      <c r="N51" s="294"/>
      <c r="O51" s="294"/>
      <c r="P51" s="294"/>
      <c r="Q51" s="294"/>
      <c r="R51" s="294"/>
      <c r="S51" s="294"/>
      <c r="T51" s="294"/>
      <c r="U51" s="294"/>
      <c r="V51" s="294"/>
      <c r="W51" s="294"/>
      <c r="X51" s="294"/>
      <c r="Y51" s="294"/>
      <c r="Z51" s="294"/>
      <c r="AA51" s="294"/>
    </row>
    <row r="52" ht="24.75" customHeight="1" spans="1:27">
      <c r="A52" s="294"/>
      <c r="B52" s="294"/>
      <c r="C52" s="87">
        <v>3</v>
      </c>
      <c r="D52" s="552" t="s">
        <v>1277</v>
      </c>
      <c r="E52" s="60"/>
      <c r="F52" s="60"/>
      <c r="G52" s="60"/>
      <c r="H52" s="64"/>
      <c r="I52" s="294"/>
      <c r="J52" s="294"/>
      <c r="K52" s="294"/>
      <c r="L52" s="294"/>
      <c r="M52" s="294"/>
      <c r="N52" s="294"/>
      <c r="O52" s="294"/>
      <c r="P52" s="294"/>
      <c r="Q52" s="294"/>
      <c r="R52" s="294"/>
      <c r="S52" s="294"/>
      <c r="T52" s="294"/>
      <c r="U52" s="294"/>
      <c r="V52" s="294"/>
      <c r="W52" s="294"/>
      <c r="X52" s="294"/>
      <c r="Y52" s="294"/>
      <c r="Z52" s="294"/>
      <c r="AA52" s="294"/>
    </row>
    <row r="53" ht="24.75" customHeight="1" spans="1:27">
      <c r="A53" s="294"/>
      <c r="B53" s="294"/>
      <c r="C53" s="30">
        <v>4</v>
      </c>
      <c r="D53" s="553" t="s">
        <v>1278</v>
      </c>
      <c r="E53" s="60"/>
      <c r="F53" s="60"/>
      <c r="G53" s="60"/>
      <c r="H53" s="64"/>
      <c r="I53" s="294"/>
      <c r="J53" s="294"/>
      <c r="K53" s="294"/>
      <c r="L53" s="294"/>
      <c r="M53" s="294"/>
      <c r="N53" s="294"/>
      <c r="O53" s="294"/>
      <c r="P53" s="294"/>
      <c r="Q53" s="294"/>
      <c r="R53" s="294"/>
      <c r="S53" s="294"/>
      <c r="T53" s="294"/>
      <c r="U53" s="294"/>
      <c r="V53" s="294"/>
      <c r="W53" s="294"/>
      <c r="X53" s="294"/>
      <c r="Y53" s="294"/>
      <c r="Z53" s="294"/>
      <c r="AA53" s="294"/>
    </row>
    <row r="54" ht="24.75" customHeight="1" spans="1:27">
      <c r="A54" s="294"/>
      <c r="B54" s="294"/>
      <c r="C54" s="87">
        <v>5</v>
      </c>
      <c r="D54" s="552" t="s">
        <v>1279</v>
      </c>
      <c r="E54" s="60"/>
      <c r="F54" s="60"/>
      <c r="G54" s="60"/>
      <c r="H54" s="64"/>
      <c r="I54" s="294"/>
      <c r="J54" s="294"/>
      <c r="K54" s="294"/>
      <c r="L54" s="294"/>
      <c r="M54" s="294"/>
      <c r="N54" s="294"/>
      <c r="O54" s="294"/>
      <c r="P54" s="294"/>
      <c r="Q54" s="294"/>
      <c r="R54" s="294"/>
      <c r="S54" s="294"/>
      <c r="T54" s="294"/>
      <c r="U54" s="294"/>
      <c r="V54" s="294"/>
      <c r="W54" s="294"/>
      <c r="X54" s="294"/>
      <c r="Y54" s="294"/>
      <c r="Z54" s="294"/>
      <c r="AA54" s="294"/>
    </row>
    <row r="55" ht="17.25" spans="1:27">
      <c r="A55" s="294"/>
      <c r="B55" s="294"/>
      <c r="C55" s="294"/>
      <c r="D55" s="112"/>
      <c r="E55" s="434"/>
      <c r="F55" s="112"/>
      <c r="G55" s="294"/>
      <c r="H55" s="294"/>
      <c r="I55" s="294"/>
      <c r="J55" s="294"/>
      <c r="K55" s="294"/>
      <c r="L55" s="294"/>
      <c r="M55" s="294"/>
      <c r="N55" s="294"/>
      <c r="O55" s="294"/>
      <c r="P55" s="294"/>
      <c r="Q55" s="294"/>
      <c r="R55" s="294"/>
      <c r="S55" s="294"/>
      <c r="T55" s="294"/>
      <c r="U55" s="294"/>
      <c r="V55" s="294"/>
      <c r="W55" s="294"/>
      <c r="X55" s="294"/>
      <c r="Y55" s="294"/>
      <c r="Z55" s="294"/>
      <c r="AA55" s="294"/>
    </row>
    <row r="56" ht="17.25" spans="1:27">
      <c r="A56" s="294"/>
      <c r="B56" s="294"/>
      <c r="C56" s="294"/>
      <c r="D56" s="112"/>
      <c r="E56" s="434"/>
      <c r="F56" s="112"/>
      <c r="G56" s="294"/>
      <c r="H56" s="294"/>
      <c r="I56" s="294"/>
      <c r="J56" s="294"/>
      <c r="K56" s="294"/>
      <c r="L56" s="294"/>
      <c r="M56" s="294"/>
      <c r="N56" s="294"/>
      <c r="O56" s="294"/>
      <c r="P56" s="294"/>
      <c r="Q56" s="294"/>
      <c r="R56" s="294"/>
      <c r="S56" s="294"/>
      <c r="T56" s="294"/>
      <c r="U56" s="294"/>
      <c r="V56" s="294"/>
      <c r="W56" s="294"/>
      <c r="X56" s="294"/>
      <c r="Y56" s="294"/>
      <c r="Z56" s="294"/>
      <c r="AA56" s="294"/>
    </row>
    <row r="57" ht="17.25" spans="1:27">
      <c r="A57" s="294"/>
      <c r="B57" s="294"/>
      <c r="C57" s="294"/>
      <c r="E57" s="434"/>
      <c r="F57" s="112"/>
      <c r="G57" s="294"/>
      <c r="H57" s="294"/>
      <c r="I57" s="294"/>
      <c r="J57" s="294"/>
      <c r="K57" s="294"/>
      <c r="L57" s="294"/>
      <c r="M57" s="294"/>
      <c r="N57" s="294"/>
      <c r="O57" s="294"/>
      <c r="P57" s="294"/>
      <c r="Q57" s="294"/>
      <c r="R57" s="294"/>
      <c r="S57" s="294"/>
      <c r="T57" s="294"/>
      <c r="U57" s="294"/>
      <c r="V57" s="294"/>
      <c r="W57" s="294"/>
      <c r="X57" s="294"/>
      <c r="Y57" s="294"/>
      <c r="Z57" s="294"/>
      <c r="AA57" s="294"/>
    </row>
    <row r="58" ht="17.25" spans="1:27">
      <c r="A58" s="294"/>
      <c r="B58" s="294"/>
      <c r="C58" s="294"/>
      <c r="D58" s="112"/>
      <c r="E58" s="434"/>
      <c r="F58" s="112"/>
      <c r="G58" s="294"/>
      <c r="H58" s="294"/>
      <c r="I58" s="294"/>
      <c r="J58" s="294"/>
      <c r="K58" s="294"/>
      <c r="L58" s="294"/>
      <c r="M58" s="294"/>
      <c r="N58" s="294"/>
      <c r="O58" s="294"/>
      <c r="P58" s="294"/>
      <c r="Q58" s="294"/>
      <c r="R58" s="294"/>
      <c r="S58" s="294"/>
      <c r="T58" s="294"/>
      <c r="U58" s="294"/>
      <c r="V58" s="294"/>
      <c r="W58" s="294"/>
      <c r="X58" s="294"/>
      <c r="Y58" s="294"/>
      <c r="Z58" s="294"/>
      <c r="AA58" s="294"/>
    </row>
    <row r="59" ht="34.5" customHeight="1" spans="1:27">
      <c r="A59" s="294"/>
      <c r="B59" s="294"/>
      <c r="C59" s="113" t="s">
        <v>1280</v>
      </c>
      <c r="D59" s="41"/>
      <c r="E59" s="41"/>
      <c r="F59" s="41"/>
      <c r="G59" s="41"/>
      <c r="H59" s="41"/>
      <c r="I59" s="41"/>
      <c r="J59" s="41"/>
      <c r="K59" s="61"/>
      <c r="L59" s="294"/>
      <c r="M59" s="294"/>
      <c r="N59" s="294"/>
      <c r="O59" s="294"/>
      <c r="P59" s="294"/>
      <c r="Q59" s="294"/>
      <c r="R59" s="294"/>
      <c r="S59" s="294"/>
      <c r="T59" s="294"/>
      <c r="U59" s="294"/>
      <c r="V59" s="294"/>
      <c r="W59" s="294"/>
      <c r="X59" s="294"/>
      <c r="Y59" s="294"/>
      <c r="Z59" s="294"/>
      <c r="AA59" s="294"/>
    </row>
    <row r="60" ht="33.75" customHeight="1" spans="1:27">
      <c r="A60" s="294"/>
      <c r="B60" s="294"/>
      <c r="C60" s="850"/>
      <c r="D60" s="863" t="s">
        <v>1281</v>
      </c>
      <c r="E60" s="41"/>
      <c r="F60" s="41"/>
      <c r="G60" s="41"/>
      <c r="H60" s="41"/>
      <c r="I60" s="41"/>
      <c r="J60" s="41"/>
      <c r="K60" s="61"/>
      <c r="L60" s="294"/>
      <c r="M60" s="294"/>
      <c r="N60" s="294"/>
      <c r="O60" s="294"/>
      <c r="P60" s="294"/>
      <c r="Q60" s="294"/>
      <c r="R60" s="294"/>
      <c r="S60" s="294"/>
      <c r="T60" s="294"/>
      <c r="U60" s="294"/>
      <c r="V60" s="294"/>
      <c r="W60" s="294"/>
      <c r="X60" s="294"/>
      <c r="Y60" s="294"/>
      <c r="Z60" s="294"/>
      <c r="AA60" s="294"/>
    </row>
    <row r="61" ht="31.5" customHeight="1" spans="1:27">
      <c r="A61" s="294"/>
      <c r="B61" s="294"/>
      <c r="C61" s="864">
        <v>1</v>
      </c>
      <c r="D61" s="100" t="s">
        <v>1282</v>
      </c>
      <c r="E61" s="98"/>
      <c r="F61" s="98"/>
      <c r="G61" s="98"/>
      <c r="H61" s="98"/>
      <c r="I61" s="98"/>
      <c r="J61" s="98"/>
      <c r="K61" s="99"/>
      <c r="L61" s="294"/>
      <c r="M61" s="294"/>
      <c r="N61" s="294"/>
      <c r="O61" s="294"/>
      <c r="P61" s="294"/>
      <c r="Q61" s="294"/>
      <c r="R61" s="294"/>
      <c r="S61" s="294"/>
      <c r="T61" s="294"/>
      <c r="U61" s="294"/>
      <c r="V61" s="294"/>
      <c r="W61" s="294"/>
      <c r="X61" s="294"/>
      <c r="Y61" s="294"/>
      <c r="Z61" s="294"/>
      <c r="AA61" s="294"/>
    </row>
    <row r="62" ht="31.5" customHeight="1" spans="1:27">
      <c r="A62" s="294"/>
      <c r="B62" s="294"/>
      <c r="C62" s="865">
        <v>2</v>
      </c>
      <c r="D62" s="101" t="s">
        <v>1283</v>
      </c>
      <c r="E62" s="60"/>
      <c r="F62" s="60"/>
      <c r="G62" s="60"/>
      <c r="H62" s="60"/>
      <c r="I62" s="60"/>
      <c r="J62" s="60"/>
      <c r="K62" s="64"/>
      <c r="L62" s="294"/>
      <c r="M62" s="294"/>
      <c r="N62" s="294"/>
      <c r="O62" s="294"/>
      <c r="P62" s="294"/>
      <c r="Q62" s="294"/>
      <c r="R62" s="294"/>
      <c r="S62" s="294"/>
      <c r="T62" s="294"/>
      <c r="U62" s="294"/>
      <c r="V62" s="294"/>
      <c r="W62" s="294"/>
      <c r="X62" s="294"/>
      <c r="Y62" s="294"/>
      <c r="Z62" s="294"/>
      <c r="AA62" s="294"/>
    </row>
    <row r="63" ht="31.5" customHeight="1" spans="1:27">
      <c r="A63" s="294"/>
      <c r="B63" s="294"/>
      <c r="C63" s="859">
        <v>3</v>
      </c>
      <c r="D63" s="52" t="s">
        <v>1284</v>
      </c>
      <c r="E63" s="60"/>
      <c r="F63" s="60"/>
      <c r="G63" s="60"/>
      <c r="H63" s="60"/>
      <c r="I63" s="60"/>
      <c r="J63" s="60"/>
      <c r="K63" s="64"/>
      <c r="L63" s="294"/>
      <c r="M63" s="294"/>
      <c r="N63" s="294"/>
      <c r="O63" s="294"/>
      <c r="P63" s="294"/>
      <c r="Q63" s="294"/>
      <c r="R63" s="294"/>
      <c r="S63" s="294"/>
      <c r="T63" s="294"/>
      <c r="U63" s="294"/>
      <c r="V63" s="294"/>
      <c r="W63" s="294"/>
      <c r="X63" s="294"/>
      <c r="Y63" s="294"/>
      <c r="Z63" s="294"/>
      <c r="AA63" s="294"/>
    </row>
    <row r="64" ht="31.5" customHeight="1" spans="1:27">
      <c r="A64" s="294"/>
      <c r="B64" s="294"/>
      <c r="C64" s="865">
        <v>4</v>
      </c>
      <c r="D64" s="101" t="s">
        <v>1285</v>
      </c>
      <c r="E64" s="60"/>
      <c r="F64" s="60"/>
      <c r="G64" s="60"/>
      <c r="H64" s="60"/>
      <c r="I64" s="60"/>
      <c r="J64" s="60"/>
      <c r="K64" s="64"/>
      <c r="L64" s="294"/>
      <c r="M64" s="294"/>
      <c r="N64" s="294"/>
      <c r="O64" s="294"/>
      <c r="P64" s="294"/>
      <c r="Q64" s="294"/>
      <c r="R64" s="294"/>
      <c r="S64" s="294"/>
      <c r="T64" s="294"/>
      <c r="U64" s="294"/>
      <c r="V64" s="294"/>
      <c r="W64" s="294"/>
      <c r="X64" s="294"/>
      <c r="Y64" s="294"/>
      <c r="Z64" s="294"/>
      <c r="AA64" s="294"/>
    </row>
    <row r="65" ht="31.5" customHeight="1" spans="1:27">
      <c r="A65" s="294"/>
      <c r="B65" s="294"/>
      <c r="C65" s="859">
        <v>5</v>
      </c>
      <c r="D65" s="52" t="s">
        <v>1286</v>
      </c>
      <c r="E65" s="60"/>
      <c r="F65" s="60"/>
      <c r="G65" s="60"/>
      <c r="H65" s="60"/>
      <c r="I65" s="60"/>
      <c r="J65" s="60"/>
      <c r="K65" s="64"/>
      <c r="L65" s="294"/>
      <c r="M65" s="294"/>
      <c r="N65" s="294"/>
      <c r="O65" s="294"/>
      <c r="P65" s="294"/>
      <c r="Q65" s="294"/>
      <c r="R65" s="294"/>
      <c r="S65" s="294"/>
      <c r="T65" s="294"/>
      <c r="U65" s="294"/>
      <c r="V65" s="294"/>
      <c r="W65" s="294"/>
      <c r="X65" s="294"/>
      <c r="Y65" s="294"/>
      <c r="Z65" s="294"/>
      <c r="AA65" s="294"/>
    </row>
    <row r="66" ht="31.5" customHeight="1" spans="1:27">
      <c r="A66" s="294"/>
      <c r="B66" s="294"/>
      <c r="C66" s="865">
        <v>6</v>
      </c>
      <c r="D66" s="101" t="s">
        <v>1287</v>
      </c>
      <c r="E66" s="60"/>
      <c r="F66" s="60"/>
      <c r="G66" s="60"/>
      <c r="H66" s="60"/>
      <c r="I66" s="60"/>
      <c r="J66" s="60"/>
      <c r="K66" s="64"/>
      <c r="L66" s="294"/>
      <c r="M66" s="294"/>
      <c r="N66" s="294"/>
      <c r="O66" s="294"/>
      <c r="P66" s="294"/>
      <c r="Q66" s="294"/>
      <c r="R66" s="294"/>
      <c r="S66" s="294"/>
      <c r="T66" s="294"/>
      <c r="U66" s="294"/>
      <c r="V66" s="294"/>
      <c r="W66" s="294"/>
      <c r="X66" s="294"/>
      <c r="Y66" s="294"/>
      <c r="Z66" s="294"/>
      <c r="AA66" s="294"/>
    </row>
    <row r="67" ht="31.5" customHeight="1" spans="1:27">
      <c r="A67" s="294"/>
      <c r="B67" s="294"/>
      <c r="C67" s="872">
        <v>7</v>
      </c>
      <c r="D67" s="453" t="s">
        <v>1288</v>
      </c>
      <c r="E67" s="420"/>
      <c r="F67" s="420"/>
      <c r="G67" s="420"/>
      <c r="H67" s="420"/>
      <c r="I67" s="420"/>
      <c r="J67" s="420"/>
      <c r="K67" s="457"/>
      <c r="L67" s="294"/>
      <c r="M67" s="294"/>
      <c r="N67" s="294"/>
      <c r="O67" s="294"/>
      <c r="P67" s="294"/>
      <c r="Q67" s="294"/>
      <c r="R67" s="294"/>
      <c r="S67" s="294"/>
      <c r="T67" s="294"/>
      <c r="U67" s="294"/>
      <c r="V67" s="294"/>
      <c r="W67" s="294"/>
      <c r="X67" s="294"/>
      <c r="Y67" s="294"/>
      <c r="Z67" s="294"/>
      <c r="AA67" s="294"/>
    </row>
    <row r="68" ht="33.75" customHeight="1" spans="1:27">
      <c r="A68" s="294"/>
      <c r="B68" s="294"/>
      <c r="C68" s="873"/>
      <c r="D68" s="863" t="s">
        <v>1289</v>
      </c>
      <c r="E68" s="41"/>
      <c r="F68" s="41"/>
      <c r="G68" s="41"/>
      <c r="H68" s="41"/>
      <c r="I68" s="41"/>
      <c r="J68" s="41"/>
      <c r="K68" s="61"/>
      <c r="L68" s="294"/>
      <c r="M68" s="294"/>
      <c r="N68" s="294"/>
      <c r="O68" s="294"/>
      <c r="P68" s="294"/>
      <c r="Q68" s="294"/>
      <c r="R68" s="294"/>
      <c r="S68" s="294"/>
      <c r="T68" s="294"/>
      <c r="U68" s="294"/>
      <c r="V68" s="294"/>
      <c r="W68" s="294"/>
      <c r="X68" s="294"/>
      <c r="Y68" s="294"/>
      <c r="Z68" s="294"/>
      <c r="AA68" s="294"/>
    </row>
    <row r="69" ht="25.5" customHeight="1" spans="1:27">
      <c r="A69" s="294"/>
      <c r="B69" s="294"/>
      <c r="C69" s="864">
        <v>1</v>
      </c>
      <c r="D69" s="100" t="s">
        <v>1290</v>
      </c>
      <c r="E69" s="98"/>
      <c r="F69" s="98"/>
      <c r="G69" s="98"/>
      <c r="H69" s="98"/>
      <c r="I69" s="98"/>
      <c r="J69" s="98"/>
      <c r="K69" s="99"/>
      <c r="L69" s="294"/>
      <c r="M69" s="294"/>
      <c r="N69" s="294"/>
      <c r="O69" s="294"/>
      <c r="P69" s="294"/>
      <c r="Q69" s="294"/>
      <c r="R69" s="294"/>
      <c r="S69" s="294"/>
      <c r="T69" s="294"/>
      <c r="U69" s="294"/>
      <c r="V69" s="294"/>
      <c r="W69" s="294"/>
      <c r="X69" s="294"/>
      <c r="Y69" s="294"/>
      <c r="Z69" s="294"/>
      <c r="AA69" s="294"/>
    </row>
    <row r="70" ht="25.5" customHeight="1" spans="1:27">
      <c r="A70" s="294"/>
      <c r="B70" s="294"/>
      <c r="C70" s="865">
        <v>2</v>
      </c>
      <c r="D70" s="101" t="s">
        <v>1291</v>
      </c>
      <c r="E70" s="60"/>
      <c r="F70" s="60"/>
      <c r="G70" s="60"/>
      <c r="H70" s="60"/>
      <c r="I70" s="60"/>
      <c r="J70" s="60"/>
      <c r="K70" s="64"/>
      <c r="L70" s="294"/>
      <c r="M70" s="294"/>
      <c r="N70" s="294"/>
      <c r="O70" s="294"/>
      <c r="P70" s="294"/>
      <c r="Q70" s="294"/>
      <c r="R70" s="294"/>
      <c r="S70" s="294"/>
      <c r="T70" s="294"/>
      <c r="U70" s="294"/>
      <c r="V70" s="294"/>
      <c r="W70" s="294"/>
      <c r="X70" s="294"/>
      <c r="Y70" s="294"/>
      <c r="Z70" s="294"/>
      <c r="AA70" s="294"/>
    </row>
    <row r="71" ht="25.5" customHeight="1" spans="1:27">
      <c r="A71" s="294"/>
      <c r="B71" s="294"/>
      <c r="C71" s="859">
        <v>3</v>
      </c>
      <c r="D71" s="52" t="s">
        <v>1292</v>
      </c>
      <c r="E71" s="60"/>
      <c r="F71" s="60"/>
      <c r="G71" s="60"/>
      <c r="H71" s="60"/>
      <c r="I71" s="60"/>
      <c r="J71" s="60"/>
      <c r="K71" s="64"/>
      <c r="L71" s="294"/>
      <c r="M71" s="294"/>
      <c r="N71" s="294"/>
      <c r="O71" s="294"/>
      <c r="P71" s="294"/>
      <c r="Q71" s="294"/>
      <c r="R71" s="294"/>
      <c r="S71" s="294"/>
      <c r="T71" s="294"/>
      <c r="U71" s="294"/>
      <c r="V71" s="294"/>
      <c r="W71" s="294"/>
      <c r="X71" s="294"/>
      <c r="Y71" s="294"/>
      <c r="Z71" s="294"/>
      <c r="AA71" s="294"/>
    </row>
    <row r="72" ht="36" customHeight="1" spans="1:27">
      <c r="A72" s="294"/>
      <c r="B72" s="294"/>
      <c r="C72" s="874">
        <v>4</v>
      </c>
      <c r="D72" s="875" t="s">
        <v>1293</v>
      </c>
      <c r="E72" s="420"/>
      <c r="F72" s="420"/>
      <c r="G72" s="420"/>
      <c r="H72" s="420"/>
      <c r="I72" s="420"/>
      <c r="J72" s="420"/>
      <c r="K72" s="457"/>
      <c r="L72" s="294"/>
      <c r="M72" s="294"/>
      <c r="N72" s="294"/>
      <c r="O72" s="294"/>
      <c r="P72" s="294"/>
      <c r="Q72" s="294"/>
      <c r="R72" s="294"/>
      <c r="S72" s="294"/>
      <c r="T72" s="294"/>
      <c r="U72" s="294"/>
      <c r="V72" s="294"/>
      <c r="W72" s="294"/>
      <c r="X72" s="294"/>
      <c r="Y72" s="294"/>
      <c r="Z72" s="294"/>
      <c r="AA72" s="294"/>
    </row>
    <row r="73" ht="33.75" customHeight="1" spans="1:27">
      <c r="A73" s="294"/>
      <c r="B73" s="294"/>
      <c r="C73" s="873"/>
      <c r="D73" s="876" t="s">
        <v>1294</v>
      </c>
      <c r="E73" s="41"/>
      <c r="F73" s="41"/>
      <c r="G73" s="41"/>
      <c r="H73" s="41"/>
      <c r="I73" s="41"/>
      <c r="J73" s="41"/>
      <c r="K73" s="61"/>
      <c r="L73" s="294"/>
      <c r="M73" s="294"/>
      <c r="N73" s="294"/>
      <c r="O73" s="294"/>
      <c r="P73" s="294"/>
      <c r="Q73" s="294"/>
      <c r="R73" s="294"/>
      <c r="S73" s="294"/>
      <c r="T73" s="294"/>
      <c r="U73" s="294"/>
      <c r="V73" s="294"/>
      <c r="W73" s="294"/>
      <c r="X73" s="294"/>
      <c r="Y73" s="294"/>
      <c r="Z73" s="294"/>
      <c r="AA73" s="294"/>
    </row>
    <row r="74" ht="36" customHeight="1" spans="1:27">
      <c r="A74" s="294"/>
      <c r="B74" s="294"/>
      <c r="C74" s="864">
        <v>1</v>
      </c>
      <c r="D74" s="100" t="s">
        <v>1295</v>
      </c>
      <c r="E74" s="98"/>
      <c r="F74" s="98"/>
      <c r="G74" s="98"/>
      <c r="H74" s="98"/>
      <c r="I74" s="98"/>
      <c r="J74" s="98"/>
      <c r="K74" s="99"/>
      <c r="L74" s="294"/>
      <c r="M74" s="294"/>
      <c r="N74" s="294"/>
      <c r="O74" s="294"/>
      <c r="P74" s="294"/>
      <c r="Q74" s="294"/>
      <c r="R74" s="294"/>
      <c r="S74" s="294"/>
      <c r="T74" s="294"/>
      <c r="U74" s="294"/>
      <c r="V74" s="294"/>
      <c r="W74" s="294"/>
      <c r="X74" s="294"/>
      <c r="Y74" s="294"/>
      <c r="Z74" s="294"/>
      <c r="AA74" s="294"/>
    </row>
    <row r="75" ht="31.5" customHeight="1" spans="1:27">
      <c r="A75" s="294"/>
      <c r="B75" s="294"/>
      <c r="C75" s="865">
        <v>2</v>
      </c>
      <c r="D75" s="101" t="s">
        <v>1296</v>
      </c>
      <c r="E75" s="60"/>
      <c r="F75" s="60"/>
      <c r="G75" s="60"/>
      <c r="H75" s="60"/>
      <c r="I75" s="60"/>
      <c r="J75" s="60"/>
      <c r="K75" s="64"/>
      <c r="L75" s="294"/>
      <c r="M75" s="294"/>
      <c r="N75" s="294"/>
      <c r="O75" s="294"/>
      <c r="P75" s="294"/>
      <c r="Q75" s="294"/>
      <c r="R75" s="294"/>
      <c r="S75" s="294"/>
      <c r="T75" s="294"/>
      <c r="U75" s="294"/>
      <c r="V75" s="294"/>
      <c r="W75" s="294"/>
      <c r="X75" s="294"/>
      <c r="Y75" s="294"/>
      <c r="Z75" s="294"/>
      <c r="AA75" s="294"/>
    </row>
    <row r="76" ht="14.25" spans="1:27">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row>
    <row r="77" ht="17.25" spans="1:27">
      <c r="A77" s="294"/>
      <c r="B77" s="294"/>
      <c r="C77" s="294"/>
      <c r="D77" s="112"/>
      <c r="E77" s="434"/>
      <c r="F77" s="112"/>
      <c r="G77" s="294"/>
      <c r="H77" s="294"/>
      <c r="I77" s="294"/>
      <c r="J77" s="294"/>
      <c r="K77" s="294"/>
      <c r="L77" s="294"/>
      <c r="M77" s="294"/>
      <c r="N77" s="294"/>
      <c r="O77" s="294"/>
      <c r="P77" s="294"/>
      <c r="Q77" s="294"/>
      <c r="R77" s="294"/>
      <c r="S77" s="294"/>
      <c r="T77" s="294"/>
      <c r="U77" s="294"/>
      <c r="V77" s="294"/>
      <c r="W77" s="294"/>
      <c r="X77" s="294"/>
      <c r="Y77" s="294"/>
      <c r="Z77" s="294"/>
      <c r="AA77" s="294"/>
    </row>
    <row r="78" ht="14.25" spans="1:27">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c r="AA78" s="294"/>
    </row>
    <row r="79" ht="14.25" spans="1:27">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row>
    <row r="80" ht="14.25" spans="1:27">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c r="AA80" s="294"/>
    </row>
    <row r="81" ht="14.25" spans="1:27">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row>
    <row r="82" ht="14.25" spans="1:27">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c r="AA82" s="294"/>
    </row>
    <row r="83" ht="14.25" spans="1:27">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c r="AA83" s="294"/>
    </row>
    <row r="84" ht="14.25" spans="1:27">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row>
    <row r="85" ht="14.25" spans="1:27">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row>
    <row r="86" ht="14.25" spans="1:27">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c r="AA86" s="294"/>
    </row>
    <row r="87" ht="14.25" spans="1:27">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c r="AA87" s="294"/>
    </row>
    <row r="88" ht="14.25" spans="1:27">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row>
    <row r="89" ht="14.25" spans="1:27">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c r="AA89" s="294"/>
    </row>
    <row r="90" ht="14.25" spans="1:27">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c r="Z90" s="294"/>
      <c r="AA90" s="294"/>
    </row>
    <row r="91" ht="14.25" spans="1:27">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c r="AA91" s="294"/>
    </row>
    <row r="92" ht="14.25" spans="1:27">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c r="AA92" s="294"/>
    </row>
    <row r="93" ht="14.25" spans="1:27">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c r="AA93" s="294"/>
    </row>
    <row r="94" ht="14.25" spans="1:27">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c r="AA94" s="294"/>
    </row>
    <row r="95" ht="14.25" spans="1:27">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c r="AA95" s="294"/>
    </row>
    <row r="96" ht="14.25" spans="1:27">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c r="AA96" s="294"/>
    </row>
    <row r="97" ht="14.25" spans="1:27">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c r="Z97" s="294"/>
      <c r="AA97" s="294"/>
    </row>
    <row r="98" ht="14.25" spans="1:27">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c r="AA98" s="294"/>
    </row>
    <row r="99" ht="14.25" spans="1:27">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c r="AA99" s="294"/>
    </row>
    <row r="100" ht="14.25" spans="1:27">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c r="AA100" s="294"/>
    </row>
    <row r="101" ht="14.25" spans="1:27">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c r="AA101" s="294"/>
    </row>
    <row r="102" ht="14.25" spans="1:27">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c r="AA102" s="294"/>
    </row>
    <row r="103" ht="14.25" spans="1:27">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c r="AA103" s="294"/>
    </row>
    <row r="104" ht="14.25" spans="1:27">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c r="AA104" s="294"/>
    </row>
    <row r="105" ht="14.25" spans="1:27">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c r="AA105" s="294"/>
    </row>
    <row r="106" ht="14.25" spans="1:27">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c r="AA106" s="294"/>
    </row>
    <row r="107" ht="14.25" spans="1:27">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c r="AA107" s="294"/>
    </row>
    <row r="108" ht="14.25" spans="1:27">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c r="AA108" s="294"/>
    </row>
    <row r="109" ht="14.25" spans="1:27">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c r="AA109" s="294"/>
    </row>
    <row r="110" ht="14.25" spans="1:27">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c r="AA110" s="294"/>
    </row>
    <row r="111" ht="14.25" spans="1:27">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c r="AA111" s="294"/>
    </row>
    <row r="112" ht="14.25" spans="1:27">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c r="AA112" s="294"/>
    </row>
    <row r="113" ht="14.25" spans="1:27">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row>
    <row r="114" ht="14.25" spans="1:27">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row>
    <row r="115" ht="14.25" spans="1:27">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c r="AA115" s="294"/>
    </row>
    <row r="116" ht="14.25" spans="1:27">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row>
    <row r="117" ht="14.25" spans="1:27">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row>
    <row r="118" ht="14.25" spans="1:27">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row>
    <row r="119" ht="14.25" spans="1:27">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c r="AA119" s="294"/>
    </row>
    <row r="120" ht="14.25" spans="1:27">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c r="AA120" s="294"/>
    </row>
    <row r="121" ht="14.25" spans="1:27">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c r="AA121" s="294"/>
    </row>
    <row r="122" ht="14.25" spans="1:27">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c r="AA122" s="294"/>
    </row>
    <row r="123" ht="14.25" spans="1:27">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c r="AA123" s="294"/>
    </row>
    <row r="124" ht="14.25" spans="1:27">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row>
    <row r="125" ht="14.25" spans="1:27">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c r="AA125" s="294"/>
    </row>
    <row r="126" ht="14.25" spans="1:27">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c r="AA126" s="294"/>
    </row>
    <row r="127" ht="14.25" spans="1:27">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c r="AA127" s="294"/>
    </row>
    <row r="128" ht="14.25" spans="1:27">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c r="AA128" s="294"/>
    </row>
    <row r="129" ht="14.25" spans="1:27">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c r="AA129" s="294"/>
    </row>
    <row r="130" ht="14.25" spans="1:27">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c r="AA130" s="294"/>
    </row>
    <row r="131" ht="14.25" spans="1:27">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c r="AA131" s="294"/>
    </row>
    <row r="132" ht="14.25" spans="1:27">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c r="AA132" s="294"/>
    </row>
    <row r="133" ht="14.25" spans="1:27">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c r="AA133" s="294"/>
    </row>
    <row r="134" ht="14.25" spans="1:27">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c r="AA134" s="294"/>
    </row>
    <row r="135" ht="14.25" spans="1:27">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c r="AA135" s="294"/>
    </row>
    <row r="136" ht="14.25" spans="1:27">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row>
    <row r="137" ht="14.25" spans="1:27">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row>
    <row r="138" ht="14.25" spans="1:27">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c r="AA138" s="294"/>
    </row>
    <row r="139" ht="14.25" spans="1:27">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c r="AA139" s="294"/>
    </row>
    <row r="140" ht="14.25" spans="1:27">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c r="AA140" s="294"/>
    </row>
    <row r="141" ht="14.25" spans="1:27">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row>
    <row r="142" ht="14.25" spans="1:27">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c r="AA142" s="294"/>
    </row>
    <row r="143" ht="14.25" spans="1:27">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c r="AA143" s="294"/>
    </row>
    <row r="144" ht="14.25" spans="1:27">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row>
    <row r="145" ht="14.25" spans="1:27">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row>
    <row r="146" ht="14.25" spans="1:27">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row>
    <row r="147" ht="14.25" spans="1:27">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row>
    <row r="148" ht="14.25" spans="1:27">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c r="AA148" s="294"/>
    </row>
    <row r="149" ht="14.25" spans="1:27">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c r="AA149" s="294"/>
    </row>
    <row r="150" ht="14.25" spans="1:27">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c r="AA150" s="294"/>
    </row>
    <row r="151" ht="14.25" spans="1:27">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row>
    <row r="152" ht="14.25" spans="1:27">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row>
    <row r="153" ht="14.25" spans="1:27">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row>
    <row r="154" ht="14.25" spans="1:27">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row>
    <row r="155" ht="14.25" spans="1:27">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row>
    <row r="156" ht="14.25" spans="1:27">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row>
    <row r="157" ht="14.25" spans="1:27">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c r="AA157" s="294"/>
    </row>
    <row r="158" ht="14.25" spans="1:27">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row>
    <row r="159" ht="14.25" spans="1:27">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c r="AA159" s="294"/>
    </row>
    <row r="160" ht="14.25" spans="1:27">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c r="AA160" s="294"/>
    </row>
    <row r="161" ht="14.25" spans="1:27">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c r="AA161" s="294"/>
    </row>
    <row r="162" ht="14.25" spans="1:27">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c r="AA162" s="294"/>
    </row>
    <row r="163" ht="14.25" spans="1:27">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c r="AA163" s="294"/>
    </row>
    <row r="164" ht="14.25" spans="1:27">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c r="AA164" s="294"/>
    </row>
    <row r="165" ht="14.25" spans="1:27">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row>
    <row r="166" ht="14.25" spans="1:27">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c r="AA166" s="294"/>
    </row>
    <row r="167" ht="14.25" spans="1:27">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c r="AA167" s="294"/>
    </row>
    <row r="168" ht="14.25" spans="1:27">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c r="AA168" s="294"/>
    </row>
    <row r="169" ht="14.25" spans="1:27">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c r="AA169" s="294"/>
    </row>
    <row r="170" ht="14.25" spans="1:27">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c r="AA170" s="294"/>
    </row>
    <row r="171" ht="14.25" spans="1:27">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c r="AA171" s="294"/>
    </row>
    <row r="172" ht="14.25" spans="1:27">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c r="AA172" s="294"/>
    </row>
    <row r="173" ht="14.25" spans="1:27">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c r="AA173" s="294"/>
    </row>
    <row r="174" ht="14.25" spans="1:27">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c r="AA174" s="294"/>
    </row>
    <row r="175" ht="14.25" spans="1:27">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c r="AA175" s="294"/>
    </row>
    <row r="176" ht="14.25" spans="1:27">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row>
    <row r="177" ht="14.25" spans="1:27">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c r="AA177" s="294"/>
    </row>
    <row r="178" ht="14.25" spans="1:27">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c r="AA178" s="294"/>
    </row>
    <row r="179" ht="14.25" spans="1:27">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c r="AA179" s="294"/>
    </row>
    <row r="180" ht="14.25" spans="1:27">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c r="AA180" s="294"/>
    </row>
    <row r="181" ht="14.25" spans="1:27">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c r="AA181" s="294"/>
    </row>
    <row r="182" ht="14.25" spans="1:27">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c r="AA182" s="294"/>
    </row>
    <row r="183" ht="14.25" spans="1:27">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c r="AA183" s="294"/>
    </row>
    <row r="184" ht="14.25" spans="1:27">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c r="AA184" s="294"/>
    </row>
    <row r="185" ht="14.25" spans="1:27">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c r="AA185" s="294"/>
    </row>
    <row r="186" ht="14.25" spans="1:27">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c r="AA186" s="294"/>
    </row>
    <row r="187" ht="14.25" spans="1:27">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c r="AA187" s="294"/>
    </row>
    <row r="188" ht="14.25" spans="1:27">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c r="AA188" s="294"/>
    </row>
    <row r="189" ht="14.25" spans="1:27">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c r="AA189" s="294"/>
    </row>
    <row r="190" ht="14.25" spans="1:27">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c r="AA190" s="294"/>
    </row>
    <row r="191" ht="14.25" spans="1:27">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c r="AA191" s="294"/>
    </row>
    <row r="192" ht="14.25" spans="1:27">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c r="AA192" s="294"/>
    </row>
    <row r="193" ht="14.25" spans="1:27">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c r="AA193" s="294"/>
    </row>
    <row r="194" ht="14.25" spans="1:27">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row>
    <row r="195" ht="14.25" spans="1:27">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c r="AA195" s="294"/>
    </row>
    <row r="196" ht="14.25" spans="1:27">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c r="AA196" s="294"/>
    </row>
    <row r="197" ht="14.25" spans="1:27">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c r="AA197" s="294"/>
    </row>
    <row r="198" ht="14.25" spans="1:27">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c r="AA198" s="294"/>
    </row>
    <row r="199" ht="14.25" spans="1:27">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c r="AA199" s="294"/>
    </row>
    <row r="200" ht="14.25" spans="1:27">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row>
    <row r="201" ht="14.25" spans="1:27">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c r="AA201" s="294"/>
    </row>
    <row r="202" ht="14.25" spans="1:27">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c r="AA202" s="294"/>
    </row>
    <row r="203" ht="14.25" spans="1:27">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c r="AA203" s="294"/>
    </row>
    <row r="204" ht="14.25" spans="1:27">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c r="AA204" s="294"/>
    </row>
    <row r="205" ht="14.25" spans="1:27">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row>
    <row r="206" ht="14.25" spans="1:27">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row>
    <row r="207" ht="14.25" spans="1:27">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row>
    <row r="208" ht="14.25" spans="1:27">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row>
    <row r="209" ht="14.25" spans="1:27">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c r="AA209" s="294"/>
    </row>
    <row r="210" ht="14.25" spans="1:27">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row>
    <row r="211" ht="14.25" spans="1:27">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c r="AA211" s="294"/>
    </row>
    <row r="212" ht="14.25" spans="1:27">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row>
    <row r="213" ht="14.25" spans="1:27">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row>
    <row r="214" ht="14.25" spans="1:27">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row>
    <row r="215" ht="14.25" spans="1:27">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row>
    <row r="216" ht="14.25" spans="1:27">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row>
    <row r="217" ht="14.25" spans="1:27">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row>
    <row r="218" ht="14.25" spans="1:27">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row>
    <row r="219" ht="14.25" spans="1:27">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c r="AA219" s="294"/>
    </row>
    <row r="220" ht="14.25" spans="1:27">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c r="AA220" s="294"/>
    </row>
    <row r="221" ht="14.25" spans="1:27">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row>
    <row r="222" ht="14.25" spans="1:27">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row>
    <row r="223" ht="14.25" spans="1:27">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row>
    <row r="224" ht="14.25" spans="1:27">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row>
    <row r="225" ht="14.25" spans="1:27">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row>
    <row r="226" ht="14.25" spans="1:27">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row>
    <row r="227" ht="14.25" spans="1:27">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c r="AA227" s="294"/>
    </row>
    <row r="228" ht="14.25" spans="1:27">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row>
    <row r="229" ht="14.25" spans="1:27">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row>
    <row r="230" ht="14.25" spans="1:27">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row>
    <row r="231" ht="14.25" spans="1:27">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c r="AA231" s="294"/>
    </row>
    <row r="232" ht="14.25" spans="1:27">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c r="AA232" s="294"/>
    </row>
    <row r="233" ht="14.25" spans="1:27">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c r="AA233" s="294"/>
    </row>
    <row r="234" ht="14.25" spans="1:27">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c r="AA234" s="294"/>
    </row>
    <row r="235" ht="14.25" spans="1:27">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c r="AA235" s="294"/>
    </row>
    <row r="236" ht="14.25" spans="1:27">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c r="AA236" s="294"/>
    </row>
    <row r="237" ht="14.25" spans="1:27">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c r="AA237" s="294"/>
    </row>
    <row r="238" ht="14.25" spans="1:27">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c r="AA238" s="294"/>
    </row>
    <row r="239" ht="14.25" spans="1:27">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c r="AA239" s="294"/>
    </row>
    <row r="240" ht="14.25" spans="1:27">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c r="AA240" s="294"/>
    </row>
    <row r="241" ht="14.25" spans="1:27">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c r="AA241" s="294"/>
    </row>
    <row r="242" ht="14.25" spans="1:27">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c r="AA242" s="294"/>
    </row>
    <row r="243" ht="14.25" spans="1:27">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c r="AA243" s="294"/>
    </row>
    <row r="244" ht="14.25" spans="1:27">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c r="AA244" s="294"/>
    </row>
    <row r="245" ht="14.25" spans="1:27">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c r="AA245" s="294"/>
    </row>
    <row r="246" ht="14.25" spans="1:27">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c r="AA246" s="294"/>
    </row>
    <row r="247" ht="14.25" spans="1:27">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c r="AA247" s="294"/>
    </row>
    <row r="248" ht="14.25" spans="1:27">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c r="AA248" s="294"/>
    </row>
    <row r="249" ht="14.25" spans="1:27">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c r="AA249" s="294"/>
    </row>
    <row r="250" ht="14.25" spans="1:27">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c r="AA250" s="294"/>
    </row>
    <row r="251" ht="14.25" spans="1:27">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c r="AA251" s="294"/>
    </row>
    <row r="252" ht="14.25" spans="1:27">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c r="AA252" s="294"/>
    </row>
    <row r="253" ht="14.25" spans="1:27">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c r="AA253" s="294"/>
    </row>
    <row r="254" ht="14.25" spans="1:27">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c r="AA254" s="294"/>
    </row>
    <row r="255" ht="14.25" spans="1:27">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c r="AA255" s="294"/>
    </row>
    <row r="256" ht="14.25" spans="1:27">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c r="AA256" s="294"/>
    </row>
    <row r="257" ht="14.25" spans="1:27">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c r="AA257" s="294"/>
    </row>
    <row r="258" ht="14.25" spans="1:27">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c r="AA258" s="294"/>
    </row>
    <row r="259" ht="14.25" spans="1:27">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c r="AA259" s="294"/>
    </row>
    <row r="260" ht="14.25" spans="1:27">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c r="AA260" s="294"/>
    </row>
    <row r="261" ht="14.25" spans="1:27">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c r="AA261" s="294"/>
    </row>
    <row r="262" ht="14.25" spans="1:27">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c r="AA262" s="294"/>
    </row>
    <row r="263" ht="14.25" spans="1:27">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c r="AA263" s="294"/>
    </row>
    <row r="264" ht="14.25" spans="1:27">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c r="AA264" s="294"/>
    </row>
    <row r="265" ht="14.25" spans="1:27">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c r="AA265" s="294"/>
    </row>
    <row r="266" ht="14.25" spans="1:27">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c r="AA266" s="294"/>
    </row>
    <row r="267" ht="14.25" spans="1:27">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c r="AA267" s="294"/>
    </row>
    <row r="268" ht="14.25" spans="1:27">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c r="AA268" s="294"/>
    </row>
    <row r="269" ht="14.25" spans="1:27">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c r="AA269" s="294"/>
    </row>
    <row r="270" ht="14.25" spans="1:27">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c r="AA270" s="294"/>
    </row>
    <row r="271" ht="14.25" spans="1:27">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c r="AA271" s="294"/>
    </row>
    <row r="272" ht="14.25" spans="1:27">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c r="AA272" s="294"/>
    </row>
    <row r="273" ht="14.25" spans="1:27">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row>
    <row r="274" ht="14.25" spans="1:27">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row>
    <row r="275" ht="14.25" spans="1:27">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c r="AA275" s="294"/>
    </row>
    <row r="276" ht="14.25" spans="1:27">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c r="AA276" s="294"/>
    </row>
    <row r="277" ht="14.25" spans="1:27">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c r="AA277" s="294"/>
    </row>
    <row r="278" ht="14.25" spans="1:27">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row>
    <row r="279" ht="14.25" spans="1:27">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row>
    <row r="280" ht="14.25" spans="1:27">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row>
    <row r="281" ht="14.25" spans="1:27">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row>
    <row r="282" ht="14.25" spans="1:27">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c r="AA282" s="294"/>
    </row>
    <row r="283" ht="14.25" spans="1:27">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c r="AA283" s="294"/>
    </row>
    <row r="284" ht="14.25" spans="1:27">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c r="AA284" s="294"/>
    </row>
    <row r="285" ht="14.25" spans="1:27">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c r="AA285" s="294"/>
    </row>
    <row r="286" ht="14.25" spans="1:27">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c r="AA286" s="294"/>
    </row>
    <row r="287" ht="14.25" spans="1:27">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c r="AA287" s="294"/>
    </row>
    <row r="288" ht="14.25" spans="1:27">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c r="AA288" s="294"/>
    </row>
    <row r="289" ht="14.25" spans="1:27">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c r="AA289" s="294"/>
    </row>
    <row r="290" ht="14.25" spans="1:27">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c r="AA290" s="294"/>
    </row>
    <row r="291" ht="14.25" spans="1:27">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c r="AA291" s="294"/>
    </row>
    <row r="292" ht="14.25" spans="1:27">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c r="AA292" s="294"/>
    </row>
    <row r="293" ht="14.25" spans="1:27">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c r="AA293" s="294"/>
    </row>
    <row r="294" ht="14.25" spans="1:27">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c r="AA294" s="294"/>
    </row>
    <row r="295" ht="14.25" spans="1:27">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c r="AA295" s="294"/>
    </row>
    <row r="296" ht="14.25" spans="1:27">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c r="AA296" s="294"/>
    </row>
    <row r="297" ht="14.25" spans="1:27">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c r="AA297" s="294"/>
    </row>
    <row r="298" ht="14.25" spans="1:27">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c r="AA298" s="294"/>
    </row>
    <row r="299" ht="14.25" spans="1:27">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c r="AA299" s="294"/>
    </row>
    <row r="300" ht="14.25" spans="1:27">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c r="AA300" s="294"/>
    </row>
    <row r="301" ht="14.25" spans="1:27">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c r="AA301" s="294"/>
    </row>
    <row r="302" ht="14.25" spans="1:27">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c r="AA302" s="294"/>
    </row>
    <row r="303" ht="14.25" spans="1:27">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c r="AA303" s="294"/>
    </row>
    <row r="304" ht="14.25" spans="1:27">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c r="AA304" s="294"/>
    </row>
    <row r="305" ht="14.25" spans="1:27">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c r="AA305" s="294"/>
    </row>
    <row r="306" ht="14.25" spans="1:27">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c r="AA306" s="294"/>
    </row>
    <row r="307" ht="14.25" spans="1:27">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c r="AA307" s="294"/>
    </row>
    <row r="308" ht="14.25" spans="1:27">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c r="AA308" s="294"/>
    </row>
    <row r="309" ht="14.25" spans="1:27">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c r="AA309" s="294"/>
    </row>
    <row r="310" ht="14.25" spans="1:27">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c r="AA310" s="294"/>
    </row>
    <row r="311" ht="14.25" spans="1:27">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c r="AA311" s="294"/>
    </row>
    <row r="312" ht="14.25" spans="1:27">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c r="AA312" s="294"/>
    </row>
    <row r="313" ht="14.25" spans="1:27">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c r="AA313" s="294"/>
    </row>
    <row r="314" ht="14.25" spans="1:27">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c r="AA314" s="294"/>
    </row>
    <row r="315" ht="14.25" spans="1:27">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c r="AA315" s="294"/>
    </row>
    <row r="316" ht="14.25" spans="1:27">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c r="AA316" s="294"/>
    </row>
    <row r="317" ht="14.25" spans="1:27">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c r="AA317" s="294"/>
    </row>
    <row r="318" ht="14.25" spans="1:27">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c r="AA318" s="294"/>
    </row>
    <row r="319" ht="14.25" spans="1:27">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c r="AA319" s="294"/>
    </row>
    <row r="320" ht="14.25" spans="1:27">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row>
    <row r="321" ht="14.25" spans="1:27">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c r="AA321" s="294"/>
    </row>
    <row r="322" ht="14.25" spans="1:27">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c r="AA322" s="294"/>
    </row>
    <row r="323" ht="14.25" spans="1:27">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c r="AA323" s="294"/>
    </row>
    <row r="324" ht="14.25" spans="1:27">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c r="AA324" s="294"/>
    </row>
    <row r="325" ht="14.25" spans="1:27">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c r="AA325" s="294"/>
    </row>
    <row r="326" ht="14.25" spans="1:27">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c r="AA326" s="294"/>
    </row>
    <row r="327" ht="14.25" spans="1:27">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row>
    <row r="328" ht="14.25" spans="1:27">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row>
    <row r="329" ht="14.25" spans="1:27">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c r="AA329" s="294"/>
    </row>
    <row r="330" ht="14.25" spans="1:27">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c r="AA330" s="294"/>
    </row>
    <row r="331" ht="14.25" spans="1:27">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c r="AA331" s="294"/>
    </row>
    <row r="332" ht="14.25" spans="1:27">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row>
    <row r="333" ht="14.25" spans="1:27">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c r="AA333" s="294"/>
    </row>
    <row r="334" ht="14.25" spans="1:27">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c r="AA334" s="294"/>
    </row>
    <row r="335" ht="14.25" spans="1:27">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row>
    <row r="336" ht="14.25" spans="1:27">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c r="AA336" s="294"/>
    </row>
    <row r="337" ht="14.25" spans="1:27">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row>
    <row r="338" ht="14.25" spans="1:27">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c r="AA338" s="294"/>
    </row>
    <row r="339" ht="14.25" spans="1:27">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c r="AA339" s="294"/>
    </row>
    <row r="340" ht="14.25" spans="1:27">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c r="AA340" s="294"/>
    </row>
    <row r="341" ht="14.25" spans="1:27">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c r="AA341" s="294"/>
    </row>
    <row r="342" ht="14.25" spans="1:27">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c r="AA342" s="294"/>
    </row>
    <row r="343" ht="14.25" spans="1:27">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c r="AA343" s="294"/>
    </row>
    <row r="344" ht="14.25" spans="1:27">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c r="AA344" s="294"/>
    </row>
    <row r="345" ht="14.25" spans="1:27">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c r="AA345" s="294"/>
    </row>
    <row r="346" ht="14.25" spans="1:27">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c r="AA346" s="294"/>
    </row>
    <row r="347" ht="14.25" spans="1:27">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c r="AA347" s="294"/>
    </row>
    <row r="348" ht="14.25" spans="1:27">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c r="AA348" s="294"/>
    </row>
    <row r="349" ht="14.25" spans="1:27">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c r="AA349" s="294"/>
    </row>
    <row r="350" ht="14.25" spans="1:27">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c r="AA350" s="294"/>
    </row>
    <row r="351" ht="14.25" spans="1:27">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c r="AA351" s="294"/>
    </row>
    <row r="352" ht="14.25" spans="1:27">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c r="AA352" s="294"/>
    </row>
    <row r="353" ht="14.25" spans="1:27">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c r="AA353" s="294"/>
    </row>
    <row r="354" ht="14.25" spans="1:27">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c r="AA354" s="294"/>
    </row>
    <row r="355" ht="14.25" spans="1:27">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c r="AA355" s="294"/>
    </row>
    <row r="356" ht="14.25" spans="1:27">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c r="AA356" s="294"/>
    </row>
    <row r="357" ht="14.25" spans="1:27">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c r="AA357" s="294"/>
    </row>
    <row r="358" ht="14.25" spans="1:27">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c r="AA358" s="294"/>
    </row>
    <row r="359" ht="14.25" spans="1:27">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c r="AA359" s="294"/>
    </row>
    <row r="360" ht="14.25" spans="1:27">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c r="AA360" s="294"/>
    </row>
    <row r="361" ht="14.25" spans="1:27">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c r="AA361" s="294"/>
    </row>
    <row r="362" ht="14.25" spans="1:27">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c r="AA362" s="294"/>
    </row>
    <row r="363" ht="14.25" spans="1:27">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c r="AA363" s="294"/>
    </row>
    <row r="364" ht="14.25" spans="1:27">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c r="AA364" s="294"/>
    </row>
    <row r="365" ht="14.25" spans="1:27">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c r="AA365" s="294"/>
    </row>
    <row r="366" ht="14.25" spans="1:27">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c r="AA366" s="294"/>
    </row>
    <row r="367" ht="14.25" spans="1:27">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c r="AA367" s="294"/>
    </row>
    <row r="368" ht="14.25" spans="1:27">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row>
    <row r="369" ht="14.25" spans="1:27">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c r="AA369" s="294"/>
    </row>
    <row r="370" ht="14.25" spans="1:27">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c r="AA370" s="294"/>
    </row>
    <row r="371" ht="14.25" spans="1:27">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c r="AA371" s="294"/>
    </row>
    <row r="372" ht="14.25" spans="1:27">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c r="AA372" s="294"/>
    </row>
    <row r="373" ht="14.25" spans="1:27">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c r="AA373" s="294"/>
    </row>
    <row r="374" ht="14.25" spans="1:27">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c r="AA374" s="294"/>
    </row>
    <row r="375" ht="14.25" spans="1:27">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c r="AA375" s="294"/>
    </row>
    <row r="376" ht="14.25" spans="1:27">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c r="AA376" s="294"/>
    </row>
    <row r="377" ht="14.25" spans="1:27">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row>
    <row r="378" ht="14.25" spans="1:27">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c r="AA378" s="294"/>
    </row>
    <row r="379" ht="14.25" spans="1:27">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c r="AA379" s="294"/>
    </row>
    <row r="380" ht="14.25" spans="1:27">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c r="AA380" s="294"/>
    </row>
    <row r="381" ht="14.25" spans="1:27">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c r="AA381" s="294"/>
    </row>
    <row r="382" ht="14.25" spans="1:27">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c r="AA382" s="294"/>
    </row>
    <row r="383" ht="14.25" spans="1:27">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c r="AA383" s="294"/>
    </row>
    <row r="384" ht="14.25" spans="1:27">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c r="AA384" s="294"/>
    </row>
    <row r="385" ht="14.25" spans="1:27">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c r="AA385" s="294"/>
    </row>
    <row r="386" ht="14.25" spans="1:27">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c r="AA386" s="294"/>
    </row>
    <row r="387" ht="14.25" spans="1:27">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c r="AA387" s="294"/>
    </row>
    <row r="388" ht="14.25" spans="1:27">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c r="AA388" s="294"/>
    </row>
    <row r="389" ht="14.25" spans="1:27">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c r="AA389" s="294"/>
    </row>
    <row r="390" ht="14.25" spans="1:27">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c r="AA390" s="294"/>
    </row>
    <row r="391" ht="14.25" spans="1:27">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c r="AA391" s="294"/>
    </row>
    <row r="392" ht="14.25" spans="1:27">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c r="AA392" s="294"/>
    </row>
    <row r="393" ht="14.25" spans="1:27">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c r="AA393" s="294"/>
    </row>
    <row r="394" ht="14.25" spans="1:27">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c r="AA394" s="294"/>
    </row>
    <row r="395" ht="14.25" spans="1:27">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c r="AA395" s="294"/>
    </row>
    <row r="396" ht="14.25" spans="1:27">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c r="AA396" s="294"/>
    </row>
    <row r="397" ht="14.25" spans="1:27">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c r="AA397" s="294"/>
    </row>
    <row r="398" ht="14.25" spans="1:27">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c r="AA398" s="294"/>
    </row>
    <row r="399" ht="14.25" spans="1:27">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c r="AA399" s="294"/>
    </row>
    <row r="400" ht="14.25" spans="1:27">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c r="AA400" s="294"/>
    </row>
    <row r="401" ht="14.25" spans="1:27">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c r="AA401" s="294"/>
    </row>
    <row r="402" ht="14.25" spans="1:27">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c r="AA402" s="294"/>
    </row>
    <row r="403" ht="14.25" spans="1:27">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c r="AA403" s="294"/>
    </row>
    <row r="404" ht="14.25" spans="1:27">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c r="AA404" s="294"/>
    </row>
    <row r="405" ht="14.25" spans="1:27">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c r="AA405" s="294"/>
    </row>
    <row r="406" ht="14.25" spans="1:27">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c r="AA406" s="294"/>
    </row>
    <row r="407" ht="14.25" spans="1:27">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c r="AA407" s="294"/>
    </row>
    <row r="408" ht="14.25" spans="1:27">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c r="AA408" s="294"/>
    </row>
    <row r="409" ht="14.25" spans="1:27">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c r="AA409" s="294"/>
    </row>
    <row r="410" ht="14.25" spans="1:27">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c r="AA410" s="294"/>
    </row>
    <row r="411" ht="14.25" spans="1:27">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c r="AA411" s="294"/>
    </row>
    <row r="412" ht="14.25" spans="1:27">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c r="AA412" s="294"/>
    </row>
    <row r="413" ht="14.25" spans="1:27">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c r="AA413" s="294"/>
    </row>
    <row r="414" ht="14.25" spans="1:27">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c r="AA414" s="294"/>
    </row>
    <row r="415" ht="14.25" spans="1:27">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c r="AA415" s="294"/>
    </row>
    <row r="416" ht="14.25" spans="1:27">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c r="AA416" s="294"/>
    </row>
    <row r="417" ht="14.25" spans="1:27">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c r="AA417" s="294"/>
    </row>
    <row r="418" ht="14.25" spans="1:27">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c r="AA418" s="294"/>
    </row>
    <row r="419" ht="14.25" spans="1:27">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c r="AA419" s="294"/>
    </row>
    <row r="420" ht="14.25" spans="1:27">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c r="AA420" s="294"/>
    </row>
    <row r="421" ht="14.25" spans="1:27">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c r="AA421" s="294"/>
    </row>
    <row r="422" ht="14.25" spans="1:27">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c r="AA422" s="294"/>
    </row>
    <row r="423" ht="14.25" spans="1:27">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c r="AA423" s="294"/>
    </row>
    <row r="424" ht="14.25" spans="1:27">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c r="AA424" s="294"/>
    </row>
    <row r="425" ht="14.25" spans="1:27">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c r="AA425" s="294"/>
    </row>
    <row r="426" ht="14.25" spans="1:27">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c r="AA426" s="294"/>
    </row>
    <row r="427" ht="14.25" spans="1:27">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c r="AA427" s="294"/>
    </row>
    <row r="428" ht="14.25" spans="1:27">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c r="AA428" s="294"/>
    </row>
    <row r="429" ht="14.25" spans="1:27">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c r="AA429" s="294"/>
    </row>
    <row r="430" ht="14.25" spans="1:27">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c r="AA430" s="294"/>
    </row>
    <row r="431" ht="14.25" spans="1:27">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c r="AA431" s="294"/>
    </row>
    <row r="432" ht="14.25" spans="1:27">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c r="AA432" s="294"/>
    </row>
    <row r="433" ht="14.25" spans="1:27">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c r="AA433" s="294"/>
    </row>
    <row r="434" ht="14.25" spans="1:27">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c r="AA434" s="294"/>
    </row>
    <row r="435" ht="14.25" spans="1:27">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c r="AA435" s="294"/>
    </row>
    <row r="436" ht="14.25" spans="1:27">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c r="AA436" s="294"/>
    </row>
    <row r="437" ht="14.25" spans="1:27">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c r="AA437" s="294"/>
    </row>
    <row r="438" ht="14.25" spans="1:27">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c r="AA438" s="294"/>
    </row>
    <row r="439" ht="14.25" spans="1:27">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c r="AA439" s="294"/>
    </row>
    <row r="440" ht="14.25" spans="1:27">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c r="AA440" s="294"/>
    </row>
    <row r="441" ht="14.25" spans="1:27">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c r="AA441" s="294"/>
    </row>
    <row r="442" ht="14.25" spans="1:27">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c r="AA442" s="294"/>
    </row>
    <row r="443" ht="14.25" spans="1:27">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c r="AA443" s="294"/>
    </row>
    <row r="444" ht="14.25" spans="1:27">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c r="AA444" s="294"/>
    </row>
    <row r="445" ht="14.25" spans="1:27">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c r="AA445" s="294"/>
    </row>
    <row r="446" ht="14.25" spans="1:27">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c r="AA446" s="294"/>
    </row>
    <row r="447" ht="14.25" spans="1:27">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c r="AA447" s="294"/>
    </row>
    <row r="448" ht="14.25" spans="1:27">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c r="AA448" s="294"/>
    </row>
    <row r="449" ht="14.25" spans="1:27">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c r="AA449" s="294"/>
    </row>
    <row r="450" ht="14.25" spans="1:27">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c r="AA450" s="294"/>
    </row>
    <row r="451" ht="14.25" spans="1:27">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c r="AA451" s="294"/>
    </row>
    <row r="452" ht="14.25" spans="1:27">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c r="AA452" s="294"/>
    </row>
    <row r="453" ht="14.25" spans="1:27">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c r="AA453" s="294"/>
    </row>
    <row r="454" ht="14.25" spans="1:27">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c r="AA454" s="294"/>
    </row>
    <row r="455" ht="14.25" spans="1:27">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c r="AA455" s="294"/>
    </row>
    <row r="456" ht="14.25" spans="1:27">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c r="AA456" s="294"/>
    </row>
    <row r="457" ht="14.25" spans="1:27">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c r="AA457" s="294"/>
    </row>
    <row r="458" ht="14.25" spans="1:27">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c r="AA458" s="294"/>
    </row>
    <row r="459" ht="14.25" spans="1:27">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c r="AA459" s="294"/>
    </row>
    <row r="460" ht="14.25" spans="1:27">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c r="AA460" s="294"/>
    </row>
    <row r="461" ht="14.25" spans="1:27">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c r="AA461" s="294"/>
    </row>
    <row r="462" ht="14.25" spans="1:27">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c r="AA462" s="294"/>
    </row>
    <row r="463" ht="14.25" spans="1:27">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c r="AA463" s="294"/>
    </row>
    <row r="464" ht="14.25" spans="1:27">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c r="AA464" s="294"/>
    </row>
    <row r="465" ht="14.25" spans="1:27">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c r="AA465" s="294"/>
    </row>
    <row r="466" ht="14.25" spans="1:27">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c r="AA466" s="294"/>
    </row>
    <row r="467" ht="14.25" spans="1:27">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c r="AA467" s="294"/>
    </row>
    <row r="468" ht="14.25" spans="1:27">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c r="AA468" s="294"/>
    </row>
    <row r="469" ht="14.25" spans="1:27">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c r="AA469" s="294"/>
    </row>
    <row r="470" ht="14.25" spans="1:27">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c r="AA470" s="294"/>
    </row>
    <row r="471" ht="14.25" spans="1:27">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row>
    <row r="472" ht="14.25" spans="1:27">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c r="AA472" s="294"/>
    </row>
    <row r="473" ht="14.25" spans="1:27">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c r="AA473" s="294"/>
    </row>
    <row r="474" ht="14.25" spans="1:27">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c r="AA474" s="294"/>
    </row>
    <row r="475" ht="14.25" spans="1:27">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c r="AA475" s="294"/>
    </row>
    <row r="476" ht="14.25" spans="1:27">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c r="AA476" s="294"/>
    </row>
    <row r="477" ht="14.25" spans="1:27">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c r="AA477" s="294"/>
    </row>
    <row r="478" ht="14.25" spans="1:27">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c r="AA478" s="294"/>
    </row>
    <row r="479" ht="14.25" spans="1:27">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c r="AA479" s="294"/>
    </row>
    <row r="480" ht="14.25" spans="1:27">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c r="AA480" s="294"/>
    </row>
    <row r="481" ht="14.25" spans="1:27">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c r="AA481" s="294"/>
    </row>
    <row r="482" ht="14.25" spans="1:27">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c r="AA482" s="294"/>
    </row>
    <row r="483" ht="14.25" spans="1:27">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c r="AA483" s="294"/>
    </row>
    <row r="484" ht="14.25" spans="1:27">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c r="AA484" s="294"/>
    </row>
    <row r="485" ht="14.25" spans="1:27">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c r="AA485" s="294"/>
    </row>
    <row r="486" ht="14.25" spans="1:27">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c r="AA486" s="294"/>
    </row>
    <row r="487" ht="14.25" spans="1:27">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c r="AA487" s="294"/>
    </row>
    <row r="488" ht="14.25" spans="1:27">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c r="AA488" s="294"/>
    </row>
    <row r="489" ht="14.25" spans="1:27">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c r="AA489" s="294"/>
    </row>
    <row r="490" ht="14.25" spans="1:27">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c r="AA490" s="294"/>
    </row>
    <row r="491" ht="14.25" spans="1:27">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c r="AA491" s="294"/>
    </row>
    <row r="492" ht="14.25" spans="1:27">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c r="AA492" s="294"/>
    </row>
    <row r="493" ht="14.25" spans="1:27">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c r="AA493" s="294"/>
    </row>
    <row r="494" ht="14.25" spans="1:27">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c r="AA494" s="294"/>
    </row>
    <row r="495" ht="14.25" spans="1:27">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c r="AA495" s="294"/>
    </row>
    <row r="496" ht="14.25" spans="1:27">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c r="AA496" s="294"/>
    </row>
    <row r="497" ht="14.25" spans="1:27">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c r="AA497" s="294"/>
    </row>
    <row r="498" ht="14.25" spans="1:27">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c r="AA498" s="294"/>
    </row>
    <row r="499" ht="14.25" spans="1:27">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c r="AA499" s="294"/>
    </row>
    <row r="500" ht="14.25" spans="1:27">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c r="AA500" s="294"/>
    </row>
    <row r="501" ht="14.25" spans="1:27">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c r="AA501" s="294"/>
    </row>
    <row r="502" ht="14.25" spans="1:27">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c r="AA502" s="294"/>
    </row>
    <row r="503" ht="14.25" spans="1:27">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c r="AA503" s="294"/>
    </row>
    <row r="504" ht="14.25" spans="1:27">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c r="AA504" s="294"/>
    </row>
    <row r="505" ht="14.25" spans="1:27">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c r="AA505" s="294"/>
    </row>
    <row r="506" ht="14.25" spans="1:27">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c r="AA506" s="294"/>
    </row>
    <row r="507" ht="14.25" spans="1:27">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c r="AA507" s="294"/>
    </row>
    <row r="508" ht="14.25" spans="1:27">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c r="AA508" s="294"/>
    </row>
    <row r="509" ht="14.25" spans="1:27">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c r="AA509" s="294"/>
    </row>
    <row r="510" ht="14.25" spans="1:27">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c r="AA510" s="294"/>
    </row>
    <row r="511" ht="14.25" spans="1:27">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c r="AA511" s="294"/>
    </row>
    <row r="512" ht="14.25" spans="1:27">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c r="AA512" s="294"/>
    </row>
    <row r="513" ht="14.25" spans="1:27">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c r="AA513" s="294"/>
    </row>
    <row r="514" ht="14.25" spans="1:27">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c r="AA514" s="294"/>
    </row>
    <row r="515" ht="14.25" spans="1:27">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c r="AA515" s="294"/>
    </row>
    <row r="516" ht="14.25" spans="1:27">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c r="AA516" s="294"/>
    </row>
    <row r="517" ht="14.25" spans="1:27">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c r="AA517" s="294"/>
    </row>
    <row r="518" ht="14.25" spans="1:27">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row>
    <row r="519" ht="14.25" spans="1:27">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c r="AA519" s="294"/>
    </row>
    <row r="520" ht="14.25" spans="1:27">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c r="AA520" s="294"/>
    </row>
    <row r="521" ht="14.25" spans="1:27">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c r="AA521" s="294"/>
    </row>
    <row r="522" ht="14.25" spans="1:27">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row>
    <row r="523" ht="14.25" spans="1:27">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c r="AA523" s="294"/>
    </row>
    <row r="524" ht="14.25" spans="1:27">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row>
    <row r="525" ht="14.25" spans="1:27">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c r="AA525" s="294"/>
    </row>
    <row r="526" ht="14.25" spans="1:27">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c r="AA526" s="294"/>
    </row>
    <row r="527" ht="14.25" spans="1:27">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c r="AA527" s="294"/>
    </row>
    <row r="528" ht="14.25" spans="1:27">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row>
    <row r="529" ht="14.25" spans="1:27">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c r="AA529" s="294"/>
    </row>
    <row r="530" ht="14.25" spans="1:27">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row>
    <row r="531" ht="14.25" spans="1:27">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row>
    <row r="532" ht="14.25" spans="1:27">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c r="AA532" s="294"/>
    </row>
    <row r="533" ht="14.25" spans="1:27">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c r="AA533" s="294"/>
    </row>
    <row r="534" ht="14.25" spans="1:27">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c r="AA534" s="294"/>
    </row>
    <row r="535" ht="14.25" spans="1:27">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c r="AA535" s="294"/>
    </row>
    <row r="536" ht="14.25" spans="1:27">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c r="AA536" s="294"/>
    </row>
    <row r="537" ht="14.25" spans="1:27">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c r="AA537" s="294"/>
    </row>
    <row r="538" ht="14.25" spans="1:27">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c r="AA538" s="294"/>
    </row>
    <row r="539" ht="14.25" spans="1:27">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c r="AA539" s="294"/>
    </row>
    <row r="540" ht="14.25" spans="1:27">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c r="AA540" s="294"/>
    </row>
    <row r="541" ht="14.25" spans="1:27">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c r="AA541" s="294"/>
    </row>
    <row r="542" ht="14.25" spans="1:27">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c r="AA542" s="294"/>
    </row>
    <row r="543" ht="14.25" spans="1:27">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c r="AA543" s="294"/>
    </row>
    <row r="544" ht="14.25" spans="1:27">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c r="AA544" s="294"/>
    </row>
    <row r="545" ht="14.25" spans="1:27">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c r="AA545" s="294"/>
    </row>
    <row r="546" ht="14.25" spans="1:27">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c r="AA546" s="294"/>
    </row>
    <row r="547" ht="14.25" spans="1:27">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c r="AA547" s="294"/>
    </row>
    <row r="548" ht="14.25" spans="1:27">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c r="AA548" s="294"/>
    </row>
    <row r="549" ht="14.25" spans="1:27">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c r="AA549" s="294"/>
    </row>
    <row r="550" ht="14.25" spans="1:27">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c r="AA550" s="294"/>
    </row>
    <row r="551" ht="14.25" spans="1:27">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c r="AA551" s="294"/>
    </row>
    <row r="552" ht="14.25" spans="1:27">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c r="AA552" s="294"/>
    </row>
    <row r="553" ht="14.25" spans="1:27">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row>
    <row r="554" ht="14.25" spans="1:27">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row>
    <row r="555" ht="14.25" spans="1:27">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c r="AA555" s="294"/>
    </row>
    <row r="556" ht="14.25" spans="1:27">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c r="AA556" s="294"/>
    </row>
    <row r="557" ht="14.25" spans="1:27">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c r="AA557" s="294"/>
    </row>
    <row r="558" ht="14.25" spans="1:27">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c r="AA558" s="294"/>
    </row>
    <row r="559" ht="14.25" spans="1:27">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c r="AA559" s="294"/>
    </row>
    <row r="560" ht="14.25" spans="1:27">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c r="AA560" s="294"/>
    </row>
    <row r="561" ht="14.25" spans="1:27">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c r="AA561" s="294"/>
    </row>
    <row r="562" ht="14.25" spans="1:27">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c r="AA562" s="294"/>
    </row>
    <row r="563" ht="14.25" spans="1:27">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c r="AA563" s="294"/>
    </row>
    <row r="564" ht="14.25" spans="1:27">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c r="AA564" s="294"/>
    </row>
    <row r="565" ht="14.25" spans="1:27">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c r="AA565" s="294"/>
    </row>
    <row r="566" ht="14.25" spans="1:27">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c r="AA566" s="294"/>
    </row>
    <row r="567" ht="14.25" spans="1:27">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c r="AA567" s="294"/>
    </row>
    <row r="568" ht="14.25" spans="1:27">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c r="AA568" s="294"/>
    </row>
    <row r="569" ht="14.25" spans="1:27">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c r="AA569" s="294"/>
    </row>
    <row r="570" ht="14.25" spans="1:27">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c r="AA570" s="294"/>
    </row>
    <row r="571" ht="14.25" spans="1:27">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c r="AA571" s="294"/>
    </row>
    <row r="572" ht="14.25" spans="1:27">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c r="AA572" s="294"/>
    </row>
    <row r="573" ht="14.25" spans="1:27">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c r="AA573" s="294"/>
    </row>
    <row r="574" ht="14.25" spans="1:27">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c r="AA574" s="294"/>
    </row>
    <row r="575" ht="14.25" spans="1:27">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c r="AA575" s="294"/>
    </row>
    <row r="576" ht="14.25" spans="1:27">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c r="AA576" s="294"/>
    </row>
    <row r="577" ht="14.25" spans="1:27">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c r="AA577" s="294"/>
    </row>
    <row r="578" ht="14.25" spans="1:27">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c r="AA578" s="294"/>
    </row>
    <row r="579" ht="14.25" spans="1:27">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c r="AA579" s="294"/>
    </row>
    <row r="580" ht="14.25" spans="1:27">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c r="AA580" s="294"/>
    </row>
    <row r="581" ht="14.25" spans="1:27">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c r="AA581" s="294"/>
    </row>
    <row r="582" ht="14.25" spans="1:27">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c r="AA582" s="294"/>
    </row>
    <row r="583" ht="14.25" spans="1:27">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c r="AA583" s="294"/>
    </row>
    <row r="584" ht="14.25" spans="1:27">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c r="AA584" s="294"/>
    </row>
    <row r="585" ht="14.25" spans="1:27">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c r="AA585" s="294"/>
    </row>
    <row r="586" ht="14.25" spans="1:27">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c r="AA586" s="294"/>
    </row>
    <row r="587" ht="14.25" spans="1:27">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c r="AA587" s="294"/>
    </row>
    <row r="588" ht="14.25" spans="1:27">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c r="AA588" s="294"/>
    </row>
    <row r="589" ht="14.25" spans="1:27">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c r="AA589" s="294"/>
    </row>
    <row r="590" ht="14.25" spans="1:27">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c r="AA590" s="294"/>
    </row>
    <row r="591" ht="14.25" spans="1:27">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c r="AA591" s="294"/>
    </row>
    <row r="592" ht="14.25" spans="1:27">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c r="AA592" s="294"/>
    </row>
    <row r="593" ht="14.25" spans="1:27">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c r="AA593" s="294"/>
    </row>
    <row r="594" ht="14.25" spans="1:27">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c r="AA594" s="294"/>
    </row>
    <row r="595" ht="14.25" spans="1:27">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c r="AA595" s="294"/>
    </row>
    <row r="596" ht="14.25" spans="1:27">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c r="AA596" s="294"/>
    </row>
    <row r="597" ht="14.25" spans="1:27">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c r="AA597" s="294"/>
    </row>
    <row r="598" ht="14.25" spans="1:27">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c r="AA598" s="294"/>
    </row>
    <row r="599" ht="14.25" spans="1:27">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c r="AA599" s="294"/>
    </row>
    <row r="600" ht="14.25" spans="1:27">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c r="AA600" s="294"/>
    </row>
    <row r="601" ht="14.25" spans="1:27">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c r="AA601" s="294"/>
    </row>
    <row r="602" ht="14.25" spans="1:27">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c r="AA602" s="294"/>
    </row>
    <row r="603" ht="14.25" spans="1:27">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c r="AA603" s="294"/>
    </row>
    <row r="604" ht="14.25" spans="1:27">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c r="AA604" s="294"/>
    </row>
    <row r="605" ht="14.25" spans="1:27">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c r="AA605" s="294"/>
    </row>
    <row r="606" ht="14.25" spans="1:27">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c r="AA606" s="294"/>
    </row>
    <row r="607" ht="14.25" spans="1:27">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c r="AA607" s="294"/>
    </row>
    <row r="608" ht="14.25" spans="1:27">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c r="AA608" s="294"/>
    </row>
    <row r="609" ht="14.25" spans="1:27">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c r="AA609" s="294"/>
    </row>
    <row r="610" ht="14.25" spans="1:27">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c r="AA610" s="294"/>
    </row>
    <row r="611" ht="14.25" spans="1:27">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c r="AA611" s="294"/>
    </row>
    <row r="612" ht="14.25" spans="1:27">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c r="AA612" s="294"/>
    </row>
    <row r="613" ht="14.25" spans="1:27">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c r="AA613" s="294"/>
    </row>
    <row r="614" ht="14.25" spans="1:27">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c r="AA614" s="294"/>
    </row>
    <row r="615" ht="14.25" spans="1:27">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c r="AA615" s="294"/>
    </row>
    <row r="616" ht="14.25" spans="1:27">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c r="AA616" s="294"/>
    </row>
    <row r="617" ht="14.25" spans="1:27">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c r="AA617" s="294"/>
    </row>
    <row r="618" ht="14.25" spans="1:27">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c r="AA618" s="294"/>
    </row>
    <row r="619" ht="14.25" spans="1:27">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c r="AA619" s="294"/>
    </row>
    <row r="620" ht="14.25" spans="1:27">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row>
    <row r="621" ht="14.25" spans="1:27">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c r="AA621" s="294"/>
    </row>
    <row r="622" ht="14.25" spans="1:27">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c r="AA622" s="294"/>
    </row>
    <row r="623" ht="14.25" spans="1:27">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c r="AA623" s="294"/>
    </row>
    <row r="624" ht="14.25" spans="1:27">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c r="AA624" s="294"/>
    </row>
    <row r="625" ht="14.25" spans="1:27">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c r="AA625" s="294"/>
    </row>
    <row r="626" ht="14.25" spans="1:27">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c r="AA626" s="294"/>
    </row>
    <row r="627" ht="14.25" spans="1:27">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c r="AA627" s="294"/>
    </row>
    <row r="628" ht="14.25" spans="1:27">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c r="AA628" s="294"/>
    </row>
    <row r="629" ht="14.25" spans="1:27">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c r="AA629" s="294"/>
    </row>
    <row r="630" ht="14.25" spans="1:27">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c r="AA630" s="294"/>
    </row>
    <row r="631" ht="14.25" spans="1:27">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c r="AA631" s="294"/>
    </row>
    <row r="632" ht="14.25" spans="1:27">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c r="AA632" s="294"/>
    </row>
    <row r="633" ht="14.25" spans="1:27">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c r="AA633" s="294"/>
    </row>
    <row r="634" ht="14.25" spans="1:27">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c r="AA634" s="294"/>
    </row>
    <row r="635" ht="14.25" spans="1:27">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c r="AA635" s="294"/>
    </row>
    <row r="636" ht="14.25" spans="1:27">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c r="AA636" s="294"/>
    </row>
    <row r="637" ht="14.25" spans="1:27">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c r="AA637" s="294"/>
    </row>
    <row r="638" ht="14.25" spans="1:27">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c r="AA638" s="294"/>
    </row>
    <row r="639" ht="14.25" spans="1:27">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c r="AA639" s="294"/>
    </row>
    <row r="640" ht="14.25" spans="1:27">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c r="AA640" s="294"/>
    </row>
    <row r="641" ht="14.25" spans="1:27">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c r="AA641" s="294"/>
    </row>
    <row r="642" ht="14.25" spans="1:27">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c r="AA642" s="294"/>
    </row>
    <row r="643" ht="14.25" spans="1:27">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c r="AA643" s="294"/>
    </row>
    <row r="644" ht="14.25" spans="1:27">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c r="AA644" s="294"/>
    </row>
    <row r="645" ht="14.25" spans="1:27">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c r="AA645" s="294"/>
    </row>
    <row r="646" ht="14.25" spans="1:27">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c r="AA646" s="294"/>
    </row>
    <row r="647" ht="14.25" spans="1:27">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c r="AA647" s="294"/>
    </row>
    <row r="648" ht="14.25" spans="1:27">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c r="AA648" s="294"/>
    </row>
    <row r="649" ht="14.25" spans="1:27">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c r="AA649" s="294"/>
    </row>
    <row r="650" ht="14.25" spans="1:27">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c r="AA650" s="294"/>
    </row>
    <row r="651" ht="14.25" spans="1:27">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c r="AA651" s="294"/>
    </row>
    <row r="652" ht="14.25" spans="1:27">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c r="AA652" s="294"/>
    </row>
    <row r="653" ht="14.25" spans="1:27">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c r="AA653" s="294"/>
    </row>
    <row r="654" ht="14.25" spans="1:27">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c r="AA654" s="294"/>
    </row>
    <row r="655" ht="14.25" spans="1:27">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c r="AA655" s="294"/>
    </row>
    <row r="656" ht="14.25" spans="1:27">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c r="AA656" s="294"/>
    </row>
    <row r="657" ht="14.25" spans="1:27">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c r="AA657" s="294"/>
    </row>
    <row r="658" ht="14.25" spans="1:27">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c r="AA658" s="294"/>
    </row>
    <row r="659" ht="14.25" spans="1:27">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c r="AA659" s="294"/>
    </row>
    <row r="660" ht="14.25" spans="1:27">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c r="AA660" s="294"/>
    </row>
    <row r="661" ht="14.25" spans="1:27">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c r="AA661" s="294"/>
    </row>
    <row r="662" ht="14.25" spans="1:27">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c r="AA662" s="294"/>
    </row>
    <row r="663" ht="14.25" spans="1:27">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c r="AA663" s="294"/>
    </row>
    <row r="664" ht="14.25" spans="1:27">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c r="AA664" s="294"/>
    </row>
    <row r="665" ht="14.25" spans="1:27">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c r="AA665" s="294"/>
    </row>
    <row r="666" ht="14.25" spans="1:27">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c r="AA666" s="294"/>
    </row>
    <row r="667" ht="14.25" spans="1:27">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c r="AA667" s="294"/>
    </row>
    <row r="668" ht="14.25" spans="1:27">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c r="AA668" s="294"/>
    </row>
    <row r="669" ht="14.25" spans="1:27">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c r="AA669" s="294"/>
    </row>
    <row r="670" ht="14.25" spans="1:27">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c r="AA670" s="294"/>
    </row>
    <row r="671" ht="14.25" spans="1:27">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c r="AA671" s="294"/>
    </row>
    <row r="672" ht="14.25" spans="1:27">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c r="AA672" s="294"/>
    </row>
    <row r="673" ht="14.25" spans="1:27">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c r="AA673" s="294"/>
    </row>
    <row r="674" ht="14.25" spans="1:27">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c r="AA674" s="294"/>
    </row>
    <row r="675" ht="14.25" spans="1:27">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c r="AA675" s="294"/>
    </row>
    <row r="676" ht="14.25" spans="1:27">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c r="AA676" s="294"/>
    </row>
    <row r="677" ht="14.25" spans="1:27">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c r="AA677" s="294"/>
    </row>
    <row r="678" ht="14.25" spans="1:27">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c r="AA678" s="294"/>
    </row>
    <row r="679" ht="14.25" spans="1:27">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c r="AA679" s="294"/>
    </row>
    <row r="680" ht="14.25" spans="1:27">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c r="AA680" s="294"/>
    </row>
    <row r="681" ht="14.25" spans="1:27">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c r="AA681" s="294"/>
    </row>
    <row r="682" ht="14.25" spans="1:27">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c r="AA682" s="294"/>
    </row>
    <row r="683" ht="14.25" spans="1:27">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c r="AA683" s="294"/>
    </row>
    <row r="684" ht="14.25" spans="1:27">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c r="AA684" s="294"/>
    </row>
    <row r="685" ht="14.25" spans="1:27">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c r="AA685" s="294"/>
    </row>
    <row r="686" ht="14.25" spans="1:27">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c r="AA686" s="294"/>
    </row>
    <row r="687" ht="14.25" spans="1:27">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c r="AA687" s="294"/>
    </row>
    <row r="688" ht="14.25" spans="1:27">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c r="AA688" s="294"/>
    </row>
    <row r="689" ht="14.25" spans="1:27">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c r="AA689" s="294"/>
    </row>
    <row r="690" ht="14.25" spans="1:27">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c r="AA690" s="294"/>
    </row>
    <row r="691" ht="14.25" spans="1:27">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c r="AA691" s="294"/>
    </row>
    <row r="692" ht="14.25" spans="1:27">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c r="AA692" s="294"/>
    </row>
    <row r="693" ht="14.25" spans="1:27">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c r="AA693" s="294"/>
    </row>
    <row r="694" ht="14.25" spans="1:27">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c r="AA694" s="294"/>
    </row>
    <row r="695" ht="14.25" spans="1:27">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c r="AA695" s="294"/>
    </row>
    <row r="696" ht="14.25" spans="1:27">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c r="AA696" s="294"/>
    </row>
    <row r="697" ht="14.25" spans="1:27">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c r="AA697" s="294"/>
    </row>
    <row r="698" ht="14.25" spans="1:27">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c r="AA698" s="294"/>
    </row>
    <row r="699" ht="14.25" spans="1:27">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c r="AA699" s="294"/>
    </row>
    <row r="700" ht="14.25" spans="1:27">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c r="AA700" s="294"/>
    </row>
    <row r="701" ht="14.25" spans="1:27">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c r="AA701" s="294"/>
    </row>
    <row r="702" ht="14.25" spans="1:27">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c r="AA702" s="294"/>
    </row>
    <row r="703" ht="14.25" spans="1:27">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c r="AA703" s="294"/>
    </row>
    <row r="704" ht="14.25" spans="1:27">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c r="AA704" s="294"/>
    </row>
    <row r="705" ht="14.25" spans="1:27">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c r="AA705" s="294"/>
    </row>
    <row r="706" ht="14.25" spans="1:27">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c r="AA706" s="294"/>
    </row>
    <row r="707" ht="14.25" spans="1:27">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c r="AA707" s="294"/>
    </row>
    <row r="708" ht="14.25" spans="1:27">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c r="AA708" s="294"/>
    </row>
    <row r="709" ht="14.25" spans="1:27">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c r="AA709" s="294"/>
    </row>
    <row r="710" ht="14.25" spans="1:27">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c r="AA710" s="294"/>
    </row>
    <row r="711" ht="14.25" spans="1:27">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c r="AA711" s="294"/>
    </row>
    <row r="712" ht="14.25" spans="1:27">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c r="AA712" s="294"/>
    </row>
    <row r="713" ht="14.25" spans="1:27">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c r="AA713" s="294"/>
    </row>
    <row r="714" ht="14.25" spans="1:27">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c r="AA714" s="294"/>
    </row>
    <row r="715" ht="14.25" spans="1:27">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c r="AA715" s="294"/>
    </row>
    <row r="716" ht="14.25" spans="1:27">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c r="AA716" s="294"/>
    </row>
    <row r="717" ht="14.25" spans="1:27">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c r="AA717" s="294"/>
    </row>
    <row r="718" ht="14.25" spans="1:27">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c r="AA718" s="294"/>
    </row>
    <row r="719" ht="14.25" spans="1:27">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c r="AA719" s="294"/>
    </row>
    <row r="720" ht="14.25" spans="1:27">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c r="AA720" s="294"/>
    </row>
    <row r="721" ht="14.25" spans="1:27">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c r="AA721" s="294"/>
    </row>
    <row r="722" ht="14.25" spans="1:27">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c r="AA722" s="294"/>
    </row>
    <row r="723" ht="14.25" spans="1:27">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c r="AA723" s="294"/>
    </row>
    <row r="724" ht="14.25" spans="1:27">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c r="AA724" s="294"/>
    </row>
    <row r="725" ht="14.25" spans="1:27">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c r="AA725" s="294"/>
    </row>
    <row r="726" ht="14.25" spans="1:27">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c r="AA726" s="294"/>
    </row>
    <row r="727" ht="14.25" spans="1:27">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c r="AA727" s="294"/>
    </row>
    <row r="728" ht="14.25" spans="1:27">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c r="AA728" s="294"/>
    </row>
    <row r="729" ht="14.25" spans="1:27">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c r="AA729" s="294"/>
    </row>
    <row r="730" ht="14.25" spans="1:27">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c r="AA730" s="294"/>
    </row>
    <row r="731" ht="14.25" spans="1:27">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c r="AA731" s="294"/>
    </row>
    <row r="732" ht="14.25" spans="1:27">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c r="AA732" s="294"/>
    </row>
    <row r="733" ht="14.25" spans="1:27">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c r="AA733" s="294"/>
    </row>
    <row r="734" ht="14.25" spans="1:27">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c r="AA734" s="294"/>
    </row>
    <row r="735" ht="14.25" spans="1:27">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c r="AA735" s="294"/>
    </row>
    <row r="736" ht="14.25" spans="1:27">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c r="AA736" s="294"/>
    </row>
    <row r="737" ht="14.25" spans="1:27">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c r="AA737" s="294"/>
    </row>
    <row r="738" ht="14.25" spans="1:27">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c r="AA738" s="294"/>
    </row>
    <row r="739" ht="14.25" spans="1:27">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c r="AA739" s="294"/>
    </row>
    <row r="740" ht="14.25" spans="1:27">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c r="AA740" s="294"/>
    </row>
    <row r="741" ht="14.25" spans="1:27">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c r="AA741" s="294"/>
    </row>
    <row r="742" ht="14.25" spans="1:27">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c r="AA742" s="294"/>
    </row>
    <row r="743" ht="14.25" spans="1:27">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c r="AA743" s="294"/>
    </row>
    <row r="744" ht="14.25" spans="1:27">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c r="AA744" s="294"/>
    </row>
    <row r="745" ht="14.25" spans="1:27">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c r="AA745" s="294"/>
    </row>
    <row r="746" ht="14.25" spans="1:27">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c r="AA746" s="294"/>
    </row>
    <row r="747" ht="14.25" spans="1:27">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c r="AA747" s="294"/>
    </row>
    <row r="748" ht="14.25" spans="1:27">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c r="AA748" s="294"/>
    </row>
    <row r="749" ht="14.25" spans="1:27">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c r="AA749" s="294"/>
    </row>
    <row r="750" ht="14.25" spans="1:27">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c r="AA750" s="294"/>
    </row>
    <row r="751" ht="14.25" spans="1:27">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c r="AA751" s="294"/>
    </row>
    <row r="752" ht="14.25" spans="1:27">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c r="AA752" s="294"/>
    </row>
    <row r="753" ht="14.25" spans="1:27">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c r="AA753" s="294"/>
    </row>
    <row r="754" ht="14.25" spans="1:27">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c r="AA754" s="294"/>
    </row>
    <row r="755" ht="14.25" spans="1:27">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c r="AA755" s="294"/>
    </row>
    <row r="756" ht="14.25" spans="1:27">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c r="AA756" s="294"/>
    </row>
    <row r="757" ht="14.25" spans="1:27">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c r="AA757" s="294"/>
    </row>
    <row r="758" ht="14.25" spans="1:27">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c r="AA758" s="294"/>
    </row>
    <row r="759" ht="14.25" spans="1:27">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c r="AA759" s="294"/>
    </row>
    <row r="760" ht="14.25" spans="1:27">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c r="AA760" s="294"/>
    </row>
    <row r="761" ht="14.25" spans="1:27">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c r="AA761" s="294"/>
    </row>
    <row r="762" ht="14.25" spans="1:27">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c r="AA762" s="294"/>
    </row>
    <row r="763" ht="14.25" spans="1:27">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c r="AA763" s="294"/>
    </row>
    <row r="764" ht="14.25" spans="1:27">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c r="AA764" s="294"/>
    </row>
    <row r="765" ht="14.25" spans="1:27">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c r="AA765" s="294"/>
    </row>
    <row r="766" ht="14.25" spans="1:27">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c r="AA766" s="294"/>
    </row>
    <row r="767" ht="14.25" spans="1:27">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c r="AA767" s="294"/>
    </row>
    <row r="768" ht="14.25" spans="1:27">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c r="AA768" s="294"/>
    </row>
    <row r="769" ht="14.25" spans="1:27">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c r="AA769" s="294"/>
    </row>
    <row r="770" ht="14.25" spans="1:27">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c r="AA770" s="294"/>
    </row>
    <row r="771" ht="14.25" spans="1:27">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c r="AA771" s="294"/>
    </row>
    <row r="772" ht="14.25" spans="1:27">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c r="AA772" s="294"/>
    </row>
    <row r="773" ht="14.25" spans="1:27">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c r="AA773" s="294"/>
    </row>
    <row r="774" ht="14.25" spans="1:27">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c r="AA774" s="294"/>
    </row>
    <row r="775" ht="14.25" spans="1:27">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c r="AA775" s="294"/>
    </row>
    <row r="776" ht="14.25" spans="1:27">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c r="AA776" s="294"/>
    </row>
    <row r="777" ht="14.25" spans="1:27">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c r="AA777" s="294"/>
    </row>
    <row r="778" ht="14.25" spans="1:27">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c r="AA778" s="294"/>
    </row>
    <row r="779" ht="14.25" spans="1:27">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c r="AA779" s="294"/>
    </row>
    <row r="780" ht="14.25" spans="1:27">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c r="AA780" s="294"/>
    </row>
    <row r="781" ht="14.25" spans="1:27">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c r="AA781" s="294"/>
    </row>
    <row r="782" ht="14.25" spans="1:27">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c r="AA782" s="294"/>
    </row>
    <row r="783" ht="14.25" spans="1:27">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c r="AA783" s="294"/>
    </row>
    <row r="784" ht="14.25" spans="1:27">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c r="AA784" s="294"/>
    </row>
    <row r="785" ht="14.25" spans="1:27">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c r="AA785" s="294"/>
    </row>
    <row r="786" ht="14.25" spans="1:27">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c r="AA786" s="294"/>
    </row>
    <row r="787" ht="14.25" spans="1:27">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c r="AA787" s="294"/>
    </row>
    <row r="788" ht="14.25" spans="1:27">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c r="AA788" s="294"/>
    </row>
    <row r="789" ht="14.25" spans="1:27">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c r="AA789" s="294"/>
    </row>
    <row r="790" ht="14.25" spans="1:27">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c r="AA790" s="294"/>
    </row>
    <row r="791" ht="14.25" spans="1:27">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c r="AA791" s="294"/>
    </row>
    <row r="792" ht="14.25" spans="1:27">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c r="AA792" s="294"/>
    </row>
    <row r="793" ht="14.25" spans="1:27">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c r="AA793" s="294"/>
    </row>
    <row r="794" ht="14.25" spans="1:27">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c r="AA794" s="294"/>
    </row>
    <row r="795" ht="14.25" spans="1:27">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c r="AA795" s="294"/>
    </row>
    <row r="796" ht="14.25" spans="1:27">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c r="AA796" s="294"/>
    </row>
    <row r="797" ht="14.25" spans="1:27">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c r="AA797" s="294"/>
    </row>
    <row r="798" ht="14.25" spans="1:27">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c r="AA798" s="294"/>
    </row>
    <row r="799" ht="14.25" spans="1:27">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c r="AA799" s="294"/>
    </row>
    <row r="800" ht="14.25" spans="1:27">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c r="AA800" s="294"/>
    </row>
    <row r="801" ht="14.25" spans="1:27">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c r="AA801" s="294"/>
    </row>
    <row r="802" ht="14.25" spans="1:27">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c r="AA802" s="294"/>
    </row>
    <row r="803" ht="14.25" spans="1:27">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c r="AA803" s="294"/>
    </row>
    <row r="804" ht="14.25" spans="1:27">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c r="AA804" s="294"/>
    </row>
    <row r="805" ht="14.25" spans="1:27">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c r="AA805" s="294"/>
    </row>
    <row r="806" ht="14.25" spans="1:27">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c r="AA806" s="294"/>
    </row>
    <row r="807" ht="14.25" spans="1:27">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c r="AA807" s="294"/>
    </row>
    <row r="808" ht="14.25" spans="1:27">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c r="AA808" s="294"/>
    </row>
    <row r="809" ht="14.25" spans="1:27">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c r="AA809" s="294"/>
    </row>
    <row r="810" ht="14.25" spans="1:27">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c r="AA810" s="294"/>
    </row>
    <row r="811" ht="14.25" spans="1:27">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c r="AA811" s="294"/>
    </row>
    <row r="812" ht="14.25" spans="1:27">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c r="AA812" s="294"/>
    </row>
    <row r="813" ht="14.25" spans="1:27">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c r="AA813" s="294"/>
    </row>
    <row r="814" ht="14.25" spans="1:27">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c r="AA814" s="294"/>
    </row>
    <row r="815" ht="14.25" spans="1:27">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c r="AA815" s="294"/>
    </row>
    <row r="816" ht="14.25" spans="1:27">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c r="AA816" s="294"/>
    </row>
    <row r="817" ht="14.25" spans="1:27">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c r="AA817" s="294"/>
    </row>
    <row r="818" ht="14.25" spans="1:27">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c r="AA818" s="294"/>
    </row>
    <row r="819" ht="14.25" spans="1:27">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c r="AA819" s="294"/>
    </row>
    <row r="820" ht="14.25" spans="1:27">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c r="AA820" s="294"/>
    </row>
    <row r="821" ht="14.25" spans="1:27">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c r="AA821" s="294"/>
    </row>
    <row r="822" ht="14.25" spans="1:27">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c r="AA822" s="294"/>
    </row>
    <row r="823" ht="14.25" spans="1:27">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c r="AA823" s="294"/>
    </row>
    <row r="824" ht="14.25" spans="1:27">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c r="AA824" s="294"/>
    </row>
    <row r="825" ht="14.25" spans="1:27">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c r="AA825" s="294"/>
    </row>
    <row r="826" ht="14.25" spans="1:27">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c r="AA826" s="294"/>
    </row>
    <row r="827" ht="14.25" spans="1:27">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c r="AA827" s="294"/>
    </row>
    <row r="828" ht="14.25" spans="1:27">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c r="AA828" s="294"/>
    </row>
    <row r="829" ht="14.25" spans="1:27">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c r="AA829" s="294"/>
    </row>
    <row r="830" ht="14.25" spans="1:27">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c r="AA830" s="294"/>
    </row>
    <row r="831" ht="14.25" spans="1:27">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c r="AA831" s="294"/>
    </row>
    <row r="832" ht="14.25" spans="1:27">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c r="AA832" s="294"/>
    </row>
    <row r="833" ht="14.25" spans="1:27">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c r="AA833" s="294"/>
    </row>
    <row r="834" ht="14.25" spans="1:27">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c r="AA834" s="294"/>
    </row>
    <row r="835" ht="14.25" spans="1:27">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c r="AA835" s="294"/>
    </row>
    <row r="836" ht="14.25" spans="1:27">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c r="AA836" s="294"/>
    </row>
    <row r="837" ht="14.25" spans="1:27">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c r="AA837" s="294"/>
    </row>
    <row r="838" ht="14.25" spans="1:27">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c r="AA838" s="294"/>
    </row>
    <row r="839" ht="14.25" spans="1:27">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c r="AA839" s="294"/>
    </row>
    <row r="840" ht="14.25" spans="1:27">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c r="AA840" s="294"/>
    </row>
    <row r="841" ht="14.25" spans="1:27">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c r="AA841" s="294"/>
    </row>
    <row r="842" ht="14.25" spans="1:27">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c r="AA842" s="294"/>
    </row>
    <row r="843" ht="14.25" spans="1:27">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c r="AA843" s="294"/>
    </row>
    <row r="844" ht="14.25" spans="1:27">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c r="AA844" s="294"/>
    </row>
    <row r="845" ht="14.25" spans="1:27">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c r="AA845" s="294"/>
    </row>
    <row r="846" ht="14.25" spans="1:27">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c r="AA846" s="294"/>
    </row>
    <row r="847" ht="14.25" spans="1:27">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c r="AA847" s="294"/>
    </row>
    <row r="848" ht="14.25" spans="1:27">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c r="AA848" s="294"/>
    </row>
    <row r="849" ht="14.25" spans="1:27">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c r="AA849" s="294"/>
    </row>
    <row r="850" ht="14.25" spans="1:27">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c r="AA850" s="294"/>
    </row>
    <row r="851" ht="14.25" spans="1:27">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c r="AA851" s="294"/>
    </row>
    <row r="852" ht="14.25" spans="1:27">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c r="AA852" s="294"/>
    </row>
    <row r="853" ht="14.25" spans="1:27">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c r="AA853" s="294"/>
    </row>
    <row r="854" ht="14.25" spans="1:27">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c r="AA854" s="294"/>
    </row>
    <row r="855" ht="14.25" spans="1:27">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c r="AA855" s="294"/>
    </row>
    <row r="856" ht="14.25" spans="1:27">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c r="AA856" s="294"/>
    </row>
    <row r="857" ht="14.25" spans="1:27">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c r="AA857" s="294"/>
    </row>
    <row r="858" ht="14.25" spans="1:27">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c r="AA858" s="294"/>
    </row>
    <row r="859" ht="14.25" spans="1:27">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c r="AA859" s="294"/>
    </row>
    <row r="860" ht="14.25" spans="1:27">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c r="AA860" s="294"/>
    </row>
    <row r="861" ht="14.25" spans="1:27">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c r="AA861" s="294"/>
    </row>
    <row r="862" ht="14.25" spans="1:27">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c r="AA862" s="294"/>
    </row>
    <row r="863" ht="14.25" spans="1:27">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c r="AA863" s="294"/>
    </row>
    <row r="864" ht="14.25" spans="1:27">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c r="AA864" s="294"/>
    </row>
    <row r="865" ht="14.25" spans="1:27">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c r="AA865" s="294"/>
    </row>
    <row r="866" ht="14.25" spans="1:27">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c r="AA866" s="294"/>
    </row>
    <row r="867" ht="14.25" spans="1:27">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c r="AA867" s="294"/>
    </row>
    <row r="868" ht="14.25" spans="1:27">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c r="AA868" s="294"/>
    </row>
    <row r="869" ht="14.25" spans="1:27">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c r="AA869" s="294"/>
    </row>
    <row r="870" ht="14.25" spans="1:27">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c r="AA870" s="294"/>
    </row>
    <row r="871" ht="14.25" spans="1:27">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c r="AA871" s="294"/>
    </row>
    <row r="872" ht="14.25" spans="1:27">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c r="AA872" s="294"/>
    </row>
    <row r="873" ht="14.25" spans="1:27">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c r="AA873" s="294"/>
    </row>
    <row r="874" ht="14.25" spans="1:27">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c r="AA874" s="294"/>
    </row>
    <row r="875" ht="14.25" spans="1:27">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c r="AA875" s="294"/>
    </row>
    <row r="876" ht="14.25" spans="1:27">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c r="AA876" s="294"/>
    </row>
    <row r="877" ht="14.25" spans="1:27">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c r="AA877" s="294"/>
    </row>
    <row r="878" ht="14.25" spans="1:27">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c r="AA878" s="294"/>
    </row>
    <row r="879" ht="14.25" spans="1:27">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c r="AA879" s="294"/>
    </row>
    <row r="880" ht="14.25" spans="1:27">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c r="AA880" s="294"/>
    </row>
    <row r="881" ht="14.25" spans="1:27">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c r="AA881" s="294"/>
    </row>
    <row r="882" ht="14.25" spans="1:27">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c r="AA882" s="294"/>
    </row>
    <row r="883" ht="14.25" spans="1:27">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c r="AA883" s="294"/>
    </row>
    <row r="884" ht="14.25" spans="1:27">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c r="AA884" s="294"/>
    </row>
    <row r="885" ht="14.25" spans="1:27">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c r="AA885" s="294"/>
    </row>
    <row r="886" ht="14.25" spans="1:27">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c r="AA886" s="294"/>
    </row>
    <row r="887" ht="14.25" spans="1:27">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c r="AA887" s="294"/>
    </row>
    <row r="888" ht="14.25" spans="1:27">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c r="AA888" s="294"/>
    </row>
    <row r="889" ht="14.25" spans="1:27">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c r="AA889" s="294"/>
    </row>
    <row r="890" ht="14.25" spans="1:27">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c r="AA890" s="294"/>
    </row>
    <row r="891" ht="14.25" spans="1:27">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c r="AA891" s="294"/>
    </row>
    <row r="892" ht="14.25" spans="1:27">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c r="AA892" s="294"/>
    </row>
    <row r="893" ht="14.25" spans="1:27">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c r="AA893" s="294"/>
    </row>
    <row r="894" ht="14.25" spans="1:27">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c r="AA894" s="294"/>
    </row>
    <row r="895" ht="14.25" spans="1:27">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c r="AA895" s="294"/>
    </row>
    <row r="896" ht="14.25" spans="1:27">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c r="AA896" s="294"/>
    </row>
    <row r="897" ht="14.25" spans="1:27">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c r="AA897" s="294"/>
    </row>
    <row r="898" ht="14.25" spans="1:27">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c r="AA898" s="294"/>
    </row>
    <row r="899" ht="14.25" spans="1:27">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c r="AA899" s="294"/>
    </row>
    <row r="900" ht="14.25" spans="1:27">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c r="AA900" s="294"/>
    </row>
    <row r="901" ht="14.25" spans="1:27">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c r="AA901" s="294"/>
    </row>
    <row r="902" ht="14.25" spans="1:27">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c r="AA902" s="294"/>
    </row>
    <row r="903" ht="14.25" spans="1:27">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c r="AA903" s="294"/>
    </row>
    <row r="904" ht="14.25" spans="1:27">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c r="AA904" s="294"/>
    </row>
    <row r="905" ht="14.25" spans="1:27">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c r="AA905" s="294"/>
    </row>
    <row r="906" ht="14.25" spans="1:27">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c r="AA906" s="294"/>
    </row>
    <row r="907" ht="14.25" spans="1:27">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c r="AA907" s="294"/>
    </row>
    <row r="908" ht="14.25" spans="1:27">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c r="AA908" s="294"/>
    </row>
    <row r="909" ht="14.25" spans="1:27">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c r="AA909" s="294"/>
    </row>
    <row r="910" ht="14.25" spans="1:27">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c r="AA910" s="294"/>
    </row>
    <row r="911" ht="14.25" spans="1:27">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c r="AA911" s="294"/>
    </row>
    <row r="912" ht="14.25" spans="1:27">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c r="AA912" s="294"/>
    </row>
    <row r="913" ht="14.25" spans="1:27">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c r="AA913" s="294"/>
    </row>
    <row r="914" ht="14.25" spans="1:27">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c r="AA914" s="294"/>
    </row>
    <row r="915" ht="14.25" spans="1:27">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c r="AA915" s="294"/>
    </row>
    <row r="916" ht="14.25" spans="1:27">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c r="AA916" s="294"/>
    </row>
    <row r="917" ht="14.25" spans="1:27">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c r="AA917" s="294"/>
    </row>
    <row r="918" ht="14.25" spans="1:27">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c r="AA918" s="294"/>
    </row>
    <row r="919" ht="14.25" spans="1:27">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c r="AA919" s="294"/>
    </row>
    <row r="920" ht="14.25" spans="1:27">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c r="AA920" s="294"/>
    </row>
    <row r="921" ht="14.25" spans="1:27">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c r="AA921" s="294"/>
    </row>
    <row r="922" ht="14.25" spans="1:27">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c r="AA922" s="294"/>
    </row>
    <row r="923" ht="14.25" spans="1:27">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c r="AA923" s="294"/>
    </row>
    <row r="924" ht="14.25" spans="1:27">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c r="AA924" s="294"/>
    </row>
    <row r="925" ht="14.25" spans="1:27">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c r="AA925" s="294"/>
    </row>
    <row r="926" ht="14.25" spans="1:27">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c r="AA926" s="294"/>
    </row>
    <row r="927" ht="14.25" spans="1:27">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c r="AA927" s="294"/>
    </row>
    <row r="928" ht="14.25" spans="1:27">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c r="AA928" s="294"/>
    </row>
    <row r="929" ht="14.25" spans="1:27">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c r="AA929" s="294"/>
    </row>
    <row r="930" ht="14.25" spans="1:27">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c r="AA930" s="294"/>
    </row>
    <row r="931" ht="14.25" spans="1:27">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c r="AA931" s="294"/>
    </row>
    <row r="932" ht="14.25" spans="1:27">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c r="AA932" s="294"/>
    </row>
    <row r="933" ht="14.25" spans="1:27">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c r="AA933" s="294"/>
    </row>
    <row r="934" ht="14.25" spans="1:27">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c r="AA934" s="294"/>
    </row>
    <row r="935" ht="14.25" spans="1:27">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c r="AA935" s="294"/>
    </row>
    <row r="936" ht="14.25" spans="1:27">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c r="AA936" s="294"/>
    </row>
    <row r="937" ht="14.25" spans="1:27">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c r="AA937" s="294"/>
    </row>
    <row r="938" ht="14.25" spans="1:27">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c r="AA938" s="294"/>
    </row>
    <row r="939" ht="14.25" spans="1:27">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c r="AA939" s="294"/>
    </row>
    <row r="940" ht="14.25" spans="1:27">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c r="AA940" s="294"/>
    </row>
    <row r="941" ht="14.25" spans="1:27">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c r="AA941" s="294"/>
    </row>
    <row r="942" ht="14.25" spans="1:27">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c r="AA942" s="294"/>
    </row>
    <row r="943" ht="14.25" spans="1:27">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c r="AA943" s="294"/>
    </row>
    <row r="944" ht="14.25" spans="1:27">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c r="AA944" s="294"/>
    </row>
    <row r="945" ht="14.25" spans="1:27">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c r="AA945" s="294"/>
    </row>
    <row r="946" ht="14.25" spans="1:27">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c r="AA946" s="294"/>
    </row>
    <row r="947" ht="14.25" spans="1:27">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c r="AA947" s="294"/>
    </row>
    <row r="948" ht="14.25" spans="1:27">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c r="AA948" s="294"/>
    </row>
    <row r="949" ht="14.25" spans="1:27">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c r="AA949" s="294"/>
    </row>
    <row r="950" ht="14.25" spans="1:27">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c r="AA950" s="294"/>
    </row>
    <row r="951" ht="14.25" spans="1:27">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c r="AA951" s="294"/>
    </row>
    <row r="952" ht="14.25" spans="1:27">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c r="AA952" s="294"/>
    </row>
    <row r="953" ht="14.25" spans="1:27">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c r="AA953" s="294"/>
    </row>
    <row r="954" ht="14.25" spans="1:27">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c r="AA954" s="294"/>
    </row>
    <row r="955" ht="14.25" spans="1:27">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c r="AA955" s="294"/>
    </row>
    <row r="956" ht="14.25" spans="1:27">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c r="AA956" s="294"/>
    </row>
    <row r="957" ht="14.25" spans="1:27">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c r="AA957" s="294"/>
    </row>
    <row r="958" ht="14.25" spans="1:27">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c r="AA958" s="294"/>
    </row>
    <row r="959" ht="14.25" spans="1:27">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c r="AA959" s="294"/>
    </row>
    <row r="960" ht="14.25" spans="1:27">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c r="AA960" s="294"/>
    </row>
    <row r="961" ht="14.25" spans="1:27">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c r="AA961" s="294"/>
    </row>
    <row r="962" ht="14.25" spans="1:27">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c r="AA962" s="294"/>
    </row>
    <row r="963" ht="14.25" spans="1:27">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c r="AA963" s="294"/>
    </row>
    <row r="964" ht="14.25" spans="1:27">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c r="AA964" s="294"/>
    </row>
    <row r="965" ht="14.25" spans="1:27">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c r="AA965" s="294"/>
    </row>
    <row r="966" ht="14.25" spans="1:27">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c r="AA966" s="294"/>
    </row>
    <row r="967" ht="14.25" spans="1:27">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c r="AA967" s="294"/>
    </row>
    <row r="968" ht="14.25" spans="1:27">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c r="AA968" s="294"/>
    </row>
    <row r="969" ht="14.25" spans="1:27">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c r="AA969" s="294"/>
    </row>
    <row r="970" ht="14.25" spans="1:27">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c r="AA970" s="294"/>
    </row>
    <row r="971" ht="14.25" spans="1:27">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c r="AA971" s="294"/>
    </row>
    <row r="972" ht="14.25" spans="1:27">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c r="AA972" s="294"/>
    </row>
    <row r="973" ht="14.25" spans="1:27">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c r="AA973" s="294"/>
    </row>
    <row r="974" ht="14.25" spans="1:27">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c r="AA974" s="294"/>
    </row>
    <row r="975" ht="14.25" spans="1:27">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c r="AA975" s="294"/>
    </row>
    <row r="976" ht="14.25" spans="1:27">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c r="AA976" s="294"/>
    </row>
    <row r="977" ht="14.25" spans="1:27">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c r="AA977" s="294"/>
    </row>
    <row r="978" ht="14.25" spans="1:27">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c r="AA978" s="294"/>
    </row>
    <row r="979" ht="14.25" spans="1:27">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c r="AA979" s="294"/>
    </row>
    <row r="980" ht="14.25" spans="1:27">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c r="AA980" s="294"/>
    </row>
    <row r="981" ht="14.25" spans="1:27">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c r="AA981" s="294"/>
    </row>
    <row r="982" ht="14.25" spans="1:27">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c r="AA982" s="294"/>
    </row>
    <row r="983" ht="14.25" spans="1:27">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c r="AA983" s="294"/>
    </row>
    <row r="984" ht="14.25" spans="1:27">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c r="AA984" s="294"/>
    </row>
    <row r="985" ht="14.25" spans="1:27">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c r="AA985" s="294"/>
    </row>
    <row r="986" ht="14.25" spans="1:27">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c r="AA986" s="294"/>
    </row>
    <row r="987" ht="14.25" spans="1:27">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c r="AA987" s="294"/>
    </row>
    <row r="988" ht="14.25" spans="1:27">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c r="AA988" s="294"/>
    </row>
    <row r="989" ht="14.25" spans="1:27">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c r="AA989" s="294"/>
    </row>
    <row r="990" ht="14.25" spans="1:27">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c r="AA990" s="294"/>
    </row>
    <row r="991" ht="14.25" spans="1:27">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c r="AA991" s="294"/>
    </row>
    <row r="992" ht="14.25" spans="1:27">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c r="AA992" s="294"/>
    </row>
    <row r="993" ht="14.25" spans="1:27">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c r="AA993" s="294"/>
    </row>
    <row r="994" ht="14.25" spans="1:27">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c r="AA994" s="294"/>
    </row>
    <row r="995" ht="14.25" spans="1:27">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c r="AA995" s="294"/>
    </row>
    <row r="996" ht="14.25" spans="1:27">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c r="AA996" s="294"/>
    </row>
    <row r="997" ht="14.25" spans="1:27">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c r="AA997" s="294"/>
    </row>
    <row r="998" ht="14.25" spans="1:27">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c r="AA998" s="294"/>
    </row>
    <row r="999" ht="14.25" spans="1:27">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c r="AA999" s="294"/>
    </row>
  </sheetData>
  <mergeCells count="26">
    <mergeCell ref="D3:G3"/>
    <mergeCell ref="N4:P4"/>
    <mergeCell ref="C26:M26"/>
    <mergeCell ref="D49:H49"/>
    <mergeCell ref="D50:H50"/>
    <mergeCell ref="D51:H51"/>
    <mergeCell ref="D52:H52"/>
    <mergeCell ref="D53:H53"/>
    <mergeCell ref="D54:H54"/>
    <mergeCell ref="C59:K59"/>
    <mergeCell ref="D60:K60"/>
    <mergeCell ref="D61:K61"/>
    <mergeCell ref="D62:K62"/>
    <mergeCell ref="D63:K63"/>
    <mergeCell ref="D64:K64"/>
    <mergeCell ref="D65:K65"/>
    <mergeCell ref="D66:K66"/>
    <mergeCell ref="D67:K67"/>
    <mergeCell ref="D68:K68"/>
    <mergeCell ref="D69:K69"/>
    <mergeCell ref="D70:K70"/>
    <mergeCell ref="D71:K71"/>
    <mergeCell ref="D72:K72"/>
    <mergeCell ref="D73:K73"/>
    <mergeCell ref="D74:K74"/>
    <mergeCell ref="D75:K75"/>
  </mergeCells>
  <hyperlinks>
    <hyperlink ref="A1" location="Home!A1" display="Home"/>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886"/>
  <sheetViews>
    <sheetView workbookViewId="0">
      <selection activeCell="A1" sqref="A1"/>
    </sheetView>
  </sheetViews>
  <sheetFormatPr defaultColWidth="12.6285714285714" defaultRowHeight="15.75" customHeight="1"/>
  <cols>
    <col min="3" max="3" width="39.247619047619" customWidth="1"/>
    <col min="4" max="6" width="18.6285714285714" customWidth="1"/>
    <col min="7" max="7" width="23.6285714285714" customWidth="1"/>
    <col min="9" max="9" width="23" customWidth="1"/>
    <col min="10" max="10" width="20.6285714285714" customWidth="1"/>
    <col min="11" max="11" width="16.8761904761905" customWidth="1"/>
    <col min="12" max="12" width="16.6285714285714" customWidth="1"/>
    <col min="13" max="14" width="24.1333333333333" customWidth="1"/>
    <col min="15" max="15" width="30.3809523809524" customWidth="1"/>
    <col min="17" max="17" width="23.1333333333333" customWidth="1"/>
    <col min="18" max="20" width="17.752380952381" customWidth="1"/>
    <col min="21" max="22" width="14.752380952381" customWidth="1"/>
  </cols>
  <sheetData>
    <row r="1" ht="14.25" spans="1:28">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c r="Z1" s="294"/>
      <c r="AA1" s="294"/>
      <c r="AB1" s="294"/>
    </row>
    <row r="2" ht="39.75" customHeight="1" spans="1:28">
      <c r="A2" s="294"/>
      <c r="B2" s="294"/>
      <c r="C2" s="635" t="s">
        <v>1297</v>
      </c>
      <c r="D2" s="366"/>
      <c r="E2" s="366"/>
      <c r="F2" s="366"/>
      <c r="G2" s="366"/>
      <c r="H2" s="366"/>
      <c r="I2" s="366"/>
      <c r="J2" s="294"/>
      <c r="K2" s="294"/>
      <c r="L2" s="294"/>
      <c r="M2" s="294"/>
      <c r="N2" s="294"/>
      <c r="O2" s="294"/>
      <c r="P2" s="294"/>
      <c r="Q2" s="294"/>
      <c r="R2" s="294"/>
      <c r="S2" s="294"/>
      <c r="T2" s="294"/>
      <c r="U2" s="294"/>
      <c r="V2" s="294"/>
      <c r="W2" s="294"/>
      <c r="X2" s="294"/>
      <c r="Y2" s="294"/>
      <c r="Z2" s="294"/>
      <c r="AA2" s="294"/>
      <c r="AB2" s="294"/>
    </row>
    <row r="3" ht="42" customHeight="1" spans="1:28">
      <c r="A3" s="294"/>
      <c r="B3" s="294"/>
      <c r="C3" s="838" t="s">
        <v>362</v>
      </c>
      <c r="D3" s="839" t="s">
        <v>1298</v>
      </c>
      <c r="E3" s="839" t="s">
        <v>1299</v>
      </c>
      <c r="F3" s="839" t="s">
        <v>1300</v>
      </c>
      <c r="G3" s="845" t="s">
        <v>368</v>
      </c>
      <c r="H3" s="846" t="s">
        <v>51</v>
      </c>
      <c r="I3" s="551"/>
      <c r="J3" s="294"/>
      <c r="K3" s="294"/>
      <c r="L3" s="294"/>
      <c r="M3" s="294"/>
      <c r="N3" s="294"/>
      <c r="O3" s="294"/>
      <c r="P3" s="294"/>
      <c r="Q3" s="294"/>
      <c r="R3" s="294"/>
      <c r="S3" s="294"/>
      <c r="T3" s="294"/>
      <c r="U3" s="294"/>
      <c r="V3" s="294"/>
      <c r="W3" s="294"/>
      <c r="X3" s="294"/>
      <c r="Y3" s="294"/>
      <c r="Z3" s="294"/>
      <c r="AA3" s="294"/>
      <c r="AB3" s="294"/>
    </row>
    <row r="4" ht="29.25" customHeight="1" spans="1:28">
      <c r="A4" s="294"/>
      <c r="B4" s="294"/>
      <c r="C4" s="480" t="s">
        <v>1301</v>
      </c>
      <c r="D4" s="481">
        <v>1510.71</v>
      </c>
      <c r="E4" s="481">
        <v>1391.64</v>
      </c>
      <c r="F4" s="481">
        <v>1143.5</v>
      </c>
      <c r="G4" s="505" t="s">
        <v>1302</v>
      </c>
      <c r="H4" s="752" t="s">
        <v>1303</v>
      </c>
      <c r="I4" s="64"/>
      <c r="J4" s="294"/>
      <c r="K4" s="294"/>
      <c r="L4" s="294"/>
      <c r="M4" s="294"/>
      <c r="N4" s="294"/>
      <c r="O4" s="294"/>
      <c r="P4" s="294"/>
      <c r="Q4" s="294"/>
      <c r="R4" s="294"/>
      <c r="S4" s="294"/>
      <c r="T4" s="294"/>
      <c r="U4" s="294"/>
      <c r="V4" s="294"/>
      <c r="W4" s="294"/>
      <c r="X4" s="294"/>
      <c r="Y4" s="294"/>
      <c r="Z4" s="294"/>
      <c r="AA4" s="294"/>
      <c r="AB4" s="294"/>
    </row>
    <row r="5" ht="29.25" customHeight="1" spans="1:28">
      <c r="A5" s="294"/>
      <c r="B5" s="294"/>
      <c r="C5" s="370" t="s">
        <v>73</v>
      </c>
      <c r="D5" s="390">
        <v>0.0329</v>
      </c>
      <c r="E5" s="390">
        <v>0.0285</v>
      </c>
      <c r="F5" s="390">
        <v>0.0323</v>
      </c>
      <c r="G5" s="45" t="s">
        <v>1304</v>
      </c>
      <c r="H5" s="553" t="s">
        <v>1305</v>
      </c>
      <c r="I5" s="64"/>
      <c r="J5" s="294"/>
      <c r="K5" s="294"/>
      <c r="L5" s="294"/>
      <c r="M5" s="294"/>
      <c r="N5" s="294"/>
      <c r="O5" s="294"/>
      <c r="P5" s="294"/>
      <c r="Q5" s="294"/>
      <c r="R5" s="294"/>
      <c r="S5" s="294"/>
      <c r="T5" s="294"/>
      <c r="U5" s="294"/>
      <c r="V5" s="294"/>
      <c r="W5" s="294"/>
      <c r="X5" s="294"/>
      <c r="Y5" s="294"/>
      <c r="Z5" s="294"/>
      <c r="AA5" s="294"/>
      <c r="AB5" s="294"/>
    </row>
    <row r="6" ht="29.25" customHeight="1" spans="1:28">
      <c r="A6" s="294"/>
      <c r="B6" s="294"/>
      <c r="C6" s="480" t="s">
        <v>1306</v>
      </c>
      <c r="D6" s="481">
        <v>1017.19</v>
      </c>
      <c r="E6" s="481">
        <v>895.51</v>
      </c>
      <c r="F6" s="481">
        <v>801.77</v>
      </c>
      <c r="G6" s="505" t="s">
        <v>1307</v>
      </c>
      <c r="H6" s="752" t="s">
        <v>1308</v>
      </c>
      <c r="I6" s="64"/>
      <c r="J6" s="294"/>
      <c r="K6" s="294"/>
      <c r="L6" s="294"/>
      <c r="M6" s="294"/>
      <c r="N6" s="294"/>
      <c r="O6" s="294"/>
      <c r="P6" s="294"/>
      <c r="Q6" s="294"/>
      <c r="R6" s="294"/>
      <c r="S6" s="294"/>
      <c r="T6" s="294"/>
      <c r="U6" s="294"/>
      <c r="V6" s="294"/>
      <c r="W6" s="294"/>
      <c r="X6" s="294"/>
      <c r="Y6" s="294"/>
      <c r="Z6" s="294"/>
      <c r="AA6" s="294"/>
      <c r="AB6" s="294"/>
    </row>
    <row r="7" ht="29.25" customHeight="1" spans="1:28">
      <c r="A7" s="294"/>
      <c r="B7" s="294"/>
      <c r="C7" s="370" t="s">
        <v>1309</v>
      </c>
      <c r="D7" s="30">
        <v>383.69</v>
      </c>
      <c r="E7" s="30">
        <v>337.38</v>
      </c>
      <c r="F7" s="30">
        <v>294.58</v>
      </c>
      <c r="G7" s="45" t="s">
        <v>465</v>
      </c>
      <c r="H7" s="553" t="s">
        <v>1310</v>
      </c>
      <c r="I7" s="64"/>
      <c r="J7" s="294"/>
      <c r="K7" s="294"/>
      <c r="L7" s="294"/>
      <c r="M7" s="294"/>
      <c r="N7" s="294"/>
      <c r="O7" s="294"/>
      <c r="P7" s="294"/>
      <c r="Q7" s="294"/>
      <c r="R7" s="294"/>
      <c r="S7" s="294"/>
      <c r="T7" s="294"/>
      <c r="U7" s="294"/>
      <c r="V7" s="294"/>
      <c r="W7" s="294"/>
      <c r="X7" s="294"/>
      <c r="Y7" s="294"/>
      <c r="Z7" s="294"/>
      <c r="AA7" s="294"/>
      <c r="AB7" s="294"/>
    </row>
    <row r="8" ht="29.25" customHeight="1" spans="1:28">
      <c r="A8" s="294"/>
      <c r="B8" s="294"/>
      <c r="C8" s="480" t="s">
        <v>1311</v>
      </c>
      <c r="D8" s="481">
        <v>9110</v>
      </c>
      <c r="E8" s="481">
        <v>8559</v>
      </c>
      <c r="F8" s="481">
        <v>6290</v>
      </c>
      <c r="G8" s="505" t="s">
        <v>1312</v>
      </c>
      <c r="H8" s="752" t="s">
        <v>1313</v>
      </c>
      <c r="I8" s="64"/>
      <c r="J8" s="294"/>
      <c r="K8" s="294"/>
      <c r="L8" s="294"/>
      <c r="M8" s="294"/>
      <c r="N8" s="294"/>
      <c r="O8" s="294"/>
      <c r="P8" s="294"/>
      <c r="Q8" s="294"/>
      <c r="R8" s="294"/>
      <c r="S8" s="294"/>
      <c r="T8" s="294"/>
      <c r="U8" s="294"/>
      <c r="V8" s="294"/>
      <c r="W8" s="294"/>
      <c r="X8" s="294"/>
      <c r="Y8" s="294"/>
      <c r="Z8" s="294"/>
      <c r="AA8" s="294"/>
      <c r="AB8" s="294"/>
    </row>
    <row r="9" ht="29.25" customHeight="1" spans="1:28">
      <c r="A9" s="294"/>
      <c r="B9" s="294"/>
      <c r="C9" s="370" t="s">
        <v>1314</v>
      </c>
      <c r="D9" s="30">
        <v>298</v>
      </c>
      <c r="E9" s="30">
        <v>298</v>
      </c>
      <c r="F9" s="30">
        <v>298</v>
      </c>
      <c r="G9" s="45" t="s">
        <v>1315</v>
      </c>
      <c r="H9" s="553" t="s">
        <v>1316</v>
      </c>
      <c r="I9" s="64"/>
      <c r="J9" s="294"/>
      <c r="K9" s="294"/>
      <c r="L9" s="294"/>
      <c r="M9" s="294"/>
      <c r="N9" s="294"/>
      <c r="O9" s="294"/>
      <c r="P9" s="294"/>
      <c r="Q9" s="294"/>
      <c r="R9" s="294"/>
      <c r="S9" s="294"/>
      <c r="T9" s="294"/>
      <c r="U9" s="294"/>
      <c r="V9" s="294"/>
      <c r="W9" s="294"/>
      <c r="X9" s="294"/>
      <c r="Y9" s="294"/>
      <c r="Z9" s="294"/>
      <c r="AA9" s="294"/>
      <c r="AB9" s="294"/>
    </row>
    <row r="10" ht="29.25" customHeight="1" spans="1:28">
      <c r="A10" s="294"/>
      <c r="B10" s="294"/>
      <c r="C10" s="480" t="s">
        <v>1317</v>
      </c>
      <c r="D10" s="481">
        <v>0.033</v>
      </c>
      <c r="E10" s="481">
        <v>0.035</v>
      </c>
      <c r="F10" s="481">
        <v>0.047</v>
      </c>
      <c r="G10" s="505" t="s">
        <v>1318</v>
      </c>
      <c r="H10" s="752" t="s">
        <v>1319</v>
      </c>
      <c r="I10" s="64"/>
      <c r="J10" s="294"/>
      <c r="K10" s="294"/>
      <c r="L10" s="294"/>
      <c r="M10" s="294"/>
      <c r="N10" s="294"/>
      <c r="O10" s="294"/>
      <c r="P10" s="294"/>
      <c r="Q10" s="294"/>
      <c r="R10" s="294"/>
      <c r="S10" s="294"/>
      <c r="T10" s="294"/>
      <c r="U10" s="294"/>
      <c r="V10" s="294"/>
      <c r="W10" s="294"/>
      <c r="X10" s="294"/>
      <c r="Y10" s="294"/>
      <c r="Z10" s="294"/>
      <c r="AA10" s="294"/>
      <c r="AB10" s="294"/>
    </row>
    <row r="11" ht="29.25" customHeight="1" spans="1:28">
      <c r="A11" s="294"/>
      <c r="B11" s="294"/>
      <c r="C11" s="370" t="s">
        <v>1320</v>
      </c>
      <c r="D11" s="30">
        <v>1385</v>
      </c>
      <c r="E11" s="30">
        <v>1411</v>
      </c>
      <c r="F11" s="30">
        <v>1456</v>
      </c>
      <c r="G11" s="45" t="s">
        <v>1321</v>
      </c>
      <c r="H11" s="553" t="s">
        <v>1322</v>
      </c>
      <c r="I11" s="64"/>
      <c r="J11" s="294"/>
      <c r="K11" s="294"/>
      <c r="L11" s="294"/>
      <c r="M11" s="294"/>
      <c r="N11" s="294"/>
      <c r="O11" s="294"/>
      <c r="P11" s="294"/>
      <c r="Q11" s="294"/>
      <c r="R11" s="294"/>
      <c r="S11" s="294"/>
      <c r="T11" s="294"/>
      <c r="U11" s="294"/>
      <c r="V11" s="294"/>
      <c r="W11" s="294"/>
      <c r="X11" s="294"/>
      <c r="Y11" s="294"/>
      <c r="Z11" s="294"/>
      <c r="AA11" s="294"/>
      <c r="AB11" s="294"/>
    </row>
    <row r="12" ht="29.25" customHeight="1" spans="1:28">
      <c r="A12" s="294"/>
      <c r="B12" s="294"/>
      <c r="C12" s="480" t="s">
        <v>1323</v>
      </c>
      <c r="D12" s="481">
        <v>593</v>
      </c>
      <c r="E12" s="481">
        <v>581</v>
      </c>
      <c r="F12" s="481">
        <v>747</v>
      </c>
      <c r="G12" s="505" t="s">
        <v>1324</v>
      </c>
      <c r="H12" s="752" t="s">
        <v>1325</v>
      </c>
      <c r="I12" s="64"/>
      <c r="J12" s="294"/>
      <c r="K12" s="294"/>
      <c r="L12" s="294"/>
      <c r="M12" s="294"/>
      <c r="N12" s="294"/>
      <c r="O12" s="294"/>
      <c r="P12" s="294"/>
      <c r="Q12" s="294"/>
      <c r="R12" s="294"/>
      <c r="S12" s="294"/>
      <c r="T12" s="294"/>
      <c r="U12" s="294"/>
      <c r="V12" s="294"/>
      <c r="W12" s="294"/>
      <c r="X12" s="294"/>
      <c r="Y12" s="294"/>
      <c r="Z12" s="294"/>
      <c r="AA12" s="294"/>
      <c r="AB12" s="294"/>
    </row>
    <row r="13" ht="29.25" customHeight="1" spans="1:28">
      <c r="A13" s="294"/>
      <c r="B13" s="294"/>
      <c r="C13" s="370" t="s">
        <v>1326</v>
      </c>
      <c r="D13" s="390">
        <v>0.1952</v>
      </c>
      <c r="E13" s="390">
        <v>0.2011</v>
      </c>
      <c r="F13" s="390">
        <v>0.1995</v>
      </c>
      <c r="G13" s="45" t="s">
        <v>1327</v>
      </c>
      <c r="H13" s="553" t="s">
        <v>1328</v>
      </c>
      <c r="I13" s="64"/>
      <c r="J13" s="294"/>
      <c r="K13" s="294"/>
      <c r="L13" s="294"/>
      <c r="M13" s="294"/>
      <c r="N13" s="294"/>
      <c r="O13" s="294"/>
      <c r="P13" s="294"/>
      <c r="Q13" s="294"/>
      <c r="R13" s="294"/>
      <c r="S13" s="294"/>
      <c r="T13" s="294"/>
      <c r="U13" s="294"/>
      <c r="V13" s="294"/>
      <c r="W13" s="294"/>
      <c r="X13" s="294"/>
      <c r="Y13" s="294"/>
      <c r="Z13" s="294"/>
      <c r="AA13" s="294"/>
      <c r="AB13" s="294"/>
    </row>
    <row r="14" ht="29.25" customHeight="1" spans="1:28">
      <c r="A14" s="294"/>
      <c r="B14" s="294"/>
      <c r="C14" s="480" t="s">
        <v>419</v>
      </c>
      <c r="D14" s="482">
        <v>0.5721</v>
      </c>
      <c r="E14" s="482">
        <v>0.588</v>
      </c>
      <c r="F14" s="482">
        <v>0.4868</v>
      </c>
      <c r="G14" s="505" t="s">
        <v>1329</v>
      </c>
      <c r="H14" s="752" t="s">
        <v>1330</v>
      </c>
      <c r="I14" s="64"/>
      <c r="J14" s="294"/>
      <c r="K14" s="294"/>
      <c r="L14" s="294"/>
      <c r="M14" s="294"/>
      <c r="N14" s="294"/>
      <c r="O14" s="294"/>
      <c r="P14" s="294"/>
      <c r="Q14" s="294"/>
      <c r="R14" s="294"/>
      <c r="S14" s="294"/>
      <c r="T14" s="294"/>
      <c r="U14" s="294"/>
      <c r="V14" s="294"/>
      <c r="W14" s="294"/>
      <c r="X14" s="294"/>
      <c r="Y14" s="294"/>
      <c r="Z14" s="294"/>
      <c r="AA14" s="294"/>
      <c r="AB14" s="294"/>
    </row>
    <row r="15" ht="29.25" customHeight="1" spans="1:28">
      <c r="A15" s="294"/>
      <c r="B15" s="294"/>
      <c r="C15" s="370" t="s">
        <v>1331</v>
      </c>
      <c r="D15" s="390">
        <v>0.0778</v>
      </c>
      <c r="E15" s="390">
        <v>0.0781</v>
      </c>
      <c r="F15" s="390">
        <v>0.0783</v>
      </c>
      <c r="G15" s="45" t="s">
        <v>1332</v>
      </c>
      <c r="H15" s="553" t="s">
        <v>104</v>
      </c>
      <c r="I15" s="64"/>
      <c r="J15" s="294"/>
      <c r="K15" s="294"/>
      <c r="L15" s="294"/>
      <c r="M15" s="294"/>
      <c r="N15" s="294"/>
      <c r="O15" s="294"/>
      <c r="P15" s="294"/>
      <c r="Q15" s="294"/>
      <c r="R15" s="294"/>
      <c r="S15" s="294"/>
      <c r="T15" s="294"/>
      <c r="U15" s="294"/>
      <c r="V15" s="294"/>
      <c r="W15" s="294"/>
      <c r="X15" s="294"/>
      <c r="Y15" s="294"/>
      <c r="Z15" s="294"/>
      <c r="AA15" s="294"/>
      <c r="AB15" s="294"/>
    </row>
    <row r="16" ht="29.25" customHeight="1" spans="1:28">
      <c r="A16" s="294"/>
      <c r="B16" s="294"/>
      <c r="C16" s="480" t="s">
        <v>1333</v>
      </c>
      <c r="D16" s="482">
        <v>0.0223</v>
      </c>
      <c r="E16" s="482">
        <v>0.0216</v>
      </c>
      <c r="F16" s="482">
        <v>0.0181</v>
      </c>
      <c r="G16" s="505" t="s">
        <v>1334</v>
      </c>
      <c r="H16" s="752" t="s">
        <v>1335</v>
      </c>
      <c r="I16" s="64"/>
      <c r="J16" s="294"/>
      <c r="K16" s="294"/>
      <c r="L16" s="294"/>
      <c r="M16" s="294"/>
      <c r="N16" s="294"/>
      <c r="O16" s="294"/>
      <c r="P16" s="294"/>
      <c r="Q16" s="294"/>
      <c r="R16" s="294"/>
      <c r="S16" s="294"/>
      <c r="T16" s="294"/>
      <c r="U16" s="294"/>
      <c r="V16" s="294"/>
      <c r="W16" s="294"/>
      <c r="X16" s="294"/>
      <c r="Y16" s="294"/>
      <c r="Z16" s="294"/>
      <c r="AA16" s="294"/>
      <c r="AB16" s="294"/>
    </row>
    <row r="17" ht="29.25" customHeight="1" spans="1:28">
      <c r="A17" s="294"/>
      <c r="B17" s="294"/>
      <c r="C17" s="370" t="s">
        <v>1336</v>
      </c>
      <c r="D17" s="30">
        <v>63207</v>
      </c>
      <c r="E17" s="30">
        <v>59698</v>
      </c>
      <c r="F17" s="30">
        <v>47207</v>
      </c>
      <c r="G17" s="45" t="s">
        <v>1337</v>
      </c>
      <c r="H17" s="553" t="s">
        <v>1338</v>
      </c>
      <c r="I17" s="64"/>
      <c r="J17" s="294"/>
      <c r="K17" s="294"/>
      <c r="L17" s="294"/>
      <c r="M17" s="294"/>
      <c r="N17" s="294"/>
      <c r="O17" s="294"/>
      <c r="P17" s="294"/>
      <c r="Q17" s="294"/>
      <c r="R17" s="294"/>
      <c r="S17" s="294"/>
      <c r="T17" s="294"/>
      <c r="U17" s="294"/>
      <c r="V17" s="294"/>
      <c r="W17" s="294"/>
      <c r="X17" s="294"/>
      <c r="Y17" s="294"/>
      <c r="Z17" s="294"/>
      <c r="AA17" s="294"/>
      <c r="AB17" s="294"/>
    </row>
    <row r="18" ht="29.25" customHeight="1" spans="1:28">
      <c r="A18" s="294"/>
      <c r="B18" s="294"/>
      <c r="C18" s="480" t="s">
        <v>1339</v>
      </c>
      <c r="D18" s="481" t="s">
        <v>1340</v>
      </c>
      <c r="E18" s="481" t="s">
        <v>1340</v>
      </c>
      <c r="F18" s="481" t="s">
        <v>1340</v>
      </c>
      <c r="G18" s="505" t="s">
        <v>1341</v>
      </c>
      <c r="H18" s="752" t="s">
        <v>1342</v>
      </c>
      <c r="I18" s="64"/>
      <c r="J18" s="294"/>
      <c r="K18" s="294"/>
      <c r="L18" s="294"/>
      <c r="M18" s="294"/>
      <c r="N18" s="294"/>
      <c r="O18" s="294"/>
      <c r="P18" s="294"/>
      <c r="Q18" s="294"/>
      <c r="R18" s="294"/>
      <c r="S18" s="294"/>
      <c r="T18" s="294"/>
      <c r="U18" s="294"/>
      <c r="V18" s="294"/>
      <c r="W18" s="294"/>
      <c r="X18" s="294"/>
      <c r="Y18" s="294"/>
      <c r="Z18" s="294"/>
      <c r="AA18" s="294"/>
      <c r="AB18" s="294"/>
    </row>
    <row r="19" ht="29.25" customHeight="1" spans="1:28">
      <c r="A19" s="294"/>
      <c r="B19" s="294"/>
      <c r="C19" s="370" t="s">
        <v>1343</v>
      </c>
      <c r="D19" s="46" t="s">
        <v>895</v>
      </c>
      <c r="E19" s="46" t="s">
        <v>895</v>
      </c>
      <c r="F19" s="46" t="s">
        <v>895</v>
      </c>
      <c r="G19" s="45" t="s">
        <v>1344</v>
      </c>
      <c r="H19" s="553" t="s">
        <v>1345</v>
      </c>
      <c r="I19" s="64"/>
      <c r="J19" s="294"/>
      <c r="K19" s="294"/>
      <c r="L19" s="294"/>
      <c r="M19" s="294"/>
      <c r="N19" s="294"/>
      <c r="O19" s="294"/>
      <c r="P19" s="294"/>
      <c r="Q19" s="294"/>
      <c r="R19" s="294"/>
      <c r="S19" s="294"/>
      <c r="T19" s="294"/>
      <c r="U19" s="294"/>
      <c r="V19" s="294"/>
      <c r="W19" s="294"/>
      <c r="X19" s="294"/>
      <c r="Y19" s="294"/>
      <c r="Z19" s="294"/>
      <c r="AA19" s="294"/>
      <c r="AB19" s="294"/>
    </row>
    <row r="20" ht="66" spans="1:28">
      <c r="A20" s="294"/>
      <c r="B20" s="294"/>
      <c r="C20" s="480" t="s">
        <v>1346</v>
      </c>
      <c r="D20" s="121" t="s">
        <v>1347</v>
      </c>
      <c r="E20" s="121" t="s">
        <v>1348</v>
      </c>
      <c r="F20" s="121" t="s">
        <v>1349</v>
      </c>
      <c r="G20" s="505" t="s">
        <v>1350</v>
      </c>
      <c r="H20" s="735" t="s">
        <v>1351</v>
      </c>
      <c r="I20" s="64"/>
      <c r="J20" s="294"/>
      <c r="K20" s="294"/>
      <c r="L20" s="294"/>
      <c r="M20" s="294"/>
      <c r="N20" s="294"/>
      <c r="O20" s="294"/>
      <c r="P20" s="294"/>
      <c r="Q20" s="294"/>
      <c r="R20" s="294"/>
      <c r="S20" s="294"/>
      <c r="T20" s="294"/>
      <c r="U20" s="294"/>
      <c r="V20" s="294"/>
      <c r="W20" s="294"/>
      <c r="X20" s="294"/>
      <c r="Y20" s="294"/>
      <c r="Z20" s="294"/>
      <c r="AA20" s="294"/>
      <c r="AB20" s="294"/>
    </row>
    <row r="21" ht="14.25" spans="1:28">
      <c r="A21" s="294"/>
      <c r="B21" s="294"/>
      <c r="C21" s="294"/>
      <c r="D21" s="294"/>
      <c r="E21" s="294"/>
      <c r="F21" s="294"/>
      <c r="G21" s="294"/>
      <c r="H21" s="294"/>
      <c r="I21" s="294"/>
      <c r="J21" s="294"/>
      <c r="K21" s="294"/>
      <c r="L21" s="294"/>
      <c r="M21" s="294"/>
      <c r="N21" s="294"/>
      <c r="O21" s="294"/>
      <c r="P21" s="294"/>
      <c r="Q21" s="294"/>
      <c r="R21" s="294"/>
      <c r="S21" s="294"/>
      <c r="T21" s="294"/>
      <c r="U21" s="294"/>
      <c r="V21" s="294"/>
      <c r="W21" s="294"/>
      <c r="X21" s="294"/>
      <c r="Y21" s="294"/>
      <c r="Z21" s="294"/>
      <c r="AA21" s="294"/>
      <c r="AB21" s="294"/>
    </row>
    <row r="22" ht="14.25" spans="1:28">
      <c r="A22" s="294"/>
      <c r="B22" s="294"/>
      <c r="C22" s="294"/>
      <c r="D22" s="294"/>
      <c r="E22" s="294"/>
      <c r="F22" s="294"/>
      <c r="G22" s="294"/>
      <c r="H22" s="294"/>
      <c r="I22" s="294"/>
      <c r="J22" s="294"/>
      <c r="K22" s="294"/>
      <c r="L22" s="294"/>
      <c r="M22" s="294"/>
      <c r="N22" s="294"/>
      <c r="O22" s="294"/>
      <c r="P22" s="294"/>
      <c r="Q22" s="294"/>
      <c r="R22" s="294"/>
      <c r="S22" s="294"/>
      <c r="T22" s="294"/>
      <c r="U22" s="294"/>
      <c r="V22" s="294"/>
      <c r="W22" s="294"/>
      <c r="X22" s="294"/>
      <c r="Y22" s="294"/>
      <c r="Z22" s="294"/>
      <c r="AA22" s="294"/>
      <c r="AB22" s="294"/>
    </row>
    <row r="23" ht="24.75" customHeight="1" spans="1:28">
      <c r="A23" s="294"/>
      <c r="B23" s="294"/>
      <c r="C23" s="840" t="s">
        <v>1352</v>
      </c>
      <c r="D23" s="841"/>
      <c r="E23" s="841"/>
      <c r="F23" s="841"/>
      <c r="G23" s="841"/>
      <c r="H23" s="847"/>
      <c r="I23" s="112"/>
      <c r="J23" s="294"/>
      <c r="K23" s="294"/>
      <c r="L23" s="294"/>
      <c r="M23" s="294"/>
      <c r="N23" s="294"/>
      <c r="O23" s="294"/>
      <c r="P23" s="294"/>
      <c r="Q23" s="294"/>
      <c r="R23" s="294"/>
      <c r="S23" s="294"/>
      <c r="T23" s="294"/>
      <c r="U23" s="294"/>
      <c r="V23" s="294"/>
      <c r="W23" s="294"/>
      <c r="X23" s="294"/>
      <c r="Y23" s="294"/>
      <c r="Z23" s="294"/>
      <c r="AA23" s="294"/>
      <c r="AB23" s="294"/>
    </row>
    <row r="24" ht="22.5" customHeight="1" spans="1:28">
      <c r="A24" s="294"/>
      <c r="B24" s="294"/>
      <c r="C24" s="842" t="s">
        <v>423</v>
      </c>
      <c r="D24" s="41"/>
      <c r="E24" s="41"/>
      <c r="F24" s="41"/>
      <c r="G24" s="41"/>
      <c r="H24" s="61"/>
      <c r="I24" s="294"/>
      <c r="J24" s="294"/>
      <c r="K24" s="294"/>
      <c r="L24" s="294"/>
      <c r="M24" s="294"/>
      <c r="N24" s="294"/>
      <c r="O24" s="294"/>
      <c r="P24" s="294"/>
      <c r="Q24" s="294"/>
      <c r="R24" s="294"/>
      <c r="S24" s="294"/>
      <c r="T24" s="294"/>
      <c r="U24" s="294"/>
      <c r="V24" s="294"/>
      <c r="W24" s="294"/>
      <c r="X24" s="294"/>
      <c r="Y24" s="294"/>
      <c r="Z24" s="294"/>
      <c r="AA24" s="294"/>
      <c r="AB24" s="294"/>
    </row>
    <row r="25" ht="22.5" customHeight="1" spans="1:28">
      <c r="A25" s="294"/>
      <c r="B25" s="294"/>
      <c r="C25" s="425" t="s">
        <v>1353</v>
      </c>
      <c r="D25" s="41"/>
      <c r="E25" s="41"/>
      <c r="F25" s="41"/>
      <c r="G25" s="41"/>
      <c r="H25" s="61"/>
      <c r="I25" s="294"/>
      <c r="J25" s="294"/>
      <c r="K25" s="294"/>
      <c r="L25" s="294"/>
      <c r="M25" s="294"/>
      <c r="N25" s="294"/>
      <c r="O25" s="294"/>
      <c r="P25" s="294"/>
      <c r="Q25" s="294"/>
      <c r="R25" s="294"/>
      <c r="S25" s="294"/>
      <c r="T25" s="294"/>
      <c r="U25" s="294"/>
      <c r="V25" s="294"/>
      <c r="W25" s="294"/>
      <c r="X25" s="294"/>
      <c r="Y25" s="294"/>
      <c r="Z25" s="294"/>
      <c r="AA25" s="294"/>
      <c r="AB25" s="294"/>
    </row>
    <row r="26" ht="17.25" spans="1:28">
      <c r="A26" s="294"/>
      <c r="B26" s="294"/>
      <c r="C26" s="100" t="s">
        <v>1354</v>
      </c>
      <c r="D26" s="98"/>
      <c r="E26" s="98"/>
      <c r="F26" s="98"/>
      <c r="G26" s="98"/>
      <c r="H26" s="99"/>
      <c r="I26" s="294"/>
      <c r="J26" s="294"/>
      <c r="K26" s="294"/>
      <c r="L26" s="294"/>
      <c r="M26" s="294"/>
      <c r="N26" s="294"/>
      <c r="O26" s="294"/>
      <c r="P26" s="294"/>
      <c r="Q26" s="294"/>
      <c r="R26" s="294"/>
      <c r="S26" s="294"/>
      <c r="T26" s="294"/>
      <c r="U26" s="294"/>
      <c r="V26" s="294"/>
      <c r="W26" s="294"/>
      <c r="X26" s="294"/>
      <c r="Y26" s="294"/>
      <c r="Z26" s="294"/>
      <c r="AA26" s="294"/>
      <c r="AB26" s="294"/>
    </row>
    <row r="27" ht="17.25" spans="1:28">
      <c r="A27" s="294"/>
      <c r="B27" s="294"/>
      <c r="C27" s="52" t="s">
        <v>1355</v>
      </c>
      <c r="D27" s="60"/>
      <c r="E27" s="60"/>
      <c r="F27" s="60"/>
      <c r="G27" s="60"/>
      <c r="H27" s="64"/>
      <c r="I27" s="294"/>
      <c r="J27" s="294"/>
      <c r="K27" s="294"/>
      <c r="L27" s="294"/>
      <c r="M27" s="294"/>
      <c r="N27" s="294"/>
      <c r="O27" s="294"/>
      <c r="P27" s="294"/>
      <c r="Q27" s="294"/>
      <c r="R27" s="294"/>
      <c r="S27" s="294"/>
      <c r="T27" s="294"/>
      <c r="U27" s="294"/>
      <c r="V27" s="294"/>
      <c r="W27" s="294"/>
      <c r="X27" s="294"/>
      <c r="Y27" s="294"/>
      <c r="Z27" s="294"/>
      <c r="AA27" s="294"/>
      <c r="AB27" s="294"/>
    </row>
    <row r="28" ht="17.25" spans="1:28">
      <c r="A28" s="294"/>
      <c r="B28" s="294"/>
      <c r="C28" s="52" t="s">
        <v>1356</v>
      </c>
      <c r="D28" s="60"/>
      <c r="E28" s="60"/>
      <c r="F28" s="60"/>
      <c r="G28" s="60"/>
      <c r="H28" s="64"/>
      <c r="I28" s="294"/>
      <c r="J28" s="294"/>
      <c r="K28" s="294"/>
      <c r="L28" s="294"/>
      <c r="M28" s="294"/>
      <c r="N28" s="294"/>
      <c r="O28" s="294"/>
      <c r="P28" s="294"/>
      <c r="Q28" s="294"/>
      <c r="R28" s="294"/>
      <c r="S28" s="294"/>
      <c r="T28" s="294"/>
      <c r="U28" s="294"/>
      <c r="V28" s="294"/>
      <c r="W28" s="294"/>
      <c r="X28" s="294"/>
      <c r="Y28" s="294"/>
      <c r="Z28" s="294"/>
      <c r="AA28" s="294"/>
      <c r="AB28" s="294"/>
    </row>
    <row r="29" ht="17.25" spans="1:28">
      <c r="A29" s="294"/>
      <c r="B29" s="294"/>
      <c r="C29" s="553"/>
      <c r="D29" s="60"/>
      <c r="E29" s="60"/>
      <c r="F29" s="60"/>
      <c r="G29" s="60"/>
      <c r="H29" s="64"/>
      <c r="I29" s="294"/>
      <c r="J29" s="294"/>
      <c r="K29" s="294"/>
      <c r="L29" s="294"/>
      <c r="M29" s="294"/>
      <c r="N29" s="294"/>
      <c r="O29" s="294"/>
      <c r="P29" s="294"/>
      <c r="Q29" s="294"/>
      <c r="R29" s="294"/>
      <c r="S29" s="294"/>
      <c r="T29" s="294"/>
      <c r="U29" s="294"/>
      <c r="V29" s="294"/>
      <c r="W29" s="294"/>
      <c r="X29" s="294"/>
      <c r="Y29" s="294"/>
      <c r="Z29" s="294"/>
      <c r="AA29" s="294"/>
      <c r="AB29" s="294"/>
    </row>
    <row r="30" ht="22.5" customHeight="1" spans="1:28">
      <c r="A30" s="294"/>
      <c r="B30" s="294"/>
      <c r="C30" s="843" t="s">
        <v>1357</v>
      </c>
      <c r="D30" s="60"/>
      <c r="E30" s="60"/>
      <c r="F30" s="60"/>
      <c r="G30" s="60"/>
      <c r="H30" s="64"/>
      <c r="I30" s="294"/>
      <c r="J30" s="294"/>
      <c r="K30" s="294"/>
      <c r="L30" s="294"/>
      <c r="M30" s="294"/>
      <c r="N30" s="294"/>
      <c r="O30" s="294"/>
      <c r="P30" s="294"/>
      <c r="Q30" s="294"/>
      <c r="R30" s="294"/>
      <c r="S30" s="294"/>
      <c r="T30" s="294"/>
      <c r="U30" s="294"/>
      <c r="V30" s="294"/>
      <c r="W30" s="294"/>
      <c r="X30" s="294"/>
      <c r="Y30" s="294"/>
      <c r="Z30" s="294"/>
      <c r="AA30" s="294"/>
      <c r="AB30" s="294"/>
    </row>
    <row r="31" ht="17.25" spans="1:28">
      <c r="A31" s="294"/>
      <c r="B31" s="294"/>
      <c r="C31" s="553" t="s">
        <v>1358</v>
      </c>
      <c r="D31" s="60"/>
      <c r="E31" s="60"/>
      <c r="F31" s="60"/>
      <c r="G31" s="60"/>
      <c r="H31" s="64"/>
      <c r="I31" s="294"/>
      <c r="J31" s="294"/>
      <c r="K31" s="294"/>
      <c r="L31" s="294"/>
      <c r="M31" s="294"/>
      <c r="N31" s="294"/>
      <c r="O31" s="294"/>
      <c r="P31" s="294"/>
      <c r="Q31" s="294"/>
      <c r="R31" s="294"/>
      <c r="S31" s="294"/>
      <c r="T31" s="294"/>
      <c r="U31" s="294"/>
      <c r="V31" s="294"/>
      <c r="W31" s="294"/>
      <c r="X31" s="294"/>
      <c r="Y31" s="294"/>
      <c r="Z31" s="294"/>
      <c r="AA31" s="294"/>
      <c r="AB31" s="294"/>
    </row>
    <row r="32" ht="17.25" spans="1:28">
      <c r="A32" s="294"/>
      <c r="B32" s="294"/>
      <c r="C32" s="553" t="s">
        <v>1359</v>
      </c>
      <c r="D32" s="60"/>
      <c r="E32" s="60"/>
      <c r="F32" s="60"/>
      <c r="G32" s="60"/>
      <c r="H32" s="64"/>
      <c r="I32" s="294"/>
      <c r="J32" s="294"/>
      <c r="K32" s="294"/>
      <c r="L32" s="294"/>
      <c r="M32" s="294"/>
      <c r="N32" s="294"/>
      <c r="O32" s="294"/>
      <c r="P32" s="294"/>
      <c r="Q32" s="294"/>
      <c r="R32" s="294"/>
      <c r="S32" s="294"/>
      <c r="T32" s="294"/>
      <c r="U32" s="294"/>
      <c r="V32" s="294"/>
      <c r="W32" s="294"/>
      <c r="X32" s="294"/>
      <c r="Y32" s="294"/>
      <c r="Z32" s="294"/>
      <c r="AA32" s="294"/>
      <c r="AB32" s="294"/>
    </row>
    <row r="33" ht="17.25" spans="1:28">
      <c r="A33" s="294"/>
      <c r="B33" s="294"/>
      <c r="C33" s="553" t="s">
        <v>1360</v>
      </c>
      <c r="D33" s="60"/>
      <c r="E33" s="60"/>
      <c r="F33" s="60"/>
      <c r="G33" s="60"/>
      <c r="H33" s="64"/>
      <c r="I33" s="294"/>
      <c r="J33" s="294"/>
      <c r="K33" s="294"/>
      <c r="L33" s="294"/>
      <c r="M33" s="294"/>
      <c r="N33" s="294"/>
      <c r="O33" s="294"/>
      <c r="P33" s="294"/>
      <c r="Q33" s="294"/>
      <c r="R33" s="294"/>
      <c r="S33" s="294"/>
      <c r="T33" s="294"/>
      <c r="U33" s="294"/>
      <c r="V33" s="294"/>
      <c r="W33" s="294"/>
      <c r="X33" s="294"/>
      <c r="Y33" s="294"/>
      <c r="Z33" s="294"/>
      <c r="AA33" s="294"/>
      <c r="AB33" s="294"/>
    </row>
    <row r="34" ht="17.25" spans="1:28">
      <c r="A34" s="294"/>
      <c r="B34" s="294"/>
      <c r="C34" s="52"/>
      <c r="D34" s="60"/>
      <c r="E34" s="60"/>
      <c r="F34" s="60"/>
      <c r="G34" s="60"/>
      <c r="H34" s="64"/>
      <c r="I34" s="294"/>
      <c r="J34" s="294"/>
      <c r="K34" s="294"/>
      <c r="L34" s="294"/>
      <c r="M34" s="294"/>
      <c r="N34" s="294"/>
      <c r="O34" s="294"/>
      <c r="P34" s="294"/>
      <c r="Q34" s="294"/>
      <c r="R34" s="294"/>
      <c r="S34" s="294"/>
      <c r="T34" s="294"/>
      <c r="U34" s="294"/>
      <c r="V34" s="294"/>
      <c r="W34" s="294"/>
      <c r="X34" s="294"/>
      <c r="Y34" s="294"/>
      <c r="Z34" s="294"/>
      <c r="AA34" s="294"/>
      <c r="AB34" s="294"/>
    </row>
    <row r="35" ht="22.5" customHeight="1" spans="1:28">
      <c r="A35" s="294"/>
      <c r="B35" s="294"/>
      <c r="C35" s="740" t="s">
        <v>1361</v>
      </c>
      <c r="D35" s="60"/>
      <c r="E35" s="60"/>
      <c r="F35" s="60"/>
      <c r="G35" s="60"/>
      <c r="H35" s="64"/>
      <c r="I35" s="294"/>
      <c r="J35" s="294"/>
      <c r="K35" s="294"/>
      <c r="L35" s="294"/>
      <c r="M35" s="294"/>
      <c r="N35" s="294"/>
      <c r="O35" s="294"/>
      <c r="P35" s="294"/>
      <c r="Q35" s="294"/>
      <c r="R35" s="294"/>
      <c r="S35" s="294"/>
      <c r="T35" s="294"/>
      <c r="U35" s="294"/>
      <c r="V35" s="294"/>
      <c r="W35" s="294"/>
      <c r="X35" s="294"/>
      <c r="Y35" s="294"/>
      <c r="Z35" s="294"/>
      <c r="AA35" s="294"/>
      <c r="AB35" s="294"/>
    </row>
    <row r="36" ht="17.25" spans="1:28">
      <c r="A36" s="294"/>
      <c r="B36" s="294"/>
      <c r="C36" s="52" t="s">
        <v>1362</v>
      </c>
      <c r="D36" s="60"/>
      <c r="E36" s="60"/>
      <c r="F36" s="60"/>
      <c r="G36" s="60"/>
      <c r="H36" s="64"/>
      <c r="I36" s="294"/>
      <c r="J36" s="294"/>
      <c r="K36" s="294"/>
      <c r="L36" s="294"/>
      <c r="M36" s="294"/>
      <c r="N36" s="294"/>
      <c r="O36" s="294"/>
      <c r="P36" s="294"/>
      <c r="Q36" s="294"/>
      <c r="R36" s="294"/>
      <c r="S36" s="294"/>
      <c r="T36" s="294"/>
      <c r="U36" s="294"/>
      <c r="V36" s="294"/>
      <c r="W36" s="294"/>
      <c r="X36" s="294"/>
      <c r="Y36" s="294"/>
      <c r="Z36" s="294"/>
      <c r="AA36" s="294"/>
      <c r="AB36" s="294"/>
    </row>
    <row r="37" ht="17.25" spans="1:28">
      <c r="A37" s="294"/>
      <c r="B37" s="294"/>
      <c r="C37" s="52"/>
      <c r="D37" s="60"/>
      <c r="E37" s="60"/>
      <c r="F37" s="60"/>
      <c r="G37" s="60"/>
      <c r="H37" s="64"/>
      <c r="I37" s="294"/>
      <c r="J37" s="294"/>
      <c r="K37" s="294"/>
      <c r="L37" s="294"/>
      <c r="M37" s="294"/>
      <c r="N37" s="294"/>
      <c r="O37" s="294"/>
      <c r="P37" s="294"/>
      <c r="Q37" s="294"/>
      <c r="R37" s="294"/>
      <c r="S37" s="294"/>
      <c r="T37" s="294"/>
      <c r="U37" s="294"/>
      <c r="V37" s="294"/>
      <c r="W37" s="294"/>
      <c r="X37" s="294"/>
      <c r="Y37" s="294"/>
      <c r="Z37" s="294"/>
      <c r="AA37" s="294"/>
      <c r="AB37" s="294"/>
    </row>
    <row r="38" ht="22.5" customHeight="1" spans="1:28">
      <c r="A38" s="294"/>
      <c r="B38" s="294"/>
      <c r="C38" s="740" t="s">
        <v>433</v>
      </c>
      <c r="D38" s="60"/>
      <c r="E38" s="60"/>
      <c r="F38" s="60"/>
      <c r="G38" s="60"/>
      <c r="H38" s="64"/>
      <c r="I38" s="294"/>
      <c r="J38" s="294"/>
      <c r="K38" s="294"/>
      <c r="L38" s="294"/>
      <c r="M38" s="294"/>
      <c r="N38" s="294"/>
      <c r="O38" s="294"/>
      <c r="P38" s="294"/>
      <c r="Q38" s="294"/>
      <c r="R38" s="294"/>
      <c r="S38" s="294"/>
      <c r="T38" s="294"/>
      <c r="U38" s="294"/>
      <c r="V38" s="294"/>
      <c r="W38" s="294"/>
      <c r="X38" s="294"/>
      <c r="Y38" s="294"/>
      <c r="Z38" s="294"/>
      <c r="AA38" s="294"/>
      <c r="AB38" s="294"/>
    </row>
    <row r="39" ht="17.25" spans="1:28">
      <c r="A39" s="294"/>
      <c r="B39" s="294"/>
      <c r="C39" s="52" t="s">
        <v>1363</v>
      </c>
      <c r="D39" s="60"/>
      <c r="E39" s="60"/>
      <c r="F39" s="60"/>
      <c r="G39" s="60"/>
      <c r="H39" s="64"/>
      <c r="I39" s="294"/>
      <c r="J39" s="294"/>
      <c r="K39" s="294"/>
      <c r="L39" s="294"/>
      <c r="M39" s="294"/>
      <c r="N39" s="294"/>
      <c r="O39" s="294"/>
      <c r="P39" s="294"/>
      <c r="Q39" s="294"/>
      <c r="R39" s="294"/>
      <c r="S39" s="294"/>
      <c r="T39" s="294"/>
      <c r="U39" s="294"/>
      <c r="V39" s="294"/>
      <c r="W39" s="294"/>
      <c r="X39" s="294"/>
      <c r="Y39" s="294"/>
      <c r="Z39" s="294"/>
      <c r="AA39" s="294"/>
      <c r="AB39" s="294"/>
    </row>
    <row r="40" ht="17.25" spans="1:28">
      <c r="A40" s="294"/>
      <c r="B40" s="294"/>
      <c r="C40" s="52"/>
      <c r="D40" s="60"/>
      <c r="E40" s="60"/>
      <c r="F40" s="60"/>
      <c r="G40" s="60"/>
      <c r="H40" s="64"/>
      <c r="I40" s="294"/>
      <c r="J40" s="294"/>
      <c r="K40" s="294"/>
      <c r="L40" s="294"/>
      <c r="M40" s="294"/>
      <c r="N40" s="294"/>
      <c r="O40" s="294"/>
      <c r="P40" s="294"/>
      <c r="Q40" s="294"/>
      <c r="R40" s="294"/>
      <c r="S40" s="294"/>
      <c r="T40" s="294"/>
      <c r="U40" s="294"/>
      <c r="V40" s="294"/>
      <c r="W40" s="294"/>
      <c r="X40" s="294"/>
      <c r="Y40" s="294"/>
      <c r="Z40" s="294"/>
      <c r="AA40" s="294"/>
      <c r="AB40" s="294"/>
    </row>
    <row r="41" ht="25.5" customHeight="1" spans="1:28">
      <c r="A41" s="294"/>
      <c r="B41" s="294"/>
      <c r="C41" s="844" t="s">
        <v>439</v>
      </c>
      <c r="D41" s="60"/>
      <c r="E41" s="60"/>
      <c r="F41" s="60"/>
      <c r="G41" s="60"/>
      <c r="H41" s="64"/>
      <c r="I41" s="294"/>
      <c r="J41" s="294"/>
      <c r="K41" s="294"/>
      <c r="L41" s="294"/>
      <c r="M41" s="294"/>
      <c r="N41" s="294"/>
      <c r="O41" s="294"/>
      <c r="P41" s="294"/>
      <c r="Q41" s="294"/>
      <c r="R41" s="294"/>
      <c r="S41" s="294"/>
      <c r="T41" s="294"/>
      <c r="U41" s="294"/>
      <c r="V41" s="294"/>
      <c r="W41" s="294"/>
      <c r="X41" s="294"/>
      <c r="Y41" s="294"/>
      <c r="Z41" s="294"/>
      <c r="AA41" s="294"/>
      <c r="AB41" s="294"/>
    </row>
    <row r="42" ht="21.75" customHeight="1" spans="1:28">
      <c r="A42" s="294"/>
      <c r="B42" s="294"/>
      <c r="C42" s="134" t="s">
        <v>1364</v>
      </c>
      <c r="D42" s="60"/>
      <c r="E42" s="60"/>
      <c r="F42" s="60"/>
      <c r="G42" s="60"/>
      <c r="H42" s="64"/>
      <c r="I42" s="294"/>
      <c r="J42" s="294"/>
      <c r="K42" s="294"/>
      <c r="L42" s="294"/>
      <c r="M42" s="294"/>
      <c r="N42" s="294"/>
      <c r="O42" s="294"/>
      <c r="P42" s="294"/>
      <c r="Q42" s="294"/>
      <c r="R42" s="294"/>
      <c r="S42" s="294"/>
      <c r="T42" s="294"/>
      <c r="U42" s="294"/>
      <c r="V42" s="294"/>
      <c r="W42" s="294"/>
      <c r="X42" s="294"/>
      <c r="Y42" s="294"/>
      <c r="Z42" s="294"/>
      <c r="AA42" s="294"/>
      <c r="AB42" s="294"/>
    </row>
    <row r="43" ht="17.25" spans="1:28">
      <c r="A43" s="294"/>
      <c r="B43" s="294"/>
      <c r="C43" s="52" t="s">
        <v>1365</v>
      </c>
      <c r="D43" s="60"/>
      <c r="E43" s="60"/>
      <c r="F43" s="60"/>
      <c r="G43" s="60"/>
      <c r="H43" s="64"/>
      <c r="I43" s="294"/>
      <c r="J43" s="294"/>
      <c r="K43" s="294"/>
      <c r="L43" s="294"/>
      <c r="M43" s="294"/>
      <c r="N43" s="294"/>
      <c r="O43" s="294"/>
      <c r="P43" s="294"/>
      <c r="Q43" s="294"/>
      <c r="R43" s="294"/>
      <c r="S43" s="294"/>
      <c r="T43" s="294"/>
      <c r="U43" s="294"/>
      <c r="V43" s="294"/>
      <c r="W43" s="294"/>
      <c r="X43" s="294"/>
      <c r="Y43" s="294"/>
      <c r="Z43" s="294"/>
      <c r="AA43" s="294"/>
      <c r="AB43" s="294"/>
    </row>
    <row r="44" ht="17.25" spans="1:28">
      <c r="A44" s="294"/>
      <c r="B44" s="294"/>
      <c r="C44" s="52" t="s">
        <v>1366</v>
      </c>
      <c r="D44" s="60"/>
      <c r="E44" s="60"/>
      <c r="F44" s="60"/>
      <c r="G44" s="60"/>
      <c r="H44" s="64"/>
      <c r="I44" s="294"/>
      <c r="J44" s="294"/>
      <c r="K44" s="294"/>
      <c r="L44" s="294"/>
      <c r="M44" s="294"/>
      <c r="N44" s="294"/>
      <c r="O44" s="294"/>
      <c r="P44" s="294"/>
      <c r="Q44" s="294"/>
      <c r="R44" s="294"/>
      <c r="S44" s="294"/>
      <c r="T44" s="294"/>
      <c r="U44" s="294"/>
      <c r="V44" s="294"/>
      <c r="W44" s="294"/>
      <c r="X44" s="294"/>
      <c r="Y44" s="294"/>
      <c r="Z44" s="294"/>
      <c r="AA44" s="294"/>
      <c r="AB44" s="294"/>
    </row>
    <row r="45" ht="17.25" spans="1:28">
      <c r="A45" s="294"/>
      <c r="B45" s="294"/>
      <c r="C45" s="52"/>
      <c r="D45" s="60"/>
      <c r="E45" s="60"/>
      <c r="F45" s="60"/>
      <c r="G45" s="60"/>
      <c r="H45" s="64"/>
      <c r="I45" s="294"/>
      <c r="J45" s="294"/>
      <c r="K45" s="294"/>
      <c r="L45" s="294"/>
      <c r="M45" s="294"/>
      <c r="N45" s="294"/>
      <c r="O45" s="294"/>
      <c r="P45" s="294"/>
      <c r="Q45" s="294"/>
      <c r="R45" s="294"/>
      <c r="S45" s="294"/>
      <c r="T45" s="294"/>
      <c r="U45" s="294"/>
      <c r="V45" s="294"/>
      <c r="W45" s="294"/>
      <c r="X45" s="294"/>
      <c r="Y45" s="294"/>
      <c r="Z45" s="294"/>
      <c r="AA45" s="294"/>
      <c r="AB45" s="294"/>
    </row>
    <row r="46" ht="21.75" customHeight="1" spans="1:28">
      <c r="A46" s="294"/>
      <c r="B46" s="294"/>
      <c r="C46" s="134" t="s">
        <v>1367</v>
      </c>
      <c r="D46" s="60"/>
      <c r="E46" s="60"/>
      <c r="F46" s="60"/>
      <c r="G46" s="60"/>
      <c r="H46" s="64"/>
      <c r="I46" s="294"/>
      <c r="J46" s="294"/>
      <c r="K46" s="294"/>
      <c r="L46" s="294"/>
      <c r="M46" s="294"/>
      <c r="N46" s="294"/>
      <c r="O46" s="294"/>
      <c r="P46" s="294"/>
      <c r="Q46" s="294"/>
      <c r="R46" s="294"/>
      <c r="S46" s="294"/>
      <c r="T46" s="294"/>
      <c r="U46" s="294"/>
      <c r="V46" s="294"/>
      <c r="W46" s="294"/>
      <c r="X46" s="294"/>
      <c r="Y46" s="294"/>
      <c r="Z46" s="294"/>
      <c r="AA46" s="294"/>
      <c r="AB46" s="294"/>
    </row>
    <row r="47" ht="17.25" spans="1:28">
      <c r="A47" s="294"/>
      <c r="B47" s="294"/>
      <c r="C47" s="52" t="s">
        <v>1368</v>
      </c>
      <c r="D47" s="60"/>
      <c r="E47" s="60"/>
      <c r="F47" s="60"/>
      <c r="G47" s="60"/>
      <c r="H47" s="64"/>
      <c r="I47" s="294"/>
      <c r="J47" s="294"/>
      <c r="K47" s="294"/>
      <c r="L47" s="294"/>
      <c r="M47" s="294"/>
      <c r="N47" s="294"/>
      <c r="O47" s="294"/>
      <c r="P47" s="294"/>
      <c r="Q47" s="294"/>
      <c r="R47" s="294"/>
      <c r="S47" s="294"/>
      <c r="T47" s="294"/>
      <c r="U47" s="294"/>
      <c r="V47" s="294"/>
      <c r="W47" s="294"/>
      <c r="X47" s="294"/>
      <c r="Y47" s="294"/>
      <c r="Z47" s="294"/>
      <c r="AA47" s="294"/>
      <c r="AB47" s="294"/>
    </row>
    <row r="48" ht="17.25" spans="1:28">
      <c r="A48" s="294"/>
      <c r="B48" s="294"/>
      <c r="C48" s="52"/>
      <c r="D48" s="60"/>
      <c r="E48" s="60"/>
      <c r="F48" s="60"/>
      <c r="G48" s="60"/>
      <c r="H48" s="64"/>
      <c r="I48" s="294"/>
      <c r="J48" s="294"/>
      <c r="K48" s="294"/>
      <c r="L48" s="294"/>
      <c r="M48" s="294"/>
      <c r="N48" s="294"/>
      <c r="O48" s="294"/>
      <c r="P48" s="294"/>
      <c r="Q48" s="294"/>
      <c r="R48" s="294"/>
      <c r="S48" s="294"/>
      <c r="T48" s="294"/>
      <c r="U48" s="294"/>
      <c r="V48" s="294"/>
      <c r="W48" s="294"/>
      <c r="X48" s="294"/>
      <c r="Y48" s="294"/>
      <c r="Z48" s="294"/>
      <c r="AA48" s="294"/>
      <c r="AB48" s="294"/>
    </row>
    <row r="49" ht="21.75" customHeight="1" spans="1:28">
      <c r="A49" s="294"/>
      <c r="B49" s="294"/>
      <c r="C49" s="134" t="s">
        <v>1369</v>
      </c>
      <c r="D49" s="60"/>
      <c r="E49" s="60"/>
      <c r="F49" s="60"/>
      <c r="G49" s="60"/>
      <c r="H49" s="64"/>
      <c r="I49" s="294"/>
      <c r="J49" s="294"/>
      <c r="K49" s="294"/>
      <c r="L49" s="294"/>
      <c r="M49" s="294"/>
      <c r="N49" s="294"/>
      <c r="O49" s="294"/>
      <c r="P49" s="294"/>
      <c r="Q49" s="294"/>
      <c r="R49" s="294"/>
      <c r="S49" s="294"/>
      <c r="T49" s="294"/>
      <c r="U49" s="294"/>
      <c r="V49" s="294"/>
      <c r="W49" s="294"/>
      <c r="X49" s="294"/>
      <c r="Y49" s="294"/>
      <c r="Z49" s="294"/>
      <c r="AA49" s="294"/>
      <c r="AB49" s="294"/>
    </row>
    <row r="50" ht="17.25" spans="1:28">
      <c r="A50" s="294"/>
      <c r="B50" s="294"/>
      <c r="C50" s="52" t="s">
        <v>1370</v>
      </c>
      <c r="D50" s="60"/>
      <c r="E50" s="60"/>
      <c r="F50" s="60"/>
      <c r="G50" s="60"/>
      <c r="H50" s="64"/>
      <c r="I50" s="294"/>
      <c r="J50" s="294"/>
      <c r="K50" s="294"/>
      <c r="L50" s="294"/>
      <c r="M50" s="294"/>
      <c r="N50" s="294"/>
      <c r="O50" s="294"/>
      <c r="P50" s="294"/>
      <c r="Q50" s="294"/>
      <c r="R50" s="294"/>
      <c r="S50" s="294"/>
      <c r="T50" s="294"/>
      <c r="U50" s="294"/>
      <c r="V50" s="294"/>
      <c r="W50" s="294"/>
      <c r="X50" s="294"/>
      <c r="Y50" s="294"/>
      <c r="Z50" s="294"/>
      <c r="AA50" s="294"/>
      <c r="AB50" s="294"/>
    </row>
    <row r="51" ht="17.25" spans="1:28">
      <c r="A51" s="294"/>
      <c r="B51" s="294"/>
      <c r="C51" s="52"/>
      <c r="D51" s="60"/>
      <c r="E51" s="60"/>
      <c r="F51" s="60"/>
      <c r="G51" s="60"/>
      <c r="H51" s="64"/>
      <c r="I51" s="294"/>
      <c r="J51" s="294"/>
      <c r="K51" s="294"/>
      <c r="L51" s="294"/>
      <c r="M51" s="294"/>
      <c r="N51" s="294"/>
      <c r="O51" s="294"/>
      <c r="P51" s="294"/>
      <c r="Q51" s="294"/>
      <c r="R51" s="294"/>
      <c r="S51" s="294"/>
      <c r="T51" s="294"/>
      <c r="U51" s="294"/>
      <c r="V51" s="294"/>
      <c r="W51" s="294"/>
      <c r="X51" s="294"/>
      <c r="Y51" s="294"/>
      <c r="Z51" s="294"/>
      <c r="AA51" s="294"/>
      <c r="AB51" s="294"/>
    </row>
    <row r="52" ht="21.75" customHeight="1" spans="1:28">
      <c r="A52" s="294"/>
      <c r="B52" s="294"/>
      <c r="C52" s="134" t="s">
        <v>1371</v>
      </c>
      <c r="D52" s="60"/>
      <c r="E52" s="60"/>
      <c r="F52" s="60"/>
      <c r="G52" s="60"/>
      <c r="H52" s="64"/>
      <c r="I52" s="294"/>
      <c r="J52" s="294"/>
      <c r="K52" s="294"/>
      <c r="L52" s="294"/>
      <c r="M52" s="294"/>
      <c r="N52" s="294"/>
      <c r="O52" s="294"/>
      <c r="P52" s="294"/>
      <c r="Q52" s="294"/>
      <c r="R52" s="294"/>
      <c r="S52" s="294"/>
      <c r="T52" s="294"/>
      <c r="U52" s="294"/>
      <c r="V52" s="294"/>
      <c r="W52" s="294"/>
      <c r="X52" s="294"/>
      <c r="Y52" s="294"/>
      <c r="Z52" s="294"/>
      <c r="AA52" s="294"/>
      <c r="AB52" s="294"/>
    </row>
    <row r="53" ht="17.25" spans="1:28">
      <c r="A53" s="294"/>
      <c r="B53" s="294"/>
      <c r="C53" s="52" t="s">
        <v>1372</v>
      </c>
      <c r="D53" s="60"/>
      <c r="E53" s="60"/>
      <c r="F53" s="60"/>
      <c r="G53" s="60"/>
      <c r="H53" s="64"/>
      <c r="I53" s="294"/>
      <c r="J53" s="294"/>
      <c r="K53" s="294"/>
      <c r="L53" s="294"/>
      <c r="M53" s="294"/>
      <c r="N53" s="294"/>
      <c r="O53" s="294"/>
      <c r="P53" s="294"/>
      <c r="Q53" s="294"/>
      <c r="R53" s="294"/>
      <c r="S53" s="294"/>
      <c r="T53" s="294"/>
      <c r="U53" s="294"/>
      <c r="V53" s="294"/>
      <c r="W53" s="294"/>
      <c r="X53" s="294"/>
      <c r="Y53" s="294"/>
      <c r="Z53" s="294"/>
      <c r="AA53" s="294"/>
      <c r="AB53" s="294"/>
    </row>
    <row r="54" ht="17.25" spans="1:28">
      <c r="A54" s="294"/>
      <c r="B54" s="294"/>
      <c r="C54" s="52"/>
      <c r="D54" s="60"/>
      <c r="E54" s="60"/>
      <c r="F54" s="60"/>
      <c r="G54" s="60"/>
      <c r="H54" s="64"/>
      <c r="I54" s="294"/>
      <c r="J54" s="294"/>
      <c r="K54" s="294"/>
      <c r="L54" s="294"/>
      <c r="M54" s="294"/>
      <c r="N54" s="294"/>
      <c r="O54" s="294"/>
      <c r="P54" s="294"/>
      <c r="Q54" s="294"/>
      <c r="R54" s="294"/>
      <c r="S54" s="294"/>
      <c r="T54" s="294"/>
      <c r="U54" s="294"/>
      <c r="V54" s="294"/>
      <c r="W54" s="294"/>
      <c r="X54" s="294"/>
      <c r="Y54" s="294"/>
      <c r="Z54" s="294"/>
      <c r="AA54" s="294"/>
      <c r="AB54" s="294"/>
    </row>
    <row r="55" ht="25.5" customHeight="1" spans="1:28">
      <c r="A55" s="294"/>
      <c r="B55" s="294"/>
      <c r="C55" s="423" t="s">
        <v>446</v>
      </c>
      <c r="D55" s="60"/>
      <c r="E55" s="60"/>
      <c r="F55" s="60"/>
      <c r="G55" s="60"/>
      <c r="H55" s="64"/>
      <c r="I55" s="294"/>
      <c r="J55" s="294"/>
      <c r="K55" s="294"/>
      <c r="L55" s="294"/>
      <c r="M55" s="294"/>
      <c r="N55" s="294"/>
      <c r="O55" s="294"/>
      <c r="P55" s="294"/>
      <c r="Q55" s="294"/>
      <c r="R55" s="294"/>
      <c r="S55" s="294"/>
      <c r="T55" s="294"/>
      <c r="U55" s="294"/>
      <c r="V55" s="294"/>
      <c r="W55" s="294"/>
      <c r="X55" s="294"/>
      <c r="Y55" s="294"/>
      <c r="Z55" s="294"/>
      <c r="AA55" s="294"/>
      <c r="AB55" s="294"/>
    </row>
    <row r="56" ht="21.75" customHeight="1" spans="1:28">
      <c r="A56" s="294"/>
      <c r="B56" s="294"/>
      <c r="C56" s="136" t="s">
        <v>1373</v>
      </c>
      <c r="D56" s="60"/>
      <c r="E56" s="60"/>
      <c r="F56" s="60"/>
      <c r="G56" s="60"/>
      <c r="H56" s="64"/>
      <c r="I56" s="294"/>
      <c r="J56" s="294"/>
      <c r="K56" s="294"/>
      <c r="L56" s="294"/>
      <c r="M56" s="294"/>
      <c r="N56" s="294"/>
      <c r="O56" s="294"/>
      <c r="P56" s="294"/>
      <c r="Q56" s="294"/>
      <c r="R56" s="294"/>
      <c r="S56" s="294"/>
      <c r="T56" s="294"/>
      <c r="U56" s="294"/>
      <c r="V56" s="294"/>
      <c r="W56" s="294"/>
      <c r="X56" s="294"/>
      <c r="Y56" s="294"/>
      <c r="Z56" s="294"/>
      <c r="AA56" s="294"/>
      <c r="AB56" s="294"/>
    </row>
    <row r="57" ht="17.25" spans="1:28">
      <c r="A57" s="294"/>
      <c r="B57" s="294"/>
      <c r="C57" s="52" t="s">
        <v>1374</v>
      </c>
      <c r="D57" s="60"/>
      <c r="E57" s="60"/>
      <c r="F57" s="60"/>
      <c r="G57" s="60"/>
      <c r="H57" s="64"/>
      <c r="I57" s="294"/>
      <c r="J57" s="294"/>
      <c r="K57" s="294"/>
      <c r="L57" s="294"/>
      <c r="M57" s="294"/>
      <c r="N57" s="294"/>
      <c r="O57" s="294"/>
      <c r="P57" s="294"/>
      <c r="Q57" s="294"/>
      <c r="R57" s="294"/>
      <c r="S57" s="294"/>
      <c r="T57" s="294"/>
      <c r="U57" s="294"/>
      <c r="V57" s="294"/>
      <c r="W57" s="294"/>
      <c r="X57" s="294"/>
      <c r="Y57" s="294"/>
      <c r="Z57" s="294"/>
      <c r="AA57" s="294"/>
      <c r="AB57" s="294"/>
    </row>
    <row r="58" ht="17.25" spans="1:28">
      <c r="A58" s="294"/>
      <c r="B58" s="294"/>
      <c r="C58" s="52" t="s">
        <v>1375</v>
      </c>
      <c r="D58" s="60"/>
      <c r="E58" s="60"/>
      <c r="F58" s="60"/>
      <c r="G58" s="60"/>
      <c r="H58" s="64"/>
      <c r="I58" s="294"/>
      <c r="J58" s="294"/>
      <c r="K58" s="294"/>
      <c r="L58" s="294"/>
      <c r="M58" s="294"/>
      <c r="N58" s="294"/>
      <c r="O58" s="294"/>
      <c r="P58" s="294"/>
      <c r="Q58" s="294"/>
      <c r="R58" s="294"/>
      <c r="S58" s="294"/>
      <c r="T58" s="294"/>
      <c r="U58" s="294"/>
      <c r="V58" s="294"/>
      <c r="W58" s="294"/>
      <c r="X58" s="294"/>
      <c r="Y58" s="294"/>
      <c r="Z58" s="294"/>
      <c r="AA58" s="294"/>
      <c r="AB58" s="294"/>
    </row>
    <row r="59" ht="17.25" spans="1:28">
      <c r="A59" s="294"/>
      <c r="B59" s="294"/>
      <c r="C59" s="52"/>
      <c r="D59" s="60"/>
      <c r="E59" s="60"/>
      <c r="F59" s="60"/>
      <c r="G59" s="60"/>
      <c r="H59" s="64"/>
      <c r="I59" s="294"/>
      <c r="J59" s="294"/>
      <c r="K59" s="294"/>
      <c r="L59" s="294"/>
      <c r="M59" s="294"/>
      <c r="N59" s="294"/>
      <c r="O59" s="294"/>
      <c r="P59" s="294"/>
      <c r="Q59" s="294"/>
      <c r="R59" s="294"/>
      <c r="S59" s="294"/>
      <c r="T59" s="294"/>
      <c r="U59" s="294"/>
      <c r="V59" s="294"/>
      <c r="W59" s="294"/>
      <c r="X59" s="294"/>
      <c r="Y59" s="294"/>
      <c r="Z59" s="294"/>
      <c r="AA59" s="294"/>
      <c r="AB59" s="294"/>
    </row>
    <row r="60" ht="21.75" customHeight="1" spans="1:28">
      <c r="A60" s="294"/>
      <c r="B60" s="294"/>
      <c r="C60" s="136" t="s">
        <v>1376</v>
      </c>
      <c r="D60" s="60"/>
      <c r="E60" s="60"/>
      <c r="F60" s="60"/>
      <c r="G60" s="60"/>
      <c r="H60" s="64"/>
      <c r="I60" s="294"/>
      <c r="J60" s="294"/>
      <c r="K60" s="294"/>
      <c r="L60" s="294"/>
      <c r="M60" s="294"/>
      <c r="N60" s="294"/>
      <c r="O60" s="294"/>
      <c r="P60" s="294"/>
      <c r="Q60" s="294"/>
      <c r="R60" s="294"/>
      <c r="S60" s="294"/>
      <c r="T60" s="294"/>
      <c r="U60" s="294"/>
      <c r="V60" s="294"/>
      <c r="W60" s="294"/>
      <c r="X60" s="294"/>
      <c r="Y60" s="294"/>
      <c r="Z60" s="294"/>
      <c r="AA60" s="294"/>
      <c r="AB60" s="294"/>
    </row>
    <row r="61" ht="17.25" spans="1:28">
      <c r="A61" s="294"/>
      <c r="B61" s="294"/>
      <c r="C61" s="52" t="s">
        <v>1377</v>
      </c>
      <c r="D61" s="60"/>
      <c r="E61" s="60"/>
      <c r="F61" s="60"/>
      <c r="G61" s="60"/>
      <c r="H61" s="64"/>
      <c r="I61" s="294"/>
      <c r="J61" s="294"/>
      <c r="K61" s="294"/>
      <c r="L61" s="294"/>
      <c r="M61" s="294"/>
      <c r="N61" s="294"/>
      <c r="O61" s="294"/>
      <c r="P61" s="294"/>
      <c r="Q61" s="294"/>
      <c r="R61" s="294"/>
      <c r="S61" s="294"/>
      <c r="T61" s="294"/>
      <c r="U61" s="294"/>
      <c r="V61" s="294"/>
      <c r="W61" s="294"/>
      <c r="X61" s="294"/>
      <c r="Y61" s="294"/>
      <c r="Z61" s="294"/>
      <c r="AA61" s="294"/>
      <c r="AB61" s="294"/>
    </row>
    <row r="62" ht="17.25" spans="1:28">
      <c r="A62" s="294"/>
      <c r="B62" s="294"/>
      <c r="C62" s="52"/>
      <c r="D62" s="60"/>
      <c r="E62" s="60"/>
      <c r="F62" s="60"/>
      <c r="G62" s="60"/>
      <c r="H62" s="64"/>
      <c r="I62" s="294"/>
      <c r="J62" s="294"/>
      <c r="K62" s="294"/>
      <c r="L62" s="294"/>
      <c r="M62" s="294"/>
      <c r="N62" s="294"/>
      <c r="O62" s="294"/>
      <c r="P62" s="294"/>
      <c r="Q62" s="294"/>
      <c r="R62" s="294"/>
      <c r="S62" s="294"/>
      <c r="T62" s="294"/>
      <c r="U62" s="294"/>
      <c r="V62" s="294"/>
      <c r="W62" s="294"/>
      <c r="X62" s="294"/>
      <c r="Y62" s="294"/>
      <c r="Z62" s="294"/>
      <c r="AA62" s="294"/>
      <c r="AB62" s="294"/>
    </row>
    <row r="63" ht="21.75" customHeight="1" spans="1:28">
      <c r="A63" s="294"/>
      <c r="B63" s="294"/>
      <c r="C63" s="136" t="s">
        <v>1378</v>
      </c>
      <c r="D63" s="60"/>
      <c r="E63" s="60"/>
      <c r="F63" s="60"/>
      <c r="G63" s="60"/>
      <c r="H63" s="64"/>
      <c r="I63" s="294"/>
      <c r="J63" s="294"/>
      <c r="K63" s="294"/>
      <c r="L63" s="294"/>
      <c r="M63" s="294"/>
      <c r="N63" s="294"/>
      <c r="O63" s="294"/>
      <c r="P63" s="294"/>
      <c r="Q63" s="294"/>
      <c r="R63" s="294"/>
      <c r="S63" s="294"/>
      <c r="T63" s="294"/>
      <c r="U63" s="294"/>
      <c r="V63" s="294"/>
      <c r="W63" s="294"/>
      <c r="X63" s="294"/>
      <c r="Y63" s="294"/>
      <c r="Z63" s="294"/>
      <c r="AA63" s="294"/>
      <c r="AB63" s="294"/>
    </row>
    <row r="64" ht="17.25" spans="1:28">
      <c r="A64" s="294"/>
      <c r="B64" s="294"/>
      <c r="C64" s="52" t="s">
        <v>1379</v>
      </c>
      <c r="D64" s="60"/>
      <c r="E64" s="60"/>
      <c r="F64" s="60"/>
      <c r="G64" s="60"/>
      <c r="H64" s="64"/>
      <c r="I64" s="294"/>
      <c r="J64" s="294"/>
      <c r="K64" s="294"/>
      <c r="L64" s="294"/>
      <c r="M64" s="294"/>
      <c r="N64" s="294"/>
      <c r="O64" s="294"/>
      <c r="P64" s="294"/>
      <c r="Q64" s="294"/>
      <c r="R64" s="294"/>
      <c r="S64" s="294"/>
      <c r="T64" s="294"/>
      <c r="U64" s="294"/>
      <c r="V64" s="294"/>
      <c r="W64" s="294"/>
      <c r="X64" s="294"/>
      <c r="Y64" s="294"/>
      <c r="Z64" s="294"/>
      <c r="AA64" s="294"/>
      <c r="AB64" s="294"/>
    </row>
    <row r="65" ht="17.25" spans="1:28">
      <c r="A65" s="294"/>
      <c r="B65" s="294"/>
      <c r="C65" s="52"/>
      <c r="D65" s="60"/>
      <c r="E65" s="60"/>
      <c r="F65" s="60"/>
      <c r="G65" s="60"/>
      <c r="H65" s="64"/>
      <c r="I65" s="294"/>
      <c r="J65" s="294"/>
      <c r="K65" s="294"/>
      <c r="L65" s="294"/>
      <c r="M65" s="294"/>
      <c r="N65" s="294"/>
      <c r="O65" s="294"/>
      <c r="P65" s="294"/>
      <c r="Q65" s="294"/>
      <c r="R65" s="294"/>
      <c r="S65" s="294"/>
      <c r="T65" s="294"/>
      <c r="U65" s="294"/>
      <c r="V65" s="294"/>
      <c r="W65" s="294"/>
      <c r="X65" s="294"/>
      <c r="Y65" s="294"/>
      <c r="Z65" s="294"/>
      <c r="AA65" s="294"/>
      <c r="AB65" s="294"/>
    </row>
    <row r="66" ht="21.75" customHeight="1" spans="1:28">
      <c r="A66" s="294"/>
      <c r="B66" s="294"/>
      <c r="C66" s="136" t="s">
        <v>1380</v>
      </c>
      <c r="D66" s="60"/>
      <c r="E66" s="60"/>
      <c r="F66" s="60"/>
      <c r="G66" s="60"/>
      <c r="H66" s="64"/>
      <c r="I66" s="294"/>
      <c r="J66" s="294"/>
      <c r="K66" s="294"/>
      <c r="L66" s="294"/>
      <c r="M66" s="294"/>
      <c r="N66" s="294"/>
      <c r="O66" s="294"/>
      <c r="P66" s="294"/>
      <c r="Q66" s="294"/>
      <c r="R66" s="294"/>
      <c r="S66" s="294"/>
      <c r="T66" s="294"/>
      <c r="U66" s="294"/>
      <c r="V66" s="294"/>
      <c r="W66" s="294"/>
      <c r="X66" s="294"/>
      <c r="Y66" s="294"/>
      <c r="Z66" s="294"/>
      <c r="AA66" s="294"/>
      <c r="AB66" s="294"/>
    </row>
    <row r="67" ht="17.25" spans="1:28">
      <c r="A67" s="294"/>
      <c r="B67" s="294"/>
      <c r="C67" s="52" t="s">
        <v>1381</v>
      </c>
      <c r="D67" s="60"/>
      <c r="E67" s="60"/>
      <c r="F67" s="60"/>
      <c r="G67" s="60"/>
      <c r="H67" s="64"/>
      <c r="I67" s="294"/>
      <c r="J67" s="294"/>
      <c r="K67" s="294"/>
      <c r="L67" s="294"/>
      <c r="M67" s="294"/>
      <c r="N67" s="294"/>
      <c r="O67" s="294"/>
      <c r="P67" s="294"/>
      <c r="Q67" s="294"/>
      <c r="R67" s="294"/>
      <c r="S67" s="294"/>
      <c r="T67" s="294"/>
      <c r="U67" s="294"/>
      <c r="V67" s="294"/>
      <c r="W67" s="294"/>
      <c r="X67" s="294"/>
      <c r="Y67" s="294"/>
      <c r="Z67" s="294"/>
      <c r="AA67" s="294"/>
      <c r="AB67" s="294"/>
    </row>
    <row r="68" ht="14.25" spans="1:28">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row>
    <row r="69" ht="14.25" spans="1:28">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row>
    <row r="70" ht="14.25" spans="1:28">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row>
    <row r="71" ht="14.25" spans="1:28">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row>
    <row r="72" ht="14.25" spans="1:28">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row>
    <row r="73" ht="14.25" spans="1:28">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c r="AA73" s="294"/>
      <c r="AB73" s="294"/>
    </row>
    <row r="74" ht="14.25" spans="1:28">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row>
    <row r="75" ht="14.25" spans="1:28">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row>
    <row r="76" ht="14.25" spans="1:28">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row>
    <row r="77" ht="14.25" spans="1:28">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c r="AA77" s="294"/>
      <c r="AB77" s="294"/>
    </row>
    <row r="78" ht="14.25" spans="1:28">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c r="AA78" s="294"/>
      <c r="AB78" s="294"/>
    </row>
    <row r="79" ht="14.25" spans="1:28">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c r="AB79" s="294"/>
    </row>
    <row r="80" ht="14.25" spans="1:28">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c r="AA80" s="294"/>
      <c r="AB80" s="294"/>
    </row>
    <row r="81" ht="14.25" spans="1:28">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c r="AB81" s="294"/>
    </row>
    <row r="82" ht="14.25" spans="1:28">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c r="AA82" s="294"/>
      <c r="AB82" s="294"/>
    </row>
    <row r="83" ht="14.25" spans="1:28">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c r="AA83" s="294"/>
      <c r="AB83" s="294"/>
    </row>
    <row r="84" ht="14.25" spans="1:28">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c r="AB84" s="294"/>
    </row>
    <row r="85" ht="14.25" spans="1:28">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c r="AB85" s="294"/>
    </row>
    <row r="86" ht="14.25" spans="1:28">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c r="AA86" s="294"/>
      <c r="AB86" s="294"/>
    </row>
    <row r="87" ht="14.25" spans="1:28">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c r="AA87" s="294"/>
      <c r="AB87" s="294"/>
    </row>
    <row r="88" ht="14.25" spans="1:28">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c r="AB88" s="294"/>
    </row>
    <row r="89" ht="14.25" spans="1:28">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c r="AA89" s="294"/>
      <c r="AB89" s="294"/>
    </row>
    <row r="90" ht="14.25" spans="1:28">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c r="Z90" s="294"/>
      <c r="AA90" s="294"/>
      <c r="AB90" s="294"/>
    </row>
    <row r="91" ht="14.25" spans="1:28">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c r="AA91" s="294"/>
      <c r="AB91" s="294"/>
    </row>
    <row r="92" ht="14.25" spans="1:28">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c r="AA92" s="294"/>
      <c r="AB92" s="294"/>
    </row>
    <row r="93" ht="14.25" spans="1:28">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c r="AA93" s="294"/>
      <c r="AB93" s="294"/>
    </row>
    <row r="94" ht="14.25" spans="1:28">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c r="AA94" s="294"/>
      <c r="AB94" s="294"/>
    </row>
    <row r="95" ht="14.25" spans="1:28">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c r="AA95" s="294"/>
      <c r="AB95" s="294"/>
    </row>
    <row r="96" ht="14.25" spans="1:28">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c r="AA96" s="294"/>
      <c r="AB96" s="294"/>
    </row>
    <row r="97" ht="14.25" spans="1:28">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c r="Z97" s="294"/>
      <c r="AA97" s="294"/>
      <c r="AB97" s="294"/>
    </row>
    <row r="98" ht="14.25" spans="1:28">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c r="AA98" s="294"/>
      <c r="AB98" s="294"/>
    </row>
    <row r="99" ht="14.25" spans="1:28">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c r="AA99" s="294"/>
      <c r="AB99" s="294"/>
    </row>
    <row r="100" ht="14.25" spans="1:28">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row>
    <row r="101" ht="14.25" spans="1:28">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row>
    <row r="102" ht="14.25" spans="1:28">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row>
    <row r="103" ht="14.25" spans="1:28">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c r="AA103" s="294"/>
      <c r="AB103" s="294"/>
    </row>
    <row r="104" ht="14.25" spans="1:28">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c r="AA104" s="294"/>
      <c r="AB104" s="294"/>
    </row>
    <row r="105" ht="14.25" spans="1:28">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c r="AA105" s="294"/>
      <c r="AB105" s="294"/>
    </row>
    <row r="106" ht="14.25" spans="1:28">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c r="AA106" s="294"/>
      <c r="AB106" s="294"/>
    </row>
    <row r="107" ht="14.25" spans="1:28">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row>
    <row r="108" ht="14.25" spans="1:28">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c r="AA108" s="294"/>
      <c r="AB108" s="294"/>
    </row>
    <row r="109" ht="14.25" spans="1:28">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c r="AA109" s="294"/>
      <c r="AB109" s="294"/>
    </row>
    <row r="110" ht="14.25" spans="1:28">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row>
    <row r="111" ht="14.25" spans="1:28">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row>
    <row r="112" ht="14.25" spans="1:28">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row>
    <row r="113" ht="14.25" spans="1:28">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row>
    <row r="114" ht="14.25" spans="1:28">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row>
    <row r="115" ht="14.25" spans="1:28">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row>
    <row r="116" ht="14.25" spans="1:28">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row>
    <row r="117" ht="14.25" spans="1:28">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row>
    <row r="118" ht="14.25" spans="1:28">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row>
    <row r="119" ht="14.25" spans="1:28">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row>
    <row r="120" ht="14.25" spans="1:28">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row>
    <row r="121" ht="14.25" spans="1:28">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row>
    <row r="122" ht="14.25" spans="1:28">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row>
    <row r="123" ht="14.25" spans="1:28">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row>
    <row r="124" ht="14.25" spans="1:28">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row>
    <row r="125" ht="14.25" spans="1:28">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c r="AA125" s="294"/>
      <c r="AB125" s="294"/>
    </row>
    <row r="126" ht="14.25" spans="1:28">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c r="AA126" s="294"/>
      <c r="AB126" s="294"/>
    </row>
    <row r="127" ht="14.25" spans="1:28">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c r="AA127" s="294"/>
      <c r="AB127" s="294"/>
    </row>
    <row r="128" ht="14.25" spans="1:28">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c r="AA128" s="294"/>
      <c r="AB128" s="294"/>
    </row>
    <row r="129" ht="14.25" spans="1:28">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row>
    <row r="130" ht="14.25" spans="1:28">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c r="AA130" s="294"/>
      <c r="AB130" s="294"/>
    </row>
    <row r="131" ht="14.25" spans="1:28">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c r="AA131" s="294"/>
      <c r="AB131" s="294"/>
    </row>
    <row r="132" ht="14.25" spans="1:28">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row>
    <row r="133" ht="14.25" spans="1:28">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c r="AA133" s="294"/>
      <c r="AB133" s="294"/>
    </row>
    <row r="134" ht="14.25" spans="1:28">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row>
    <row r="135" ht="14.25" spans="1:28">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row>
    <row r="136" ht="14.25" spans="1:28">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row>
    <row r="137" ht="14.25" spans="1:28">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row>
    <row r="138" ht="14.25" spans="1:28">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c r="AA138" s="294"/>
      <c r="AB138" s="294"/>
    </row>
    <row r="139" ht="14.25" spans="1:28">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row>
    <row r="140" ht="14.25" spans="1:28">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c r="AA140" s="294"/>
      <c r="AB140" s="294"/>
    </row>
    <row r="141" ht="14.25" spans="1:28">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row>
    <row r="142" ht="14.25" spans="1:28">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row>
    <row r="143" ht="14.25" spans="1:28">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row>
    <row r="144" ht="14.25" spans="1:28">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row>
    <row r="145" ht="14.25" spans="1:28">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row>
    <row r="146" ht="14.25" spans="1:28">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row>
    <row r="147" ht="14.25" spans="1:28">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row>
    <row r="148" ht="14.25" spans="1:28">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row>
    <row r="149" ht="14.25" spans="1:28">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c r="AA149" s="294"/>
      <c r="AB149" s="294"/>
    </row>
    <row r="150" ht="14.25" spans="1:28">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c r="AA150" s="294"/>
      <c r="AB150" s="294"/>
    </row>
    <row r="151" ht="14.25" spans="1:28">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row>
    <row r="152" ht="14.25" spans="1:28">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row>
    <row r="153" ht="14.25" spans="1:28">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row>
    <row r="154" ht="14.25" spans="1:28">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row>
    <row r="155" ht="14.25" spans="1:28">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row>
    <row r="156" ht="14.25" spans="1:28">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row>
    <row r="157" ht="14.25" spans="1:28">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row>
    <row r="158" ht="14.25" spans="1:28">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row>
    <row r="159" ht="14.25" spans="1:28">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c r="AA159" s="294"/>
      <c r="AB159" s="294"/>
    </row>
    <row r="160" ht="14.25" spans="1:28">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c r="AA160" s="294"/>
      <c r="AB160" s="294"/>
    </row>
    <row r="161" ht="14.25" spans="1:28">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c r="AA161" s="294"/>
      <c r="AB161" s="294"/>
    </row>
    <row r="162" ht="14.25" spans="1:28">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c r="AA162" s="294"/>
      <c r="AB162" s="294"/>
    </row>
    <row r="163" ht="14.25" spans="1:28">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c r="AA163" s="294"/>
      <c r="AB163" s="294"/>
    </row>
    <row r="164" ht="14.25" spans="1:28">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c r="AA164" s="294"/>
      <c r="AB164" s="294"/>
    </row>
    <row r="165" ht="14.25" spans="1:28">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c r="AB165" s="294"/>
    </row>
    <row r="166" ht="14.25" spans="1:28">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c r="AA166" s="294"/>
      <c r="AB166" s="294"/>
    </row>
    <row r="167" ht="14.25" spans="1:28">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c r="AA167" s="294"/>
      <c r="AB167" s="294"/>
    </row>
    <row r="168" ht="14.25" spans="1:28">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c r="AA168" s="294"/>
      <c r="AB168" s="294"/>
    </row>
    <row r="169" ht="14.25" spans="1:28">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c r="AA169" s="294"/>
      <c r="AB169" s="294"/>
    </row>
    <row r="170" ht="14.25" spans="1:28">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c r="AA170" s="294"/>
      <c r="AB170" s="294"/>
    </row>
    <row r="171" ht="14.25" spans="1:28">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c r="AA171" s="294"/>
      <c r="AB171" s="294"/>
    </row>
    <row r="172" ht="14.25" spans="1:28">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c r="AA172" s="294"/>
      <c r="AB172" s="294"/>
    </row>
    <row r="173" ht="14.25" spans="1:28">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c r="AA173" s="294"/>
      <c r="AB173" s="294"/>
    </row>
    <row r="174" ht="14.25" spans="1:28">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c r="AA174" s="294"/>
      <c r="AB174" s="294"/>
    </row>
    <row r="175" ht="14.25" spans="1:28">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c r="AA175" s="294"/>
      <c r="AB175" s="294"/>
    </row>
    <row r="176" ht="14.25" spans="1:28">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c r="AB176" s="294"/>
    </row>
    <row r="177" ht="14.25" spans="1:28">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c r="AA177" s="294"/>
      <c r="AB177" s="294"/>
    </row>
    <row r="178" ht="14.25" spans="1:28">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c r="AA178" s="294"/>
      <c r="AB178" s="294"/>
    </row>
    <row r="179" ht="14.25" spans="1:28">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c r="AA179" s="294"/>
      <c r="AB179" s="294"/>
    </row>
    <row r="180" ht="14.25" spans="1:28">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c r="AA180" s="294"/>
      <c r="AB180" s="294"/>
    </row>
    <row r="181" ht="14.25" spans="1:28">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c r="AA181" s="294"/>
      <c r="AB181" s="294"/>
    </row>
    <row r="182" ht="14.25" spans="1:28">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c r="AA182" s="294"/>
      <c r="AB182" s="294"/>
    </row>
    <row r="183" ht="14.25" spans="1:28">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c r="AA183" s="294"/>
      <c r="AB183" s="294"/>
    </row>
    <row r="184" ht="14.25" spans="1:28">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c r="AA184" s="294"/>
      <c r="AB184" s="294"/>
    </row>
    <row r="185" ht="14.25" spans="1:28">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c r="AA185" s="294"/>
      <c r="AB185" s="294"/>
    </row>
    <row r="186" ht="14.25" spans="1:28">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c r="AA186" s="294"/>
      <c r="AB186" s="294"/>
    </row>
    <row r="187" ht="14.25" spans="1:28">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c r="AA187" s="294"/>
      <c r="AB187" s="294"/>
    </row>
    <row r="188" ht="14.25" spans="1:28">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c r="AA188" s="294"/>
      <c r="AB188" s="294"/>
    </row>
    <row r="189" ht="14.25" spans="1:28">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c r="AA189" s="294"/>
      <c r="AB189" s="294"/>
    </row>
    <row r="190" ht="14.25" spans="1:28">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c r="AA190" s="294"/>
      <c r="AB190" s="294"/>
    </row>
    <row r="191" ht="14.25" spans="1:28">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c r="AA191" s="294"/>
      <c r="AB191" s="294"/>
    </row>
    <row r="192" ht="14.25" spans="1:28">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c r="AA192" s="294"/>
      <c r="AB192" s="294"/>
    </row>
    <row r="193" ht="14.25" spans="1:28">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c r="AA193" s="294"/>
      <c r="AB193" s="294"/>
    </row>
    <row r="194" ht="14.25" spans="1:28">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c r="AB194" s="294"/>
    </row>
    <row r="195" ht="14.25" spans="1:28">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c r="AA195" s="294"/>
      <c r="AB195" s="294"/>
    </row>
    <row r="196" ht="14.25" spans="1:28">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c r="AA196" s="294"/>
      <c r="AB196" s="294"/>
    </row>
    <row r="197" ht="14.25" spans="1:28">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c r="AA197" s="294"/>
      <c r="AB197" s="294"/>
    </row>
    <row r="198" ht="14.25" spans="1:28">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c r="AA198" s="294"/>
      <c r="AB198" s="294"/>
    </row>
    <row r="199" ht="14.25" spans="1:28">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c r="AA199" s="294"/>
      <c r="AB199" s="294"/>
    </row>
    <row r="200" ht="14.25" spans="1:28">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c r="AB200" s="294"/>
    </row>
    <row r="201" ht="14.25" spans="1:28">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c r="AA201" s="294"/>
      <c r="AB201" s="294"/>
    </row>
    <row r="202" ht="14.25" spans="1:28">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c r="AA202" s="294"/>
      <c r="AB202" s="294"/>
    </row>
    <row r="203" ht="14.25" spans="1:28">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c r="AA203" s="294"/>
      <c r="AB203" s="294"/>
    </row>
    <row r="204" ht="14.25" spans="1:28">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c r="AA204" s="294"/>
      <c r="AB204" s="294"/>
    </row>
    <row r="205" ht="14.25" spans="1:28">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c r="AB205" s="294"/>
    </row>
    <row r="206" ht="14.25" spans="1:28">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c r="AB206" s="294"/>
    </row>
    <row r="207" ht="14.25" spans="1:28">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c r="AB207" s="294"/>
    </row>
    <row r="208" ht="14.25" spans="1:28">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c r="AB208" s="294"/>
    </row>
    <row r="209" ht="14.25" spans="1:28">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c r="AA209" s="294"/>
      <c r="AB209" s="294"/>
    </row>
    <row r="210" ht="14.25" spans="1:28">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c r="AB210" s="294"/>
    </row>
    <row r="211" ht="14.25" spans="1:28">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c r="AA211" s="294"/>
      <c r="AB211" s="294"/>
    </row>
    <row r="212" ht="14.25" spans="1:28">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c r="AB212" s="294"/>
    </row>
    <row r="213" ht="14.25" spans="1:28">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row>
    <row r="214" ht="14.25" spans="1:28">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row>
    <row r="215" ht="14.25" spans="1:28">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row>
    <row r="216" ht="14.25" spans="1:28">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row>
    <row r="217" ht="14.25" spans="1:28">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c r="AB217" s="294"/>
    </row>
    <row r="218" ht="14.25" spans="1:28">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c r="AB218" s="294"/>
    </row>
    <row r="219" ht="14.25" spans="1:28">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c r="AA219" s="294"/>
      <c r="AB219" s="294"/>
    </row>
    <row r="220" ht="14.25" spans="1:28">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c r="AA220" s="294"/>
      <c r="AB220" s="294"/>
    </row>
    <row r="221" ht="14.25" spans="1:28">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c r="AB221" s="294"/>
    </row>
    <row r="222" ht="14.25" spans="1:28">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row>
    <row r="223" ht="14.25" spans="1:28">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c r="AB223" s="294"/>
    </row>
    <row r="224" ht="14.25" spans="1:28">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c r="AB224" s="294"/>
    </row>
    <row r="225" ht="14.25" spans="1:28">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c r="AB225" s="294"/>
    </row>
    <row r="226" ht="14.25" spans="1:28">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c r="AB226" s="294"/>
    </row>
    <row r="227" ht="14.25" spans="1:28">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c r="AA227" s="294"/>
      <c r="AB227" s="294"/>
    </row>
    <row r="228" ht="14.25" spans="1:28">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c r="AB228" s="294"/>
    </row>
    <row r="229" ht="14.25" spans="1:28">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c r="AB229" s="294"/>
    </row>
    <row r="230" ht="14.25" spans="1:28">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c r="AB230" s="294"/>
    </row>
    <row r="231" ht="14.25" spans="1:28">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c r="AA231" s="294"/>
      <c r="AB231" s="294"/>
    </row>
    <row r="232" ht="14.25" spans="1:28">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c r="AA232" s="294"/>
      <c r="AB232" s="294"/>
    </row>
    <row r="233" ht="14.25" spans="1:28">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c r="AA233" s="294"/>
      <c r="AB233" s="294"/>
    </row>
    <row r="234" ht="14.25" spans="1:28">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c r="AA234" s="294"/>
      <c r="AB234" s="294"/>
    </row>
    <row r="235" ht="14.25" spans="1:28">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c r="AA235" s="294"/>
      <c r="AB235" s="294"/>
    </row>
    <row r="236" ht="14.25" spans="1:28">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c r="AA236" s="294"/>
      <c r="AB236" s="294"/>
    </row>
    <row r="237" ht="14.25" spans="1:28">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c r="AA237" s="294"/>
      <c r="AB237" s="294"/>
    </row>
    <row r="238" ht="14.25" spans="1:28">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c r="AA238" s="294"/>
      <c r="AB238" s="294"/>
    </row>
    <row r="239" ht="14.25" spans="1:28">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c r="AA239" s="294"/>
      <c r="AB239" s="294"/>
    </row>
    <row r="240" ht="14.25" spans="1:28">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c r="AA240" s="294"/>
      <c r="AB240" s="294"/>
    </row>
    <row r="241" ht="14.25" spans="1:28">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c r="AA241" s="294"/>
      <c r="AB241" s="294"/>
    </row>
    <row r="242" ht="14.25" spans="1:28">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c r="AA242" s="294"/>
      <c r="AB242" s="294"/>
    </row>
    <row r="243" ht="14.25" spans="1:28">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c r="AA243" s="294"/>
      <c r="AB243" s="294"/>
    </row>
    <row r="244" ht="14.25" spans="1:28">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c r="AA244" s="294"/>
      <c r="AB244" s="294"/>
    </row>
    <row r="245" ht="14.25" spans="1:28">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c r="AA245" s="294"/>
      <c r="AB245" s="294"/>
    </row>
    <row r="246" ht="14.25" spans="1:28">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c r="AA246" s="294"/>
      <c r="AB246" s="294"/>
    </row>
    <row r="247" ht="14.25" spans="1:28">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c r="AA247" s="294"/>
      <c r="AB247" s="294"/>
    </row>
    <row r="248" ht="14.25" spans="1:28">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c r="AA248" s="294"/>
      <c r="AB248" s="294"/>
    </row>
    <row r="249" ht="14.25" spans="1:28">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c r="AA249" s="294"/>
      <c r="AB249" s="294"/>
    </row>
    <row r="250" ht="14.25" spans="1:28">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c r="AA250" s="294"/>
      <c r="AB250" s="294"/>
    </row>
    <row r="251" ht="14.25" spans="1:28">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c r="AA251" s="294"/>
      <c r="AB251" s="294"/>
    </row>
    <row r="252" ht="14.25" spans="1:28">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c r="AA252" s="294"/>
      <c r="AB252" s="294"/>
    </row>
    <row r="253" ht="14.25" spans="1:28">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c r="AA253" s="294"/>
      <c r="AB253" s="294"/>
    </row>
    <row r="254" ht="14.25" spans="1:28">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c r="AA254" s="294"/>
      <c r="AB254" s="294"/>
    </row>
    <row r="255" ht="14.25" spans="1:28">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c r="AA255" s="294"/>
      <c r="AB255" s="294"/>
    </row>
    <row r="256" ht="14.25" spans="1:28">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c r="AA256" s="294"/>
      <c r="AB256" s="294"/>
    </row>
    <row r="257" ht="14.25" spans="1:28">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c r="AA257" s="294"/>
      <c r="AB257" s="294"/>
    </row>
    <row r="258" ht="14.25" spans="1:28">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c r="AA258" s="294"/>
      <c r="AB258" s="294"/>
    </row>
    <row r="259" ht="14.25" spans="1:28">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c r="AA259" s="294"/>
      <c r="AB259" s="294"/>
    </row>
    <row r="260" ht="14.25" spans="1:28">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c r="AA260" s="294"/>
      <c r="AB260" s="294"/>
    </row>
    <row r="261" ht="14.25" spans="1:28">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c r="AA261" s="294"/>
      <c r="AB261" s="294"/>
    </row>
    <row r="262" ht="14.25" spans="1:28">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c r="AA262" s="294"/>
      <c r="AB262" s="294"/>
    </row>
    <row r="263" ht="14.25" spans="1:28">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c r="AA263" s="294"/>
      <c r="AB263" s="294"/>
    </row>
    <row r="264" ht="14.25" spans="1:28">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c r="AA264" s="294"/>
      <c r="AB264" s="294"/>
    </row>
    <row r="265" ht="14.25" spans="1:28">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c r="AA265" s="294"/>
      <c r="AB265" s="294"/>
    </row>
    <row r="266" ht="14.25" spans="1:28">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c r="AA266" s="294"/>
      <c r="AB266" s="294"/>
    </row>
    <row r="267" ht="14.25" spans="1:28">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c r="AA267" s="294"/>
      <c r="AB267" s="294"/>
    </row>
    <row r="268" ht="14.25" spans="1:28">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c r="AA268" s="294"/>
      <c r="AB268" s="294"/>
    </row>
    <row r="269" ht="14.25" spans="1:28">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c r="AA269" s="294"/>
      <c r="AB269" s="294"/>
    </row>
    <row r="270" ht="14.25" spans="1:28">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c r="AA270" s="294"/>
      <c r="AB270" s="294"/>
    </row>
    <row r="271" ht="14.25" spans="1:28">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c r="AA271" s="294"/>
      <c r="AB271" s="294"/>
    </row>
    <row r="272" ht="14.25" spans="1:28">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c r="AA272" s="294"/>
      <c r="AB272" s="294"/>
    </row>
    <row r="273" ht="14.25" spans="1:28">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c r="AB273" s="294"/>
    </row>
    <row r="274" ht="14.25" spans="1:28">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c r="AB274" s="294"/>
    </row>
    <row r="275" ht="14.25" spans="1:28">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c r="AA275" s="294"/>
      <c r="AB275" s="294"/>
    </row>
    <row r="276" ht="14.25" spans="1:28">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c r="AA276" s="294"/>
      <c r="AB276" s="294"/>
    </row>
    <row r="277" ht="14.25" spans="1:28">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c r="AA277" s="294"/>
      <c r="AB277" s="294"/>
    </row>
    <row r="278" ht="14.25" spans="1:28">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c r="AB278" s="294"/>
    </row>
    <row r="279" ht="14.25" spans="1:28">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c r="AB279" s="294"/>
    </row>
    <row r="280" ht="14.25" spans="1:28">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c r="AB280" s="294"/>
    </row>
    <row r="281" ht="14.25" spans="1:28">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c r="AB281" s="294"/>
    </row>
    <row r="282" ht="14.25" spans="1:28">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c r="AA282" s="294"/>
      <c r="AB282" s="294"/>
    </row>
    <row r="283" ht="14.25" spans="1:28">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c r="AA283" s="294"/>
      <c r="AB283" s="294"/>
    </row>
    <row r="284" ht="14.25" spans="1:28">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c r="AA284" s="294"/>
      <c r="AB284" s="294"/>
    </row>
    <row r="285" ht="14.25" spans="1:28">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c r="AA285" s="294"/>
      <c r="AB285" s="294"/>
    </row>
    <row r="286" ht="14.25" spans="1:28">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c r="AA286" s="294"/>
      <c r="AB286" s="294"/>
    </row>
    <row r="287" ht="14.25" spans="1:28">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c r="AA287" s="294"/>
      <c r="AB287" s="294"/>
    </row>
    <row r="288" ht="14.25" spans="1:28">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c r="AA288" s="294"/>
      <c r="AB288" s="294"/>
    </row>
    <row r="289" ht="14.25" spans="1:28">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c r="AA289" s="294"/>
      <c r="AB289" s="294"/>
    </row>
    <row r="290" ht="14.25" spans="1:28">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c r="AA290" s="294"/>
      <c r="AB290" s="294"/>
    </row>
    <row r="291" ht="14.25" spans="1:28">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c r="AA291" s="294"/>
      <c r="AB291" s="294"/>
    </row>
    <row r="292" ht="14.25" spans="1:28">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c r="AA292" s="294"/>
      <c r="AB292" s="294"/>
    </row>
    <row r="293" ht="14.25" spans="1:28">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c r="AA293" s="294"/>
      <c r="AB293" s="294"/>
    </row>
    <row r="294" ht="14.25" spans="1:28">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c r="AA294" s="294"/>
      <c r="AB294" s="294"/>
    </row>
    <row r="295" ht="14.25" spans="1:28">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c r="AA295" s="294"/>
      <c r="AB295" s="294"/>
    </row>
    <row r="296" ht="14.25" spans="1:28">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c r="AA296" s="294"/>
      <c r="AB296" s="294"/>
    </row>
    <row r="297" ht="14.25" spans="1:28">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c r="AA297" s="294"/>
      <c r="AB297" s="294"/>
    </row>
    <row r="298" ht="14.25" spans="1:28">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c r="AA298" s="294"/>
      <c r="AB298" s="294"/>
    </row>
    <row r="299" ht="14.25" spans="1:28">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c r="AA299" s="294"/>
      <c r="AB299" s="294"/>
    </row>
    <row r="300" ht="14.25" spans="1:28">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c r="AA300" s="294"/>
      <c r="AB300" s="294"/>
    </row>
    <row r="301" ht="14.25" spans="1:28">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c r="AA301" s="294"/>
      <c r="AB301" s="294"/>
    </row>
    <row r="302" ht="14.25" spans="1:28">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c r="AA302" s="294"/>
      <c r="AB302" s="294"/>
    </row>
    <row r="303" ht="14.25" spans="1:28">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c r="AA303" s="294"/>
      <c r="AB303" s="294"/>
    </row>
    <row r="304" ht="14.25" spans="1:28">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c r="AA304" s="294"/>
      <c r="AB304" s="294"/>
    </row>
    <row r="305" ht="14.25" spans="1:28">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c r="AA305" s="294"/>
      <c r="AB305" s="294"/>
    </row>
    <row r="306" ht="14.25" spans="1:28">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c r="AA306" s="294"/>
      <c r="AB306" s="294"/>
    </row>
    <row r="307" ht="14.25" spans="1:28">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c r="AA307" s="294"/>
      <c r="AB307" s="294"/>
    </row>
    <row r="308" ht="14.25" spans="1:28">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c r="AA308" s="294"/>
      <c r="AB308" s="294"/>
    </row>
    <row r="309" ht="14.25" spans="1:28">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c r="AA309" s="294"/>
      <c r="AB309" s="294"/>
    </row>
    <row r="310" ht="14.25" spans="1:28">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c r="AA310" s="294"/>
      <c r="AB310" s="294"/>
    </row>
    <row r="311" ht="14.25" spans="1:28">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c r="AA311" s="294"/>
      <c r="AB311" s="294"/>
    </row>
    <row r="312" ht="14.25" spans="1:28">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c r="AA312" s="294"/>
      <c r="AB312" s="294"/>
    </row>
    <row r="313" ht="14.25" spans="1:28">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c r="AA313" s="294"/>
      <c r="AB313" s="294"/>
    </row>
    <row r="314" ht="14.25" spans="1:28">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c r="AA314" s="294"/>
      <c r="AB314" s="294"/>
    </row>
    <row r="315" ht="14.25" spans="1:28">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c r="AA315" s="294"/>
      <c r="AB315" s="294"/>
    </row>
    <row r="316" ht="14.25" spans="1:28">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c r="AA316" s="294"/>
      <c r="AB316" s="294"/>
    </row>
    <row r="317" ht="14.25" spans="1:28">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c r="AA317" s="294"/>
      <c r="AB317" s="294"/>
    </row>
    <row r="318" ht="14.25" spans="1:28">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c r="AA318" s="294"/>
      <c r="AB318" s="294"/>
    </row>
    <row r="319" ht="14.25" spans="1:28">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c r="AA319" s="294"/>
      <c r="AB319" s="294"/>
    </row>
    <row r="320" ht="14.25" spans="1:28">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c r="AB320" s="294"/>
    </row>
    <row r="321" ht="14.25" spans="1:28">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c r="AA321" s="294"/>
      <c r="AB321" s="294"/>
    </row>
    <row r="322" ht="14.25" spans="1:28">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c r="AA322" s="294"/>
      <c r="AB322" s="294"/>
    </row>
    <row r="323" ht="14.25" spans="1:28">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c r="AA323" s="294"/>
      <c r="AB323" s="294"/>
    </row>
    <row r="324" ht="14.25" spans="1:28">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c r="AA324" s="294"/>
      <c r="AB324" s="294"/>
    </row>
    <row r="325" ht="14.25" spans="1:28">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c r="AA325" s="294"/>
      <c r="AB325" s="294"/>
    </row>
    <row r="326" ht="14.25" spans="1:28">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c r="AA326" s="294"/>
      <c r="AB326" s="294"/>
    </row>
    <row r="327" ht="14.25" spans="1:28">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row>
    <row r="328" ht="14.25" spans="1:28">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row>
    <row r="329" ht="14.25" spans="1:28">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c r="AA329" s="294"/>
      <c r="AB329" s="294"/>
    </row>
    <row r="330" ht="14.25" spans="1:28">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c r="AA330" s="294"/>
      <c r="AB330" s="294"/>
    </row>
    <row r="331" ht="14.25" spans="1:28">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c r="AA331" s="294"/>
      <c r="AB331" s="294"/>
    </row>
    <row r="332" ht="14.25" spans="1:28">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c r="AB332" s="294"/>
    </row>
    <row r="333" ht="14.25" spans="1:28">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c r="AA333" s="294"/>
      <c r="AB333" s="294"/>
    </row>
    <row r="334" ht="14.25" spans="1:28">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c r="AA334" s="294"/>
      <c r="AB334" s="294"/>
    </row>
    <row r="335" ht="14.25" spans="1:28">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c r="AB335" s="294"/>
    </row>
    <row r="336" ht="14.25" spans="1:28">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c r="AA336" s="294"/>
      <c r="AB336" s="294"/>
    </row>
    <row r="337" ht="14.25" spans="1:28">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c r="AB337" s="294"/>
    </row>
    <row r="338" ht="14.25" spans="1:28">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c r="AA338" s="294"/>
      <c r="AB338" s="294"/>
    </row>
    <row r="339" ht="14.25" spans="1:28">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c r="AA339" s="294"/>
      <c r="AB339" s="294"/>
    </row>
    <row r="340" ht="14.25" spans="1:28">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c r="AA340" s="294"/>
      <c r="AB340" s="294"/>
    </row>
    <row r="341" ht="14.25" spans="1:28">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c r="AA341" s="294"/>
      <c r="AB341" s="294"/>
    </row>
    <row r="342" ht="14.25" spans="1:28">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c r="AA342" s="294"/>
      <c r="AB342" s="294"/>
    </row>
    <row r="343" ht="14.25" spans="1:28">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c r="AA343" s="294"/>
      <c r="AB343" s="294"/>
    </row>
    <row r="344" ht="14.25" spans="1:28">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c r="AA344" s="294"/>
      <c r="AB344" s="294"/>
    </row>
    <row r="345" ht="14.25" spans="1:28">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c r="AA345" s="294"/>
      <c r="AB345" s="294"/>
    </row>
    <row r="346" ht="14.25" spans="1:28">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c r="AA346" s="294"/>
      <c r="AB346" s="294"/>
    </row>
    <row r="347" ht="14.25" spans="1:28">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c r="AA347" s="294"/>
      <c r="AB347" s="294"/>
    </row>
    <row r="348" ht="14.25" spans="1:28">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c r="AA348" s="294"/>
      <c r="AB348" s="294"/>
    </row>
    <row r="349" ht="14.25" spans="1:28">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c r="AA349" s="294"/>
      <c r="AB349" s="294"/>
    </row>
    <row r="350" ht="14.25" spans="1:28">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c r="AA350" s="294"/>
      <c r="AB350" s="294"/>
    </row>
    <row r="351" ht="14.25" spans="1:28">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c r="AA351" s="294"/>
      <c r="AB351" s="294"/>
    </row>
    <row r="352" ht="14.25" spans="1:28">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c r="AA352" s="294"/>
      <c r="AB352" s="294"/>
    </row>
    <row r="353" ht="14.25" spans="1:28">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c r="AA353" s="294"/>
      <c r="AB353" s="294"/>
    </row>
    <row r="354" ht="14.25" spans="1:28">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c r="AA354" s="294"/>
      <c r="AB354" s="294"/>
    </row>
    <row r="355" ht="14.25" spans="1:28">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c r="AA355" s="294"/>
      <c r="AB355" s="294"/>
    </row>
    <row r="356" ht="14.25" spans="1:28">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c r="AA356" s="294"/>
      <c r="AB356" s="294"/>
    </row>
    <row r="357" ht="14.25" spans="1:28">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c r="AA357" s="294"/>
      <c r="AB357" s="294"/>
    </row>
    <row r="358" ht="14.25" spans="1:28">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c r="AA358" s="294"/>
      <c r="AB358" s="294"/>
    </row>
    <row r="359" ht="14.25" spans="1:28">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c r="AA359" s="294"/>
      <c r="AB359" s="294"/>
    </row>
    <row r="360" ht="14.25" spans="1:28">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c r="AA360" s="294"/>
      <c r="AB360" s="294"/>
    </row>
    <row r="361" ht="14.25" spans="1:28">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c r="AA361" s="294"/>
      <c r="AB361" s="294"/>
    </row>
    <row r="362" ht="14.25" spans="1:28">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c r="AA362" s="294"/>
      <c r="AB362" s="294"/>
    </row>
    <row r="363" ht="14.25" spans="1:28">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c r="AA363" s="294"/>
      <c r="AB363" s="294"/>
    </row>
    <row r="364" ht="14.25" spans="1:28">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c r="AA364" s="294"/>
      <c r="AB364" s="294"/>
    </row>
    <row r="365" ht="14.25" spans="1:28">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c r="AA365" s="294"/>
      <c r="AB365" s="294"/>
    </row>
    <row r="366" ht="14.25" spans="1:28">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c r="AA366" s="294"/>
      <c r="AB366" s="294"/>
    </row>
    <row r="367" ht="14.25" spans="1:28">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c r="AA367" s="294"/>
      <c r="AB367" s="294"/>
    </row>
    <row r="368" ht="14.25" spans="1:28">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c r="AB368" s="294"/>
    </row>
    <row r="369" ht="14.25" spans="1:28">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c r="AA369" s="294"/>
      <c r="AB369" s="294"/>
    </row>
    <row r="370" ht="14.25" spans="1:28">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c r="AA370" s="294"/>
      <c r="AB370" s="294"/>
    </row>
    <row r="371" ht="14.25" spans="1:28">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c r="AA371" s="294"/>
      <c r="AB371" s="294"/>
    </row>
    <row r="372" ht="14.25" spans="1:28">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c r="AA372" s="294"/>
      <c r="AB372" s="294"/>
    </row>
    <row r="373" ht="14.25" spans="1:28">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c r="AA373" s="294"/>
      <c r="AB373" s="294"/>
    </row>
    <row r="374" ht="14.25" spans="1:28">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c r="AA374" s="294"/>
      <c r="AB374" s="294"/>
    </row>
    <row r="375" ht="14.25" spans="1:28">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c r="AA375" s="294"/>
      <c r="AB375" s="294"/>
    </row>
    <row r="376" ht="14.25" spans="1:28">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c r="AA376" s="294"/>
      <c r="AB376" s="294"/>
    </row>
    <row r="377" ht="14.25" spans="1:28">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c r="AB377" s="294"/>
    </row>
    <row r="378" ht="14.25" spans="1:28">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c r="AA378" s="294"/>
      <c r="AB378" s="294"/>
    </row>
    <row r="379" ht="14.25" spans="1:28">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c r="AA379" s="294"/>
      <c r="AB379" s="294"/>
    </row>
    <row r="380" ht="14.25" spans="1:28">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c r="AA380" s="294"/>
      <c r="AB380" s="294"/>
    </row>
    <row r="381" ht="14.25" spans="1:28">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c r="AA381" s="294"/>
      <c r="AB381" s="294"/>
    </row>
    <row r="382" ht="14.25" spans="1:28">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c r="AA382" s="294"/>
      <c r="AB382" s="294"/>
    </row>
    <row r="383" ht="14.25" spans="1:28">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c r="AA383" s="294"/>
      <c r="AB383" s="294"/>
    </row>
    <row r="384" ht="14.25" spans="1:28">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c r="AA384" s="294"/>
      <c r="AB384" s="294"/>
    </row>
    <row r="385" ht="14.25" spans="1:28">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c r="AA385" s="294"/>
      <c r="AB385" s="294"/>
    </row>
    <row r="386" ht="14.25" spans="1:28">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c r="AA386" s="294"/>
      <c r="AB386" s="294"/>
    </row>
    <row r="387" ht="14.25" spans="1:28">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c r="AA387" s="294"/>
      <c r="AB387" s="294"/>
    </row>
    <row r="388" ht="14.25" spans="1:28">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c r="AA388" s="294"/>
      <c r="AB388" s="294"/>
    </row>
    <row r="389" ht="14.25" spans="1:28">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c r="AA389" s="294"/>
      <c r="AB389" s="294"/>
    </row>
    <row r="390" ht="14.25" spans="1:28">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c r="AA390" s="294"/>
      <c r="AB390" s="294"/>
    </row>
    <row r="391" ht="14.25" spans="1:28">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c r="AA391" s="294"/>
      <c r="AB391" s="294"/>
    </row>
    <row r="392" ht="14.25" spans="1:28">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c r="AA392" s="294"/>
      <c r="AB392" s="294"/>
    </row>
    <row r="393" ht="14.25" spans="1:28">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c r="AA393" s="294"/>
      <c r="AB393" s="294"/>
    </row>
    <row r="394" ht="14.25" spans="1:28">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c r="AA394" s="294"/>
      <c r="AB394" s="294"/>
    </row>
    <row r="395" ht="14.25" spans="1:28">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c r="AA395" s="294"/>
      <c r="AB395" s="294"/>
    </row>
    <row r="396" ht="14.25" spans="1:28">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c r="AA396" s="294"/>
      <c r="AB396" s="294"/>
    </row>
    <row r="397" ht="14.25" spans="1:28">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c r="AA397" s="294"/>
      <c r="AB397" s="294"/>
    </row>
    <row r="398" ht="14.25" spans="1:28">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c r="AA398" s="294"/>
      <c r="AB398" s="294"/>
    </row>
    <row r="399" ht="14.25" spans="1:28">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c r="AA399" s="294"/>
      <c r="AB399" s="294"/>
    </row>
    <row r="400" ht="14.25" spans="1:28">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c r="AA400" s="294"/>
      <c r="AB400" s="294"/>
    </row>
    <row r="401" ht="14.25" spans="1:28">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c r="AA401" s="294"/>
      <c r="AB401" s="294"/>
    </row>
    <row r="402" ht="14.25" spans="1:28">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c r="AA402" s="294"/>
      <c r="AB402" s="294"/>
    </row>
    <row r="403" ht="14.25" spans="1:28">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c r="AA403" s="294"/>
      <c r="AB403" s="294"/>
    </row>
    <row r="404" ht="14.25" spans="1:28">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c r="AA404" s="294"/>
      <c r="AB404" s="294"/>
    </row>
    <row r="405" ht="14.25" spans="1:28">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c r="AA405" s="294"/>
      <c r="AB405" s="294"/>
    </row>
    <row r="406" ht="14.25" spans="1:28">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c r="AA406" s="294"/>
      <c r="AB406" s="294"/>
    </row>
    <row r="407" ht="14.25" spans="1:28">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c r="AA407" s="294"/>
      <c r="AB407" s="294"/>
    </row>
    <row r="408" ht="14.25" spans="1:28">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c r="AA408" s="294"/>
      <c r="AB408" s="294"/>
    </row>
    <row r="409" ht="14.25" spans="1:28">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c r="AA409" s="294"/>
      <c r="AB409" s="294"/>
    </row>
    <row r="410" ht="14.25" spans="1:28">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c r="AA410" s="294"/>
      <c r="AB410" s="294"/>
    </row>
    <row r="411" ht="14.25" spans="1:28">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c r="AA411" s="294"/>
      <c r="AB411" s="294"/>
    </row>
    <row r="412" ht="14.25" spans="1:28">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c r="AA412" s="294"/>
      <c r="AB412" s="294"/>
    </row>
    <row r="413" ht="14.25" spans="1:28">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c r="AA413" s="294"/>
      <c r="AB413" s="294"/>
    </row>
    <row r="414" ht="14.25" spans="1:28">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c r="AA414" s="294"/>
      <c r="AB414" s="294"/>
    </row>
    <row r="415" ht="14.25" spans="1:28">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c r="AA415" s="294"/>
      <c r="AB415" s="294"/>
    </row>
    <row r="416" ht="14.25" spans="1:28">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c r="AA416" s="294"/>
      <c r="AB416" s="294"/>
    </row>
    <row r="417" ht="14.25" spans="1:28">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c r="AA417" s="294"/>
      <c r="AB417" s="294"/>
    </row>
    <row r="418" ht="14.25" spans="1:28">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c r="AA418" s="294"/>
      <c r="AB418" s="294"/>
    </row>
    <row r="419" ht="14.25" spans="1:28">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c r="AA419" s="294"/>
      <c r="AB419" s="294"/>
    </row>
    <row r="420" ht="14.25" spans="1:28">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c r="AA420" s="294"/>
      <c r="AB420" s="294"/>
    </row>
    <row r="421" ht="14.25" spans="1:28">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c r="AA421" s="294"/>
      <c r="AB421" s="294"/>
    </row>
    <row r="422" ht="14.25" spans="1:28">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c r="AA422" s="294"/>
      <c r="AB422" s="294"/>
    </row>
    <row r="423" ht="14.25" spans="1:28">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c r="AA423" s="294"/>
      <c r="AB423" s="294"/>
    </row>
    <row r="424" ht="14.25" spans="1:28">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c r="AA424" s="294"/>
      <c r="AB424" s="294"/>
    </row>
    <row r="425" ht="14.25" spans="1:28">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c r="AA425" s="294"/>
      <c r="AB425" s="294"/>
    </row>
    <row r="426" ht="14.25" spans="1:28">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c r="AA426" s="294"/>
      <c r="AB426" s="294"/>
    </row>
    <row r="427" ht="14.25" spans="1:28">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c r="AA427" s="294"/>
      <c r="AB427" s="294"/>
    </row>
    <row r="428" ht="14.25" spans="1:28">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c r="AA428" s="294"/>
      <c r="AB428" s="294"/>
    </row>
    <row r="429" ht="14.25" spans="1:28">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c r="AA429" s="294"/>
      <c r="AB429" s="294"/>
    </row>
    <row r="430" ht="14.25" spans="1:28">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c r="AA430" s="294"/>
      <c r="AB430" s="294"/>
    </row>
    <row r="431" ht="14.25" spans="1:28">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c r="AA431" s="294"/>
      <c r="AB431" s="294"/>
    </row>
    <row r="432" ht="14.25" spans="1:28">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c r="AA432" s="294"/>
      <c r="AB432" s="294"/>
    </row>
    <row r="433" ht="14.25" spans="1:28">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c r="AA433" s="294"/>
      <c r="AB433" s="294"/>
    </row>
    <row r="434" ht="14.25" spans="1:28">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c r="AA434" s="294"/>
      <c r="AB434" s="294"/>
    </row>
    <row r="435" ht="14.25" spans="1:28">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c r="AA435" s="294"/>
      <c r="AB435" s="294"/>
    </row>
    <row r="436" ht="14.25" spans="1:28">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c r="AA436" s="294"/>
      <c r="AB436" s="294"/>
    </row>
    <row r="437" ht="14.25" spans="1:28">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c r="AA437" s="294"/>
      <c r="AB437" s="294"/>
    </row>
    <row r="438" ht="14.25" spans="1:28">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c r="AA438" s="294"/>
      <c r="AB438" s="294"/>
    </row>
    <row r="439" ht="14.25" spans="1:28">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c r="AA439" s="294"/>
      <c r="AB439" s="294"/>
    </row>
    <row r="440" ht="14.25" spans="1:28">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c r="AA440" s="294"/>
      <c r="AB440" s="294"/>
    </row>
    <row r="441" ht="14.25" spans="1:28">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c r="AA441" s="294"/>
      <c r="AB441" s="294"/>
    </row>
    <row r="442" ht="14.25" spans="1:28">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c r="AA442" s="294"/>
      <c r="AB442" s="294"/>
    </row>
    <row r="443" ht="14.25" spans="1:28">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c r="AA443" s="294"/>
      <c r="AB443" s="294"/>
    </row>
    <row r="444" ht="14.25" spans="1:28">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c r="AA444" s="294"/>
      <c r="AB444" s="294"/>
    </row>
    <row r="445" ht="14.25" spans="1:28">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c r="AA445" s="294"/>
      <c r="AB445" s="294"/>
    </row>
    <row r="446" ht="14.25" spans="1:28">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c r="AA446" s="294"/>
      <c r="AB446" s="294"/>
    </row>
    <row r="447" ht="14.25" spans="1:28">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c r="AA447" s="294"/>
      <c r="AB447" s="294"/>
    </row>
    <row r="448" ht="14.25" spans="1:28">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c r="AA448" s="294"/>
      <c r="AB448" s="294"/>
    </row>
    <row r="449" ht="14.25" spans="1:28">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c r="AA449" s="294"/>
      <c r="AB449" s="294"/>
    </row>
    <row r="450" ht="14.25" spans="1:28">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c r="AA450" s="294"/>
      <c r="AB450" s="294"/>
    </row>
    <row r="451" ht="14.25" spans="1:28">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c r="AA451" s="294"/>
      <c r="AB451" s="294"/>
    </row>
    <row r="452" ht="14.25" spans="1:28">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c r="AA452" s="294"/>
      <c r="AB452" s="294"/>
    </row>
    <row r="453" ht="14.25" spans="1:28">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c r="AA453" s="294"/>
      <c r="AB453" s="294"/>
    </row>
    <row r="454" ht="14.25" spans="1:28">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c r="AA454" s="294"/>
      <c r="AB454" s="294"/>
    </row>
    <row r="455" ht="14.25" spans="1:28">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c r="AA455" s="294"/>
      <c r="AB455" s="294"/>
    </row>
    <row r="456" ht="14.25" spans="1:28">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c r="AA456" s="294"/>
      <c r="AB456" s="294"/>
    </row>
    <row r="457" ht="14.25" spans="1:28">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c r="AA457" s="294"/>
      <c r="AB457" s="294"/>
    </row>
    <row r="458" ht="14.25" spans="1:28">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c r="AA458" s="294"/>
      <c r="AB458" s="294"/>
    </row>
    <row r="459" ht="14.25" spans="1:28">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c r="AA459" s="294"/>
      <c r="AB459" s="294"/>
    </row>
    <row r="460" ht="14.25" spans="1:28">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c r="AA460" s="294"/>
      <c r="AB460" s="294"/>
    </row>
    <row r="461" ht="14.25" spans="1:28">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c r="AA461" s="294"/>
      <c r="AB461" s="294"/>
    </row>
    <row r="462" ht="14.25" spans="1:28">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c r="AA462" s="294"/>
      <c r="AB462" s="294"/>
    </row>
    <row r="463" ht="14.25" spans="1:28">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c r="AA463" s="294"/>
      <c r="AB463" s="294"/>
    </row>
    <row r="464" ht="14.25" spans="1:28">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c r="AA464" s="294"/>
      <c r="AB464" s="294"/>
    </row>
    <row r="465" ht="14.25" spans="1:28">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c r="AA465" s="294"/>
      <c r="AB465" s="294"/>
    </row>
    <row r="466" ht="14.25" spans="1:28">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c r="AA466" s="294"/>
      <c r="AB466" s="294"/>
    </row>
    <row r="467" ht="14.25" spans="1:28">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c r="AA467" s="294"/>
      <c r="AB467" s="294"/>
    </row>
    <row r="468" ht="14.25" spans="1:28">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c r="AA468" s="294"/>
      <c r="AB468" s="294"/>
    </row>
    <row r="469" ht="14.25" spans="1:28">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c r="AA469" s="294"/>
      <c r="AB469" s="294"/>
    </row>
    <row r="470" ht="14.25" spans="1:28">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c r="AA470" s="294"/>
      <c r="AB470" s="294"/>
    </row>
    <row r="471" ht="14.25" spans="1:28">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c r="AB471" s="294"/>
    </row>
    <row r="472" ht="14.25" spans="1:28">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c r="AA472" s="294"/>
      <c r="AB472" s="294"/>
    </row>
    <row r="473" ht="14.25" spans="1:28">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c r="AA473" s="294"/>
      <c r="AB473" s="294"/>
    </row>
    <row r="474" ht="14.25" spans="1:28">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c r="AA474" s="294"/>
      <c r="AB474" s="294"/>
    </row>
    <row r="475" ht="14.25" spans="1:28">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c r="AA475" s="294"/>
      <c r="AB475" s="294"/>
    </row>
    <row r="476" ht="14.25" spans="1:28">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c r="AA476" s="294"/>
      <c r="AB476" s="294"/>
    </row>
    <row r="477" ht="14.25" spans="1:28">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c r="AA477" s="294"/>
      <c r="AB477" s="294"/>
    </row>
    <row r="478" ht="14.25" spans="1:28">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c r="AA478" s="294"/>
      <c r="AB478" s="294"/>
    </row>
    <row r="479" ht="14.25" spans="1:28">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c r="AA479" s="294"/>
      <c r="AB479" s="294"/>
    </row>
    <row r="480" ht="14.25" spans="1:28">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c r="AA480" s="294"/>
      <c r="AB480" s="294"/>
    </row>
    <row r="481" ht="14.25" spans="1:28">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c r="AA481" s="294"/>
      <c r="AB481" s="294"/>
    </row>
    <row r="482" ht="14.25" spans="1:28">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c r="AA482" s="294"/>
      <c r="AB482" s="294"/>
    </row>
    <row r="483" ht="14.25" spans="1:28">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c r="AA483" s="294"/>
      <c r="AB483" s="294"/>
    </row>
    <row r="484" ht="14.25" spans="1:28">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c r="AA484" s="294"/>
      <c r="AB484" s="294"/>
    </row>
    <row r="485" ht="14.25" spans="1:28">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c r="AA485" s="294"/>
      <c r="AB485" s="294"/>
    </row>
    <row r="486" ht="14.25" spans="1:28">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c r="AA486" s="294"/>
      <c r="AB486" s="294"/>
    </row>
    <row r="487" ht="14.25" spans="1:28">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c r="AA487" s="294"/>
      <c r="AB487" s="294"/>
    </row>
    <row r="488" ht="14.25" spans="1:28">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c r="AA488" s="294"/>
      <c r="AB488" s="294"/>
    </row>
    <row r="489" ht="14.25" spans="1:28">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c r="AA489" s="294"/>
      <c r="AB489" s="294"/>
    </row>
    <row r="490" ht="14.25" spans="1:28">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c r="AA490" s="294"/>
      <c r="AB490" s="294"/>
    </row>
    <row r="491" ht="14.25" spans="1:28">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c r="AA491" s="294"/>
      <c r="AB491" s="294"/>
    </row>
    <row r="492" ht="14.25" spans="1:28">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c r="AA492" s="294"/>
      <c r="AB492" s="294"/>
    </row>
    <row r="493" ht="14.25" spans="1:28">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c r="AA493" s="294"/>
      <c r="AB493" s="294"/>
    </row>
    <row r="494" ht="14.25" spans="1:28">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c r="AA494" s="294"/>
      <c r="AB494" s="294"/>
    </row>
    <row r="495" ht="14.25" spans="1:28">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c r="AA495" s="294"/>
      <c r="AB495" s="294"/>
    </row>
    <row r="496" ht="14.25" spans="1:28">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c r="AA496" s="294"/>
      <c r="AB496" s="294"/>
    </row>
    <row r="497" ht="14.25" spans="1:28">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c r="AA497" s="294"/>
      <c r="AB497" s="294"/>
    </row>
    <row r="498" ht="14.25" spans="1:28">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c r="AA498" s="294"/>
      <c r="AB498" s="294"/>
    </row>
    <row r="499" ht="14.25" spans="1:28">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c r="AA499" s="294"/>
      <c r="AB499" s="294"/>
    </row>
    <row r="500" ht="14.25" spans="1:28">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c r="AA500" s="294"/>
      <c r="AB500" s="294"/>
    </row>
    <row r="501" ht="14.25" spans="1:28">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c r="AA501" s="294"/>
      <c r="AB501" s="294"/>
    </row>
    <row r="502" ht="14.25" spans="1:28">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c r="AA502" s="294"/>
      <c r="AB502" s="294"/>
    </row>
    <row r="503" ht="14.25" spans="1:28">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c r="AA503" s="294"/>
      <c r="AB503" s="294"/>
    </row>
    <row r="504" ht="14.25" spans="1:28">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c r="AA504" s="294"/>
      <c r="AB504" s="294"/>
    </row>
    <row r="505" ht="14.25" spans="1:28">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c r="AA505" s="294"/>
      <c r="AB505" s="294"/>
    </row>
    <row r="506" ht="14.25" spans="1:28">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c r="AA506" s="294"/>
      <c r="AB506" s="294"/>
    </row>
    <row r="507" ht="14.25" spans="1:28">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c r="AA507" s="294"/>
      <c r="AB507" s="294"/>
    </row>
    <row r="508" ht="14.25" spans="1:28">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c r="AA508" s="294"/>
      <c r="AB508" s="294"/>
    </row>
    <row r="509" ht="14.25" spans="1:28">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c r="AA509" s="294"/>
      <c r="AB509" s="294"/>
    </row>
    <row r="510" ht="14.25" spans="1:28">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c r="AA510" s="294"/>
      <c r="AB510" s="294"/>
    </row>
    <row r="511" ht="14.25" spans="1:28">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c r="AA511" s="294"/>
      <c r="AB511" s="294"/>
    </row>
    <row r="512" ht="14.25" spans="1:28">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c r="AA512" s="294"/>
      <c r="AB512" s="294"/>
    </row>
    <row r="513" ht="14.25" spans="1:28">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c r="AA513" s="294"/>
      <c r="AB513" s="294"/>
    </row>
    <row r="514" ht="14.25" spans="1:28">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c r="AA514" s="294"/>
      <c r="AB514" s="294"/>
    </row>
    <row r="515" ht="14.25" spans="1:28">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c r="AA515" s="294"/>
      <c r="AB515" s="294"/>
    </row>
    <row r="516" ht="14.25" spans="1:28">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c r="AA516" s="294"/>
      <c r="AB516" s="294"/>
    </row>
    <row r="517" ht="14.25" spans="1:28">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c r="AA517" s="294"/>
      <c r="AB517" s="294"/>
    </row>
    <row r="518" ht="14.25" spans="1:28">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c r="AB518" s="294"/>
    </row>
    <row r="519" ht="14.25" spans="1:28">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c r="AA519" s="294"/>
      <c r="AB519" s="294"/>
    </row>
    <row r="520" ht="14.25" spans="1:28">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c r="AA520" s="294"/>
      <c r="AB520" s="294"/>
    </row>
    <row r="521" ht="14.25" spans="1:28">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c r="AA521" s="294"/>
      <c r="AB521" s="294"/>
    </row>
    <row r="522" ht="14.25" spans="1:28">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c r="AB522" s="294"/>
    </row>
    <row r="523" ht="14.25" spans="1:28">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c r="AA523" s="294"/>
      <c r="AB523" s="294"/>
    </row>
    <row r="524" ht="14.25" spans="1:28">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c r="AB524" s="294"/>
    </row>
    <row r="525" ht="14.25" spans="1:28">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c r="AA525" s="294"/>
      <c r="AB525" s="294"/>
    </row>
    <row r="526" ht="14.25" spans="1:28">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c r="AA526" s="294"/>
      <c r="AB526" s="294"/>
    </row>
    <row r="527" ht="14.25" spans="1:28">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c r="AA527" s="294"/>
      <c r="AB527" s="294"/>
    </row>
    <row r="528" ht="14.25" spans="1:28">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c r="AB528" s="294"/>
    </row>
    <row r="529" ht="14.25" spans="1:28">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c r="AA529" s="294"/>
      <c r="AB529" s="294"/>
    </row>
    <row r="530" ht="14.25" spans="1:28">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c r="AB530" s="294"/>
    </row>
    <row r="531" ht="14.25" spans="1:28">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c r="AB531" s="294"/>
    </row>
    <row r="532" ht="14.25" spans="1:28">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c r="AA532" s="294"/>
      <c r="AB532" s="294"/>
    </row>
    <row r="533" ht="14.25" spans="1:28">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c r="AA533" s="294"/>
      <c r="AB533" s="294"/>
    </row>
    <row r="534" ht="14.25" spans="1:28">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c r="AA534" s="294"/>
      <c r="AB534" s="294"/>
    </row>
    <row r="535" ht="14.25" spans="1:28">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c r="AA535" s="294"/>
      <c r="AB535" s="294"/>
    </row>
    <row r="536" ht="14.25" spans="1:28">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c r="AA536" s="294"/>
      <c r="AB536" s="294"/>
    </row>
    <row r="537" ht="14.25" spans="1:28">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c r="AA537" s="294"/>
      <c r="AB537" s="294"/>
    </row>
    <row r="538" ht="14.25" spans="1:28">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c r="AA538" s="294"/>
      <c r="AB538" s="294"/>
    </row>
    <row r="539" ht="14.25" spans="1:28">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c r="AA539" s="294"/>
      <c r="AB539" s="294"/>
    </row>
    <row r="540" ht="14.25" spans="1:28">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c r="AA540" s="294"/>
      <c r="AB540" s="294"/>
    </row>
    <row r="541" ht="14.25" spans="1:28">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c r="AA541" s="294"/>
      <c r="AB541" s="294"/>
    </row>
    <row r="542" ht="14.25" spans="1:28">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c r="AA542" s="294"/>
      <c r="AB542" s="294"/>
    </row>
    <row r="543" ht="14.25" spans="1:28">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c r="AA543" s="294"/>
      <c r="AB543" s="294"/>
    </row>
    <row r="544" ht="14.25" spans="1:28">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c r="AA544" s="294"/>
      <c r="AB544" s="294"/>
    </row>
    <row r="545" ht="14.25" spans="1:28">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c r="AA545" s="294"/>
      <c r="AB545" s="294"/>
    </row>
    <row r="546" ht="14.25" spans="1:28">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c r="AA546" s="294"/>
      <c r="AB546" s="294"/>
    </row>
    <row r="547" ht="14.25" spans="1:28">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c r="AA547" s="294"/>
      <c r="AB547" s="294"/>
    </row>
    <row r="548" ht="14.25" spans="1:28">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c r="AA548" s="294"/>
      <c r="AB548" s="294"/>
    </row>
    <row r="549" ht="14.25" spans="1:28">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c r="AA549" s="294"/>
      <c r="AB549" s="294"/>
    </row>
    <row r="550" ht="14.25" spans="1:28">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c r="AA550" s="294"/>
      <c r="AB550" s="294"/>
    </row>
    <row r="551" ht="14.25" spans="1:28">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c r="AA551" s="294"/>
      <c r="AB551" s="294"/>
    </row>
    <row r="552" ht="14.25" spans="1:28">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c r="AA552" s="294"/>
      <c r="AB552" s="294"/>
    </row>
    <row r="553" ht="14.25" spans="1:28">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c r="AB553" s="294"/>
    </row>
    <row r="554" ht="14.25" spans="1:28">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c r="AB554" s="294"/>
    </row>
    <row r="555" ht="14.25" spans="1:28">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c r="AA555" s="294"/>
      <c r="AB555" s="294"/>
    </row>
    <row r="556" ht="14.25" spans="1:28">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c r="AA556" s="294"/>
      <c r="AB556" s="294"/>
    </row>
    <row r="557" ht="14.25" spans="1:28">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c r="AA557" s="294"/>
      <c r="AB557" s="294"/>
    </row>
    <row r="558" ht="14.25" spans="1:28">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c r="AA558" s="294"/>
      <c r="AB558" s="294"/>
    </row>
    <row r="559" ht="14.25" spans="1:28">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c r="AA559" s="294"/>
      <c r="AB559" s="294"/>
    </row>
    <row r="560" ht="14.25" spans="1:28">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c r="AA560" s="294"/>
      <c r="AB560" s="294"/>
    </row>
    <row r="561" ht="14.25" spans="1:28">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c r="AA561" s="294"/>
      <c r="AB561" s="294"/>
    </row>
    <row r="562" ht="14.25" spans="1:28">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c r="AA562" s="294"/>
      <c r="AB562" s="294"/>
    </row>
    <row r="563" ht="14.25" spans="1:28">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c r="AA563" s="294"/>
      <c r="AB563" s="294"/>
    </row>
    <row r="564" ht="14.25" spans="1:28">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c r="AA564" s="294"/>
      <c r="AB564" s="294"/>
    </row>
    <row r="565" ht="14.25" spans="1:28">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c r="AA565" s="294"/>
      <c r="AB565" s="294"/>
    </row>
    <row r="566" ht="14.25" spans="1:28">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c r="AA566" s="294"/>
      <c r="AB566" s="294"/>
    </row>
    <row r="567" ht="14.25" spans="1:28">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c r="AA567" s="294"/>
      <c r="AB567" s="294"/>
    </row>
    <row r="568" ht="14.25" spans="1:28">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c r="AA568" s="294"/>
      <c r="AB568" s="294"/>
    </row>
    <row r="569" ht="14.25" spans="1:28">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c r="AA569" s="294"/>
      <c r="AB569" s="294"/>
    </row>
    <row r="570" ht="14.25" spans="1:28">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c r="AA570" s="294"/>
      <c r="AB570" s="294"/>
    </row>
    <row r="571" ht="14.25" spans="1:28">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c r="AA571" s="294"/>
      <c r="AB571" s="294"/>
    </row>
    <row r="572" ht="14.25" spans="1:28">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c r="AA572" s="294"/>
      <c r="AB572" s="294"/>
    </row>
    <row r="573" ht="14.25" spans="1:28">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c r="AA573" s="294"/>
      <c r="AB573" s="294"/>
    </row>
    <row r="574" ht="14.25" spans="1:28">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c r="AA574" s="294"/>
      <c r="AB574" s="294"/>
    </row>
    <row r="575" ht="14.25" spans="1:28">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c r="AA575" s="294"/>
      <c r="AB575" s="294"/>
    </row>
    <row r="576" ht="14.25" spans="1:28">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c r="AA576" s="294"/>
      <c r="AB576" s="294"/>
    </row>
    <row r="577" ht="14.25" spans="1:28">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c r="AA577" s="294"/>
      <c r="AB577" s="294"/>
    </row>
    <row r="578" ht="14.25" spans="1:28">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c r="AA578" s="294"/>
      <c r="AB578" s="294"/>
    </row>
    <row r="579" ht="14.25" spans="1:28">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c r="AA579" s="294"/>
      <c r="AB579" s="294"/>
    </row>
    <row r="580" ht="14.25" spans="1:28">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c r="AA580" s="294"/>
      <c r="AB580" s="294"/>
    </row>
    <row r="581" ht="14.25" spans="1:28">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c r="AA581" s="294"/>
      <c r="AB581" s="294"/>
    </row>
    <row r="582" ht="14.25" spans="1:28">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c r="AA582" s="294"/>
      <c r="AB582" s="294"/>
    </row>
    <row r="583" ht="14.25" spans="1:28">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c r="AA583" s="294"/>
      <c r="AB583" s="294"/>
    </row>
    <row r="584" ht="14.25" spans="1:28">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c r="AA584" s="294"/>
      <c r="AB584" s="294"/>
    </row>
    <row r="585" ht="14.25" spans="1:28">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c r="AA585" s="294"/>
      <c r="AB585" s="294"/>
    </row>
    <row r="586" ht="14.25" spans="1:28">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c r="AA586" s="294"/>
      <c r="AB586" s="294"/>
    </row>
    <row r="587" ht="14.25" spans="1:28">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c r="AA587" s="294"/>
      <c r="AB587" s="294"/>
    </row>
    <row r="588" ht="14.25" spans="1:28">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c r="AA588" s="294"/>
      <c r="AB588" s="294"/>
    </row>
    <row r="589" ht="14.25" spans="1:28">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c r="AA589" s="294"/>
      <c r="AB589" s="294"/>
    </row>
    <row r="590" ht="14.25" spans="1:28">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c r="AA590" s="294"/>
      <c r="AB590" s="294"/>
    </row>
    <row r="591" ht="14.25" spans="1:28">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c r="AA591" s="294"/>
      <c r="AB591" s="294"/>
    </row>
    <row r="592" ht="14.25" spans="1:28">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c r="AA592" s="294"/>
      <c r="AB592" s="294"/>
    </row>
    <row r="593" ht="14.25" spans="1:28">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c r="AA593" s="294"/>
      <c r="AB593" s="294"/>
    </row>
    <row r="594" ht="14.25" spans="1:28">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c r="AA594" s="294"/>
      <c r="AB594" s="294"/>
    </row>
    <row r="595" ht="14.25" spans="1:28">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c r="AA595" s="294"/>
      <c r="AB595" s="294"/>
    </row>
    <row r="596" ht="14.25" spans="1:28">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c r="AA596" s="294"/>
      <c r="AB596" s="294"/>
    </row>
    <row r="597" ht="14.25" spans="1:28">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c r="AA597" s="294"/>
      <c r="AB597" s="294"/>
    </row>
    <row r="598" ht="14.25" spans="1:28">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c r="AA598" s="294"/>
      <c r="AB598" s="294"/>
    </row>
    <row r="599" ht="14.25" spans="1:28">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c r="AA599" s="294"/>
      <c r="AB599" s="294"/>
    </row>
    <row r="600" ht="14.25" spans="1:28">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c r="AA600" s="294"/>
      <c r="AB600" s="294"/>
    </row>
    <row r="601" ht="14.25" spans="1:28">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c r="AA601" s="294"/>
      <c r="AB601" s="294"/>
    </row>
    <row r="602" ht="14.25" spans="1:28">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c r="AA602" s="294"/>
      <c r="AB602" s="294"/>
    </row>
    <row r="603" ht="14.25" spans="1:28">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c r="AA603" s="294"/>
      <c r="AB603" s="294"/>
    </row>
    <row r="604" ht="14.25" spans="1:28">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c r="AA604" s="294"/>
      <c r="AB604" s="294"/>
    </row>
    <row r="605" ht="14.25" spans="1:28">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c r="AA605" s="294"/>
      <c r="AB605" s="294"/>
    </row>
    <row r="606" ht="14.25" spans="1:28">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c r="AA606" s="294"/>
      <c r="AB606" s="294"/>
    </row>
    <row r="607" ht="14.25" spans="1:28">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c r="AA607" s="294"/>
      <c r="AB607" s="294"/>
    </row>
    <row r="608" ht="14.25" spans="1:28">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c r="AA608" s="294"/>
      <c r="AB608" s="294"/>
    </row>
    <row r="609" ht="14.25" spans="1:28">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c r="AA609" s="294"/>
      <c r="AB609" s="294"/>
    </row>
    <row r="610" ht="14.25" spans="1:28">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c r="AA610" s="294"/>
      <c r="AB610" s="294"/>
    </row>
    <row r="611" ht="14.25" spans="1:28">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c r="AA611" s="294"/>
      <c r="AB611" s="294"/>
    </row>
    <row r="612" ht="14.25" spans="1:28">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c r="AA612" s="294"/>
      <c r="AB612" s="294"/>
    </row>
    <row r="613" ht="14.25" spans="1:28">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c r="AA613" s="294"/>
      <c r="AB613" s="294"/>
    </row>
    <row r="614" ht="14.25" spans="1:28">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c r="AA614" s="294"/>
      <c r="AB614" s="294"/>
    </row>
    <row r="615" ht="14.25" spans="1:28">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c r="AA615" s="294"/>
      <c r="AB615" s="294"/>
    </row>
    <row r="616" ht="14.25" spans="1:28">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c r="AA616" s="294"/>
      <c r="AB616" s="294"/>
    </row>
    <row r="617" ht="14.25" spans="1:28">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c r="AA617" s="294"/>
      <c r="AB617" s="294"/>
    </row>
    <row r="618" ht="14.25" spans="1:28">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c r="AA618" s="294"/>
      <c r="AB618" s="294"/>
    </row>
    <row r="619" ht="14.25" spans="1:28">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c r="AA619" s="294"/>
      <c r="AB619" s="294"/>
    </row>
    <row r="620" ht="14.25" spans="1:28">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c r="AB620" s="294"/>
    </row>
    <row r="621" ht="14.25" spans="1:28">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c r="AA621" s="294"/>
      <c r="AB621" s="294"/>
    </row>
    <row r="622" ht="14.25" spans="1:28">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c r="AA622" s="294"/>
      <c r="AB622" s="294"/>
    </row>
    <row r="623" ht="14.25" spans="1:28">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c r="AA623" s="294"/>
      <c r="AB623" s="294"/>
    </row>
    <row r="624" ht="14.25" spans="1:28">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c r="AA624" s="294"/>
      <c r="AB624" s="294"/>
    </row>
    <row r="625" ht="14.25" spans="1:28">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c r="AA625" s="294"/>
      <c r="AB625" s="294"/>
    </row>
    <row r="626" ht="14.25" spans="1:28">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c r="AA626" s="294"/>
      <c r="AB626" s="294"/>
    </row>
    <row r="627" ht="14.25" spans="1:28">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c r="AA627" s="294"/>
      <c r="AB627" s="294"/>
    </row>
    <row r="628" ht="14.25" spans="1:28">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c r="AA628" s="294"/>
      <c r="AB628" s="294"/>
    </row>
    <row r="629" ht="14.25" spans="1:28">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c r="AA629" s="294"/>
      <c r="AB629" s="294"/>
    </row>
    <row r="630" ht="14.25" spans="1:28">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c r="AA630" s="294"/>
      <c r="AB630" s="294"/>
    </row>
    <row r="631" ht="14.25" spans="1:28">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c r="AA631" s="294"/>
      <c r="AB631" s="294"/>
    </row>
    <row r="632" ht="14.25" spans="1:28">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c r="AA632" s="294"/>
      <c r="AB632" s="294"/>
    </row>
    <row r="633" ht="14.25" spans="1:28">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c r="AA633" s="294"/>
      <c r="AB633" s="294"/>
    </row>
    <row r="634" ht="14.25" spans="1:28">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c r="AA634" s="294"/>
      <c r="AB634" s="294"/>
    </row>
    <row r="635" ht="14.25" spans="1:28">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c r="AA635" s="294"/>
      <c r="AB635" s="294"/>
    </row>
    <row r="636" ht="14.25" spans="1:28">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c r="AA636" s="294"/>
      <c r="AB636" s="294"/>
    </row>
    <row r="637" ht="14.25" spans="1:28">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c r="AA637" s="294"/>
      <c r="AB637" s="294"/>
    </row>
    <row r="638" ht="14.25" spans="1:28">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c r="AA638" s="294"/>
      <c r="AB638" s="294"/>
    </row>
    <row r="639" ht="14.25" spans="1:28">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c r="AA639" s="294"/>
      <c r="AB639" s="294"/>
    </row>
    <row r="640" ht="14.25" spans="1:28">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c r="AA640" s="294"/>
      <c r="AB640" s="294"/>
    </row>
    <row r="641" ht="14.25" spans="1:28">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c r="AA641" s="294"/>
      <c r="AB641" s="294"/>
    </row>
    <row r="642" ht="14.25" spans="1:28">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c r="AA642" s="294"/>
      <c r="AB642" s="294"/>
    </row>
    <row r="643" ht="14.25" spans="1:28">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c r="AA643" s="294"/>
      <c r="AB643" s="294"/>
    </row>
    <row r="644" ht="14.25" spans="1:28">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c r="AA644" s="294"/>
      <c r="AB644" s="294"/>
    </row>
    <row r="645" ht="14.25" spans="1:28">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c r="AA645" s="294"/>
      <c r="AB645" s="294"/>
    </row>
    <row r="646" ht="14.25" spans="1:28">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c r="AA646" s="294"/>
      <c r="AB646" s="294"/>
    </row>
    <row r="647" ht="14.25" spans="1:28">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c r="AA647" s="294"/>
      <c r="AB647" s="294"/>
    </row>
    <row r="648" ht="14.25" spans="1:28">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c r="AA648" s="294"/>
      <c r="AB648" s="294"/>
    </row>
    <row r="649" ht="14.25" spans="1:28">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c r="AA649" s="294"/>
      <c r="AB649" s="294"/>
    </row>
    <row r="650" ht="14.25" spans="1:28">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c r="AA650" s="294"/>
      <c r="AB650" s="294"/>
    </row>
    <row r="651" ht="14.25" spans="1:28">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c r="AA651" s="294"/>
      <c r="AB651" s="294"/>
    </row>
    <row r="652" ht="14.25" spans="1:28">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c r="AA652" s="294"/>
      <c r="AB652" s="294"/>
    </row>
    <row r="653" ht="14.25" spans="1:28">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c r="AA653" s="294"/>
      <c r="AB653" s="294"/>
    </row>
    <row r="654" ht="14.25" spans="1:28">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c r="AA654" s="294"/>
      <c r="AB654" s="294"/>
    </row>
    <row r="655" ht="14.25" spans="1:28">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c r="AA655" s="294"/>
      <c r="AB655" s="294"/>
    </row>
    <row r="656" ht="14.25" spans="1:28">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c r="AA656" s="294"/>
      <c r="AB656" s="294"/>
    </row>
    <row r="657" ht="14.25" spans="1:28">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c r="AA657" s="294"/>
      <c r="AB657" s="294"/>
    </row>
    <row r="658" ht="14.25" spans="1:28">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c r="AA658" s="294"/>
      <c r="AB658" s="294"/>
    </row>
    <row r="659" ht="14.25" spans="1:28">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c r="AA659" s="294"/>
      <c r="AB659" s="294"/>
    </row>
    <row r="660" ht="14.25" spans="1:28">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c r="AA660" s="294"/>
      <c r="AB660" s="294"/>
    </row>
    <row r="661" ht="14.25" spans="1:28">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c r="AA661" s="294"/>
      <c r="AB661" s="294"/>
    </row>
    <row r="662" ht="14.25" spans="1:28">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c r="AA662" s="294"/>
      <c r="AB662" s="294"/>
    </row>
    <row r="663" ht="14.25" spans="1:28">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c r="AA663" s="294"/>
      <c r="AB663" s="294"/>
    </row>
    <row r="664" ht="14.25" spans="1:28">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c r="AA664" s="294"/>
      <c r="AB664" s="294"/>
    </row>
    <row r="665" ht="14.25" spans="1:28">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c r="AA665" s="294"/>
      <c r="AB665" s="294"/>
    </row>
    <row r="666" ht="14.25" spans="1:28">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c r="AA666" s="294"/>
      <c r="AB666" s="294"/>
    </row>
    <row r="667" ht="14.25" spans="1:28">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c r="AA667" s="294"/>
      <c r="AB667" s="294"/>
    </row>
    <row r="668" ht="14.25" spans="1:28">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c r="AA668" s="294"/>
      <c r="AB668" s="294"/>
    </row>
    <row r="669" ht="14.25" spans="1:28">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c r="AA669" s="294"/>
      <c r="AB669" s="294"/>
    </row>
    <row r="670" ht="14.25" spans="1:28">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c r="AA670" s="294"/>
      <c r="AB670" s="294"/>
    </row>
    <row r="671" ht="14.25" spans="1:28">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c r="AA671" s="294"/>
      <c r="AB671" s="294"/>
    </row>
    <row r="672" ht="14.25" spans="1:28">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c r="AA672" s="294"/>
      <c r="AB672" s="294"/>
    </row>
    <row r="673" ht="14.25" spans="1:28">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c r="AA673" s="294"/>
      <c r="AB673" s="294"/>
    </row>
    <row r="674" ht="14.25" spans="1:28">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c r="AA674" s="294"/>
      <c r="AB674" s="294"/>
    </row>
    <row r="675" ht="14.25" spans="1:28">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c r="AA675" s="294"/>
      <c r="AB675" s="294"/>
    </row>
    <row r="676" ht="14.25" spans="1:28">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c r="AA676" s="294"/>
      <c r="AB676" s="294"/>
    </row>
    <row r="677" ht="14.25" spans="1:28">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c r="AA677" s="294"/>
      <c r="AB677" s="294"/>
    </row>
    <row r="678" ht="14.25" spans="1:28">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c r="AA678" s="294"/>
      <c r="AB678" s="294"/>
    </row>
    <row r="679" ht="14.25" spans="1:28">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c r="AA679" s="294"/>
      <c r="AB679" s="294"/>
    </row>
    <row r="680" ht="14.25" spans="1:28">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c r="AA680" s="294"/>
      <c r="AB680" s="294"/>
    </row>
    <row r="681" ht="14.25" spans="1:28">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c r="AA681" s="294"/>
      <c r="AB681" s="294"/>
    </row>
    <row r="682" ht="14.25" spans="1:28">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c r="AA682" s="294"/>
      <c r="AB682" s="294"/>
    </row>
    <row r="683" ht="14.25" spans="1:28">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c r="AA683" s="294"/>
      <c r="AB683" s="294"/>
    </row>
    <row r="684" ht="14.25" spans="1:28">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c r="AA684" s="294"/>
      <c r="AB684" s="294"/>
    </row>
    <row r="685" ht="14.25" spans="1:28">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c r="AA685" s="294"/>
      <c r="AB685" s="294"/>
    </row>
    <row r="686" ht="14.25" spans="1:28">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c r="AA686" s="294"/>
      <c r="AB686" s="294"/>
    </row>
    <row r="687" ht="14.25" spans="1:28">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c r="AA687" s="294"/>
      <c r="AB687" s="294"/>
    </row>
    <row r="688" ht="14.25" spans="1:28">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c r="AA688" s="294"/>
      <c r="AB688" s="294"/>
    </row>
    <row r="689" ht="14.25" spans="1:28">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c r="AA689" s="294"/>
      <c r="AB689" s="294"/>
    </row>
    <row r="690" ht="14.25" spans="1:28">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c r="AA690" s="294"/>
      <c r="AB690" s="294"/>
    </row>
    <row r="691" ht="14.25" spans="1:28">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c r="AA691" s="294"/>
      <c r="AB691" s="294"/>
    </row>
    <row r="692" ht="14.25" spans="1:28">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c r="AA692" s="294"/>
      <c r="AB692" s="294"/>
    </row>
    <row r="693" ht="14.25" spans="1:28">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c r="AA693" s="294"/>
      <c r="AB693" s="294"/>
    </row>
    <row r="694" ht="14.25" spans="1:28">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c r="AA694" s="294"/>
      <c r="AB694" s="294"/>
    </row>
    <row r="695" ht="14.25" spans="1:28">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c r="AA695" s="294"/>
      <c r="AB695" s="294"/>
    </row>
    <row r="696" ht="14.25" spans="1:28">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c r="AA696" s="294"/>
      <c r="AB696" s="294"/>
    </row>
    <row r="697" ht="14.25" spans="1:28">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c r="AA697" s="294"/>
      <c r="AB697" s="294"/>
    </row>
    <row r="698" ht="14.25" spans="1:28">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c r="AA698" s="294"/>
      <c r="AB698" s="294"/>
    </row>
    <row r="699" ht="14.25" spans="1:28">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c r="AA699" s="294"/>
      <c r="AB699" s="294"/>
    </row>
    <row r="700" ht="14.25" spans="1:28">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c r="AA700" s="294"/>
      <c r="AB700" s="294"/>
    </row>
    <row r="701" ht="14.25" spans="1:28">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c r="AA701" s="294"/>
      <c r="AB701" s="294"/>
    </row>
    <row r="702" ht="14.25" spans="1:28">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c r="AA702" s="294"/>
      <c r="AB702" s="294"/>
    </row>
    <row r="703" ht="14.25" spans="1:28">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c r="AA703" s="294"/>
      <c r="AB703" s="294"/>
    </row>
    <row r="704" ht="14.25" spans="1:28">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c r="AA704" s="294"/>
      <c r="AB704" s="294"/>
    </row>
    <row r="705" ht="14.25" spans="1:28">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c r="AA705" s="294"/>
      <c r="AB705" s="294"/>
    </row>
    <row r="706" ht="14.25" spans="1:28">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c r="AA706" s="294"/>
      <c r="AB706" s="294"/>
    </row>
    <row r="707" ht="14.25" spans="1:28">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c r="AA707" s="294"/>
      <c r="AB707" s="294"/>
    </row>
    <row r="708" ht="14.25" spans="1:28">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c r="AA708" s="294"/>
      <c r="AB708" s="294"/>
    </row>
    <row r="709" ht="14.25" spans="1:28">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c r="AA709" s="294"/>
      <c r="AB709" s="294"/>
    </row>
    <row r="710" ht="14.25" spans="1:28">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c r="AA710" s="294"/>
      <c r="AB710" s="294"/>
    </row>
    <row r="711" ht="14.25" spans="1:28">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c r="AA711" s="294"/>
      <c r="AB711" s="294"/>
    </row>
    <row r="712" ht="14.25" spans="1:28">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c r="AA712" s="294"/>
      <c r="AB712" s="294"/>
    </row>
    <row r="713" ht="14.25" spans="1:28">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c r="AA713" s="294"/>
      <c r="AB713" s="294"/>
    </row>
    <row r="714" ht="14.25" spans="1:28">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c r="AA714" s="294"/>
      <c r="AB714" s="294"/>
    </row>
    <row r="715" ht="14.25" spans="1:28">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c r="AA715" s="294"/>
      <c r="AB715" s="294"/>
    </row>
    <row r="716" ht="14.25" spans="1:28">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c r="AA716" s="294"/>
      <c r="AB716" s="294"/>
    </row>
    <row r="717" ht="14.25" spans="1:28">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c r="AA717" s="294"/>
      <c r="AB717" s="294"/>
    </row>
    <row r="718" ht="14.25" spans="1:28">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c r="AA718" s="294"/>
      <c r="AB718" s="294"/>
    </row>
    <row r="719" ht="14.25" spans="1:28">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c r="AA719" s="294"/>
      <c r="AB719" s="294"/>
    </row>
    <row r="720" ht="14.25" spans="1:28">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c r="AA720" s="294"/>
      <c r="AB720" s="294"/>
    </row>
    <row r="721" ht="14.25" spans="1:28">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c r="AA721" s="294"/>
      <c r="AB721" s="294"/>
    </row>
    <row r="722" ht="14.25" spans="1:28">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c r="AA722" s="294"/>
      <c r="AB722" s="294"/>
    </row>
    <row r="723" ht="14.25" spans="1:28">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c r="AA723" s="294"/>
      <c r="AB723" s="294"/>
    </row>
    <row r="724" ht="14.25" spans="1:28">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c r="AA724" s="294"/>
      <c r="AB724" s="294"/>
    </row>
    <row r="725" ht="14.25" spans="1:28">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c r="AA725" s="294"/>
      <c r="AB725" s="294"/>
    </row>
    <row r="726" ht="14.25" spans="1:28">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c r="AA726" s="294"/>
      <c r="AB726" s="294"/>
    </row>
    <row r="727" ht="14.25" spans="1:28">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c r="AA727" s="294"/>
      <c r="AB727" s="294"/>
    </row>
    <row r="728" ht="14.25" spans="1:28">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c r="AA728" s="294"/>
      <c r="AB728" s="294"/>
    </row>
    <row r="729" ht="14.25" spans="1:28">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c r="AA729" s="294"/>
      <c r="AB729" s="294"/>
    </row>
    <row r="730" ht="14.25" spans="1:28">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c r="AA730" s="294"/>
      <c r="AB730" s="294"/>
    </row>
    <row r="731" ht="14.25" spans="1:28">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c r="AA731" s="294"/>
      <c r="AB731" s="294"/>
    </row>
    <row r="732" ht="14.25" spans="1:28">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c r="AA732" s="294"/>
      <c r="AB732" s="294"/>
    </row>
    <row r="733" ht="14.25" spans="1:28">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c r="AA733" s="294"/>
      <c r="AB733" s="294"/>
    </row>
    <row r="734" ht="14.25" spans="1:28">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c r="AA734" s="294"/>
      <c r="AB734" s="294"/>
    </row>
    <row r="735" ht="14.25" spans="1:28">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c r="AA735" s="294"/>
      <c r="AB735" s="294"/>
    </row>
    <row r="736" ht="14.25" spans="1:28">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c r="AA736" s="294"/>
      <c r="AB736" s="294"/>
    </row>
    <row r="737" ht="14.25" spans="1:28">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c r="AA737" s="294"/>
      <c r="AB737" s="294"/>
    </row>
    <row r="738" ht="14.25" spans="1:28">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c r="AA738" s="294"/>
      <c r="AB738" s="294"/>
    </row>
    <row r="739" ht="14.25" spans="1:28">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c r="AA739" s="294"/>
      <c r="AB739" s="294"/>
    </row>
    <row r="740" ht="14.25" spans="1:28">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c r="AA740" s="294"/>
      <c r="AB740" s="294"/>
    </row>
    <row r="741" ht="14.25" spans="1:28">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c r="AA741" s="294"/>
      <c r="AB741" s="294"/>
    </row>
    <row r="742" ht="14.25" spans="1:28">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c r="AA742" s="294"/>
      <c r="AB742" s="294"/>
    </row>
    <row r="743" ht="14.25" spans="1:28">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c r="AA743" s="294"/>
      <c r="AB743" s="294"/>
    </row>
    <row r="744" ht="14.25" spans="1:28">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c r="AA744" s="294"/>
      <c r="AB744" s="294"/>
    </row>
    <row r="745" ht="14.25" spans="1:28">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c r="AA745" s="294"/>
      <c r="AB745" s="294"/>
    </row>
    <row r="746" ht="14.25" spans="1:28">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c r="AA746" s="294"/>
      <c r="AB746" s="294"/>
    </row>
    <row r="747" ht="14.25" spans="1:28">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c r="AA747" s="294"/>
      <c r="AB747" s="294"/>
    </row>
    <row r="748" ht="14.25" spans="1:28">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c r="AA748" s="294"/>
      <c r="AB748" s="294"/>
    </row>
    <row r="749" ht="14.25" spans="1:28">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c r="AA749" s="294"/>
      <c r="AB749" s="294"/>
    </row>
    <row r="750" ht="14.25" spans="1:28">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c r="AA750" s="294"/>
      <c r="AB750" s="294"/>
    </row>
    <row r="751" ht="14.25" spans="1:28">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c r="AA751" s="294"/>
      <c r="AB751" s="294"/>
    </row>
    <row r="752" ht="14.25" spans="1:28">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c r="AA752" s="294"/>
      <c r="AB752" s="294"/>
    </row>
    <row r="753" ht="14.25" spans="1:28">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c r="AA753" s="294"/>
      <c r="AB753" s="294"/>
    </row>
    <row r="754" ht="14.25" spans="1:28">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c r="AA754" s="294"/>
      <c r="AB754" s="294"/>
    </row>
    <row r="755" ht="14.25" spans="1:28">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c r="AA755" s="294"/>
      <c r="AB755" s="294"/>
    </row>
    <row r="756" ht="14.25" spans="1:28">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c r="AA756" s="294"/>
      <c r="AB756" s="294"/>
    </row>
    <row r="757" ht="14.25" spans="1:28">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c r="AA757" s="294"/>
      <c r="AB757" s="294"/>
    </row>
    <row r="758" ht="14.25" spans="1:28">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c r="AA758" s="294"/>
      <c r="AB758" s="294"/>
    </row>
    <row r="759" ht="14.25" spans="1:28">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c r="AA759" s="294"/>
      <c r="AB759" s="294"/>
    </row>
    <row r="760" ht="14.25" spans="1:28">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c r="AA760" s="294"/>
      <c r="AB760" s="294"/>
    </row>
    <row r="761" ht="14.25" spans="1:28">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c r="AA761" s="294"/>
      <c r="AB761" s="294"/>
    </row>
    <row r="762" ht="14.25" spans="1:28">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c r="AA762" s="294"/>
      <c r="AB762" s="294"/>
    </row>
    <row r="763" ht="14.25" spans="1:28">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c r="AA763" s="294"/>
      <c r="AB763" s="294"/>
    </row>
    <row r="764" ht="14.25" spans="1:28">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c r="AA764" s="294"/>
      <c r="AB764" s="294"/>
    </row>
    <row r="765" ht="14.25" spans="1:28">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c r="AA765" s="294"/>
      <c r="AB765" s="294"/>
    </row>
    <row r="766" ht="14.25" spans="1:28">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c r="AA766" s="294"/>
      <c r="AB766" s="294"/>
    </row>
    <row r="767" ht="14.25" spans="1:28">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c r="AA767" s="294"/>
      <c r="AB767" s="294"/>
    </row>
    <row r="768" ht="14.25" spans="1:28">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c r="AA768" s="294"/>
      <c r="AB768" s="294"/>
    </row>
    <row r="769" ht="14.25" spans="1:28">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c r="AA769" s="294"/>
      <c r="AB769" s="294"/>
    </row>
    <row r="770" ht="14.25" spans="1:28">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c r="AA770" s="294"/>
      <c r="AB770" s="294"/>
    </row>
    <row r="771" ht="14.25" spans="1:28">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c r="AA771" s="294"/>
      <c r="AB771" s="294"/>
    </row>
    <row r="772" ht="14.25" spans="1:28">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c r="AA772" s="294"/>
      <c r="AB772" s="294"/>
    </row>
    <row r="773" ht="14.25" spans="1:28">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c r="AA773" s="294"/>
      <c r="AB773" s="294"/>
    </row>
    <row r="774" ht="14.25" spans="1:28">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c r="AA774" s="294"/>
      <c r="AB774" s="294"/>
    </row>
    <row r="775" ht="14.25" spans="1:28">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c r="AA775" s="294"/>
      <c r="AB775" s="294"/>
    </row>
    <row r="776" ht="14.25" spans="1:28">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c r="AA776" s="294"/>
      <c r="AB776" s="294"/>
    </row>
    <row r="777" ht="14.25" spans="1:28">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c r="AA777" s="294"/>
      <c r="AB777" s="294"/>
    </row>
    <row r="778" ht="14.25" spans="1:28">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c r="AA778" s="294"/>
      <c r="AB778" s="294"/>
    </row>
    <row r="779" ht="14.25" spans="1:28">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c r="AA779" s="294"/>
      <c r="AB779" s="294"/>
    </row>
    <row r="780" ht="14.25" spans="1:28">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c r="AA780" s="294"/>
      <c r="AB780" s="294"/>
    </row>
    <row r="781" ht="14.25" spans="1:28">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c r="AA781" s="294"/>
      <c r="AB781" s="294"/>
    </row>
    <row r="782" ht="14.25" spans="1:28">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c r="AA782" s="294"/>
      <c r="AB782" s="294"/>
    </row>
    <row r="783" ht="14.25" spans="1:28">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c r="AA783" s="294"/>
      <c r="AB783" s="294"/>
    </row>
    <row r="784" ht="14.25" spans="1:28">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c r="AA784" s="294"/>
      <c r="AB784" s="294"/>
    </row>
    <row r="785" ht="14.25" spans="1:28">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c r="AA785" s="294"/>
      <c r="AB785" s="294"/>
    </row>
    <row r="786" ht="14.25" spans="1:28">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c r="AA786" s="294"/>
      <c r="AB786" s="294"/>
    </row>
    <row r="787" ht="14.25" spans="1:28">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c r="AA787" s="294"/>
      <c r="AB787" s="294"/>
    </row>
    <row r="788" ht="14.25" spans="1:28">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c r="AA788" s="294"/>
      <c r="AB788" s="294"/>
    </row>
    <row r="789" ht="14.25" spans="1:28">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c r="AA789" s="294"/>
      <c r="AB789" s="294"/>
    </row>
    <row r="790" ht="14.25" spans="1:28">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c r="AA790" s="294"/>
      <c r="AB790" s="294"/>
    </row>
    <row r="791" ht="14.25" spans="1:28">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c r="AA791" s="294"/>
      <c r="AB791" s="294"/>
    </row>
    <row r="792" ht="14.25" spans="1:28">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c r="AA792" s="294"/>
      <c r="AB792" s="294"/>
    </row>
    <row r="793" ht="14.25" spans="1:28">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c r="AA793" s="294"/>
      <c r="AB793" s="294"/>
    </row>
    <row r="794" ht="14.25" spans="1:28">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c r="AA794" s="294"/>
      <c r="AB794" s="294"/>
    </row>
    <row r="795" ht="14.25" spans="1:28">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c r="AA795" s="294"/>
      <c r="AB795" s="294"/>
    </row>
    <row r="796" ht="14.25" spans="1:28">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c r="AA796" s="294"/>
      <c r="AB796" s="294"/>
    </row>
    <row r="797" ht="14.25" spans="1:28">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c r="AA797" s="294"/>
      <c r="AB797" s="294"/>
    </row>
    <row r="798" ht="14.25" spans="1:28">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c r="AA798" s="294"/>
      <c r="AB798" s="294"/>
    </row>
    <row r="799" ht="14.25" spans="1:28">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c r="AA799" s="294"/>
      <c r="AB799" s="294"/>
    </row>
    <row r="800" ht="14.25" spans="1:28">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c r="AA800" s="294"/>
      <c r="AB800" s="294"/>
    </row>
    <row r="801" ht="14.25" spans="1:28">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c r="AA801" s="294"/>
      <c r="AB801" s="294"/>
    </row>
    <row r="802" ht="14.25" spans="1:28">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c r="AA802" s="294"/>
      <c r="AB802" s="294"/>
    </row>
    <row r="803" ht="14.25" spans="1:28">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c r="AA803" s="294"/>
      <c r="AB803" s="294"/>
    </row>
    <row r="804" ht="14.25" spans="1:28">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c r="AA804" s="294"/>
      <c r="AB804" s="294"/>
    </row>
    <row r="805" ht="14.25" spans="1:28">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c r="AA805" s="294"/>
      <c r="AB805" s="294"/>
    </row>
    <row r="806" ht="14.25" spans="1:28">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c r="AA806" s="294"/>
      <c r="AB806" s="294"/>
    </row>
    <row r="807" ht="14.25" spans="1:28">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c r="AA807" s="294"/>
      <c r="AB807" s="294"/>
    </row>
    <row r="808" ht="14.25" spans="1:28">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c r="AA808" s="294"/>
      <c r="AB808" s="294"/>
    </row>
    <row r="809" ht="14.25" spans="1:28">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c r="AA809" s="294"/>
      <c r="AB809" s="294"/>
    </row>
    <row r="810" ht="14.25" spans="1:28">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c r="AA810" s="294"/>
      <c r="AB810" s="294"/>
    </row>
    <row r="811" ht="14.25" spans="1:28">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c r="AA811" s="294"/>
      <c r="AB811" s="294"/>
    </row>
    <row r="812" ht="14.25" spans="1:28">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c r="AA812" s="294"/>
      <c r="AB812" s="294"/>
    </row>
    <row r="813" ht="14.25" spans="1:28">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c r="AA813" s="294"/>
      <c r="AB813" s="294"/>
    </row>
    <row r="814" ht="14.25" spans="1:28">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c r="AA814" s="294"/>
      <c r="AB814" s="294"/>
    </row>
    <row r="815" ht="14.25" spans="1:28">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c r="AA815" s="294"/>
      <c r="AB815" s="294"/>
    </row>
    <row r="816" ht="14.25" spans="1:28">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c r="AA816" s="294"/>
      <c r="AB816" s="294"/>
    </row>
    <row r="817" ht="14.25" spans="1:28">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c r="AA817" s="294"/>
      <c r="AB817" s="294"/>
    </row>
    <row r="818" ht="14.25" spans="1:28">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c r="AA818" s="294"/>
      <c r="AB818" s="294"/>
    </row>
    <row r="819" ht="14.25" spans="1:28">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c r="AA819" s="294"/>
      <c r="AB819" s="294"/>
    </row>
    <row r="820" ht="14.25" spans="1:28">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c r="AA820" s="294"/>
      <c r="AB820" s="294"/>
    </row>
    <row r="821" ht="14.25" spans="1:28">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c r="AA821" s="294"/>
      <c r="AB821" s="294"/>
    </row>
    <row r="822" ht="14.25" spans="1:28">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c r="AA822" s="294"/>
      <c r="AB822" s="294"/>
    </row>
    <row r="823" ht="14.25" spans="1:28">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c r="AA823" s="294"/>
      <c r="AB823" s="294"/>
    </row>
    <row r="824" ht="14.25" spans="1:28">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c r="AA824" s="294"/>
      <c r="AB824" s="294"/>
    </row>
    <row r="825" ht="14.25" spans="1:28">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c r="AA825" s="294"/>
      <c r="AB825" s="294"/>
    </row>
    <row r="826" ht="14.25" spans="1:28">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c r="AA826" s="294"/>
      <c r="AB826" s="294"/>
    </row>
    <row r="827" ht="14.25" spans="1:28">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c r="AA827" s="294"/>
      <c r="AB827" s="294"/>
    </row>
    <row r="828" ht="14.25" spans="1:28">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c r="AA828" s="294"/>
      <c r="AB828" s="294"/>
    </row>
    <row r="829" ht="14.25" spans="1:28">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c r="AA829" s="294"/>
      <c r="AB829" s="294"/>
    </row>
    <row r="830" ht="14.25" spans="1:28">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c r="AA830" s="294"/>
      <c r="AB830" s="294"/>
    </row>
    <row r="831" ht="14.25" spans="1:28">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c r="AA831" s="294"/>
      <c r="AB831" s="294"/>
    </row>
    <row r="832" ht="14.25" spans="1:28">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c r="AA832" s="294"/>
      <c r="AB832" s="294"/>
    </row>
    <row r="833" ht="14.25" spans="1:28">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c r="AA833" s="294"/>
      <c r="AB833" s="294"/>
    </row>
    <row r="834" ht="14.25" spans="1:28">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c r="AA834" s="294"/>
      <c r="AB834" s="294"/>
    </row>
    <row r="835" ht="14.25" spans="1:28">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c r="AA835" s="294"/>
      <c r="AB835" s="294"/>
    </row>
    <row r="836" ht="14.25" spans="1:28">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c r="AA836" s="294"/>
      <c r="AB836" s="294"/>
    </row>
    <row r="837" ht="14.25" spans="1:28">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c r="AA837" s="294"/>
      <c r="AB837" s="294"/>
    </row>
    <row r="838" ht="14.25" spans="1:28">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c r="AA838" s="294"/>
      <c r="AB838" s="294"/>
    </row>
    <row r="839" ht="14.25" spans="1:28">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c r="AA839" s="294"/>
      <c r="AB839" s="294"/>
    </row>
    <row r="840" ht="14.25" spans="1:28">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c r="AA840" s="294"/>
      <c r="AB840" s="294"/>
    </row>
    <row r="841" ht="14.25" spans="1:28">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c r="AA841" s="294"/>
      <c r="AB841" s="294"/>
    </row>
    <row r="842" ht="14.25" spans="1:28">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c r="AA842" s="294"/>
      <c r="AB842" s="294"/>
    </row>
    <row r="843" ht="14.25" spans="1:28">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c r="AA843" s="294"/>
      <c r="AB843" s="294"/>
    </row>
    <row r="844" ht="14.25" spans="1:28">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c r="AA844" s="294"/>
      <c r="AB844" s="294"/>
    </row>
    <row r="845" ht="14.25" spans="1:28">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c r="AA845" s="294"/>
      <c r="AB845" s="294"/>
    </row>
    <row r="846" ht="14.25" spans="1:28">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c r="AA846" s="294"/>
      <c r="AB846" s="294"/>
    </row>
    <row r="847" ht="14.25" spans="1:28">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c r="AA847" s="294"/>
      <c r="AB847" s="294"/>
    </row>
    <row r="848" ht="14.25" spans="1:28">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c r="AA848" s="294"/>
      <c r="AB848" s="294"/>
    </row>
    <row r="849" ht="14.25" spans="1:28">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c r="AA849" s="294"/>
      <c r="AB849" s="294"/>
    </row>
    <row r="850" ht="14.25" spans="1:28">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c r="AA850" s="294"/>
      <c r="AB850" s="294"/>
    </row>
    <row r="851" ht="14.25" spans="1:28">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c r="AA851" s="294"/>
      <c r="AB851" s="294"/>
    </row>
    <row r="852" ht="14.25" spans="1:28">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c r="AA852" s="294"/>
      <c r="AB852" s="294"/>
    </row>
    <row r="853" ht="14.25" spans="1:28">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c r="AA853" s="294"/>
      <c r="AB853" s="294"/>
    </row>
    <row r="854" ht="14.25" spans="1:28">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c r="AA854" s="294"/>
      <c r="AB854" s="294"/>
    </row>
    <row r="855" ht="14.25" spans="1:28">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c r="AA855" s="294"/>
      <c r="AB855" s="294"/>
    </row>
    <row r="856" ht="14.25" spans="1:28">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c r="AA856" s="294"/>
      <c r="AB856" s="294"/>
    </row>
    <row r="857" ht="14.25" spans="1:28">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c r="AA857" s="294"/>
      <c r="AB857" s="294"/>
    </row>
    <row r="858" ht="14.25" spans="1:28">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c r="AA858" s="294"/>
      <c r="AB858" s="294"/>
    </row>
    <row r="859" ht="14.25" spans="1:28">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c r="AA859" s="294"/>
      <c r="AB859" s="294"/>
    </row>
    <row r="860" ht="14.25" spans="1:28">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c r="AA860" s="294"/>
      <c r="AB860" s="294"/>
    </row>
    <row r="861" ht="14.25" spans="1:28">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c r="AA861" s="294"/>
      <c r="AB861" s="294"/>
    </row>
    <row r="862" ht="14.25" spans="1:28">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c r="AA862" s="294"/>
      <c r="AB862" s="294"/>
    </row>
    <row r="863" ht="14.25" spans="1:28">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c r="AA863" s="294"/>
      <c r="AB863" s="294"/>
    </row>
    <row r="864" ht="14.25" spans="1:28">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c r="AA864" s="294"/>
      <c r="AB864" s="294"/>
    </row>
    <row r="865" ht="14.25" spans="1:28">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c r="AA865" s="294"/>
      <c r="AB865" s="294"/>
    </row>
    <row r="866" ht="14.25" spans="1:28">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c r="AA866" s="294"/>
      <c r="AB866" s="294"/>
    </row>
    <row r="867" ht="14.25" spans="1:28">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c r="AA867" s="294"/>
      <c r="AB867" s="294"/>
    </row>
    <row r="868" ht="14.25" spans="1:28">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c r="AA868" s="294"/>
      <c r="AB868" s="294"/>
    </row>
    <row r="869" ht="14.25" spans="1:28">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c r="AA869" s="294"/>
      <c r="AB869" s="294"/>
    </row>
    <row r="870" ht="14.25" spans="1:28">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c r="AA870" s="294"/>
      <c r="AB870" s="294"/>
    </row>
    <row r="871" ht="14.25" spans="1:28">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c r="AA871" s="294"/>
      <c r="AB871" s="294"/>
    </row>
    <row r="872" ht="14.25" spans="1:28">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c r="AA872" s="294"/>
      <c r="AB872" s="294"/>
    </row>
    <row r="873" ht="14.25" spans="1:28">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c r="AA873" s="294"/>
      <c r="AB873" s="294"/>
    </row>
    <row r="874" ht="14.25" spans="1:28">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c r="AA874" s="294"/>
      <c r="AB874" s="294"/>
    </row>
    <row r="875" ht="14.25" spans="1:28">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c r="AA875" s="294"/>
      <c r="AB875" s="294"/>
    </row>
    <row r="876" ht="14.25" spans="1:28">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c r="AA876" s="294"/>
      <c r="AB876" s="294"/>
    </row>
    <row r="877" ht="14.25" spans="1:28">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c r="AA877" s="294"/>
      <c r="AB877" s="294"/>
    </row>
    <row r="878" ht="14.25" spans="1:28">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c r="AA878" s="294"/>
      <c r="AB878" s="294"/>
    </row>
    <row r="879" ht="14.25" spans="1:28">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c r="AA879" s="294"/>
      <c r="AB879" s="294"/>
    </row>
    <row r="880" ht="14.25" spans="1:28">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c r="AA880" s="294"/>
      <c r="AB880" s="294"/>
    </row>
    <row r="881" ht="14.25" spans="1:28">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c r="AA881" s="294"/>
      <c r="AB881" s="294"/>
    </row>
    <row r="882" ht="14.25" spans="1:28">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c r="AA882" s="294"/>
      <c r="AB882" s="294"/>
    </row>
    <row r="883" ht="14.25" spans="1:28">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c r="AA883" s="294"/>
      <c r="AB883" s="294"/>
    </row>
    <row r="884" ht="14.25" spans="1:28">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c r="AA884" s="294"/>
      <c r="AB884" s="294"/>
    </row>
    <row r="885" ht="14.25" spans="1:28">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c r="AA885" s="294"/>
      <c r="AB885" s="294"/>
    </row>
    <row r="886" ht="14.25" spans="1:28">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c r="AA886" s="294"/>
      <c r="AB886" s="294"/>
    </row>
  </sheetData>
  <mergeCells count="64">
    <mergeCell ref="C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C23:H23"/>
    <mergeCell ref="C24:H24"/>
    <mergeCell ref="C25:H25"/>
    <mergeCell ref="C26:H26"/>
    <mergeCell ref="C27:H27"/>
    <mergeCell ref="C28:H28"/>
    <mergeCell ref="C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s>
  <hyperlinks>
    <hyperlink ref="A1" location="Home!A1" display="Home"/>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75" customHeight="1"/>
  <cols>
    <col min="2" max="2" width="34.247619047619" customWidth="1"/>
    <col min="3" max="5" width="21.247619047619" customWidth="1"/>
    <col min="6" max="6" width="31" customWidth="1"/>
    <col min="7" max="7" width="52.247619047619" customWidth="1"/>
    <col min="8" max="8" width="40.752380952381" customWidth="1"/>
  </cols>
  <sheetData>
    <row r="1" ht="14.25" spans="1:26">
      <c r="A1" s="138" t="s">
        <v>282</v>
      </c>
      <c r="B1" s="25"/>
      <c r="C1" s="25"/>
      <c r="D1" s="25"/>
      <c r="E1" s="25"/>
      <c r="F1" s="25"/>
      <c r="G1" s="25"/>
      <c r="H1" s="25"/>
      <c r="I1" s="25"/>
      <c r="J1" s="25"/>
      <c r="K1" s="25"/>
      <c r="L1" s="25"/>
      <c r="M1" s="25"/>
      <c r="N1" s="25"/>
      <c r="O1" s="25"/>
      <c r="P1" s="25"/>
      <c r="Q1" s="25"/>
      <c r="R1" s="25"/>
      <c r="S1" s="25"/>
      <c r="T1" s="25"/>
      <c r="U1" s="25"/>
      <c r="V1" s="25"/>
      <c r="W1" s="25"/>
      <c r="X1" s="25"/>
      <c r="Y1" s="25"/>
      <c r="Z1" s="25"/>
    </row>
    <row r="2" ht="27.75" customHeight="1" spans="1:26">
      <c r="A2" s="25"/>
      <c r="B2" s="801" t="s">
        <v>14</v>
      </c>
      <c r="C2" s="802"/>
      <c r="D2" s="802"/>
      <c r="E2" s="802"/>
      <c r="F2" s="802"/>
      <c r="G2" s="802"/>
      <c r="H2" s="815"/>
      <c r="I2" s="25"/>
      <c r="J2" s="25"/>
      <c r="K2" s="25"/>
      <c r="L2" s="25"/>
      <c r="M2" s="25"/>
      <c r="N2" s="25"/>
      <c r="O2" s="25"/>
      <c r="P2" s="25"/>
      <c r="Q2" s="25"/>
      <c r="R2" s="25"/>
      <c r="S2" s="25"/>
      <c r="T2" s="25"/>
      <c r="U2" s="25"/>
      <c r="V2" s="25"/>
      <c r="W2" s="25"/>
      <c r="X2" s="25"/>
      <c r="Y2" s="25"/>
      <c r="Z2" s="25"/>
    </row>
    <row r="3" ht="32.25" customHeight="1" spans="1:26">
      <c r="A3" s="25"/>
      <c r="B3" s="803" t="s">
        <v>362</v>
      </c>
      <c r="C3" s="804" t="s">
        <v>1382</v>
      </c>
      <c r="D3" s="804" t="s">
        <v>1383</v>
      </c>
      <c r="E3" s="804" t="s">
        <v>1384</v>
      </c>
      <c r="F3" s="804" t="s">
        <v>1385</v>
      </c>
      <c r="G3" s="816" t="s">
        <v>368</v>
      </c>
      <c r="H3" s="817" t="s">
        <v>1386</v>
      </c>
      <c r="I3" s="25"/>
      <c r="J3" s="25"/>
      <c r="K3" s="25"/>
      <c r="L3" s="25"/>
      <c r="M3" s="25"/>
      <c r="N3" s="25"/>
      <c r="O3" s="25"/>
      <c r="P3" s="25"/>
      <c r="Q3" s="25"/>
      <c r="R3" s="25"/>
      <c r="S3" s="25"/>
      <c r="T3" s="25"/>
      <c r="U3" s="25"/>
      <c r="V3" s="25"/>
      <c r="W3" s="25"/>
      <c r="X3" s="25"/>
      <c r="Y3" s="25"/>
      <c r="Z3" s="25"/>
    </row>
    <row r="4" ht="24.75" customHeight="1" spans="1:26">
      <c r="A4" s="25"/>
      <c r="B4" s="480" t="s">
        <v>406</v>
      </c>
      <c r="C4" s="481">
        <v>267416</v>
      </c>
      <c r="D4" s="481">
        <v>270747</v>
      </c>
      <c r="E4" s="481">
        <v>244365</v>
      </c>
      <c r="F4" s="481" t="s">
        <v>1387</v>
      </c>
      <c r="G4" s="505" t="s">
        <v>1388</v>
      </c>
      <c r="H4" s="505" t="s">
        <v>1389</v>
      </c>
      <c r="I4" s="25"/>
      <c r="J4" s="25"/>
      <c r="K4" s="25"/>
      <c r="L4" s="25"/>
      <c r="M4" s="25"/>
      <c r="N4" s="25"/>
      <c r="O4" s="25"/>
      <c r="P4" s="25"/>
      <c r="Q4" s="25"/>
      <c r="R4" s="25"/>
      <c r="S4" s="25"/>
      <c r="T4" s="25"/>
      <c r="U4" s="25"/>
      <c r="V4" s="25"/>
      <c r="W4" s="25"/>
      <c r="X4" s="25"/>
      <c r="Y4" s="25"/>
      <c r="Z4" s="25"/>
    </row>
    <row r="5" ht="30" customHeight="1" spans="1:26">
      <c r="A5" s="25"/>
      <c r="B5" s="370" t="s">
        <v>401</v>
      </c>
      <c r="C5" s="30">
        <v>209031</v>
      </c>
      <c r="D5" s="30">
        <v>203664</v>
      </c>
      <c r="E5" s="30">
        <v>175676</v>
      </c>
      <c r="F5" s="30" t="s">
        <v>1390</v>
      </c>
      <c r="G5" s="45" t="s">
        <v>1391</v>
      </c>
      <c r="H5" s="45" t="s">
        <v>1392</v>
      </c>
      <c r="I5" s="25"/>
      <c r="J5" s="25"/>
      <c r="K5" s="25"/>
      <c r="L5" s="25"/>
      <c r="M5" s="25"/>
      <c r="N5" s="25"/>
      <c r="O5" s="25"/>
      <c r="P5" s="25"/>
      <c r="Q5" s="25"/>
      <c r="R5" s="25"/>
      <c r="S5" s="25"/>
      <c r="T5" s="25"/>
      <c r="U5" s="25"/>
      <c r="V5" s="25"/>
      <c r="W5" s="25"/>
      <c r="X5" s="25"/>
      <c r="Y5" s="25"/>
      <c r="Z5" s="25"/>
    </row>
    <row r="6" ht="30" customHeight="1" spans="1:26">
      <c r="A6" s="25"/>
      <c r="B6" s="480" t="s">
        <v>70</v>
      </c>
      <c r="C6" s="481">
        <v>2799</v>
      </c>
      <c r="D6" s="481">
        <v>2584</v>
      </c>
      <c r="E6" s="481">
        <v>1863</v>
      </c>
      <c r="F6" s="481" t="s">
        <v>1390</v>
      </c>
      <c r="G6" s="505" t="s">
        <v>1393</v>
      </c>
      <c r="H6" s="505" t="s">
        <v>1394</v>
      </c>
      <c r="I6" s="25"/>
      <c r="J6" s="25"/>
      <c r="K6" s="25"/>
      <c r="L6" s="25"/>
      <c r="M6" s="25"/>
      <c r="N6" s="25"/>
      <c r="O6" s="25"/>
      <c r="P6" s="25"/>
      <c r="Q6" s="25"/>
      <c r="R6" s="25"/>
      <c r="S6" s="25"/>
      <c r="T6" s="25"/>
      <c r="U6" s="25"/>
      <c r="V6" s="25"/>
      <c r="W6" s="25"/>
      <c r="X6" s="25"/>
      <c r="Y6" s="25"/>
      <c r="Z6" s="25"/>
    </row>
    <row r="7" ht="30" customHeight="1" spans="1:26">
      <c r="A7" s="25"/>
      <c r="B7" s="370" t="s">
        <v>73</v>
      </c>
      <c r="C7" s="30">
        <v>3.97</v>
      </c>
      <c r="D7" s="30">
        <v>3.97</v>
      </c>
      <c r="E7" s="30">
        <v>3.86</v>
      </c>
      <c r="F7" s="30" t="s">
        <v>1395</v>
      </c>
      <c r="G7" s="45" t="s">
        <v>1396</v>
      </c>
      <c r="H7" s="45" t="s">
        <v>1397</v>
      </c>
      <c r="I7" s="25"/>
      <c r="J7" s="25"/>
      <c r="K7" s="25"/>
      <c r="L7" s="25"/>
      <c r="M7" s="25"/>
      <c r="N7" s="25"/>
      <c r="O7" s="25"/>
      <c r="P7" s="25"/>
      <c r="Q7" s="25"/>
      <c r="R7" s="25"/>
      <c r="S7" s="25"/>
      <c r="T7" s="25"/>
      <c r="U7" s="25"/>
      <c r="V7" s="25"/>
      <c r="W7" s="25"/>
      <c r="X7" s="25"/>
      <c r="Y7" s="25"/>
      <c r="Z7" s="25"/>
    </row>
    <row r="8" ht="30" customHeight="1" spans="1:26">
      <c r="A8" s="25"/>
      <c r="B8" s="480" t="s">
        <v>1398</v>
      </c>
      <c r="C8" s="481">
        <v>951</v>
      </c>
      <c r="D8" s="481">
        <v>942</v>
      </c>
      <c r="E8" s="481">
        <v>776</v>
      </c>
      <c r="F8" s="481" t="s">
        <v>1390</v>
      </c>
      <c r="G8" s="505" t="s">
        <v>1399</v>
      </c>
      <c r="H8" s="505" t="s">
        <v>1400</v>
      </c>
      <c r="I8" s="25"/>
      <c r="J8" s="25"/>
      <c r="K8" s="25"/>
      <c r="L8" s="25"/>
      <c r="M8" s="25"/>
      <c r="N8" s="25"/>
      <c r="O8" s="25"/>
      <c r="P8" s="25"/>
      <c r="Q8" s="25"/>
      <c r="R8" s="25"/>
      <c r="S8" s="25"/>
      <c r="T8" s="25"/>
      <c r="U8" s="25"/>
      <c r="V8" s="25"/>
      <c r="W8" s="25"/>
      <c r="X8" s="25"/>
      <c r="Y8" s="25"/>
      <c r="Z8" s="25"/>
    </row>
    <row r="9" ht="27" customHeight="1" spans="1:26">
      <c r="A9" s="25"/>
      <c r="B9" s="370" t="s">
        <v>86</v>
      </c>
      <c r="C9" s="30">
        <v>1293</v>
      </c>
      <c r="D9" s="30">
        <v>1218</v>
      </c>
      <c r="E9" s="30">
        <v>882</v>
      </c>
      <c r="F9" s="30" t="s">
        <v>1390</v>
      </c>
      <c r="G9" s="45" t="s">
        <v>1401</v>
      </c>
      <c r="H9" s="45" t="s">
        <v>1402</v>
      </c>
      <c r="I9" s="25"/>
      <c r="J9" s="25"/>
      <c r="K9" s="25"/>
      <c r="L9" s="25"/>
      <c r="M9" s="25"/>
      <c r="N9" s="25"/>
      <c r="O9" s="25"/>
      <c r="P9" s="25"/>
      <c r="Q9" s="25"/>
      <c r="R9" s="25"/>
      <c r="S9" s="25"/>
      <c r="T9" s="25"/>
      <c r="U9" s="25"/>
      <c r="V9" s="25"/>
      <c r="W9" s="25"/>
      <c r="X9" s="25"/>
      <c r="Y9" s="25"/>
      <c r="Z9" s="25"/>
    </row>
    <row r="10" ht="27" customHeight="1" spans="1:26">
      <c r="A10" s="25"/>
      <c r="B10" s="480" t="s">
        <v>129</v>
      </c>
      <c r="C10" s="481">
        <v>1.72</v>
      </c>
      <c r="D10" s="481">
        <v>1.73</v>
      </c>
      <c r="E10" s="481">
        <v>1.33</v>
      </c>
      <c r="F10" s="481" t="s">
        <v>1395</v>
      </c>
      <c r="G10" s="505" t="s">
        <v>1403</v>
      </c>
      <c r="H10" s="505" t="s">
        <v>1404</v>
      </c>
      <c r="I10" s="25"/>
      <c r="J10" s="25"/>
      <c r="K10" s="25"/>
      <c r="L10" s="25"/>
      <c r="M10" s="25"/>
      <c r="N10" s="25"/>
      <c r="O10" s="25"/>
      <c r="P10" s="25"/>
      <c r="Q10" s="25"/>
      <c r="R10" s="25"/>
      <c r="S10" s="25"/>
      <c r="T10" s="25"/>
      <c r="U10" s="25"/>
      <c r="V10" s="25"/>
      <c r="W10" s="25"/>
      <c r="X10" s="25"/>
      <c r="Y10" s="25"/>
      <c r="Z10" s="25"/>
    </row>
    <row r="11" ht="27" customHeight="1" spans="1:26">
      <c r="A11" s="25"/>
      <c r="B11" s="370" t="s">
        <v>133</v>
      </c>
      <c r="C11" s="30">
        <v>27.62</v>
      </c>
      <c r="D11" s="30">
        <v>28.35</v>
      </c>
      <c r="E11" s="30">
        <v>23.73</v>
      </c>
      <c r="F11" s="30" t="s">
        <v>1387</v>
      </c>
      <c r="G11" s="45" t="s">
        <v>1405</v>
      </c>
      <c r="H11" s="45" t="s">
        <v>1406</v>
      </c>
      <c r="I11" s="25"/>
      <c r="J11" s="25"/>
      <c r="K11" s="25"/>
      <c r="L11" s="25"/>
      <c r="M11" s="25"/>
      <c r="N11" s="25"/>
      <c r="O11" s="25"/>
      <c r="P11" s="25"/>
      <c r="Q11" s="25"/>
      <c r="R11" s="25"/>
      <c r="S11" s="25"/>
      <c r="T11" s="25"/>
      <c r="U11" s="25"/>
      <c r="V11" s="25"/>
      <c r="W11" s="25"/>
      <c r="X11" s="25"/>
      <c r="Y11" s="25"/>
      <c r="Z11" s="25"/>
    </row>
    <row r="12" ht="34.5" customHeight="1" spans="1:26">
      <c r="A12" s="25"/>
      <c r="B12" s="480" t="s">
        <v>1407</v>
      </c>
      <c r="C12" s="481">
        <v>17.04</v>
      </c>
      <c r="D12" s="481">
        <v>17.38</v>
      </c>
      <c r="E12" s="481">
        <v>16.15</v>
      </c>
      <c r="F12" s="481" t="s">
        <v>1387</v>
      </c>
      <c r="G12" s="505" t="s">
        <v>1408</v>
      </c>
      <c r="H12" s="505" t="s">
        <v>1409</v>
      </c>
      <c r="I12" s="25"/>
      <c r="J12" s="25"/>
      <c r="K12" s="25"/>
      <c r="L12" s="25"/>
      <c r="M12" s="25"/>
      <c r="N12" s="25"/>
      <c r="O12" s="25"/>
      <c r="P12" s="25"/>
      <c r="Q12" s="25"/>
      <c r="R12" s="25"/>
      <c r="S12" s="25"/>
      <c r="T12" s="25"/>
      <c r="U12" s="25"/>
      <c r="V12" s="25"/>
      <c r="W12" s="25"/>
      <c r="X12" s="25"/>
      <c r="Y12" s="25"/>
      <c r="Z12" s="25"/>
    </row>
    <row r="13" ht="30.75" customHeight="1" spans="1:26">
      <c r="A13" s="25"/>
      <c r="B13" s="370" t="s">
        <v>1410</v>
      </c>
      <c r="C13" s="30">
        <v>1.85</v>
      </c>
      <c r="D13" s="30">
        <v>1.88</v>
      </c>
      <c r="E13" s="30">
        <v>2.28</v>
      </c>
      <c r="F13" s="30" t="s">
        <v>1387</v>
      </c>
      <c r="G13" s="45" t="s">
        <v>1411</v>
      </c>
      <c r="H13" s="45" t="s">
        <v>1412</v>
      </c>
      <c r="I13" s="25"/>
      <c r="J13" s="25"/>
      <c r="K13" s="25"/>
      <c r="L13" s="25"/>
      <c r="M13" s="25"/>
      <c r="N13" s="25"/>
      <c r="O13" s="25"/>
      <c r="P13" s="25"/>
      <c r="Q13" s="25"/>
      <c r="R13" s="25"/>
      <c r="S13" s="25"/>
      <c r="T13" s="25"/>
      <c r="U13" s="25"/>
      <c r="V13" s="25"/>
      <c r="W13" s="25"/>
      <c r="X13" s="25"/>
      <c r="Y13" s="25"/>
      <c r="Z13" s="25"/>
    </row>
    <row r="14" ht="27" customHeight="1" spans="1:26">
      <c r="A14" s="25"/>
      <c r="B14" s="480" t="s">
        <v>1413</v>
      </c>
      <c r="C14" s="481">
        <v>0.2</v>
      </c>
      <c r="D14" s="481">
        <v>0.22</v>
      </c>
      <c r="E14" s="481">
        <v>0.24</v>
      </c>
      <c r="F14" s="481" t="s">
        <v>1387</v>
      </c>
      <c r="G14" s="505" t="s">
        <v>1414</v>
      </c>
      <c r="H14" s="505" t="s">
        <v>1415</v>
      </c>
      <c r="I14" s="25"/>
      <c r="J14" s="25"/>
      <c r="K14" s="25"/>
      <c r="L14" s="25"/>
      <c r="M14" s="25"/>
      <c r="N14" s="25"/>
      <c r="O14" s="25"/>
      <c r="P14" s="25"/>
      <c r="Q14" s="25"/>
      <c r="R14" s="25"/>
      <c r="S14" s="25"/>
      <c r="T14" s="25"/>
      <c r="U14" s="25"/>
      <c r="V14" s="25"/>
      <c r="W14" s="25"/>
      <c r="X14" s="25"/>
      <c r="Y14" s="25"/>
      <c r="Z14" s="25"/>
    </row>
    <row r="15" ht="27" customHeight="1" spans="1:26">
      <c r="A15" s="25"/>
      <c r="B15" s="370" t="s">
        <v>510</v>
      </c>
      <c r="C15" s="30">
        <v>37.87</v>
      </c>
      <c r="D15" s="30">
        <v>38.72</v>
      </c>
      <c r="E15" s="30">
        <v>39.99</v>
      </c>
      <c r="F15" s="30" t="s">
        <v>1416</v>
      </c>
      <c r="G15" s="45" t="s">
        <v>1417</v>
      </c>
      <c r="H15" s="45" t="s">
        <v>1418</v>
      </c>
      <c r="I15" s="25"/>
      <c r="J15" s="25"/>
      <c r="K15" s="25"/>
      <c r="L15" s="25"/>
      <c r="M15" s="25"/>
      <c r="N15" s="25"/>
      <c r="O15" s="25"/>
      <c r="P15" s="25"/>
      <c r="Q15" s="25"/>
      <c r="R15" s="25"/>
      <c r="S15" s="25"/>
      <c r="T15" s="25"/>
      <c r="U15" s="25"/>
      <c r="V15" s="25"/>
      <c r="W15" s="25"/>
      <c r="X15" s="25"/>
      <c r="Y15" s="25"/>
      <c r="Z15" s="25"/>
    </row>
    <row r="16" ht="27" customHeight="1" spans="1:26">
      <c r="A16" s="25"/>
      <c r="B16" s="480" t="s">
        <v>102</v>
      </c>
      <c r="C16" s="481">
        <v>1.12</v>
      </c>
      <c r="D16" s="481">
        <v>0.9</v>
      </c>
      <c r="E16" s="481">
        <v>1.81</v>
      </c>
      <c r="F16" s="481" t="s">
        <v>1390</v>
      </c>
      <c r="G16" s="505" t="s">
        <v>1419</v>
      </c>
      <c r="H16" s="505" t="s">
        <v>1420</v>
      </c>
      <c r="I16" s="25"/>
      <c r="J16" s="25"/>
      <c r="K16" s="25"/>
      <c r="L16" s="25"/>
      <c r="M16" s="25"/>
      <c r="N16" s="25"/>
      <c r="O16" s="25"/>
      <c r="P16" s="25"/>
      <c r="Q16" s="25"/>
      <c r="R16" s="25"/>
      <c r="S16" s="25"/>
      <c r="T16" s="25"/>
      <c r="U16" s="25"/>
      <c r="V16" s="25"/>
      <c r="W16" s="25"/>
      <c r="X16" s="25"/>
      <c r="Y16" s="25"/>
      <c r="Z16" s="25"/>
    </row>
    <row r="17" ht="27" customHeight="1" spans="1:26">
      <c r="A17" s="25"/>
      <c r="B17" s="370" t="s">
        <v>114</v>
      </c>
      <c r="C17" s="30">
        <v>26.45</v>
      </c>
      <c r="D17" s="30">
        <v>24.26</v>
      </c>
      <c r="E17" s="30">
        <v>21.78</v>
      </c>
      <c r="F17" s="30" t="s">
        <v>1390</v>
      </c>
      <c r="G17" s="45" t="s">
        <v>1421</v>
      </c>
      <c r="H17" s="45" t="s">
        <v>1422</v>
      </c>
      <c r="I17" s="25"/>
      <c r="J17" s="25"/>
      <c r="K17" s="25"/>
      <c r="L17" s="25"/>
      <c r="M17" s="25"/>
      <c r="N17" s="25"/>
      <c r="O17" s="25"/>
      <c r="P17" s="25"/>
      <c r="Q17" s="25"/>
      <c r="R17" s="25"/>
      <c r="S17" s="25"/>
      <c r="T17" s="25"/>
      <c r="U17" s="25"/>
      <c r="V17" s="25"/>
      <c r="W17" s="25"/>
      <c r="X17" s="25"/>
      <c r="Y17" s="25"/>
      <c r="Z17" s="25"/>
    </row>
    <row r="18" ht="27" customHeight="1" spans="1:26">
      <c r="A18" s="25"/>
      <c r="B18" s="480" t="s">
        <v>1423</v>
      </c>
      <c r="C18" s="481">
        <v>68</v>
      </c>
      <c r="D18" s="481">
        <v>68</v>
      </c>
      <c r="E18" s="481">
        <v>68</v>
      </c>
      <c r="F18" s="481" t="s">
        <v>1395</v>
      </c>
      <c r="G18" s="505" t="s">
        <v>1424</v>
      </c>
      <c r="H18" s="505" t="s">
        <v>1425</v>
      </c>
      <c r="I18" s="25"/>
      <c r="J18" s="25"/>
      <c r="K18" s="25"/>
      <c r="L18" s="25"/>
      <c r="M18" s="25"/>
      <c r="N18" s="25"/>
      <c r="O18" s="25"/>
      <c r="P18" s="25"/>
      <c r="Q18" s="25"/>
      <c r="R18" s="25"/>
      <c r="S18" s="25"/>
      <c r="T18" s="25"/>
      <c r="U18" s="25"/>
      <c r="V18" s="25"/>
      <c r="W18" s="25"/>
      <c r="X18" s="25"/>
      <c r="Y18" s="25"/>
      <c r="Z18" s="25"/>
    </row>
    <row r="19" ht="27" customHeight="1" spans="1:26">
      <c r="A19" s="25"/>
      <c r="B19" s="370" t="s">
        <v>1426</v>
      </c>
      <c r="C19" s="30">
        <v>2.57</v>
      </c>
      <c r="D19" s="30">
        <v>2.8</v>
      </c>
      <c r="E19" s="30">
        <v>3.12</v>
      </c>
      <c r="F19" s="30" t="s">
        <v>1387</v>
      </c>
      <c r="G19" s="45" t="s">
        <v>1427</v>
      </c>
      <c r="H19" s="45" t="s">
        <v>1428</v>
      </c>
      <c r="I19" s="25"/>
      <c r="J19" s="25"/>
      <c r="K19" s="25"/>
      <c r="L19" s="25"/>
      <c r="M19" s="25"/>
      <c r="N19" s="25"/>
      <c r="O19" s="25"/>
      <c r="P19" s="25"/>
      <c r="Q19" s="25"/>
      <c r="R19" s="25"/>
      <c r="S19" s="25"/>
      <c r="T19" s="25"/>
      <c r="U19" s="25"/>
      <c r="V19" s="25"/>
      <c r="W19" s="25"/>
      <c r="X19" s="25"/>
      <c r="Y19" s="25"/>
      <c r="Z19" s="25"/>
    </row>
    <row r="20" ht="39" customHeight="1" spans="1:26">
      <c r="A20" s="25"/>
      <c r="B20" s="480" t="s">
        <v>76</v>
      </c>
      <c r="C20" s="481">
        <v>49.86</v>
      </c>
      <c r="D20" s="481">
        <v>52.73</v>
      </c>
      <c r="E20" s="481">
        <v>50.97</v>
      </c>
      <c r="F20" s="481" t="s">
        <v>1387</v>
      </c>
      <c r="G20" s="505" t="s">
        <v>1429</v>
      </c>
      <c r="H20" s="505" t="s">
        <v>1430</v>
      </c>
      <c r="I20" s="25"/>
      <c r="J20" s="25"/>
      <c r="K20" s="25"/>
      <c r="L20" s="25"/>
      <c r="M20" s="25"/>
      <c r="N20" s="25"/>
      <c r="O20" s="25"/>
      <c r="P20" s="25"/>
      <c r="Q20" s="25"/>
      <c r="R20" s="25"/>
      <c r="S20" s="25"/>
      <c r="T20" s="25"/>
      <c r="U20" s="25"/>
      <c r="V20" s="25"/>
      <c r="W20" s="25"/>
      <c r="X20" s="25"/>
      <c r="Y20" s="25"/>
      <c r="Z20" s="25"/>
    </row>
    <row r="21" ht="82.5" spans="1:26">
      <c r="A21" s="25"/>
      <c r="B21" s="370" t="s">
        <v>1431</v>
      </c>
      <c r="C21" s="46" t="s">
        <v>1432</v>
      </c>
      <c r="D21" s="46" t="s">
        <v>1433</v>
      </c>
      <c r="E21" s="46" t="s">
        <v>1434</v>
      </c>
      <c r="F21" s="30" t="s">
        <v>1390</v>
      </c>
      <c r="G21" s="45" t="s">
        <v>1435</v>
      </c>
      <c r="H21" s="45" t="s">
        <v>1436</v>
      </c>
      <c r="I21" s="25"/>
      <c r="J21" s="25"/>
      <c r="K21" s="25"/>
      <c r="L21" s="25"/>
      <c r="M21" s="25"/>
      <c r="N21" s="25"/>
      <c r="O21" s="25"/>
      <c r="P21" s="25"/>
      <c r="Q21" s="25"/>
      <c r="R21" s="25"/>
      <c r="S21" s="25"/>
      <c r="T21" s="25"/>
      <c r="U21" s="25"/>
      <c r="V21" s="25"/>
      <c r="W21" s="25"/>
      <c r="X21" s="25"/>
      <c r="Y21" s="25"/>
      <c r="Z21" s="25"/>
    </row>
    <row r="22" ht="51" spans="1:26">
      <c r="A22" s="25"/>
      <c r="B22" s="480" t="s">
        <v>79</v>
      </c>
      <c r="C22" s="481">
        <v>894</v>
      </c>
      <c r="D22" s="481">
        <v>1022</v>
      </c>
      <c r="E22" s="481">
        <v>629</v>
      </c>
      <c r="F22" s="481" t="s">
        <v>1387</v>
      </c>
      <c r="G22" s="505" t="s">
        <v>1437</v>
      </c>
      <c r="H22" s="505" t="s">
        <v>1438</v>
      </c>
      <c r="I22" s="25"/>
      <c r="J22" s="25"/>
      <c r="K22" s="25"/>
      <c r="L22" s="25"/>
      <c r="M22" s="25"/>
      <c r="N22" s="25"/>
      <c r="O22" s="25"/>
      <c r="P22" s="25"/>
      <c r="Q22" s="25"/>
      <c r="R22" s="25"/>
      <c r="S22" s="25"/>
      <c r="T22" s="25"/>
      <c r="U22" s="25"/>
      <c r="V22" s="25"/>
      <c r="W22" s="25"/>
      <c r="X22" s="25"/>
      <c r="Y22" s="25"/>
      <c r="Z22" s="25"/>
    </row>
    <row r="23" ht="13.5" spans="1:26">
      <c r="A23" s="25"/>
      <c r="B23" s="145"/>
      <c r="C23" s="145"/>
      <c r="D23" s="145"/>
      <c r="E23" s="145"/>
      <c r="F23" s="145"/>
      <c r="G23" s="145"/>
      <c r="H23" s="145"/>
      <c r="I23" s="25"/>
      <c r="J23" s="25"/>
      <c r="K23" s="25"/>
      <c r="L23" s="25"/>
      <c r="M23" s="25"/>
      <c r="N23" s="25"/>
      <c r="O23" s="25"/>
      <c r="P23" s="25"/>
      <c r="Q23" s="25"/>
      <c r="R23" s="25"/>
      <c r="S23" s="25"/>
      <c r="T23" s="25"/>
      <c r="U23" s="25"/>
      <c r="V23" s="25"/>
      <c r="W23" s="25"/>
      <c r="X23" s="25"/>
      <c r="Y23" s="25"/>
      <c r="Z23" s="25"/>
    </row>
    <row r="24" ht="13.5" spans="1:26">
      <c r="A24" s="25"/>
      <c r="B24" s="145"/>
      <c r="C24" s="145"/>
      <c r="D24" s="145"/>
      <c r="E24" s="145"/>
      <c r="F24" s="145"/>
      <c r="G24" s="145"/>
      <c r="H24" s="145"/>
      <c r="I24" s="25"/>
      <c r="J24" s="25"/>
      <c r="K24" s="25"/>
      <c r="L24" s="25"/>
      <c r="M24" s="25"/>
      <c r="N24" s="25"/>
      <c r="O24" s="25"/>
      <c r="P24" s="25"/>
      <c r="Q24" s="25"/>
      <c r="R24" s="25"/>
      <c r="S24" s="25"/>
      <c r="T24" s="25"/>
      <c r="U24" s="25"/>
      <c r="V24" s="25"/>
      <c r="W24" s="25"/>
      <c r="X24" s="25"/>
      <c r="Y24" s="25"/>
      <c r="Z24" s="25"/>
    </row>
    <row r="25" ht="30.75" customHeight="1" spans="1:26">
      <c r="A25" s="25"/>
      <c r="B25" s="511" t="s">
        <v>1439</v>
      </c>
      <c r="C25" s="41"/>
      <c r="D25" s="41"/>
      <c r="E25" s="61"/>
      <c r="F25" s="145"/>
      <c r="G25" s="145"/>
      <c r="H25" s="145"/>
      <c r="I25" s="25"/>
      <c r="J25" s="25"/>
      <c r="K25" s="25"/>
      <c r="L25" s="25"/>
      <c r="M25" s="25"/>
      <c r="N25" s="25"/>
      <c r="O25" s="25"/>
      <c r="P25" s="25"/>
      <c r="Q25" s="25"/>
      <c r="R25" s="25"/>
      <c r="S25" s="25"/>
      <c r="T25" s="25"/>
      <c r="U25" s="25"/>
      <c r="V25" s="25"/>
      <c r="W25" s="25"/>
      <c r="X25" s="25"/>
      <c r="Y25" s="25"/>
      <c r="Z25" s="25"/>
    </row>
    <row r="26" ht="17.25" spans="1:26">
      <c r="A26" s="25"/>
      <c r="B26" s="805" t="s">
        <v>423</v>
      </c>
      <c r="C26" s="551"/>
      <c r="D26" s="551"/>
      <c r="E26" s="63"/>
      <c r="F26" s="145"/>
      <c r="G26" s="145"/>
      <c r="H26" s="145"/>
      <c r="I26" s="25"/>
      <c r="J26" s="25"/>
      <c r="K26" s="25"/>
      <c r="L26" s="25"/>
      <c r="M26" s="25"/>
      <c r="N26" s="25"/>
      <c r="O26" s="25"/>
      <c r="P26" s="25"/>
      <c r="Q26" s="25"/>
      <c r="R26" s="25"/>
      <c r="S26" s="25"/>
      <c r="T26" s="25"/>
      <c r="U26" s="25"/>
      <c r="V26" s="25"/>
      <c r="W26" s="25"/>
      <c r="X26" s="25"/>
      <c r="Y26" s="25"/>
      <c r="Z26" s="25"/>
    </row>
    <row r="27" ht="17.25" spans="1:26">
      <c r="A27" s="25"/>
      <c r="B27" s="552" t="s">
        <v>1440</v>
      </c>
      <c r="C27" s="60"/>
      <c r="D27" s="60"/>
      <c r="E27" s="64"/>
      <c r="F27" s="145"/>
      <c r="G27" s="145"/>
      <c r="H27" s="145"/>
      <c r="I27" s="25"/>
      <c r="J27" s="25"/>
      <c r="K27" s="25"/>
      <c r="L27" s="25"/>
      <c r="M27" s="25"/>
      <c r="N27" s="25"/>
      <c r="O27" s="25"/>
      <c r="P27" s="25"/>
      <c r="Q27" s="25"/>
      <c r="R27" s="25"/>
      <c r="S27" s="25"/>
      <c r="T27" s="25"/>
      <c r="U27" s="25"/>
      <c r="V27" s="25"/>
      <c r="W27" s="25"/>
      <c r="X27" s="25"/>
      <c r="Y27" s="25"/>
      <c r="Z27" s="25"/>
    </row>
    <row r="28" ht="17.25" spans="1:26">
      <c r="A28" s="25"/>
      <c r="B28" s="553" t="s">
        <v>1441</v>
      </c>
      <c r="C28" s="60"/>
      <c r="D28" s="60"/>
      <c r="E28" s="64"/>
      <c r="F28" s="145"/>
      <c r="G28" s="145"/>
      <c r="H28" s="145"/>
      <c r="I28" s="25"/>
      <c r="J28" s="25"/>
      <c r="K28" s="25"/>
      <c r="L28" s="25"/>
      <c r="M28" s="25"/>
      <c r="N28" s="25"/>
      <c r="O28" s="25"/>
      <c r="P28" s="25"/>
      <c r="Q28" s="25"/>
      <c r="R28" s="25"/>
      <c r="S28" s="25"/>
      <c r="T28" s="25"/>
      <c r="U28" s="25"/>
      <c r="V28" s="25"/>
      <c r="W28" s="25"/>
      <c r="X28" s="25"/>
      <c r="Y28" s="25"/>
      <c r="Z28" s="25"/>
    </row>
    <row r="29" ht="17.25" spans="1:26">
      <c r="A29" s="25"/>
      <c r="B29" s="552" t="s">
        <v>1442</v>
      </c>
      <c r="C29" s="60"/>
      <c r="D29" s="60"/>
      <c r="E29" s="64"/>
      <c r="F29" s="145"/>
      <c r="G29" s="145"/>
      <c r="H29" s="145"/>
      <c r="I29" s="25"/>
      <c r="J29" s="25"/>
      <c r="K29" s="25"/>
      <c r="L29" s="25"/>
      <c r="M29" s="25"/>
      <c r="N29" s="25"/>
      <c r="O29" s="25"/>
      <c r="P29" s="25"/>
      <c r="Q29" s="25"/>
      <c r="R29" s="25"/>
      <c r="S29" s="25"/>
      <c r="T29" s="25"/>
      <c r="U29" s="25"/>
      <c r="V29" s="25"/>
      <c r="W29" s="25"/>
      <c r="X29" s="25"/>
      <c r="Y29" s="25"/>
      <c r="Z29" s="25"/>
    </row>
    <row r="30" ht="17.25" spans="1:26">
      <c r="A30" s="25"/>
      <c r="B30" s="553" t="s">
        <v>1443</v>
      </c>
      <c r="C30" s="60"/>
      <c r="D30" s="60"/>
      <c r="E30" s="64"/>
      <c r="F30" s="145"/>
      <c r="G30" s="145"/>
      <c r="H30" s="145"/>
      <c r="I30" s="25"/>
      <c r="J30" s="25"/>
      <c r="K30" s="25"/>
      <c r="L30" s="25"/>
      <c r="M30" s="25"/>
      <c r="N30" s="25"/>
      <c r="O30" s="25"/>
      <c r="P30" s="25"/>
      <c r="Q30" s="25"/>
      <c r="R30" s="25"/>
      <c r="S30" s="25"/>
      <c r="T30" s="25"/>
      <c r="U30" s="25"/>
      <c r="V30" s="25"/>
      <c r="W30" s="25"/>
      <c r="X30" s="25"/>
      <c r="Y30" s="25"/>
      <c r="Z30" s="25"/>
    </row>
    <row r="31" ht="17.25" spans="1:26">
      <c r="A31" s="25"/>
      <c r="B31" s="552" t="s">
        <v>1444</v>
      </c>
      <c r="C31" s="60"/>
      <c r="D31" s="60"/>
      <c r="E31" s="64"/>
      <c r="F31" s="145"/>
      <c r="G31" s="145"/>
      <c r="H31" s="145"/>
      <c r="I31" s="25"/>
      <c r="J31" s="25"/>
      <c r="K31" s="25"/>
      <c r="L31" s="25"/>
      <c r="M31" s="25"/>
      <c r="N31" s="25"/>
      <c r="O31" s="25"/>
      <c r="P31" s="25"/>
      <c r="Q31" s="25"/>
      <c r="R31" s="25"/>
      <c r="S31" s="25"/>
      <c r="T31" s="25"/>
      <c r="U31" s="25"/>
      <c r="V31" s="25"/>
      <c r="W31" s="25"/>
      <c r="X31" s="25"/>
      <c r="Y31" s="25"/>
      <c r="Z31" s="25"/>
    </row>
    <row r="32" ht="17.25" spans="1:26">
      <c r="A32" s="25"/>
      <c r="B32" s="553" t="s">
        <v>1445</v>
      </c>
      <c r="C32" s="60"/>
      <c r="D32" s="60"/>
      <c r="E32" s="64"/>
      <c r="F32" s="145"/>
      <c r="G32" s="145"/>
      <c r="H32" s="145"/>
      <c r="I32" s="25"/>
      <c r="J32" s="25"/>
      <c r="K32" s="25"/>
      <c r="L32" s="25"/>
      <c r="M32" s="25"/>
      <c r="N32" s="25"/>
      <c r="O32" s="25"/>
      <c r="P32" s="25"/>
      <c r="Q32" s="25"/>
      <c r="R32" s="25"/>
      <c r="S32" s="25"/>
      <c r="T32" s="25"/>
      <c r="U32" s="25"/>
      <c r="V32" s="25"/>
      <c r="W32" s="25"/>
      <c r="X32" s="25"/>
      <c r="Y32" s="25"/>
      <c r="Z32" s="25"/>
    </row>
    <row r="33" ht="13.5" spans="1:26">
      <c r="A33" s="25"/>
      <c r="B33" s="806"/>
      <c r="C33" s="366"/>
      <c r="D33" s="366"/>
      <c r="E33" s="399"/>
      <c r="F33" s="145"/>
      <c r="G33" s="145"/>
      <c r="H33" s="145"/>
      <c r="I33" s="25"/>
      <c r="J33" s="25"/>
      <c r="K33" s="25"/>
      <c r="L33" s="25"/>
      <c r="M33" s="25"/>
      <c r="N33" s="25"/>
      <c r="O33" s="25"/>
      <c r="P33" s="25"/>
      <c r="Q33" s="25"/>
      <c r="R33" s="25"/>
      <c r="S33" s="25"/>
      <c r="T33" s="25"/>
      <c r="U33" s="25"/>
      <c r="V33" s="25"/>
      <c r="W33" s="25"/>
      <c r="X33" s="25"/>
      <c r="Y33" s="25"/>
      <c r="Z33" s="25"/>
    </row>
    <row r="34" ht="17.25" spans="1:26">
      <c r="A34" s="25"/>
      <c r="B34" s="807" t="s">
        <v>439</v>
      </c>
      <c r="C34" s="551"/>
      <c r="D34" s="551"/>
      <c r="E34" s="63"/>
      <c r="F34" s="145"/>
      <c r="G34" s="145"/>
      <c r="H34" s="145"/>
      <c r="I34" s="25"/>
      <c r="J34" s="25"/>
      <c r="K34" s="25"/>
      <c r="L34" s="25"/>
      <c r="M34" s="25"/>
      <c r="N34" s="25"/>
      <c r="O34" s="25"/>
      <c r="P34" s="25"/>
      <c r="Q34" s="25"/>
      <c r="R34" s="25"/>
      <c r="S34" s="25"/>
      <c r="T34" s="25"/>
      <c r="U34" s="25"/>
      <c r="V34" s="25"/>
      <c r="W34" s="25"/>
      <c r="X34" s="25"/>
      <c r="Y34" s="25"/>
      <c r="Z34" s="25"/>
    </row>
    <row r="35" ht="17.25" spans="1:26">
      <c r="A35" s="25"/>
      <c r="B35" s="553" t="s">
        <v>1446</v>
      </c>
      <c r="C35" s="60"/>
      <c r="D35" s="60"/>
      <c r="E35" s="64"/>
      <c r="F35" s="145"/>
      <c r="G35" s="145"/>
      <c r="H35" s="145"/>
      <c r="I35" s="25"/>
      <c r="J35" s="25"/>
      <c r="K35" s="25"/>
      <c r="L35" s="25"/>
      <c r="M35" s="25"/>
      <c r="N35" s="25"/>
      <c r="O35" s="25"/>
      <c r="P35" s="25"/>
      <c r="Q35" s="25"/>
      <c r="R35" s="25"/>
      <c r="S35" s="25"/>
      <c r="T35" s="25"/>
      <c r="U35" s="25"/>
      <c r="V35" s="25"/>
      <c r="W35" s="25"/>
      <c r="X35" s="25"/>
      <c r="Y35" s="25"/>
      <c r="Z35" s="25"/>
    </row>
    <row r="36" ht="17.25" spans="1:26">
      <c r="A36" s="25"/>
      <c r="B36" s="552" t="s">
        <v>1447</v>
      </c>
      <c r="C36" s="60"/>
      <c r="D36" s="60"/>
      <c r="E36" s="64"/>
      <c r="F36" s="145"/>
      <c r="G36" s="145"/>
      <c r="H36" s="145"/>
      <c r="I36" s="25"/>
      <c r="J36" s="25"/>
      <c r="K36" s="25"/>
      <c r="L36" s="25"/>
      <c r="M36" s="25"/>
      <c r="N36" s="25"/>
      <c r="O36" s="25"/>
      <c r="P36" s="25"/>
      <c r="Q36" s="25"/>
      <c r="R36" s="25"/>
      <c r="S36" s="25"/>
      <c r="T36" s="25"/>
      <c r="U36" s="25"/>
      <c r="V36" s="25"/>
      <c r="W36" s="25"/>
      <c r="X36" s="25"/>
      <c r="Y36" s="25"/>
      <c r="Z36" s="25"/>
    </row>
    <row r="37" ht="17.25" spans="1:26">
      <c r="A37" s="25"/>
      <c r="B37" s="553" t="s">
        <v>1448</v>
      </c>
      <c r="C37" s="60"/>
      <c r="D37" s="60"/>
      <c r="E37" s="64"/>
      <c r="F37" s="145"/>
      <c r="G37" s="145"/>
      <c r="H37" s="145"/>
      <c r="I37" s="25"/>
      <c r="J37" s="25"/>
      <c r="K37" s="25"/>
      <c r="L37" s="25"/>
      <c r="M37" s="25"/>
      <c r="N37" s="25"/>
      <c r="O37" s="25"/>
      <c r="P37" s="25"/>
      <c r="Q37" s="25"/>
      <c r="R37" s="25"/>
      <c r="S37" s="25"/>
      <c r="T37" s="25"/>
      <c r="U37" s="25"/>
      <c r="V37" s="25"/>
      <c r="W37" s="25"/>
      <c r="X37" s="25"/>
      <c r="Y37" s="25"/>
      <c r="Z37" s="25"/>
    </row>
    <row r="38" ht="13.5" spans="1:26">
      <c r="A38" s="25"/>
      <c r="B38" s="806"/>
      <c r="C38" s="366"/>
      <c r="D38" s="366"/>
      <c r="E38" s="399"/>
      <c r="F38" s="145"/>
      <c r="G38" s="145"/>
      <c r="H38" s="145"/>
      <c r="I38" s="25"/>
      <c r="J38" s="25"/>
      <c r="K38" s="25"/>
      <c r="L38" s="25"/>
      <c r="M38" s="25"/>
      <c r="N38" s="25"/>
      <c r="O38" s="25"/>
      <c r="P38" s="25"/>
      <c r="Q38" s="25"/>
      <c r="R38" s="25"/>
      <c r="S38" s="25"/>
      <c r="T38" s="25"/>
      <c r="U38" s="25"/>
      <c r="V38" s="25"/>
      <c r="W38" s="25"/>
      <c r="X38" s="25"/>
      <c r="Y38" s="25"/>
      <c r="Z38" s="25"/>
    </row>
    <row r="39" ht="17.25" spans="1:26">
      <c r="A39" s="25"/>
      <c r="B39" s="808" t="s">
        <v>446</v>
      </c>
      <c r="C39" s="551"/>
      <c r="D39" s="551"/>
      <c r="E39" s="63"/>
      <c r="F39" s="145"/>
      <c r="G39" s="145"/>
      <c r="H39" s="145"/>
      <c r="I39" s="25"/>
      <c r="J39" s="25"/>
      <c r="K39" s="25"/>
      <c r="L39" s="25"/>
      <c r="M39" s="25"/>
      <c r="N39" s="25"/>
      <c r="O39" s="25"/>
      <c r="P39" s="25"/>
      <c r="Q39" s="25"/>
      <c r="R39" s="25"/>
      <c r="S39" s="25"/>
      <c r="T39" s="25"/>
      <c r="U39" s="25"/>
      <c r="V39" s="25"/>
      <c r="W39" s="25"/>
      <c r="X39" s="25"/>
      <c r="Y39" s="25"/>
      <c r="Z39" s="25"/>
    </row>
    <row r="40" ht="17.25" spans="1:26">
      <c r="A40" s="25"/>
      <c r="B40" s="553" t="s">
        <v>1449</v>
      </c>
      <c r="C40" s="60"/>
      <c r="D40" s="60"/>
      <c r="E40" s="64"/>
      <c r="F40" s="145"/>
      <c r="G40" s="145"/>
      <c r="H40" s="145"/>
      <c r="I40" s="25"/>
      <c r="J40" s="25"/>
      <c r="K40" s="25"/>
      <c r="L40" s="25"/>
      <c r="M40" s="25"/>
      <c r="N40" s="25"/>
      <c r="O40" s="25"/>
      <c r="P40" s="25"/>
      <c r="Q40" s="25"/>
      <c r="R40" s="25"/>
      <c r="S40" s="25"/>
      <c r="T40" s="25"/>
      <c r="U40" s="25"/>
      <c r="V40" s="25"/>
      <c r="W40" s="25"/>
      <c r="X40" s="25"/>
      <c r="Y40" s="25"/>
      <c r="Z40" s="25"/>
    </row>
    <row r="41" ht="17.25" spans="1:26">
      <c r="A41" s="25"/>
      <c r="B41" s="552" t="s">
        <v>1450</v>
      </c>
      <c r="C41" s="60"/>
      <c r="D41" s="60"/>
      <c r="E41" s="64"/>
      <c r="F41" s="145"/>
      <c r="G41" s="145"/>
      <c r="H41" s="145"/>
      <c r="I41" s="25"/>
      <c r="J41" s="25"/>
      <c r="K41" s="25"/>
      <c r="L41" s="25"/>
      <c r="M41" s="25"/>
      <c r="N41" s="25"/>
      <c r="O41" s="25"/>
      <c r="P41" s="25"/>
      <c r="Q41" s="25"/>
      <c r="R41" s="25"/>
      <c r="S41" s="25"/>
      <c r="T41" s="25"/>
      <c r="U41" s="25"/>
      <c r="V41" s="25"/>
      <c r="W41" s="25"/>
      <c r="X41" s="25"/>
      <c r="Y41" s="25"/>
      <c r="Z41" s="25"/>
    </row>
    <row r="42" ht="17.25" spans="1:26">
      <c r="A42" s="25"/>
      <c r="B42" s="553" t="s">
        <v>1451</v>
      </c>
      <c r="C42" s="60"/>
      <c r="D42" s="60"/>
      <c r="E42" s="64"/>
      <c r="F42" s="145"/>
      <c r="G42" s="145"/>
      <c r="H42" s="145"/>
      <c r="I42" s="25"/>
      <c r="J42" s="25"/>
      <c r="K42" s="25"/>
      <c r="L42" s="25"/>
      <c r="M42" s="25"/>
      <c r="N42" s="25"/>
      <c r="O42" s="25"/>
      <c r="P42" s="25"/>
      <c r="Q42" s="25"/>
      <c r="R42" s="25"/>
      <c r="S42" s="25"/>
      <c r="T42" s="25"/>
      <c r="U42" s="25"/>
      <c r="V42" s="25"/>
      <c r="W42" s="25"/>
      <c r="X42" s="25"/>
      <c r="Y42" s="25"/>
      <c r="Z42" s="25"/>
    </row>
    <row r="43" ht="13.5"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27" customHeight="1" spans="1:26">
      <c r="A45" s="25"/>
      <c r="B45" s="809" t="s">
        <v>1452</v>
      </c>
      <c r="C45" s="41"/>
      <c r="D45" s="41"/>
      <c r="E45" s="41"/>
      <c r="F45" s="41"/>
      <c r="G45" s="41"/>
      <c r="H45" s="61"/>
      <c r="I45" s="25"/>
      <c r="J45" s="25"/>
      <c r="K45" s="25"/>
      <c r="L45" s="25"/>
      <c r="M45" s="25"/>
      <c r="N45" s="25"/>
      <c r="O45" s="25"/>
      <c r="P45" s="25"/>
      <c r="Q45" s="25"/>
      <c r="R45" s="25"/>
      <c r="S45" s="25"/>
      <c r="T45" s="25"/>
      <c r="U45" s="25"/>
      <c r="V45" s="25"/>
      <c r="W45" s="25"/>
      <c r="X45" s="25"/>
      <c r="Y45" s="25"/>
      <c r="Z45" s="25"/>
    </row>
    <row r="46" ht="27" customHeight="1" spans="1:26">
      <c r="A46" s="25"/>
      <c r="B46" s="810" t="s">
        <v>362</v>
      </c>
      <c r="C46" s="810" t="s">
        <v>1453</v>
      </c>
      <c r="D46" s="810" t="s">
        <v>363</v>
      </c>
      <c r="E46" s="810" t="s">
        <v>1454</v>
      </c>
      <c r="F46" s="810" t="s">
        <v>1385</v>
      </c>
      <c r="G46" s="810" t="s">
        <v>368</v>
      </c>
      <c r="H46" s="810" t="s">
        <v>1455</v>
      </c>
      <c r="I46" s="25"/>
      <c r="J46" s="25"/>
      <c r="K46" s="25"/>
      <c r="L46" s="25"/>
      <c r="M46" s="25"/>
      <c r="N46" s="25"/>
      <c r="O46" s="25"/>
      <c r="P46" s="25"/>
      <c r="Q46" s="25"/>
      <c r="R46" s="25"/>
      <c r="S46" s="25"/>
      <c r="T46" s="25"/>
      <c r="U46" s="25"/>
      <c r="V46" s="25"/>
      <c r="W46" s="25"/>
      <c r="X46" s="25"/>
      <c r="Y46" s="25"/>
      <c r="Z46" s="25"/>
    </row>
    <row r="47" ht="33" spans="1:26">
      <c r="A47" s="25"/>
      <c r="B47" s="811" t="s">
        <v>1456</v>
      </c>
      <c r="C47" s="812" t="s">
        <v>1457</v>
      </c>
      <c r="D47" s="812" t="s">
        <v>1458</v>
      </c>
      <c r="E47" s="818">
        <v>95499</v>
      </c>
      <c r="F47" s="812" t="s">
        <v>1459</v>
      </c>
      <c r="G47" s="819" t="s">
        <v>1460</v>
      </c>
      <c r="H47" s="811" t="s">
        <v>1461</v>
      </c>
      <c r="I47" s="25"/>
      <c r="J47" s="25"/>
      <c r="K47" s="25"/>
      <c r="L47" s="25"/>
      <c r="M47" s="25"/>
      <c r="N47" s="25"/>
      <c r="O47" s="25"/>
      <c r="P47" s="25"/>
      <c r="Q47" s="25"/>
      <c r="R47" s="25"/>
      <c r="S47" s="25"/>
      <c r="T47" s="25"/>
      <c r="U47" s="25"/>
      <c r="V47" s="25"/>
      <c r="W47" s="25"/>
      <c r="X47" s="25"/>
      <c r="Y47" s="25"/>
      <c r="Z47" s="25"/>
    </row>
    <row r="48" ht="17.25" spans="1:26">
      <c r="A48" s="25"/>
      <c r="B48" s="370" t="s">
        <v>1462</v>
      </c>
      <c r="C48" s="391">
        <v>82580</v>
      </c>
      <c r="D48" s="391">
        <v>80426</v>
      </c>
      <c r="E48" s="391">
        <v>74102</v>
      </c>
      <c r="F48" s="30" t="s">
        <v>1463</v>
      </c>
      <c r="G48" s="45" t="s">
        <v>1464</v>
      </c>
      <c r="H48" s="370" t="s">
        <v>1465</v>
      </c>
      <c r="I48" s="25"/>
      <c r="J48" s="25"/>
      <c r="K48" s="25"/>
      <c r="L48" s="25"/>
      <c r="M48" s="25"/>
      <c r="N48" s="25"/>
      <c r="O48" s="25"/>
      <c r="P48" s="25"/>
      <c r="Q48" s="25"/>
      <c r="R48" s="25"/>
      <c r="S48" s="25"/>
      <c r="T48" s="25"/>
      <c r="U48" s="25"/>
      <c r="V48" s="25"/>
      <c r="W48" s="25"/>
      <c r="X48" s="25"/>
      <c r="Y48" s="25"/>
      <c r="Z48" s="25"/>
    </row>
    <row r="49" ht="33" spans="1:26">
      <c r="A49" s="25"/>
      <c r="B49" s="813" t="s">
        <v>1466</v>
      </c>
      <c r="C49" s="814">
        <v>866</v>
      </c>
      <c r="D49" s="814">
        <v>875</v>
      </c>
      <c r="E49" s="814">
        <v>808</v>
      </c>
      <c r="F49" s="814" t="s">
        <v>1467</v>
      </c>
      <c r="G49" s="820" t="s">
        <v>1468</v>
      </c>
      <c r="H49" s="813" t="s">
        <v>1469</v>
      </c>
      <c r="I49" s="25"/>
      <c r="J49" s="25"/>
      <c r="K49" s="25"/>
      <c r="L49" s="25"/>
      <c r="M49" s="25"/>
      <c r="N49" s="25"/>
      <c r="O49" s="25"/>
      <c r="P49" s="25"/>
      <c r="Q49" s="25"/>
      <c r="R49" s="25"/>
      <c r="S49" s="25"/>
      <c r="T49" s="25"/>
      <c r="U49" s="25"/>
      <c r="V49" s="25"/>
      <c r="W49" s="25"/>
      <c r="X49" s="25"/>
      <c r="Y49" s="25"/>
      <c r="Z49" s="25"/>
    </row>
    <row r="50" ht="33" spans="1:26">
      <c r="A50" s="25"/>
      <c r="B50" s="370" t="s">
        <v>1470</v>
      </c>
      <c r="C50" s="30">
        <v>3.26</v>
      </c>
      <c r="D50" s="30">
        <v>3.38</v>
      </c>
      <c r="E50" s="30">
        <v>3.34</v>
      </c>
      <c r="F50" s="30" t="s">
        <v>1471</v>
      </c>
      <c r="G50" s="45" t="s">
        <v>1472</v>
      </c>
      <c r="H50" s="370" t="s">
        <v>1473</v>
      </c>
      <c r="I50" s="25"/>
      <c r="J50" s="25"/>
      <c r="K50" s="25"/>
      <c r="L50" s="25"/>
      <c r="M50" s="25"/>
      <c r="N50" s="25"/>
      <c r="O50" s="25"/>
      <c r="P50" s="25"/>
      <c r="Q50" s="25"/>
      <c r="R50" s="25"/>
      <c r="S50" s="25"/>
      <c r="T50" s="25"/>
      <c r="U50" s="25"/>
      <c r="V50" s="25"/>
      <c r="W50" s="25"/>
      <c r="X50" s="25"/>
      <c r="Y50" s="25"/>
      <c r="Z50" s="25"/>
    </row>
    <row r="51" ht="17.25" spans="1:26">
      <c r="A51" s="25"/>
      <c r="B51" s="813" t="s">
        <v>1474</v>
      </c>
      <c r="C51" s="814">
        <v>113</v>
      </c>
      <c r="D51" s="814">
        <v>41</v>
      </c>
      <c r="E51" s="814">
        <v>199</v>
      </c>
      <c r="F51" s="814" t="s">
        <v>1475</v>
      </c>
      <c r="G51" s="820" t="s">
        <v>1476</v>
      </c>
      <c r="H51" s="813" t="s">
        <v>1477</v>
      </c>
      <c r="I51" s="25"/>
      <c r="J51" s="25"/>
      <c r="K51" s="25"/>
      <c r="L51" s="25"/>
      <c r="M51" s="25"/>
      <c r="N51" s="25"/>
      <c r="O51" s="25"/>
      <c r="P51" s="25"/>
      <c r="Q51" s="25"/>
      <c r="R51" s="25"/>
      <c r="S51" s="25"/>
      <c r="T51" s="25"/>
      <c r="U51" s="25"/>
      <c r="V51" s="25"/>
      <c r="W51" s="25"/>
      <c r="X51" s="25"/>
      <c r="Y51" s="25"/>
      <c r="Z51" s="25"/>
    </row>
    <row r="52" ht="17.25" spans="1:26">
      <c r="A52" s="25"/>
      <c r="B52" s="370" t="s">
        <v>1478</v>
      </c>
      <c r="C52" s="30">
        <v>294</v>
      </c>
      <c r="D52" s="30">
        <v>288</v>
      </c>
      <c r="E52" s="30">
        <v>202</v>
      </c>
      <c r="F52" s="30" t="s">
        <v>1479</v>
      </c>
      <c r="G52" s="45" t="s">
        <v>465</v>
      </c>
      <c r="H52" s="370" t="s">
        <v>1480</v>
      </c>
      <c r="I52" s="25"/>
      <c r="J52" s="25"/>
      <c r="K52" s="25"/>
      <c r="L52" s="25"/>
      <c r="M52" s="25"/>
      <c r="N52" s="25"/>
      <c r="O52" s="25"/>
      <c r="P52" s="25"/>
      <c r="Q52" s="25"/>
      <c r="R52" s="25"/>
      <c r="S52" s="25"/>
      <c r="T52" s="25"/>
      <c r="U52" s="25"/>
      <c r="V52" s="25"/>
      <c r="W52" s="25"/>
      <c r="X52" s="25"/>
      <c r="Y52" s="25"/>
      <c r="Z52" s="25"/>
    </row>
    <row r="53" ht="33" spans="1:26">
      <c r="A53" s="25"/>
      <c r="B53" s="813" t="s">
        <v>1481</v>
      </c>
      <c r="C53" s="814">
        <v>1</v>
      </c>
      <c r="D53" s="814">
        <v>0.98</v>
      </c>
      <c r="E53" s="814">
        <v>0.73</v>
      </c>
      <c r="F53" s="814" t="s">
        <v>1482</v>
      </c>
      <c r="G53" s="820" t="s">
        <v>1483</v>
      </c>
      <c r="H53" s="813" t="s">
        <v>1484</v>
      </c>
      <c r="I53" s="25"/>
      <c r="J53" s="25"/>
      <c r="K53" s="25"/>
      <c r="L53" s="25"/>
      <c r="M53" s="25"/>
      <c r="N53" s="25"/>
      <c r="O53" s="25"/>
      <c r="P53" s="25"/>
      <c r="Q53" s="25"/>
      <c r="R53" s="25"/>
      <c r="S53" s="25"/>
      <c r="T53" s="25"/>
      <c r="U53" s="25"/>
      <c r="V53" s="25"/>
      <c r="W53" s="25"/>
      <c r="X53" s="25"/>
      <c r="Y53" s="25"/>
      <c r="Z53" s="25"/>
    </row>
    <row r="54" ht="33" spans="1:26">
      <c r="A54" s="25"/>
      <c r="B54" s="370" t="s">
        <v>1120</v>
      </c>
      <c r="C54" s="30">
        <v>12.9</v>
      </c>
      <c r="D54" s="30">
        <v>12.13</v>
      </c>
      <c r="E54" s="30">
        <v>11.61</v>
      </c>
      <c r="F54" s="30" t="s">
        <v>1485</v>
      </c>
      <c r="G54" s="45" t="s">
        <v>1486</v>
      </c>
      <c r="H54" s="370" t="s">
        <v>1487</v>
      </c>
      <c r="I54" s="25"/>
      <c r="J54" s="25"/>
      <c r="K54" s="25"/>
      <c r="L54" s="25"/>
      <c r="M54" s="25"/>
      <c r="N54" s="25"/>
      <c r="O54" s="25"/>
      <c r="P54" s="25"/>
      <c r="Q54" s="25"/>
      <c r="R54" s="25"/>
      <c r="S54" s="25"/>
      <c r="T54" s="25"/>
      <c r="U54" s="25"/>
      <c r="V54" s="25"/>
      <c r="W54" s="25"/>
      <c r="X54" s="25"/>
      <c r="Y54" s="25"/>
      <c r="Z54" s="25"/>
    </row>
    <row r="55" ht="33" spans="1:26">
      <c r="A55" s="25"/>
      <c r="B55" s="813" t="s">
        <v>1326</v>
      </c>
      <c r="C55" s="814">
        <v>18.11</v>
      </c>
      <c r="D55" s="814">
        <v>19.91</v>
      </c>
      <c r="E55" s="814">
        <v>16.49</v>
      </c>
      <c r="F55" s="814" t="s">
        <v>1488</v>
      </c>
      <c r="G55" s="820" t="s">
        <v>1489</v>
      </c>
      <c r="H55" s="813" t="s">
        <v>1490</v>
      </c>
      <c r="I55" s="25"/>
      <c r="J55" s="25"/>
      <c r="K55" s="25"/>
      <c r="L55" s="25"/>
      <c r="M55" s="25"/>
      <c r="N55" s="25"/>
      <c r="O55" s="25"/>
      <c r="P55" s="25"/>
      <c r="Q55" s="25"/>
      <c r="R55" s="25"/>
      <c r="S55" s="25"/>
      <c r="T55" s="25"/>
      <c r="U55" s="25"/>
      <c r="V55" s="25"/>
      <c r="W55" s="25"/>
      <c r="X55" s="25"/>
      <c r="Y55" s="25"/>
      <c r="Z55" s="25"/>
    </row>
    <row r="56" ht="33" spans="1:26">
      <c r="A56" s="25"/>
      <c r="B56" s="370" t="s">
        <v>1491</v>
      </c>
      <c r="C56" s="30">
        <v>4.5</v>
      </c>
      <c r="D56" s="30">
        <v>4.5</v>
      </c>
      <c r="E56" s="30">
        <v>5.13</v>
      </c>
      <c r="F56" s="30" t="s">
        <v>1492</v>
      </c>
      <c r="G56" s="45" t="s">
        <v>1493</v>
      </c>
      <c r="H56" s="370" t="s">
        <v>1494</v>
      </c>
      <c r="I56" s="25"/>
      <c r="J56" s="25"/>
      <c r="K56" s="25"/>
      <c r="L56" s="25"/>
      <c r="M56" s="25"/>
      <c r="N56" s="25"/>
      <c r="O56" s="25"/>
      <c r="P56" s="25"/>
      <c r="Q56" s="25"/>
      <c r="R56" s="25"/>
      <c r="S56" s="25"/>
      <c r="T56" s="25"/>
      <c r="U56" s="25"/>
      <c r="V56" s="25"/>
      <c r="W56" s="25"/>
      <c r="X56" s="25"/>
      <c r="Y56" s="25"/>
      <c r="Z56" s="25"/>
    </row>
    <row r="57" ht="33" spans="1:26">
      <c r="A57" s="25"/>
      <c r="B57" s="813" t="s">
        <v>1495</v>
      </c>
      <c r="C57" s="814">
        <v>1.44</v>
      </c>
      <c r="D57" s="814">
        <v>1.46</v>
      </c>
      <c r="E57" s="814">
        <v>1.85</v>
      </c>
      <c r="F57" s="814" t="s">
        <v>1496</v>
      </c>
      <c r="G57" s="820" t="s">
        <v>1497</v>
      </c>
      <c r="H57" s="813" t="s">
        <v>1498</v>
      </c>
      <c r="I57" s="25"/>
      <c r="J57" s="25"/>
      <c r="K57" s="25"/>
      <c r="L57" s="25"/>
      <c r="M57" s="25"/>
      <c r="N57" s="25"/>
      <c r="O57" s="25"/>
      <c r="P57" s="25"/>
      <c r="Q57" s="25"/>
      <c r="R57" s="25"/>
      <c r="S57" s="25"/>
      <c r="T57" s="25"/>
      <c r="U57" s="25"/>
      <c r="V57" s="25"/>
      <c r="W57" s="25"/>
      <c r="X57" s="25"/>
      <c r="Y57" s="25"/>
      <c r="Z57" s="25"/>
    </row>
    <row r="58" ht="33" spans="1:26">
      <c r="A58" s="25"/>
      <c r="B58" s="370" t="s">
        <v>470</v>
      </c>
      <c r="C58" s="30">
        <v>60.57</v>
      </c>
      <c r="D58" s="30">
        <v>64.48</v>
      </c>
      <c r="E58" s="30">
        <v>58.07</v>
      </c>
      <c r="F58" s="30" t="s">
        <v>1499</v>
      </c>
      <c r="G58" s="45" t="s">
        <v>1500</v>
      </c>
      <c r="H58" s="370" t="s">
        <v>1501</v>
      </c>
      <c r="I58" s="25"/>
      <c r="J58" s="25"/>
      <c r="K58" s="25"/>
      <c r="L58" s="25"/>
      <c r="M58" s="25"/>
      <c r="N58" s="25"/>
      <c r="O58" s="25"/>
      <c r="P58" s="25"/>
      <c r="Q58" s="25"/>
      <c r="R58" s="25"/>
      <c r="S58" s="25"/>
      <c r="T58" s="25"/>
      <c r="U58" s="25"/>
      <c r="V58" s="25"/>
      <c r="W58" s="25"/>
      <c r="X58" s="25"/>
      <c r="Y58" s="25"/>
      <c r="Z58" s="25"/>
    </row>
    <row r="59" ht="33" spans="1:26">
      <c r="A59" s="25"/>
      <c r="B59" s="813" t="s">
        <v>472</v>
      </c>
      <c r="C59" s="814">
        <v>0.7</v>
      </c>
      <c r="D59" s="814">
        <v>0.65</v>
      </c>
      <c r="E59" s="814">
        <v>1.2</v>
      </c>
      <c r="F59" s="814" t="s">
        <v>1502</v>
      </c>
      <c r="G59" s="820" t="s">
        <v>1503</v>
      </c>
      <c r="H59" s="813" t="s">
        <v>1504</v>
      </c>
      <c r="I59" s="25"/>
      <c r="J59" s="25"/>
      <c r="K59" s="25"/>
      <c r="L59" s="25"/>
      <c r="M59" s="25"/>
      <c r="N59" s="25"/>
      <c r="O59" s="25"/>
      <c r="P59" s="25"/>
      <c r="Q59" s="25"/>
      <c r="R59" s="25"/>
      <c r="S59" s="25"/>
      <c r="T59" s="25"/>
      <c r="U59" s="25"/>
      <c r="V59" s="25"/>
      <c r="W59" s="25"/>
      <c r="X59" s="25"/>
      <c r="Y59" s="25"/>
      <c r="Z59" s="25"/>
    </row>
    <row r="60" ht="17.25" spans="1:26">
      <c r="A60" s="25"/>
      <c r="B60" s="370" t="s">
        <v>1505</v>
      </c>
      <c r="C60" s="30">
        <v>79.75</v>
      </c>
      <c r="D60" s="30">
        <v>78.89</v>
      </c>
      <c r="E60" s="30">
        <v>77.6</v>
      </c>
      <c r="F60" s="30" t="s">
        <v>1506</v>
      </c>
      <c r="G60" s="45" t="s">
        <v>1507</v>
      </c>
      <c r="H60" s="370" t="s">
        <v>1508</v>
      </c>
      <c r="I60" s="25"/>
      <c r="J60" s="25"/>
      <c r="K60" s="25"/>
      <c r="L60" s="25"/>
      <c r="M60" s="25"/>
      <c r="N60" s="25"/>
      <c r="O60" s="25"/>
      <c r="P60" s="25"/>
      <c r="Q60" s="25"/>
      <c r="R60" s="25"/>
      <c r="S60" s="25"/>
      <c r="T60" s="25"/>
      <c r="U60" s="25"/>
      <c r="V60" s="25"/>
      <c r="W60" s="25"/>
      <c r="X60" s="25"/>
      <c r="Y60" s="25"/>
      <c r="Z60" s="25"/>
    </row>
    <row r="61" ht="33" spans="1:26">
      <c r="A61" s="25"/>
      <c r="B61" s="813" t="s">
        <v>1509</v>
      </c>
      <c r="C61" s="814">
        <v>35</v>
      </c>
      <c r="D61" s="814">
        <v>33.7</v>
      </c>
      <c r="E61" s="814">
        <v>32.9</v>
      </c>
      <c r="F61" s="814" t="s">
        <v>1510</v>
      </c>
      <c r="G61" s="820" t="s">
        <v>1511</v>
      </c>
      <c r="H61" s="813" t="s">
        <v>1512</v>
      </c>
      <c r="I61" s="25"/>
      <c r="J61" s="25"/>
      <c r="K61" s="25"/>
      <c r="L61" s="25"/>
      <c r="M61" s="25"/>
      <c r="N61" s="25"/>
      <c r="O61" s="25"/>
      <c r="P61" s="25"/>
      <c r="Q61" s="25"/>
      <c r="R61" s="25"/>
      <c r="S61" s="25"/>
      <c r="T61" s="25"/>
      <c r="U61" s="25"/>
      <c r="V61" s="25"/>
      <c r="W61" s="25"/>
      <c r="X61" s="25"/>
      <c r="Y61" s="25"/>
      <c r="Z61" s="25"/>
    </row>
    <row r="62" ht="33" spans="1:26">
      <c r="A62" s="25"/>
      <c r="B62" s="370" t="s">
        <v>332</v>
      </c>
      <c r="C62" s="30">
        <v>26</v>
      </c>
      <c r="D62" s="30" t="s">
        <v>599</v>
      </c>
      <c r="E62" s="30" t="s">
        <v>599</v>
      </c>
      <c r="F62" s="30" t="s">
        <v>599</v>
      </c>
      <c r="G62" s="45" t="s">
        <v>1513</v>
      </c>
      <c r="H62" s="370" t="s">
        <v>1514</v>
      </c>
      <c r="I62" s="25"/>
      <c r="J62" s="25"/>
      <c r="K62" s="25"/>
      <c r="L62" s="25"/>
      <c r="M62" s="25"/>
      <c r="N62" s="25"/>
      <c r="O62" s="25"/>
      <c r="P62" s="25"/>
      <c r="Q62" s="25"/>
      <c r="R62" s="25"/>
      <c r="S62" s="25"/>
      <c r="T62" s="25"/>
      <c r="U62" s="25"/>
      <c r="V62" s="25"/>
      <c r="W62" s="25"/>
      <c r="X62" s="25"/>
      <c r="Y62" s="25"/>
      <c r="Z62" s="25"/>
    </row>
    <row r="63" ht="17.25" spans="1:26">
      <c r="A63" s="25"/>
      <c r="B63" s="813" t="s">
        <v>1317</v>
      </c>
      <c r="C63" s="814">
        <v>0.74</v>
      </c>
      <c r="D63" s="814" t="s">
        <v>599</v>
      </c>
      <c r="E63" s="814" t="s">
        <v>599</v>
      </c>
      <c r="F63" s="814" t="s">
        <v>599</v>
      </c>
      <c r="G63" s="820" t="s">
        <v>1318</v>
      </c>
      <c r="H63" s="813" t="s">
        <v>1515</v>
      </c>
      <c r="I63" s="25"/>
      <c r="J63" s="25"/>
      <c r="K63" s="25"/>
      <c r="L63" s="25"/>
      <c r="M63" s="25"/>
      <c r="N63" s="25"/>
      <c r="O63" s="25"/>
      <c r="P63" s="25"/>
      <c r="Q63" s="25"/>
      <c r="R63" s="25"/>
      <c r="S63" s="25"/>
      <c r="T63" s="25"/>
      <c r="U63" s="25"/>
      <c r="V63" s="25"/>
      <c r="W63" s="25"/>
      <c r="X63" s="25"/>
      <c r="Y63" s="25"/>
      <c r="Z63" s="25"/>
    </row>
    <row r="64" ht="49.5" spans="1:26">
      <c r="A64" s="25"/>
      <c r="B64" s="370" t="s">
        <v>482</v>
      </c>
      <c r="C64" s="30">
        <v>32.06</v>
      </c>
      <c r="D64" s="30">
        <v>32.08</v>
      </c>
      <c r="E64" s="30">
        <v>32.64</v>
      </c>
      <c r="F64" s="30" t="s">
        <v>1516</v>
      </c>
      <c r="G64" s="45" t="s">
        <v>1517</v>
      </c>
      <c r="H64" s="370" t="s">
        <v>1518</v>
      </c>
      <c r="I64" s="25"/>
      <c r="J64" s="25"/>
      <c r="K64" s="25"/>
      <c r="L64" s="25"/>
      <c r="M64" s="25"/>
      <c r="N64" s="25"/>
      <c r="O64" s="25"/>
      <c r="P64" s="25"/>
      <c r="Q64" s="25"/>
      <c r="R64" s="25"/>
      <c r="S64" s="25"/>
      <c r="T64" s="25"/>
      <c r="U64" s="25"/>
      <c r="V64" s="25"/>
      <c r="W64" s="25"/>
      <c r="X64" s="25"/>
      <c r="Y64" s="25"/>
      <c r="Z64" s="25"/>
    </row>
    <row r="65" ht="82.5" spans="1:26">
      <c r="A65" s="25"/>
      <c r="B65" s="813" t="s">
        <v>1431</v>
      </c>
      <c r="C65" s="821" t="s">
        <v>1519</v>
      </c>
      <c r="D65" s="814" t="s">
        <v>0</v>
      </c>
      <c r="E65" s="814" t="s">
        <v>0</v>
      </c>
      <c r="F65" s="814" t="s">
        <v>599</v>
      </c>
      <c r="G65" s="813" t="s">
        <v>0</v>
      </c>
      <c r="H65" s="813" t="s">
        <v>1520</v>
      </c>
      <c r="I65" s="25"/>
      <c r="J65" s="25"/>
      <c r="K65" s="25"/>
      <c r="L65" s="25"/>
      <c r="M65" s="25"/>
      <c r="N65" s="25"/>
      <c r="O65" s="25"/>
      <c r="P65" s="25"/>
      <c r="Q65" s="25"/>
      <c r="R65" s="25"/>
      <c r="S65" s="25"/>
      <c r="T65" s="25"/>
      <c r="U65" s="25"/>
      <c r="V65" s="25"/>
      <c r="W65" s="25"/>
      <c r="X65" s="25"/>
      <c r="Y65" s="25"/>
      <c r="Z65" s="25"/>
    </row>
    <row r="66" ht="13.5" spans="1:26">
      <c r="A66" s="25"/>
      <c r="B66" s="145"/>
      <c r="C66" s="145"/>
      <c r="D66" s="145"/>
      <c r="E66" s="145"/>
      <c r="F66" s="145"/>
      <c r="G66" s="145"/>
      <c r="H66" s="145"/>
      <c r="I66" s="25"/>
      <c r="J66" s="25"/>
      <c r="K66" s="25"/>
      <c r="L66" s="25"/>
      <c r="M66" s="25"/>
      <c r="N66" s="25"/>
      <c r="O66" s="25"/>
      <c r="P66" s="25"/>
      <c r="Q66" s="25"/>
      <c r="R66" s="25"/>
      <c r="S66" s="25"/>
      <c r="T66" s="25"/>
      <c r="U66" s="25"/>
      <c r="V66" s="25"/>
      <c r="W66" s="25"/>
      <c r="X66" s="25"/>
      <c r="Y66" s="25"/>
      <c r="Z66" s="25"/>
    </row>
    <row r="67" ht="13.5" spans="1:26">
      <c r="A67" s="25"/>
      <c r="B67" s="145"/>
      <c r="C67" s="145"/>
      <c r="D67" s="145"/>
      <c r="E67" s="145"/>
      <c r="F67" s="145"/>
      <c r="G67" s="145"/>
      <c r="H67" s="145"/>
      <c r="I67" s="25"/>
      <c r="J67" s="25"/>
      <c r="K67" s="25"/>
      <c r="L67" s="25"/>
      <c r="M67" s="25"/>
      <c r="N67" s="25"/>
      <c r="O67" s="25"/>
      <c r="P67" s="25"/>
      <c r="Q67" s="25"/>
      <c r="R67" s="25"/>
      <c r="S67" s="25"/>
      <c r="T67" s="25"/>
      <c r="U67" s="25"/>
      <c r="V67" s="25"/>
      <c r="W67" s="25"/>
      <c r="X67" s="25"/>
      <c r="Y67" s="25"/>
      <c r="Z67" s="25"/>
    </row>
    <row r="68" ht="17.25" spans="1:26">
      <c r="A68" s="25"/>
      <c r="B68" s="400" t="s">
        <v>1521</v>
      </c>
      <c r="G68" s="145"/>
      <c r="H68" s="145"/>
      <c r="I68" s="25"/>
      <c r="J68" s="25"/>
      <c r="K68" s="25"/>
      <c r="L68" s="25"/>
      <c r="M68" s="25"/>
      <c r="N68" s="25"/>
      <c r="O68" s="25"/>
      <c r="P68" s="25"/>
      <c r="Q68" s="25"/>
      <c r="R68" s="25"/>
      <c r="S68" s="25"/>
      <c r="T68" s="25"/>
      <c r="U68" s="25"/>
      <c r="V68" s="25"/>
      <c r="W68" s="25"/>
      <c r="X68" s="25"/>
      <c r="Y68" s="25"/>
      <c r="Z68" s="25"/>
    </row>
    <row r="69" ht="17.25" spans="1:26">
      <c r="A69" s="25"/>
      <c r="B69" s="400" t="s">
        <v>1522</v>
      </c>
      <c r="G69" s="145"/>
      <c r="H69" s="145"/>
      <c r="I69" s="25"/>
      <c r="J69" s="25"/>
      <c r="K69" s="25"/>
      <c r="L69" s="25"/>
      <c r="M69" s="25"/>
      <c r="N69" s="25"/>
      <c r="O69" s="25"/>
      <c r="P69" s="25"/>
      <c r="Q69" s="25"/>
      <c r="R69" s="25"/>
      <c r="S69" s="25"/>
      <c r="T69" s="25"/>
      <c r="U69" s="25"/>
      <c r="V69" s="25"/>
      <c r="W69" s="25"/>
      <c r="X69" s="25"/>
      <c r="Y69" s="25"/>
      <c r="Z69" s="25"/>
    </row>
    <row r="70" ht="24.75" customHeight="1" spans="1:26">
      <c r="A70" s="25"/>
      <c r="B70" s="662" t="s">
        <v>1523</v>
      </c>
      <c r="G70" s="145"/>
      <c r="H70" s="145"/>
      <c r="I70" s="25"/>
      <c r="J70" s="25"/>
      <c r="K70" s="25"/>
      <c r="L70" s="25"/>
      <c r="M70" s="25"/>
      <c r="N70" s="25"/>
      <c r="O70" s="25"/>
      <c r="P70" s="25"/>
      <c r="Q70" s="25"/>
      <c r="R70" s="25"/>
      <c r="S70" s="25"/>
      <c r="T70" s="25"/>
      <c r="U70" s="25"/>
      <c r="V70" s="25"/>
      <c r="W70" s="25"/>
      <c r="X70" s="25"/>
      <c r="Y70" s="25"/>
      <c r="Z70" s="25"/>
    </row>
    <row r="71" ht="13.5" spans="1:26">
      <c r="A71" s="25"/>
      <c r="B71" s="145"/>
      <c r="C71" s="145"/>
      <c r="D71" s="145"/>
      <c r="E71" s="145"/>
      <c r="F71" s="145"/>
      <c r="G71" s="145"/>
      <c r="H71" s="145"/>
      <c r="I71" s="25"/>
      <c r="J71" s="25"/>
      <c r="K71" s="25"/>
      <c r="L71" s="25"/>
      <c r="M71" s="25"/>
      <c r="N71" s="25"/>
      <c r="O71" s="25"/>
      <c r="P71" s="25"/>
      <c r="Q71" s="25"/>
      <c r="R71" s="25"/>
      <c r="S71" s="25"/>
      <c r="T71" s="25"/>
      <c r="U71" s="25"/>
      <c r="V71" s="25"/>
      <c r="W71" s="25"/>
      <c r="X71" s="25"/>
      <c r="Y71" s="25"/>
      <c r="Z71" s="25"/>
    </row>
    <row r="72" ht="13.5" spans="1:26">
      <c r="A72" s="25"/>
      <c r="B72" s="145"/>
      <c r="C72" s="145"/>
      <c r="D72" s="145"/>
      <c r="E72" s="145"/>
      <c r="F72" s="145"/>
      <c r="G72" s="145"/>
      <c r="H72" s="145"/>
      <c r="I72" s="25"/>
      <c r="J72" s="25"/>
      <c r="K72" s="25"/>
      <c r="L72" s="25"/>
      <c r="M72" s="25"/>
      <c r="N72" s="25"/>
      <c r="O72" s="25"/>
      <c r="P72" s="25"/>
      <c r="Q72" s="25"/>
      <c r="R72" s="25"/>
      <c r="S72" s="25"/>
      <c r="T72" s="25"/>
      <c r="U72" s="25"/>
      <c r="V72" s="25"/>
      <c r="W72" s="25"/>
      <c r="X72" s="25"/>
      <c r="Y72" s="25"/>
      <c r="Z72" s="25"/>
    </row>
    <row r="73" ht="17.25" spans="1:26">
      <c r="A73" s="25"/>
      <c r="B73" s="400" t="s">
        <v>1524</v>
      </c>
      <c r="C73" s="145"/>
      <c r="D73" s="145"/>
      <c r="E73" s="145"/>
      <c r="F73" s="145"/>
      <c r="G73" s="145"/>
      <c r="H73" s="145"/>
      <c r="I73" s="25"/>
      <c r="J73" s="25"/>
      <c r="K73" s="25"/>
      <c r="L73" s="25"/>
      <c r="M73" s="25"/>
      <c r="N73" s="25"/>
      <c r="O73" s="25"/>
      <c r="P73" s="25"/>
      <c r="Q73" s="25"/>
      <c r="R73" s="25"/>
      <c r="S73" s="25"/>
      <c r="T73" s="25"/>
      <c r="U73" s="25"/>
      <c r="V73" s="25"/>
      <c r="W73" s="25"/>
      <c r="X73" s="25"/>
      <c r="Y73" s="25"/>
      <c r="Z73" s="25"/>
    </row>
    <row r="74" ht="13.5" spans="1:26">
      <c r="A74" s="25"/>
      <c r="B74" s="145"/>
      <c r="C74" s="145"/>
      <c r="D74" s="145"/>
      <c r="E74" s="145"/>
      <c r="F74" s="145"/>
      <c r="G74" s="145"/>
      <c r="H74" s="145"/>
      <c r="I74" s="25"/>
      <c r="J74" s="25"/>
      <c r="K74" s="25"/>
      <c r="L74" s="25"/>
      <c r="M74" s="25"/>
      <c r="N74" s="25"/>
      <c r="O74" s="25"/>
      <c r="P74" s="25"/>
      <c r="Q74" s="25"/>
      <c r="R74" s="25"/>
      <c r="S74" s="25"/>
      <c r="T74" s="25"/>
      <c r="U74" s="25"/>
      <c r="V74" s="25"/>
      <c r="W74" s="25"/>
      <c r="X74" s="25"/>
      <c r="Y74" s="25"/>
      <c r="Z74" s="25"/>
    </row>
    <row r="75" ht="17.25" spans="1:26">
      <c r="A75" s="25"/>
      <c r="B75" s="400" t="s">
        <v>1525</v>
      </c>
      <c r="C75" s="145"/>
      <c r="D75" s="145"/>
      <c r="E75" s="145"/>
      <c r="F75" s="145"/>
      <c r="G75" s="145"/>
      <c r="H75" s="145"/>
      <c r="I75" s="25"/>
      <c r="J75" s="25"/>
      <c r="K75" s="25"/>
      <c r="L75" s="25"/>
      <c r="M75" s="25"/>
      <c r="N75" s="25"/>
      <c r="O75" s="25"/>
      <c r="P75" s="25"/>
      <c r="Q75" s="25"/>
      <c r="R75" s="25"/>
      <c r="S75" s="25"/>
      <c r="T75" s="25"/>
      <c r="U75" s="25"/>
      <c r="V75" s="25"/>
      <c r="W75" s="25"/>
      <c r="X75" s="25"/>
      <c r="Y75" s="25"/>
      <c r="Z75" s="25"/>
    </row>
    <row r="76" ht="17.25" spans="1:26">
      <c r="A76" s="25"/>
      <c r="B76" s="400" t="s">
        <v>1526</v>
      </c>
      <c r="C76" s="145"/>
      <c r="D76" s="145"/>
      <c r="E76" s="145"/>
      <c r="F76" s="145"/>
      <c r="G76" s="145"/>
      <c r="H76" s="145"/>
      <c r="I76" s="25"/>
      <c r="J76" s="25"/>
      <c r="K76" s="25"/>
      <c r="L76" s="25"/>
      <c r="M76" s="25"/>
      <c r="N76" s="25"/>
      <c r="O76" s="25"/>
      <c r="P76" s="25"/>
      <c r="Q76" s="25"/>
      <c r="R76" s="25"/>
      <c r="S76" s="25"/>
      <c r="T76" s="25"/>
      <c r="U76" s="25"/>
      <c r="V76" s="25"/>
      <c r="W76" s="25"/>
      <c r="X76" s="25"/>
      <c r="Y76" s="25"/>
      <c r="Z76" s="25"/>
    </row>
    <row r="77" ht="17.25" spans="1:26">
      <c r="A77" s="25"/>
      <c r="B77" s="400" t="s">
        <v>1527</v>
      </c>
      <c r="C77" s="145"/>
      <c r="D77" s="145"/>
      <c r="E77" s="145"/>
      <c r="F77" s="145"/>
      <c r="G77" s="145"/>
      <c r="H77" s="145"/>
      <c r="I77" s="25"/>
      <c r="J77" s="25"/>
      <c r="K77" s="25"/>
      <c r="L77" s="25"/>
      <c r="M77" s="25"/>
      <c r="N77" s="25"/>
      <c r="O77" s="25"/>
      <c r="P77" s="25"/>
      <c r="Q77" s="25"/>
      <c r="R77" s="25"/>
      <c r="S77" s="25"/>
      <c r="T77" s="25"/>
      <c r="U77" s="25"/>
      <c r="V77" s="25"/>
      <c r="W77" s="25"/>
      <c r="X77" s="25"/>
      <c r="Y77" s="25"/>
      <c r="Z77" s="25"/>
    </row>
    <row r="78" ht="13.5" spans="1:26">
      <c r="A78" s="25"/>
      <c r="B78" s="145"/>
      <c r="C78" s="145"/>
      <c r="D78" s="145"/>
      <c r="E78" s="145"/>
      <c r="F78" s="145"/>
      <c r="G78" s="145"/>
      <c r="H78" s="145"/>
      <c r="I78" s="25"/>
      <c r="J78" s="25"/>
      <c r="K78" s="25"/>
      <c r="L78" s="25"/>
      <c r="M78" s="25"/>
      <c r="N78" s="25"/>
      <c r="O78" s="25"/>
      <c r="P78" s="25"/>
      <c r="Q78" s="25"/>
      <c r="R78" s="25"/>
      <c r="S78" s="25"/>
      <c r="T78" s="25"/>
      <c r="U78" s="25"/>
      <c r="V78" s="25"/>
      <c r="W78" s="25"/>
      <c r="X78" s="25"/>
      <c r="Y78" s="25"/>
      <c r="Z78" s="25"/>
    </row>
    <row r="79" ht="20.25" spans="1:26">
      <c r="A79" s="25"/>
      <c r="B79" s="556" t="s">
        <v>1528</v>
      </c>
      <c r="I79" s="25"/>
      <c r="J79" s="25"/>
      <c r="K79" s="25"/>
      <c r="L79" s="25"/>
      <c r="M79" s="25"/>
      <c r="N79" s="25"/>
      <c r="O79" s="25"/>
      <c r="P79" s="25"/>
      <c r="Q79" s="25"/>
      <c r="R79" s="25"/>
      <c r="S79" s="25"/>
      <c r="T79" s="25"/>
      <c r="U79" s="25"/>
      <c r="V79" s="25"/>
      <c r="W79" s="25"/>
      <c r="X79" s="25"/>
      <c r="Y79" s="25"/>
      <c r="Z79" s="25"/>
    </row>
    <row r="80" ht="17.25" spans="1:26">
      <c r="A80" s="25"/>
      <c r="B80" s="31" t="s">
        <v>362</v>
      </c>
      <c r="C80" s="31" t="s">
        <v>1453</v>
      </c>
      <c r="D80" s="31" t="s">
        <v>363</v>
      </c>
      <c r="E80" s="31" t="s">
        <v>1454</v>
      </c>
      <c r="F80" s="31" t="s">
        <v>1385</v>
      </c>
      <c r="G80" s="31" t="s">
        <v>368</v>
      </c>
      <c r="H80" s="31" t="s">
        <v>1455</v>
      </c>
      <c r="I80" s="25"/>
      <c r="J80" s="25"/>
      <c r="K80" s="25"/>
      <c r="L80" s="25"/>
      <c r="M80" s="25"/>
      <c r="N80" s="25"/>
      <c r="O80" s="25"/>
      <c r="P80" s="25"/>
      <c r="Q80" s="25"/>
      <c r="R80" s="25"/>
      <c r="S80" s="25"/>
      <c r="T80" s="25"/>
      <c r="U80" s="25"/>
      <c r="V80" s="25"/>
      <c r="W80" s="25"/>
      <c r="X80" s="25"/>
      <c r="Y80" s="25"/>
      <c r="Z80" s="25"/>
    </row>
    <row r="81" ht="33" spans="1:26">
      <c r="A81" s="25"/>
      <c r="B81" s="112" t="s">
        <v>1456</v>
      </c>
      <c r="C81" s="822" t="s">
        <v>1529</v>
      </c>
      <c r="D81" s="822" t="s">
        <v>1530</v>
      </c>
      <c r="E81" s="822" t="s">
        <v>1531</v>
      </c>
      <c r="F81" s="112" t="s">
        <v>1532</v>
      </c>
      <c r="G81" s="434" t="s">
        <v>1460</v>
      </c>
      <c r="H81" s="112" t="s">
        <v>1461</v>
      </c>
      <c r="I81" s="25"/>
      <c r="J81" s="25"/>
      <c r="K81" s="25"/>
      <c r="L81" s="25"/>
      <c r="M81" s="25"/>
      <c r="N81" s="25"/>
      <c r="O81" s="25"/>
      <c r="P81" s="25"/>
      <c r="Q81" s="25"/>
      <c r="R81" s="25"/>
      <c r="S81" s="25"/>
      <c r="T81" s="25"/>
      <c r="U81" s="25"/>
      <c r="V81" s="25"/>
      <c r="W81" s="25"/>
      <c r="X81" s="25"/>
      <c r="Y81" s="25"/>
      <c r="Z81" s="25"/>
    </row>
    <row r="82" ht="17.25" spans="1:26">
      <c r="A82" s="25"/>
      <c r="B82" s="112" t="s">
        <v>1462</v>
      </c>
      <c r="C82" s="822" t="s">
        <v>1533</v>
      </c>
      <c r="D82" s="822" t="s">
        <v>1534</v>
      </c>
      <c r="E82" s="822" t="s">
        <v>1535</v>
      </c>
      <c r="F82" s="112" t="s">
        <v>1536</v>
      </c>
      <c r="G82" s="434" t="s">
        <v>1464</v>
      </c>
      <c r="H82" s="112" t="s">
        <v>1465</v>
      </c>
      <c r="I82" s="25"/>
      <c r="J82" s="25"/>
      <c r="K82" s="25"/>
      <c r="L82" s="25"/>
      <c r="M82" s="25"/>
      <c r="N82" s="25"/>
      <c r="O82" s="25"/>
      <c r="P82" s="25"/>
      <c r="Q82" s="25"/>
      <c r="R82" s="25"/>
      <c r="S82" s="25"/>
      <c r="T82" s="25"/>
      <c r="U82" s="25"/>
      <c r="V82" s="25"/>
      <c r="W82" s="25"/>
      <c r="X82" s="25"/>
      <c r="Y82" s="25"/>
      <c r="Z82" s="25"/>
    </row>
    <row r="83" ht="33" spans="1:26">
      <c r="A83" s="25"/>
      <c r="B83" s="112" t="s">
        <v>1466</v>
      </c>
      <c r="C83" s="823">
        <v>3548</v>
      </c>
      <c r="D83" s="823">
        <v>3541</v>
      </c>
      <c r="E83" s="823">
        <v>3176</v>
      </c>
      <c r="F83" s="112" t="s">
        <v>1537</v>
      </c>
      <c r="G83" s="434" t="s">
        <v>1468</v>
      </c>
      <c r="H83" s="112" t="s">
        <v>1469</v>
      </c>
      <c r="I83" s="25"/>
      <c r="J83" s="25"/>
      <c r="K83" s="25"/>
      <c r="L83" s="25"/>
      <c r="M83" s="25"/>
      <c r="N83" s="25"/>
      <c r="O83" s="25"/>
      <c r="P83" s="25"/>
      <c r="Q83" s="25"/>
      <c r="R83" s="25"/>
      <c r="S83" s="25"/>
      <c r="T83" s="25"/>
      <c r="U83" s="25"/>
      <c r="V83" s="25"/>
      <c r="W83" s="25"/>
      <c r="X83" s="25"/>
      <c r="Y83" s="25"/>
      <c r="Z83" s="25"/>
    </row>
    <row r="84" ht="33" spans="1:26">
      <c r="A84" s="25"/>
      <c r="B84" s="112" t="s">
        <v>1470</v>
      </c>
      <c r="C84" s="822">
        <v>3.57</v>
      </c>
      <c r="D84" s="822">
        <v>3.43</v>
      </c>
      <c r="E84" s="822">
        <v>3.4</v>
      </c>
      <c r="F84" s="112" t="s">
        <v>1538</v>
      </c>
      <c r="G84" s="434" t="s">
        <v>1472</v>
      </c>
      <c r="H84" s="112" t="s">
        <v>1473</v>
      </c>
      <c r="I84" s="25"/>
      <c r="J84" s="25"/>
      <c r="K84" s="25"/>
      <c r="L84" s="25"/>
      <c r="M84" s="25"/>
      <c r="N84" s="25"/>
      <c r="O84" s="25"/>
      <c r="P84" s="25"/>
      <c r="Q84" s="25"/>
      <c r="R84" s="25"/>
      <c r="S84" s="25"/>
      <c r="T84" s="25"/>
      <c r="U84" s="25"/>
      <c r="V84" s="25"/>
      <c r="W84" s="25"/>
      <c r="X84" s="25"/>
      <c r="Y84" s="25"/>
      <c r="Z84" s="25"/>
    </row>
    <row r="85" ht="17.25" spans="1:26">
      <c r="A85" s="25"/>
      <c r="B85" s="112" t="s">
        <v>1474</v>
      </c>
      <c r="C85" s="823">
        <v>1113</v>
      </c>
      <c r="D85" s="823">
        <v>1257</v>
      </c>
      <c r="E85" s="823">
        <v>1420</v>
      </c>
      <c r="F85" s="112" t="s">
        <v>1539</v>
      </c>
      <c r="G85" s="434" t="s">
        <v>1476</v>
      </c>
      <c r="H85" s="112" t="s">
        <v>1477</v>
      </c>
      <c r="I85" s="25"/>
      <c r="J85" s="25"/>
      <c r="K85" s="25"/>
      <c r="L85" s="25"/>
      <c r="M85" s="25"/>
      <c r="N85" s="25"/>
      <c r="O85" s="25"/>
      <c r="P85" s="25"/>
      <c r="Q85" s="25"/>
      <c r="R85" s="25"/>
      <c r="S85" s="25"/>
      <c r="T85" s="25"/>
      <c r="U85" s="25"/>
      <c r="V85" s="25"/>
      <c r="W85" s="25"/>
      <c r="X85" s="25"/>
      <c r="Y85" s="25"/>
      <c r="Z85" s="25"/>
    </row>
    <row r="86" ht="17.25" spans="1:26">
      <c r="A86" s="25"/>
      <c r="B86" s="112" t="s">
        <v>1478</v>
      </c>
      <c r="C86" s="822">
        <v>880</v>
      </c>
      <c r="D86" s="822">
        <v>807</v>
      </c>
      <c r="E86" s="822">
        <v>418</v>
      </c>
      <c r="F86" s="112" t="s">
        <v>1540</v>
      </c>
      <c r="G86" s="434" t="s">
        <v>465</v>
      </c>
      <c r="H86" s="112" t="s">
        <v>1480</v>
      </c>
      <c r="I86" s="25"/>
      <c r="J86" s="25"/>
      <c r="K86" s="25"/>
      <c r="L86" s="25"/>
      <c r="M86" s="25"/>
      <c r="N86" s="25"/>
      <c r="O86" s="25"/>
      <c r="P86" s="25"/>
      <c r="Q86" s="25"/>
      <c r="R86" s="25"/>
      <c r="S86" s="25"/>
      <c r="T86" s="25"/>
      <c r="U86" s="25"/>
      <c r="V86" s="25"/>
      <c r="W86" s="25"/>
      <c r="X86" s="25"/>
      <c r="Y86" s="25"/>
      <c r="Z86" s="25"/>
    </row>
    <row r="87" ht="33" spans="1:26">
      <c r="A87" s="25"/>
      <c r="B87" s="112" t="s">
        <v>1481</v>
      </c>
      <c r="C87" s="822">
        <v>0.82</v>
      </c>
      <c r="D87" s="822">
        <v>0.43</v>
      </c>
      <c r="E87" s="822">
        <v>0.63</v>
      </c>
      <c r="F87" s="112" t="s">
        <v>1541</v>
      </c>
      <c r="G87" s="434" t="s">
        <v>1483</v>
      </c>
      <c r="H87" s="112" t="s">
        <v>1484</v>
      </c>
      <c r="I87" s="25"/>
      <c r="J87" s="25"/>
      <c r="K87" s="25"/>
      <c r="L87" s="25"/>
      <c r="M87" s="25"/>
      <c r="N87" s="25"/>
      <c r="O87" s="25"/>
      <c r="P87" s="25"/>
      <c r="Q87" s="25"/>
      <c r="R87" s="25"/>
      <c r="S87" s="25"/>
      <c r="T87" s="25"/>
      <c r="U87" s="25"/>
      <c r="V87" s="25"/>
      <c r="W87" s="25"/>
      <c r="X87" s="25"/>
      <c r="Y87" s="25"/>
      <c r="Z87" s="25"/>
    </row>
    <row r="88" ht="33" spans="1:26">
      <c r="A88" s="25"/>
      <c r="B88" s="112" t="s">
        <v>1120</v>
      </c>
      <c r="C88" s="822">
        <v>3.14</v>
      </c>
      <c r="D88" s="822">
        <v>1.63</v>
      </c>
      <c r="E88" s="822">
        <v>9.53</v>
      </c>
      <c r="F88" s="112" t="s">
        <v>1542</v>
      </c>
      <c r="G88" s="434" t="s">
        <v>1486</v>
      </c>
      <c r="H88" s="112" t="s">
        <v>1487</v>
      </c>
      <c r="I88" s="25"/>
      <c r="J88" s="25"/>
      <c r="K88" s="25"/>
      <c r="L88" s="25"/>
      <c r="M88" s="25"/>
      <c r="N88" s="25"/>
      <c r="O88" s="25"/>
      <c r="P88" s="25"/>
      <c r="Q88" s="25"/>
      <c r="R88" s="25"/>
      <c r="S88" s="25"/>
      <c r="T88" s="25"/>
      <c r="U88" s="25"/>
      <c r="V88" s="25"/>
      <c r="W88" s="25"/>
      <c r="X88" s="25"/>
      <c r="Y88" s="25"/>
      <c r="Z88" s="25"/>
    </row>
    <row r="89" ht="33" spans="1:26">
      <c r="A89" s="25"/>
      <c r="B89" s="112" t="s">
        <v>1326</v>
      </c>
      <c r="C89" s="822">
        <v>15.68</v>
      </c>
      <c r="D89" s="822">
        <v>15.08</v>
      </c>
      <c r="E89" s="822">
        <v>12.46</v>
      </c>
      <c r="F89" s="112" t="s">
        <v>1543</v>
      </c>
      <c r="G89" s="434" t="s">
        <v>1489</v>
      </c>
      <c r="H89" s="112" t="s">
        <v>1490</v>
      </c>
      <c r="I89" s="25"/>
      <c r="J89" s="25"/>
      <c r="K89" s="25"/>
      <c r="L89" s="25"/>
      <c r="M89" s="25"/>
      <c r="N89" s="25"/>
      <c r="O89" s="25"/>
      <c r="P89" s="25"/>
      <c r="Q89" s="25"/>
      <c r="R89" s="25"/>
      <c r="S89" s="25"/>
      <c r="T89" s="25"/>
      <c r="U89" s="25"/>
      <c r="V89" s="25"/>
      <c r="W89" s="25"/>
      <c r="X89" s="25"/>
      <c r="Y89" s="25"/>
      <c r="Z89" s="25"/>
    </row>
    <row r="90" ht="33" spans="1:26">
      <c r="A90" s="25"/>
      <c r="B90" s="112" t="s">
        <v>1491</v>
      </c>
      <c r="C90" s="822">
        <v>4.54</v>
      </c>
      <c r="D90" s="822">
        <v>4.5</v>
      </c>
      <c r="E90" s="822">
        <v>4.95</v>
      </c>
      <c r="F90" s="112" t="s">
        <v>1544</v>
      </c>
      <c r="G90" s="434" t="s">
        <v>1493</v>
      </c>
      <c r="H90" s="112" t="s">
        <v>1494</v>
      </c>
      <c r="I90" s="25"/>
      <c r="J90" s="25"/>
      <c r="K90" s="25"/>
      <c r="L90" s="25"/>
      <c r="M90" s="25"/>
      <c r="N90" s="25"/>
      <c r="O90" s="25"/>
      <c r="P90" s="25"/>
      <c r="Q90" s="25"/>
      <c r="R90" s="25"/>
      <c r="S90" s="25"/>
      <c r="T90" s="25"/>
      <c r="U90" s="25"/>
      <c r="V90" s="25"/>
      <c r="W90" s="25"/>
      <c r="X90" s="25"/>
      <c r="Y90" s="25"/>
      <c r="Z90" s="25"/>
    </row>
    <row r="91" ht="33" spans="1:26">
      <c r="A91" s="25"/>
      <c r="B91" s="112" t="s">
        <v>1495</v>
      </c>
      <c r="C91" s="822">
        <v>0.73</v>
      </c>
      <c r="D91" s="822">
        <v>1.23</v>
      </c>
      <c r="E91" s="822">
        <v>1.75</v>
      </c>
      <c r="F91" s="112" t="s">
        <v>1545</v>
      </c>
      <c r="G91" s="434" t="s">
        <v>1497</v>
      </c>
      <c r="H91" s="112" t="s">
        <v>1498</v>
      </c>
      <c r="I91" s="25"/>
      <c r="J91" s="25"/>
      <c r="K91" s="25"/>
      <c r="L91" s="25"/>
      <c r="M91" s="25"/>
      <c r="N91" s="25"/>
      <c r="O91" s="25"/>
      <c r="P91" s="25"/>
      <c r="Q91" s="25"/>
      <c r="R91" s="25"/>
      <c r="S91" s="25"/>
      <c r="T91" s="25"/>
      <c r="U91" s="25"/>
      <c r="V91" s="25"/>
      <c r="W91" s="25"/>
      <c r="X91" s="25"/>
      <c r="Y91" s="25"/>
      <c r="Z91" s="25"/>
    </row>
    <row r="92" ht="33" spans="1:26">
      <c r="A92" s="25"/>
      <c r="B92" s="112" t="s">
        <v>470</v>
      </c>
      <c r="C92" s="822">
        <v>57.71</v>
      </c>
      <c r="D92" s="822">
        <v>55.55</v>
      </c>
      <c r="E92" s="822">
        <v>58.18</v>
      </c>
      <c r="F92" s="112" t="s">
        <v>1546</v>
      </c>
      <c r="G92" s="434" t="s">
        <v>1500</v>
      </c>
      <c r="H92" s="112" t="s">
        <v>1501</v>
      </c>
      <c r="I92" s="25"/>
      <c r="J92" s="25"/>
      <c r="K92" s="25"/>
      <c r="L92" s="25"/>
      <c r="M92" s="25"/>
      <c r="N92" s="25"/>
      <c r="O92" s="25"/>
      <c r="P92" s="25"/>
      <c r="Q92" s="25"/>
      <c r="R92" s="25"/>
      <c r="S92" s="25"/>
      <c r="T92" s="25"/>
      <c r="U92" s="25"/>
      <c r="V92" s="25"/>
      <c r="W92" s="25"/>
      <c r="X92" s="25"/>
      <c r="Y92" s="25"/>
      <c r="Z92" s="25"/>
    </row>
    <row r="93" ht="33" spans="1:26">
      <c r="A93" s="25"/>
      <c r="B93" s="112" t="s">
        <v>472</v>
      </c>
      <c r="C93" s="822">
        <v>2.13</v>
      </c>
      <c r="D93" s="822">
        <v>0.63</v>
      </c>
      <c r="E93" s="822">
        <v>1.5</v>
      </c>
      <c r="F93" s="112" t="s">
        <v>1547</v>
      </c>
      <c r="G93" s="434" t="s">
        <v>1503</v>
      </c>
      <c r="H93" s="112" t="s">
        <v>1504</v>
      </c>
      <c r="I93" s="25"/>
      <c r="J93" s="25"/>
      <c r="K93" s="25"/>
      <c r="L93" s="25"/>
      <c r="M93" s="25"/>
      <c r="N93" s="25"/>
      <c r="O93" s="25"/>
      <c r="P93" s="25"/>
      <c r="Q93" s="25"/>
      <c r="R93" s="25"/>
      <c r="S93" s="25"/>
      <c r="T93" s="25"/>
      <c r="U93" s="25"/>
      <c r="V93" s="25"/>
      <c r="W93" s="25"/>
      <c r="X93" s="25"/>
      <c r="Y93" s="25"/>
      <c r="Z93" s="25"/>
    </row>
    <row r="94" ht="17.25" spans="1:26">
      <c r="A94" s="25"/>
      <c r="B94" s="112" t="s">
        <v>1505</v>
      </c>
      <c r="C94" s="822">
        <v>65.27</v>
      </c>
      <c r="D94" s="822">
        <v>60.75</v>
      </c>
      <c r="E94" s="822">
        <v>60.75</v>
      </c>
      <c r="F94" s="112" t="s">
        <v>1548</v>
      </c>
      <c r="G94" s="434" t="s">
        <v>1507</v>
      </c>
      <c r="H94" s="112" t="s">
        <v>1508</v>
      </c>
      <c r="I94" s="25"/>
      <c r="J94" s="25"/>
      <c r="K94" s="25"/>
      <c r="L94" s="25"/>
      <c r="M94" s="25"/>
      <c r="N94" s="25"/>
      <c r="O94" s="25"/>
      <c r="P94" s="25"/>
      <c r="Q94" s="25"/>
      <c r="R94" s="25"/>
      <c r="S94" s="25"/>
      <c r="T94" s="25"/>
      <c r="U94" s="25"/>
      <c r="V94" s="25"/>
      <c r="W94" s="25"/>
      <c r="X94" s="25"/>
      <c r="Y94" s="25"/>
      <c r="Z94" s="25"/>
    </row>
    <row r="95" ht="33" spans="1:26">
      <c r="A95" s="25"/>
      <c r="B95" s="112" t="s">
        <v>1509</v>
      </c>
      <c r="C95" s="822">
        <v>32.2</v>
      </c>
      <c r="D95" s="822">
        <v>29.81</v>
      </c>
      <c r="E95" s="822">
        <v>32.32</v>
      </c>
      <c r="F95" s="112" t="s">
        <v>1549</v>
      </c>
      <c r="G95" s="434" t="s">
        <v>1511</v>
      </c>
      <c r="H95" s="112" t="s">
        <v>1512</v>
      </c>
      <c r="I95" s="25"/>
      <c r="J95" s="25"/>
      <c r="K95" s="25"/>
      <c r="L95" s="25"/>
      <c r="M95" s="25"/>
      <c r="N95" s="25"/>
      <c r="O95" s="25"/>
      <c r="P95" s="25"/>
      <c r="Q95" s="25"/>
      <c r="R95" s="25"/>
      <c r="S95" s="25"/>
      <c r="T95" s="25"/>
      <c r="U95" s="25"/>
      <c r="V95" s="25"/>
      <c r="W95" s="25"/>
      <c r="X95" s="25"/>
      <c r="Y95" s="25"/>
      <c r="Z95" s="25"/>
    </row>
    <row r="96" ht="33" spans="1:26">
      <c r="A96" s="25"/>
      <c r="B96" s="112" t="s">
        <v>332</v>
      </c>
      <c r="C96" s="822">
        <v>64.2</v>
      </c>
      <c r="D96" s="112" t="s">
        <v>0</v>
      </c>
      <c r="E96" s="112" t="s">
        <v>0</v>
      </c>
      <c r="F96" s="112" t="s">
        <v>599</v>
      </c>
      <c r="G96" s="434" t="s">
        <v>1513</v>
      </c>
      <c r="H96" s="112" t="s">
        <v>1514</v>
      </c>
      <c r="I96" s="25"/>
      <c r="J96" s="25"/>
      <c r="K96" s="25"/>
      <c r="L96" s="25"/>
      <c r="M96" s="25"/>
      <c r="N96" s="25"/>
      <c r="O96" s="25"/>
      <c r="P96" s="25"/>
      <c r="Q96" s="25"/>
      <c r="R96" s="25"/>
      <c r="S96" s="25"/>
      <c r="T96" s="25"/>
      <c r="U96" s="25"/>
      <c r="V96" s="25"/>
      <c r="W96" s="25"/>
      <c r="X96" s="25"/>
      <c r="Y96" s="25"/>
      <c r="Z96" s="25"/>
    </row>
    <row r="97" ht="17.25" spans="1:26">
      <c r="A97" s="25"/>
      <c r="B97" s="112" t="s">
        <v>1317</v>
      </c>
      <c r="C97" s="824">
        <f>C96/C95</f>
        <v>1.99378881987578</v>
      </c>
      <c r="D97" s="112" t="s">
        <v>0</v>
      </c>
      <c r="E97" s="112" t="s">
        <v>0</v>
      </c>
      <c r="F97" s="112" t="s">
        <v>599</v>
      </c>
      <c r="G97" s="434" t="s">
        <v>1318</v>
      </c>
      <c r="H97" s="112" t="s">
        <v>1515</v>
      </c>
      <c r="I97" s="25"/>
      <c r="J97" s="25"/>
      <c r="K97" s="25"/>
      <c r="L97" s="25"/>
      <c r="M97" s="25"/>
      <c r="N97" s="25"/>
      <c r="O97" s="25"/>
      <c r="P97" s="25"/>
      <c r="Q97" s="25"/>
      <c r="R97" s="25"/>
      <c r="S97" s="25"/>
      <c r="T97" s="25"/>
      <c r="U97" s="25"/>
      <c r="V97" s="25"/>
      <c r="W97" s="25"/>
      <c r="X97" s="25"/>
      <c r="Y97" s="25"/>
      <c r="Z97" s="25"/>
    </row>
    <row r="98" ht="49.5" spans="1:26">
      <c r="A98" s="25"/>
      <c r="B98" s="112" t="s">
        <v>482</v>
      </c>
      <c r="C98" s="822">
        <v>49.19</v>
      </c>
      <c r="D98" s="822">
        <v>49.76</v>
      </c>
      <c r="E98" s="822">
        <v>49.76</v>
      </c>
      <c r="F98" s="112" t="s">
        <v>1550</v>
      </c>
      <c r="G98" s="434" t="s">
        <v>1517</v>
      </c>
      <c r="H98" s="112" t="s">
        <v>1518</v>
      </c>
      <c r="I98" s="25"/>
      <c r="J98" s="25"/>
      <c r="K98" s="25"/>
      <c r="L98" s="25"/>
      <c r="M98" s="25"/>
      <c r="N98" s="25"/>
      <c r="O98" s="25"/>
      <c r="P98" s="25"/>
      <c r="Q98" s="25"/>
      <c r="R98" s="25"/>
      <c r="S98" s="25"/>
      <c r="T98" s="25"/>
      <c r="U98" s="25"/>
      <c r="V98" s="25"/>
      <c r="W98" s="25"/>
      <c r="X98" s="25"/>
      <c r="Y98" s="25"/>
      <c r="Z98" s="25"/>
    </row>
    <row r="99" ht="17.25" spans="1:26">
      <c r="A99" s="25"/>
      <c r="B99" s="112" t="s">
        <v>1431</v>
      </c>
      <c r="C99" s="112" t="s">
        <v>0</v>
      </c>
      <c r="D99" s="112" t="s">
        <v>0</v>
      </c>
      <c r="E99" s="112" t="s">
        <v>0</v>
      </c>
      <c r="F99" s="112" t="s">
        <v>0</v>
      </c>
      <c r="G99" s="434" t="s">
        <v>1551</v>
      </c>
      <c r="H99" s="112" t="s">
        <v>1520</v>
      </c>
      <c r="I99" s="25"/>
      <c r="J99" s="25"/>
      <c r="K99" s="25"/>
      <c r="L99" s="25"/>
      <c r="M99" s="25"/>
      <c r="N99" s="25"/>
      <c r="O99" s="25"/>
      <c r="P99" s="25"/>
      <c r="Q99" s="25"/>
      <c r="R99" s="25"/>
      <c r="S99" s="25"/>
      <c r="T99" s="25"/>
      <c r="U99" s="25"/>
      <c r="V99" s="25"/>
      <c r="W99" s="25"/>
      <c r="X99" s="25"/>
      <c r="Y99" s="25"/>
      <c r="Z99" s="25"/>
    </row>
    <row r="100" ht="17.25" spans="1:26">
      <c r="A100" s="25"/>
      <c r="B100" s="112" t="s">
        <v>1552</v>
      </c>
      <c r="C100" s="822">
        <v>65.27</v>
      </c>
      <c r="D100" s="145"/>
      <c r="E100" s="822">
        <v>60.75</v>
      </c>
      <c r="F100" s="145"/>
      <c r="G100" s="112" t="s">
        <v>1553</v>
      </c>
      <c r="H100" s="145"/>
      <c r="I100" s="25"/>
      <c r="J100" s="25"/>
      <c r="K100" s="25"/>
      <c r="L100" s="25"/>
      <c r="M100" s="25"/>
      <c r="N100" s="25"/>
      <c r="O100" s="25"/>
      <c r="P100" s="25"/>
      <c r="Q100" s="25"/>
      <c r="R100" s="25"/>
      <c r="S100" s="25"/>
      <c r="T100" s="25"/>
      <c r="U100" s="25"/>
      <c r="V100" s="25"/>
      <c r="W100" s="25"/>
      <c r="X100" s="25"/>
      <c r="Y100" s="25"/>
      <c r="Z100" s="25"/>
    </row>
    <row r="101" ht="13.5" spans="1:26">
      <c r="A101" s="25"/>
      <c r="B101" s="145"/>
      <c r="C101" s="145"/>
      <c r="D101" s="145"/>
      <c r="E101" s="145"/>
      <c r="F101" s="145"/>
      <c r="G101" s="145"/>
      <c r="H101" s="145"/>
      <c r="I101" s="25"/>
      <c r="J101" s="25"/>
      <c r="K101" s="25"/>
      <c r="L101" s="25"/>
      <c r="M101" s="25"/>
      <c r="N101" s="25"/>
      <c r="O101" s="25"/>
      <c r="P101" s="25"/>
      <c r="Q101" s="25"/>
      <c r="R101" s="25"/>
      <c r="S101" s="25"/>
      <c r="T101" s="25"/>
      <c r="U101" s="25"/>
      <c r="V101" s="25"/>
      <c r="W101" s="25"/>
      <c r="X101" s="25"/>
      <c r="Y101" s="25"/>
      <c r="Z101" s="25"/>
    </row>
    <row r="102" ht="13.5" spans="1:26">
      <c r="A102" s="25"/>
      <c r="B102" s="145"/>
      <c r="C102" s="145"/>
      <c r="D102" s="145"/>
      <c r="E102" s="145"/>
      <c r="F102" s="145"/>
      <c r="G102" s="145"/>
      <c r="H102" s="145"/>
      <c r="I102" s="25"/>
      <c r="J102" s="25"/>
      <c r="K102" s="25"/>
      <c r="L102" s="25"/>
      <c r="M102" s="25"/>
      <c r="N102" s="25"/>
      <c r="O102" s="25"/>
      <c r="P102" s="25"/>
      <c r="Q102" s="25"/>
      <c r="R102" s="25"/>
      <c r="S102" s="25"/>
      <c r="T102" s="25"/>
      <c r="U102" s="25"/>
      <c r="V102" s="25"/>
      <c r="W102" s="25"/>
      <c r="X102" s="25"/>
      <c r="Y102" s="25"/>
      <c r="Z102" s="25"/>
    </row>
    <row r="103" ht="13.5" spans="1:26">
      <c r="A103" s="25"/>
      <c r="B103" s="145"/>
      <c r="C103" s="145"/>
      <c r="D103" s="145"/>
      <c r="E103" s="145"/>
      <c r="F103" s="145"/>
      <c r="G103" s="145"/>
      <c r="H103" s="145"/>
      <c r="I103" s="25"/>
      <c r="J103" s="25"/>
      <c r="K103" s="25"/>
      <c r="L103" s="25"/>
      <c r="M103" s="25"/>
      <c r="N103" s="25"/>
      <c r="O103" s="25"/>
      <c r="P103" s="25"/>
      <c r="Q103" s="25"/>
      <c r="R103" s="25"/>
      <c r="S103" s="25"/>
      <c r="T103" s="25"/>
      <c r="U103" s="25"/>
      <c r="V103" s="25"/>
      <c r="W103" s="25"/>
      <c r="X103" s="25"/>
      <c r="Y103" s="25"/>
      <c r="Z103" s="25"/>
    </row>
    <row r="104" ht="13.5" spans="1:26">
      <c r="A104" s="25"/>
      <c r="B104" s="145"/>
      <c r="C104" s="145"/>
      <c r="D104" s="145"/>
      <c r="E104" s="145"/>
      <c r="F104" s="145"/>
      <c r="G104" s="145"/>
      <c r="H104" s="145"/>
      <c r="I104" s="25"/>
      <c r="J104" s="25"/>
      <c r="K104" s="25"/>
      <c r="L104" s="25"/>
      <c r="M104" s="25"/>
      <c r="N104" s="25"/>
      <c r="O104" s="25"/>
      <c r="P104" s="25"/>
      <c r="Q104" s="25"/>
      <c r="R104" s="25"/>
      <c r="S104" s="25"/>
      <c r="T104" s="25"/>
      <c r="U104" s="25"/>
      <c r="V104" s="25"/>
      <c r="W104" s="25"/>
      <c r="X104" s="25"/>
      <c r="Y104" s="25"/>
      <c r="Z104" s="25"/>
    </row>
    <row r="105" ht="17.25" spans="1:26">
      <c r="A105" s="25"/>
      <c r="B105" s="112" t="s">
        <v>1554</v>
      </c>
      <c r="C105" s="145"/>
      <c r="D105" s="145"/>
      <c r="E105" s="145"/>
      <c r="F105" s="145"/>
      <c r="G105" s="145"/>
      <c r="H105" s="145"/>
      <c r="I105" s="25"/>
      <c r="J105" s="25"/>
      <c r="K105" s="25"/>
      <c r="L105" s="25"/>
      <c r="M105" s="25"/>
      <c r="N105" s="25"/>
      <c r="O105" s="25"/>
      <c r="P105" s="25"/>
      <c r="Q105" s="25"/>
      <c r="R105" s="25"/>
      <c r="S105" s="25"/>
      <c r="T105" s="25"/>
      <c r="U105" s="25"/>
      <c r="V105" s="25"/>
      <c r="W105" s="25"/>
      <c r="X105" s="25"/>
      <c r="Y105" s="25"/>
      <c r="Z105" s="25"/>
    </row>
    <row r="106" ht="13.5" spans="1:26">
      <c r="A106" s="25"/>
      <c r="B106" s="145"/>
      <c r="C106" s="145"/>
      <c r="D106" s="145"/>
      <c r="E106" s="145"/>
      <c r="F106" s="145"/>
      <c r="G106" s="145"/>
      <c r="H106" s="145"/>
      <c r="I106" s="25"/>
      <c r="J106" s="25"/>
      <c r="K106" s="25"/>
      <c r="L106" s="25"/>
      <c r="M106" s="25"/>
      <c r="N106" s="25"/>
      <c r="O106" s="25"/>
      <c r="P106" s="25"/>
      <c r="Q106" s="25"/>
      <c r="R106" s="25"/>
      <c r="S106" s="25"/>
      <c r="T106" s="25"/>
      <c r="U106" s="25"/>
      <c r="V106" s="25"/>
      <c r="W106" s="25"/>
      <c r="X106" s="25"/>
      <c r="Y106" s="25"/>
      <c r="Z106" s="25"/>
    </row>
    <row r="107" ht="17.25" spans="1:26">
      <c r="A107" s="25"/>
      <c r="B107" s="112" t="s">
        <v>1555</v>
      </c>
      <c r="C107" s="145"/>
      <c r="D107" s="145"/>
      <c r="E107" s="145"/>
      <c r="F107" s="145"/>
      <c r="G107" s="145"/>
      <c r="H107" s="145"/>
      <c r="I107" s="25"/>
      <c r="J107" s="25"/>
      <c r="K107" s="25"/>
      <c r="L107" s="25"/>
      <c r="M107" s="25"/>
      <c r="N107" s="25"/>
      <c r="O107" s="25"/>
      <c r="P107" s="25"/>
      <c r="Q107" s="25"/>
      <c r="R107" s="25"/>
      <c r="S107" s="25"/>
      <c r="T107" s="25"/>
      <c r="U107" s="25"/>
      <c r="V107" s="25"/>
      <c r="W107" s="25"/>
      <c r="X107" s="25"/>
      <c r="Y107" s="25"/>
      <c r="Z107" s="25"/>
    </row>
    <row r="108" ht="17.25" spans="1:26">
      <c r="A108" s="25"/>
      <c r="B108" s="112" t="s">
        <v>1556</v>
      </c>
      <c r="C108" s="145"/>
      <c r="D108" s="145"/>
      <c r="E108" s="145"/>
      <c r="F108" s="145"/>
      <c r="G108" s="145"/>
      <c r="H108" s="145"/>
      <c r="I108" s="25"/>
      <c r="J108" s="25"/>
      <c r="K108" s="25"/>
      <c r="L108" s="25"/>
      <c r="M108" s="25"/>
      <c r="N108" s="25"/>
      <c r="O108" s="25"/>
      <c r="P108" s="25"/>
      <c r="Q108" s="25"/>
      <c r="R108" s="25"/>
      <c r="S108" s="25"/>
      <c r="T108" s="25"/>
      <c r="U108" s="25"/>
      <c r="V108" s="25"/>
      <c r="W108" s="25"/>
      <c r="X108" s="25"/>
      <c r="Y108" s="25"/>
      <c r="Z108" s="25"/>
    </row>
    <row r="109" ht="17.25" spans="1:26">
      <c r="A109" s="25"/>
      <c r="B109" s="112" t="s">
        <v>1557</v>
      </c>
      <c r="C109" s="145"/>
      <c r="D109" s="145"/>
      <c r="E109" s="145"/>
      <c r="F109" s="145"/>
      <c r="G109" s="145"/>
      <c r="H109" s="145"/>
      <c r="I109" s="25"/>
      <c r="J109" s="25"/>
      <c r="K109" s="25"/>
      <c r="L109" s="25"/>
      <c r="M109" s="25"/>
      <c r="N109" s="25"/>
      <c r="O109" s="25"/>
      <c r="P109" s="25"/>
      <c r="Q109" s="25"/>
      <c r="R109" s="25"/>
      <c r="S109" s="25"/>
      <c r="T109" s="25"/>
      <c r="U109" s="25"/>
      <c r="V109" s="25"/>
      <c r="W109" s="25"/>
      <c r="X109" s="25"/>
      <c r="Y109" s="25"/>
      <c r="Z109" s="25"/>
    </row>
    <row r="110" ht="13.5" spans="1:26">
      <c r="A110" s="25"/>
      <c r="B110" s="145"/>
      <c r="C110" s="145"/>
      <c r="D110" s="145"/>
      <c r="E110" s="145"/>
      <c r="F110" s="145"/>
      <c r="G110" s="145"/>
      <c r="H110" s="145"/>
      <c r="I110" s="25"/>
      <c r="J110" s="25"/>
      <c r="K110" s="25"/>
      <c r="L110" s="25"/>
      <c r="M110" s="25"/>
      <c r="N110" s="25"/>
      <c r="O110" s="25"/>
      <c r="P110" s="25"/>
      <c r="Q110" s="25"/>
      <c r="R110" s="25"/>
      <c r="S110" s="25"/>
      <c r="T110" s="25"/>
      <c r="U110" s="25"/>
      <c r="V110" s="25"/>
      <c r="W110" s="25"/>
      <c r="X110" s="25"/>
      <c r="Y110" s="25"/>
      <c r="Z110" s="25"/>
    </row>
    <row r="111" ht="17.25" spans="1:26">
      <c r="A111" s="25"/>
      <c r="B111" s="112" t="s">
        <v>1524</v>
      </c>
      <c r="C111" s="145"/>
      <c r="D111" s="145"/>
      <c r="E111" s="145"/>
      <c r="F111" s="145"/>
      <c r="G111" s="145"/>
      <c r="H111" s="145"/>
      <c r="I111" s="25"/>
      <c r="J111" s="25"/>
      <c r="K111" s="25"/>
      <c r="L111" s="25"/>
      <c r="M111" s="25"/>
      <c r="N111" s="25"/>
      <c r="O111" s="25"/>
      <c r="P111" s="25"/>
      <c r="Q111" s="25"/>
      <c r="R111" s="25"/>
      <c r="S111" s="25"/>
      <c r="T111" s="25"/>
      <c r="U111" s="25"/>
      <c r="V111" s="25"/>
      <c r="W111" s="25"/>
      <c r="X111" s="25"/>
      <c r="Y111" s="25"/>
      <c r="Z111" s="25"/>
    </row>
    <row r="112" ht="13.5" spans="1:26">
      <c r="A112" s="25"/>
      <c r="B112" s="145"/>
      <c r="C112" s="145"/>
      <c r="D112" s="145"/>
      <c r="E112" s="145"/>
      <c r="F112" s="145"/>
      <c r="G112" s="145"/>
      <c r="H112" s="145"/>
      <c r="I112" s="25"/>
      <c r="J112" s="25"/>
      <c r="K112" s="25"/>
      <c r="L112" s="25"/>
      <c r="M112" s="25"/>
      <c r="N112" s="25"/>
      <c r="O112" s="25"/>
      <c r="P112" s="25"/>
      <c r="Q112" s="25"/>
      <c r="R112" s="25"/>
      <c r="S112" s="25"/>
      <c r="T112" s="25"/>
      <c r="U112" s="25"/>
      <c r="V112" s="25"/>
      <c r="W112" s="25"/>
      <c r="X112" s="25"/>
      <c r="Y112" s="25"/>
      <c r="Z112" s="25"/>
    </row>
    <row r="113" ht="17.25" spans="1:26">
      <c r="A113" s="25"/>
      <c r="B113" s="112" t="s">
        <v>1558</v>
      </c>
      <c r="C113" s="145"/>
      <c r="D113" s="145"/>
      <c r="E113" s="145"/>
      <c r="F113" s="145"/>
      <c r="G113" s="145"/>
      <c r="H113" s="145"/>
      <c r="I113" s="25"/>
      <c r="J113" s="25"/>
      <c r="K113" s="25"/>
      <c r="L113" s="25"/>
      <c r="M113" s="25"/>
      <c r="N113" s="25"/>
      <c r="O113" s="25"/>
      <c r="P113" s="25"/>
      <c r="Q113" s="25"/>
      <c r="R113" s="25"/>
      <c r="S113" s="25"/>
      <c r="T113" s="25"/>
      <c r="U113" s="25"/>
      <c r="V113" s="25"/>
      <c r="W113" s="25"/>
      <c r="X113" s="25"/>
      <c r="Y113" s="25"/>
      <c r="Z113" s="25"/>
    </row>
    <row r="114" ht="17.25" spans="1:26">
      <c r="A114" s="25"/>
      <c r="B114" s="112" t="s">
        <v>1559</v>
      </c>
      <c r="C114" s="145"/>
      <c r="D114" s="145"/>
      <c r="E114" s="145"/>
      <c r="F114" s="145"/>
      <c r="G114" s="145"/>
      <c r="H114" s="145"/>
      <c r="I114" s="25"/>
      <c r="J114" s="25"/>
      <c r="K114" s="25"/>
      <c r="L114" s="25"/>
      <c r="M114" s="25"/>
      <c r="N114" s="25"/>
      <c r="O114" s="25"/>
      <c r="P114" s="25"/>
      <c r="Q114" s="25"/>
      <c r="R114" s="25"/>
      <c r="S114" s="25"/>
      <c r="T114" s="25"/>
      <c r="U114" s="25"/>
      <c r="V114" s="25"/>
      <c r="W114" s="25"/>
      <c r="X114" s="25"/>
      <c r="Y114" s="25"/>
      <c r="Z114" s="25"/>
    </row>
    <row r="115" ht="17.25" spans="1:26">
      <c r="A115" s="25"/>
      <c r="B115" s="112" t="s">
        <v>1560</v>
      </c>
      <c r="C115" s="145"/>
      <c r="D115" s="145"/>
      <c r="E115" s="145"/>
      <c r="F115" s="145"/>
      <c r="G115" s="145"/>
      <c r="H115" s="145"/>
      <c r="I115" s="25"/>
      <c r="J115" s="25"/>
      <c r="K115" s="25"/>
      <c r="L115" s="25"/>
      <c r="M115" s="25"/>
      <c r="N115" s="25"/>
      <c r="O115" s="25"/>
      <c r="P115" s="25"/>
      <c r="Q115" s="25"/>
      <c r="R115" s="25"/>
      <c r="S115" s="25"/>
      <c r="T115" s="25"/>
      <c r="U115" s="25"/>
      <c r="V115" s="25"/>
      <c r="W115" s="25"/>
      <c r="X115" s="25"/>
      <c r="Y115" s="25"/>
      <c r="Z115" s="25"/>
    </row>
    <row r="116" ht="13.5" spans="1:26">
      <c r="A116" s="25"/>
      <c r="B116" s="145"/>
      <c r="C116" s="145"/>
      <c r="D116" s="145"/>
      <c r="E116" s="145"/>
      <c r="F116" s="145"/>
      <c r="G116" s="145"/>
      <c r="H116" s="145"/>
      <c r="I116" s="25"/>
      <c r="J116" s="25"/>
      <c r="K116" s="25"/>
      <c r="L116" s="25"/>
      <c r="M116" s="25"/>
      <c r="N116" s="25"/>
      <c r="O116" s="25"/>
      <c r="P116" s="25"/>
      <c r="Q116" s="25"/>
      <c r="R116" s="25"/>
      <c r="S116" s="25"/>
      <c r="T116" s="25"/>
      <c r="U116" s="25"/>
      <c r="V116" s="25"/>
      <c r="W116" s="25"/>
      <c r="X116" s="25"/>
      <c r="Y116" s="25"/>
      <c r="Z116" s="25"/>
    </row>
    <row r="117" ht="13.5" spans="1:26">
      <c r="A117" s="25"/>
      <c r="B117" s="145"/>
      <c r="C117" s="145"/>
      <c r="D117" s="145"/>
      <c r="E117" s="145"/>
      <c r="F117" s="145"/>
      <c r="G117" s="145"/>
      <c r="H117" s="145"/>
      <c r="I117" s="25"/>
      <c r="J117" s="25"/>
      <c r="K117" s="25"/>
      <c r="L117" s="25"/>
      <c r="M117" s="25"/>
      <c r="N117" s="25"/>
      <c r="O117" s="25"/>
      <c r="P117" s="25"/>
      <c r="Q117" s="25"/>
      <c r="R117" s="25"/>
      <c r="S117" s="25"/>
      <c r="T117" s="25"/>
      <c r="U117" s="25"/>
      <c r="V117" s="25"/>
      <c r="W117" s="25"/>
      <c r="X117" s="25"/>
      <c r="Y117" s="25"/>
      <c r="Z117" s="25"/>
    </row>
    <row r="118" ht="13.5" spans="1:26">
      <c r="A118" s="25"/>
      <c r="B118" s="145"/>
      <c r="C118" s="145"/>
      <c r="D118" s="145"/>
      <c r="E118" s="145"/>
      <c r="F118" s="145"/>
      <c r="G118" s="145"/>
      <c r="H118" s="145"/>
      <c r="I118" s="25"/>
      <c r="J118" s="25"/>
      <c r="K118" s="25"/>
      <c r="L118" s="25"/>
      <c r="M118" s="25"/>
      <c r="N118" s="25"/>
      <c r="O118" s="25"/>
      <c r="P118" s="25"/>
      <c r="Q118" s="25"/>
      <c r="R118" s="25"/>
      <c r="S118" s="25"/>
      <c r="T118" s="25"/>
      <c r="U118" s="25"/>
      <c r="V118" s="25"/>
      <c r="W118" s="25"/>
      <c r="X118" s="25"/>
      <c r="Y118" s="25"/>
      <c r="Z118" s="25"/>
    </row>
    <row r="119" ht="13.5" spans="1:26">
      <c r="A119" s="25"/>
      <c r="B119" s="145"/>
      <c r="C119" s="145"/>
      <c r="D119" s="145"/>
      <c r="E119" s="145"/>
      <c r="F119" s="145"/>
      <c r="G119" s="145"/>
      <c r="H119" s="145"/>
      <c r="I119" s="25"/>
      <c r="J119" s="25"/>
      <c r="K119" s="25"/>
      <c r="L119" s="25"/>
      <c r="M119" s="25"/>
      <c r="N119" s="25"/>
      <c r="O119" s="25"/>
      <c r="P119" s="25"/>
      <c r="Q119" s="25"/>
      <c r="R119" s="25"/>
      <c r="S119" s="25"/>
      <c r="T119" s="25"/>
      <c r="U119" s="25"/>
      <c r="V119" s="25"/>
      <c r="W119" s="25"/>
      <c r="X119" s="25"/>
      <c r="Y119" s="25"/>
      <c r="Z119" s="25"/>
    </row>
    <row r="120" ht="49.5" spans="1:26">
      <c r="A120" s="25"/>
      <c r="B120" s="31" t="s">
        <v>362</v>
      </c>
      <c r="C120" s="657" t="s">
        <v>1561</v>
      </c>
      <c r="D120" s="657" t="s">
        <v>1562</v>
      </c>
      <c r="E120" s="657" t="s">
        <v>1563</v>
      </c>
      <c r="F120" s="31" t="s">
        <v>1564</v>
      </c>
      <c r="G120" s="31" t="s">
        <v>368</v>
      </c>
      <c r="H120" s="31" t="s">
        <v>1386</v>
      </c>
      <c r="I120" s="25"/>
      <c r="J120" s="25"/>
      <c r="K120" s="25"/>
      <c r="L120" s="25"/>
      <c r="M120" s="25"/>
      <c r="N120" s="25"/>
      <c r="O120" s="25"/>
      <c r="P120" s="25"/>
      <c r="Q120" s="25"/>
      <c r="R120" s="25"/>
      <c r="S120" s="25"/>
      <c r="T120" s="25"/>
      <c r="U120" s="25"/>
      <c r="V120" s="25"/>
      <c r="W120" s="25"/>
      <c r="X120" s="25"/>
      <c r="Y120" s="25"/>
      <c r="Z120" s="25"/>
    </row>
    <row r="121" ht="17.25" spans="1:26">
      <c r="A121" s="25"/>
      <c r="B121" s="112" t="s">
        <v>1456</v>
      </c>
      <c r="C121" s="822" t="s">
        <v>1565</v>
      </c>
      <c r="D121" s="822" t="s">
        <v>1457</v>
      </c>
      <c r="E121" s="822" t="s">
        <v>1529</v>
      </c>
      <c r="F121" s="112" t="s">
        <v>1566</v>
      </c>
      <c r="G121" s="112" t="s">
        <v>1388</v>
      </c>
      <c r="H121" s="112" t="s">
        <v>1389</v>
      </c>
      <c r="I121" s="25"/>
      <c r="J121" s="25"/>
      <c r="K121" s="25"/>
      <c r="L121" s="25"/>
      <c r="M121" s="25"/>
      <c r="N121" s="25"/>
      <c r="O121" s="25"/>
      <c r="P121" s="25"/>
      <c r="Q121" s="25"/>
      <c r="R121" s="25"/>
      <c r="S121" s="25"/>
      <c r="T121" s="25"/>
      <c r="U121" s="25"/>
      <c r="V121" s="25"/>
      <c r="W121" s="25"/>
      <c r="X121" s="25"/>
      <c r="Y121" s="25"/>
      <c r="Z121" s="25"/>
    </row>
    <row r="122" ht="17.25" spans="1:26">
      <c r="A122" s="25"/>
      <c r="B122" s="112" t="s">
        <v>1462</v>
      </c>
      <c r="C122" s="822" t="s">
        <v>1567</v>
      </c>
      <c r="D122" s="823">
        <v>82580</v>
      </c>
      <c r="E122" s="822" t="s">
        <v>1533</v>
      </c>
      <c r="F122" s="112" t="s">
        <v>1566</v>
      </c>
      <c r="G122" s="112" t="s">
        <v>1391</v>
      </c>
      <c r="H122" s="112" t="s">
        <v>1392</v>
      </c>
      <c r="I122" s="25"/>
      <c r="J122" s="25"/>
      <c r="K122" s="25"/>
      <c r="L122" s="25"/>
      <c r="M122" s="25"/>
      <c r="N122" s="25"/>
      <c r="O122" s="25"/>
      <c r="P122" s="25"/>
      <c r="Q122" s="25"/>
      <c r="R122" s="25"/>
      <c r="S122" s="25"/>
      <c r="T122" s="25"/>
      <c r="U122" s="25"/>
      <c r="V122" s="25"/>
      <c r="W122" s="25"/>
      <c r="X122" s="25"/>
      <c r="Y122" s="25"/>
      <c r="Z122" s="25"/>
    </row>
    <row r="123" ht="17.25" spans="1:26">
      <c r="A123" s="25"/>
      <c r="B123" s="112" t="s">
        <v>1568</v>
      </c>
      <c r="C123" s="823">
        <v>2799</v>
      </c>
      <c r="D123" s="822">
        <v>866</v>
      </c>
      <c r="E123" s="823">
        <v>3548</v>
      </c>
      <c r="F123" s="112" t="s">
        <v>1566</v>
      </c>
      <c r="G123" s="112" t="s">
        <v>1393</v>
      </c>
      <c r="H123" s="112" t="s">
        <v>1394</v>
      </c>
      <c r="I123" s="25"/>
      <c r="J123" s="25"/>
      <c r="K123" s="25"/>
      <c r="L123" s="25"/>
      <c r="M123" s="25"/>
      <c r="N123" s="25"/>
      <c r="O123" s="25"/>
      <c r="P123" s="25"/>
      <c r="Q123" s="25"/>
      <c r="R123" s="25"/>
      <c r="S123" s="25"/>
      <c r="T123" s="25"/>
      <c r="U123" s="25"/>
      <c r="V123" s="25"/>
      <c r="W123" s="25"/>
      <c r="X123" s="25"/>
      <c r="Y123" s="25"/>
      <c r="Z123" s="25"/>
    </row>
    <row r="124" ht="17.25" spans="1:26">
      <c r="A124" s="25"/>
      <c r="B124" s="112" t="s">
        <v>1569</v>
      </c>
      <c r="C124" s="822">
        <v>3.97</v>
      </c>
      <c r="D124" s="822">
        <v>3.26</v>
      </c>
      <c r="E124" s="822">
        <v>3.57</v>
      </c>
      <c r="F124" s="112" t="s">
        <v>14</v>
      </c>
      <c r="G124" s="112" t="s">
        <v>1396</v>
      </c>
      <c r="H124" s="112" t="s">
        <v>1397</v>
      </c>
      <c r="I124" s="25"/>
      <c r="J124" s="25"/>
      <c r="K124" s="25"/>
      <c r="L124" s="25"/>
      <c r="M124" s="25"/>
      <c r="N124" s="25"/>
      <c r="O124" s="25"/>
      <c r="P124" s="25"/>
      <c r="Q124" s="25"/>
      <c r="R124" s="25"/>
      <c r="S124" s="25"/>
      <c r="T124" s="25"/>
      <c r="U124" s="25"/>
      <c r="V124" s="25"/>
      <c r="W124" s="25"/>
      <c r="X124" s="25"/>
      <c r="Y124" s="25"/>
      <c r="Z124" s="25"/>
    </row>
    <row r="125" ht="17.25" spans="1:26">
      <c r="A125" s="25"/>
      <c r="B125" s="112" t="s">
        <v>1570</v>
      </c>
      <c r="C125" s="822">
        <v>951</v>
      </c>
      <c r="D125" s="822">
        <v>113</v>
      </c>
      <c r="E125" s="823">
        <v>1113</v>
      </c>
      <c r="F125" s="112" t="s">
        <v>1571</v>
      </c>
      <c r="G125" s="112" t="s">
        <v>1399</v>
      </c>
      <c r="H125" s="112" t="s">
        <v>1400</v>
      </c>
      <c r="I125" s="25"/>
      <c r="J125" s="25"/>
      <c r="K125" s="25"/>
      <c r="L125" s="25"/>
      <c r="M125" s="25"/>
      <c r="N125" s="25"/>
      <c r="O125" s="25"/>
      <c r="P125" s="25"/>
      <c r="Q125" s="25"/>
      <c r="R125" s="25"/>
      <c r="S125" s="25"/>
      <c r="T125" s="25"/>
      <c r="U125" s="25"/>
      <c r="V125" s="25"/>
      <c r="W125" s="25"/>
      <c r="X125" s="25"/>
      <c r="Y125" s="25"/>
      <c r="Z125" s="25"/>
    </row>
    <row r="126" ht="17.25" spans="1:26">
      <c r="A126" s="25"/>
      <c r="B126" s="112" t="s">
        <v>1478</v>
      </c>
      <c r="C126" s="823">
        <v>1293</v>
      </c>
      <c r="D126" s="822">
        <v>294</v>
      </c>
      <c r="E126" s="822">
        <v>880</v>
      </c>
      <c r="F126" s="112" t="s">
        <v>14</v>
      </c>
      <c r="G126" s="112" t="s">
        <v>1401</v>
      </c>
      <c r="H126" s="112" t="s">
        <v>1402</v>
      </c>
      <c r="I126" s="25"/>
      <c r="J126" s="25"/>
      <c r="K126" s="25"/>
      <c r="L126" s="25"/>
      <c r="M126" s="25"/>
      <c r="N126" s="25"/>
      <c r="O126" s="25"/>
      <c r="P126" s="25"/>
      <c r="Q126" s="25"/>
      <c r="R126" s="25"/>
      <c r="S126" s="25"/>
      <c r="T126" s="25"/>
      <c r="U126" s="25"/>
      <c r="V126" s="25"/>
      <c r="W126" s="25"/>
      <c r="X126" s="25"/>
      <c r="Y126" s="25"/>
      <c r="Z126" s="25"/>
    </row>
    <row r="127" ht="17.25" spans="1:26">
      <c r="A127" s="25"/>
      <c r="B127" s="112" t="s">
        <v>474</v>
      </c>
      <c r="C127" s="822">
        <v>1.72</v>
      </c>
      <c r="D127" s="822">
        <v>1</v>
      </c>
      <c r="E127" s="822">
        <v>0.82</v>
      </c>
      <c r="F127" s="112" t="s">
        <v>14</v>
      </c>
      <c r="G127" s="112" t="s">
        <v>1403</v>
      </c>
      <c r="H127" s="112" t="s">
        <v>1404</v>
      </c>
      <c r="I127" s="25"/>
      <c r="J127" s="25"/>
      <c r="K127" s="25"/>
      <c r="L127" s="25"/>
      <c r="M127" s="25"/>
      <c r="N127" s="25"/>
      <c r="O127" s="25"/>
      <c r="P127" s="25"/>
      <c r="Q127" s="25"/>
      <c r="R127" s="25"/>
      <c r="S127" s="25"/>
      <c r="T127" s="25"/>
      <c r="U127" s="25"/>
      <c r="V127" s="25"/>
      <c r="W127" s="25"/>
      <c r="X127" s="25"/>
      <c r="Y127" s="25"/>
      <c r="Z127" s="25"/>
    </row>
    <row r="128" ht="17.25" spans="1:26">
      <c r="A128" s="25"/>
      <c r="B128" s="112" t="s">
        <v>476</v>
      </c>
      <c r="C128" s="822">
        <v>27.62</v>
      </c>
      <c r="D128" s="822">
        <v>12.9</v>
      </c>
      <c r="E128" s="822">
        <v>3.14</v>
      </c>
      <c r="F128" s="112" t="s">
        <v>14</v>
      </c>
      <c r="G128" s="112" t="s">
        <v>1405</v>
      </c>
      <c r="H128" s="112" t="s">
        <v>1406</v>
      </c>
      <c r="I128" s="25"/>
      <c r="J128" s="25"/>
      <c r="K128" s="25"/>
      <c r="L128" s="25"/>
      <c r="M128" s="25"/>
      <c r="N128" s="25"/>
      <c r="O128" s="25"/>
      <c r="P128" s="25"/>
      <c r="Q128" s="25"/>
      <c r="R128" s="25"/>
      <c r="S128" s="25"/>
      <c r="T128" s="25"/>
      <c r="U128" s="25"/>
      <c r="V128" s="25"/>
      <c r="W128" s="25"/>
      <c r="X128" s="25"/>
      <c r="Y128" s="25"/>
      <c r="Z128" s="25"/>
    </row>
    <row r="129" ht="17.25" spans="1:26">
      <c r="A129" s="25"/>
      <c r="B129" s="112" t="s">
        <v>478</v>
      </c>
      <c r="C129" s="822">
        <v>17.04</v>
      </c>
      <c r="D129" s="822">
        <v>18.11</v>
      </c>
      <c r="E129" s="822">
        <v>15.68</v>
      </c>
      <c r="F129" s="112" t="s">
        <v>1571</v>
      </c>
      <c r="G129" s="112" t="s">
        <v>1408</v>
      </c>
      <c r="H129" s="112" t="s">
        <v>1409</v>
      </c>
      <c r="I129" s="25"/>
      <c r="J129" s="25"/>
      <c r="K129" s="25"/>
      <c r="L129" s="25"/>
      <c r="M129" s="25"/>
      <c r="N129" s="25"/>
      <c r="O129" s="25"/>
      <c r="P129" s="25"/>
      <c r="Q129" s="25"/>
      <c r="R129" s="25"/>
      <c r="S129" s="25"/>
      <c r="T129" s="25"/>
      <c r="U129" s="25"/>
      <c r="V129" s="25"/>
      <c r="W129" s="25"/>
      <c r="X129" s="25"/>
      <c r="Y129" s="25"/>
      <c r="Z129" s="25"/>
    </row>
    <row r="130" ht="17.25" spans="1:26">
      <c r="A130" s="25"/>
      <c r="B130" s="112" t="s">
        <v>466</v>
      </c>
      <c r="C130" s="822">
        <v>1.85</v>
      </c>
      <c r="D130" s="822">
        <v>4.5</v>
      </c>
      <c r="E130" s="822">
        <v>4.54</v>
      </c>
      <c r="F130" s="112" t="s">
        <v>14</v>
      </c>
      <c r="G130" s="112" t="s">
        <v>1411</v>
      </c>
      <c r="H130" s="112" t="s">
        <v>1412</v>
      </c>
      <c r="I130" s="25"/>
      <c r="J130" s="25"/>
      <c r="K130" s="25"/>
      <c r="L130" s="25"/>
      <c r="M130" s="25"/>
      <c r="N130" s="25"/>
      <c r="O130" s="25"/>
      <c r="P130" s="25"/>
      <c r="Q130" s="25"/>
      <c r="R130" s="25"/>
      <c r="S130" s="25"/>
      <c r="T130" s="25"/>
      <c r="U130" s="25"/>
      <c r="V130" s="25"/>
      <c r="W130" s="25"/>
      <c r="X130" s="25"/>
      <c r="Y130" s="25"/>
      <c r="Z130" s="25"/>
    </row>
    <row r="131" ht="17.25" spans="1:26">
      <c r="A131" s="25"/>
      <c r="B131" s="112" t="s">
        <v>468</v>
      </c>
      <c r="C131" s="822">
        <v>0.2</v>
      </c>
      <c r="D131" s="822">
        <v>1.44</v>
      </c>
      <c r="E131" s="822">
        <v>0.73</v>
      </c>
      <c r="F131" s="112" t="s">
        <v>14</v>
      </c>
      <c r="G131" s="112" t="s">
        <v>1414</v>
      </c>
      <c r="H131" s="112" t="s">
        <v>1415</v>
      </c>
      <c r="I131" s="25"/>
      <c r="J131" s="25"/>
      <c r="K131" s="25"/>
      <c r="L131" s="25"/>
      <c r="M131" s="25"/>
      <c r="N131" s="25"/>
      <c r="O131" s="25"/>
      <c r="P131" s="25"/>
      <c r="Q131" s="25"/>
      <c r="R131" s="25"/>
      <c r="S131" s="25"/>
      <c r="T131" s="25"/>
      <c r="U131" s="25"/>
      <c r="V131" s="25"/>
      <c r="W131" s="25"/>
      <c r="X131" s="25"/>
      <c r="Y131" s="25"/>
      <c r="Z131" s="25"/>
    </row>
    <row r="132" ht="17.25" spans="1:26">
      <c r="A132" s="25"/>
      <c r="B132" s="112" t="s">
        <v>470</v>
      </c>
      <c r="C132" s="822">
        <v>37.87</v>
      </c>
      <c r="D132" s="822">
        <v>60.57</v>
      </c>
      <c r="E132" s="822">
        <v>57.71</v>
      </c>
      <c r="F132" s="112" t="s">
        <v>14</v>
      </c>
      <c r="G132" s="112" t="s">
        <v>1417</v>
      </c>
      <c r="H132" s="112" t="s">
        <v>1418</v>
      </c>
      <c r="I132" s="25"/>
      <c r="J132" s="25"/>
      <c r="K132" s="25"/>
      <c r="L132" s="25"/>
      <c r="M132" s="25"/>
      <c r="N132" s="25"/>
      <c r="O132" s="25"/>
      <c r="P132" s="25"/>
      <c r="Q132" s="25"/>
      <c r="R132" s="25"/>
      <c r="S132" s="25"/>
      <c r="T132" s="25"/>
      <c r="U132" s="25"/>
      <c r="V132" s="25"/>
      <c r="W132" s="25"/>
      <c r="X132" s="25"/>
      <c r="Y132" s="25"/>
      <c r="Z132" s="25"/>
    </row>
    <row r="133" ht="17.25" spans="1:26">
      <c r="A133" s="25"/>
      <c r="B133" s="112" t="s">
        <v>472</v>
      </c>
      <c r="C133" s="822">
        <v>1.12</v>
      </c>
      <c r="D133" s="822">
        <v>0.7</v>
      </c>
      <c r="E133" s="822">
        <v>2.13</v>
      </c>
      <c r="F133" s="112" t="s">
        <v>1571</v>
      </c>
      <c r="G133" s="112" t="s">
        <v>1419</v>
      </c>
      <c r="H133" s="112" t="s">
        <v>1420</v>
      </c>
      <c r="I133" s="25"/>
      <c r="J133" s="25"/>
      <c r="K133" s="25"/>
      <c r="L133" s="25"/>
      <c r="M133" s="25"/>
      <c r="N133" s="25"/>
      <c r="O133" s="25"/>
      <c r="P133" s="25"/>
      <c r="Q133" s="25"/>
      <c r="R133" s="25"/>
      <c r="S133" s="25"/>
      <c r="T133" s="25"/>
      <c r="U133" s="25"/>
      <c r="V133" s="25"/>
      <c r="W133" s="25"/>
      <c r="X133" s="25"/>
      <c r="Y133" s="25"/>
      <c r="Z133" s="25"/>
    </row>
    <row r="134" ht="17.25" spans="1:26">
      <c r="A134" s="25"/>
      <c r="B134" s="112" t="s">
        <v>489</v>
      </c>
      <c r="C134" s="822">
        <v>26.45</v>
      </c>
      <c r="D134" s="822">
        <v>35</v>
      </c>
      <c r="E134" s="822">
        <v>32.2</v>
      </c>
      <c r="F134" s="112" t="s">
        <v>1571</v>
      </c>
      <c r="G134" s="112" t="s">
        <v>1421</v>
      </c>
      <c r="H134" s="112" t="s">
        <v>1422</v>
      </c>
      <c r="I134" s="25"/>
      <c r="J134" s="25"/>
      <c r="K134" s="25"/>
      <c r="L134" s="25"/>
      <c r="M134" s="25"/>
      <c r="N134" s="25"/>
      <c r="O134" s="25"/>
      <c r="P134" s="25"/>
      <c r="Q134" s="25"/>
      <c r="R134" s="25"/>
      <c r="S134" s="25"/>
      <c r="T134" s="25"/>
      <c r="U134" s="25"/>
      <c r="V134" s="25"/>
      <c r="W134" s="25"/>
      <c r="X134" s="25"/>
      <c r="Y134" s="25"/>
      <c r="Z134" s="25"/>
    </row>
    <row r="135" ht="17.25" spans="1:26">
      <c r="A135" s="25"/>
      <c r="B135" s="112" t="s">
        <v>1572</v>
      </c>
      <c r="C135" s="822">
        <v>68</v>
      </c>
      <c r="D135" s="822">
        <v>26</v>
      </c>
      <c r="E135" s="822">
        <v>64</v>
      </c>
      <c r="F135" s="112" t="s">
        <v>14</v>
      </c>
      <c r="G135" s="112" t="s">
        <v>1424</v>
      </c>
      <c r="H135" s="112" t="s">
        <v>1425</v>
      </c>
      <c r="I135" s="25"/>
      <c r="J135" s="25"/>
      <c r="K135" s="25"/>
      <c r="L135" s="25"/>
      <c r="M135" s="25"/>
      <c r="N135" s="25"/>
      <c r="O135" s="25"/>
      <c r="P135" s="25"/>
      <c r="Q135" s="25"/>
      <c r="R135" s="25"/>
      <c r="S135" s="25"/>
      <c r="T135" s="25"/>
      <c r="U135" s="25"/>
      <c r="V135" s="25"/>
      <c r="W135" s="25"/>
      <c r="X135" s="25"/>
      <c r="Y135" s="25"/>
      <c r="Z135" s="25"/>
    </row>
    <row r="136" ht="17.25" spans="1:26">
      <c r="A136" s="25"/>
      <c r="B136" s="112" t="s">
        <v>1426</v>
      </c>
      <c r="C136" s="822">
        <v>2.57</v>
      </c>
      <c r="D136" s="822">
        <v>0.74</v>
      </c>
      <c r="E136" s="824">
        <f>E135/E134</f>
        <v>1.98757763975155</v>
      </c>
      <c r="F136" s="112" t="s">
        <v>1571</v>
      </c>
      <c r="G136" s="112" t="s">
        <v>1427</v>
      </c>
      <c r="H136" s="112" t="s">
        <v>1428</v>
      </c>
      <c r="I136" s="25"/>
      <c r="J136" s="25"/>
      <c r="K136" s="25"/>
      <c r="L136" s="25"/>
      <c r="M136" s="25"/>
      <c r="N136" s="25"/>
      <c r="O136" s="25"/>
      <c r="P136" s="25"/>
      <c r="Q136" s="25"/>
      <c r="R136" s="25"/>
      <c r="S136" s="25"/>
      <c r="T136" s="25"/>
      <c r="U136" s="25"/>
      <c r="V136" s="25"/>
      <c r="W136" s="25"/>
      <c r="X136" s="25"/>
      <c r="Y136" s="25"/>
      <c r="Z136" s="25"/>
    </row>
    <row r="137" ht="17.25" spans="1:26">
      <c r="A137" s="25"/>
      <c r="B137" s="112" t="s">
        <v>482</v>
      </c>
      <c r="C137" s="822">
        <v>49.86</v>
      </c>
      <c r="D137" s="822">
        <v>32.06</v>
      </c>
      <c r="E137" s="822">
        <v>49.19</v>
      </c>
      <c r="F137" s="112" t="s">
        <v>14</v>
      </c>
      <c r="G137" s="112" t="s">
        <v>1429</v>
      </c>
      <c r="H137" s="112" t="s">
        <v>1430</v>
      </c>
      <c r="I137" s="25"/>
      <c r="J137" s="25"/>
      <c r="K137" s="25"/>
      <c r="L137" s="25"/>
      <c r="M137" s="25"/>
      <c r="N137" s="25"/>
      <c r="O137" s="25"/>
      <c r="P137" s="25"/>
      <c r="Q137" s="25"/>
      <c r="R137" s="25"/>
      <c r="S137" s="25"/>
      <c r="T137" s="25"/>
      <c r="U137" s="25"/>
      <c r="V137" s="25"/>
      <c r="W137" s="25"/>
      <c r="X137" s="25"/>
      <c r="Y137" s="25"/>
      <c r="Z137" s="25"/>
    </row>
    <row r="138" ht="155.25" spans="1:26">
      <c r="A138" s="25"/>
      <c r="B138" s="112" t="s">
        <v>1431</v>
      </c>
      <c r="C138" s="825" t="s">
        <v>1573</v>
      </c>
      <c r="D138" s="825" t="s">
        <v>1519</v>
      </c>
      <c r="E138" s="825" t="s">
        <v>1574</v>
      </c>
      <c r="F138" s="112" t="s">
        <v>0</v>
      </c>
      <c r="G138" s="112" t="s">
        <v>1435</v>
      </c>
      <c r="H138" s="112" t="s">
        <v>0</v>
      </c>
      <c r="I138" s="25"/>
      <c r="J138" s="25"/>
      <c r="K138" s="25"/>
      <c r="L138" s="25"/>
      <c r="M138" s="25"/>
      <c r="N138" s="25"/>
      <c r="O138" s="25"/>
      <c r="P138" s="25"/>
      <c r="Q138" s="25"/>
      <c r="R138" s="25"/>
      <c r="S138" s="25"/>
      <c r="T138" s="25"/>
      <c r="U138" s="25"/>
      <c r="V138" s="25"/>
      <c r="W138" s="25"/>
      <c r="X138" s="25"/>
      <c r="Y138" s="25"/>
      <c r="Z138" s="25"/>
    </row>
    <row r="139" ht="33" spans="1:26">
      <c r="A139" s="25"/>
      <c r="B139" s="112" t="s">
        <v>1575</v>
      </c>
      <c r="C139" s="822">
        <v>894</v>
      </c>
      <c r="D139" s="822">
        <v>422</v>
      </c>
      <c r="E139" s="823">
        <v>1165</v>
      </c>
      <c r="F139" s="112" t="s">
        <v>1566</v>
      </c>
      <c r="G139" s="434" t="s">
        <v>1437</v>
      </c>
      <c r="H139" s="112" t="s">
        <v>1438</v>
      </c>
      <c r="I139" s="25"/>
      <c r="J139" s="25"/>
      <c r="K139" s="25"/>
      <c r="L139" s="25"/>
      <c r="M139" s="25"/>
      <c r="N139" s="25"/>
      <c r="O139" s="25"/>
      <c r="P139" s="25"/>
      <c r="Q139" s="25"/>
      <c r="R139" s="25"/>
      <c r="S139" s="25"/>
      <c r="T139" s="25"/>
      <c r="U139" s="25"/>
      <c r="V139" s="25"/>
      <c r="W139" s="25"/>
      <c r="X139" s="25"/>
      <c r="Y139" s="25"/>
      <c r="Z139" s="25"/>
    </row>
    <row r="140" ht="13.5" spans="1:26">
      <c r="A140" s="25"/>
      <c r="B140" s="145"/>
      <c r="C140" s="145"/>
      <c r="D140" s="145"/>
      <c r="E140" s="145"/>
      <c r="F140" s="145"/>
      <c r="G140" s="145"/>
      <c r="H140" s="145"/>
      <c r="I140" s="25"/>
      <c r="J140" s="25"/>
      <c r="K140" s="25"/>
      <c r="L140" s="25"/>
      <c r="M140" s="25"/>
      <c r="N140" s="25"/>
      <c r="O140" s="25"/>
      <c r="P140" s="25"/>
      <c r="Q140" s="25"/>
      <c r="R140" s="25"/>
      <c r="S140" s="25"/>
      <c r="T140" s="25"/>
      <c r="U140" s="25"/>
      <c r="V140" s="25"/>
      <c r="W140" s="25"/>
      <c r="X140" s="25"/>
      <c r="Y140" s="25"/>
      <c r="Z140" s="25"/>
    </row>
    <row r="141" ht="13.5" spans="1:26">
      <c r="A141" s="25"/>
      <c r="B141" s="145"/>
      <c r="C141" s="145"/>
      <c r="D141" s="145"/>
      <c r="E141" s="145"/>
      <c r="F141" s="145"/>
      <c r="G141" s="145"/>
      <c r="H141" s="145"/>
      <c r="I141" s="25"/>
      <c r="J141" s="25"/>
      <c r="K141" s="25"/>
      <c r="L141" s="25"/>
      <c r="M141" s="25"/>
      <c r="N141" s="25"/>
      <c r="O141" s="25"/>
      <c r="P141" s="25"/>
      <c r="Q141" s="25"/>
      <c r="R141" s="25"/>
      <c r="S141" s="25"/>
      <c r="T141" s="25"/>
      <c r="U141" s="25"/>
      <c r="V141" s="25"/>
      <c r="W141" s="25"/>
      <c r="X141" s="25"/>
      <c r="Y141" s="25"/>
      <c r="Z141" s="25"/>
    </row>
    <row r="142" ht="17.25" spans="1:26">
      <c r="A142" s="25"/>
      <c r="B142" s="406" t="s">
        <v>1576</v>
      </c>
      <c r="H142" s="145"/>
      <c r="I142" s="25"/>
      <c r="J142" s="25"/>
      <c r="K142" s="25"/>
      <c r="L142" s="25"/>
      <c r="M142" s="25"/>
      <c r="N142" s="25"/>
      <c r="O142" s="25"/>
      <c r="P142" s="25"/>
      <c r="Q142" s="25"/>
      <c r="R142" s="25"/>
      <c r="S142" s="25"/>
      <c r="T142" s="25"/>
      <c r="U142" s="25"/>
      <c r="V142" s="25"/>
      <c r="W142" s="25"/>
      <c r="X142" s="25"/>
      <c r="Y142" s="25"/>
      <c r="Z142" s="25"/>
    </row>
    <row r="143" ht="17.25" spans="1:26">
      <c r="A143" s="25"/>
      <c r="B143" s="668" t="s">
        <v>362</v>
      </c>
      <c r="C143" s="668" t="s">
        <v>1382</v>
      </c>
      <c r="D143" s="668" t="s">
        <v>1383</v>
      </c>
      <c r="E143" s="668" t="s">
        <v>1384</v>
      </c>
      <c r="F143" s="668" t="s">
        <v>1385</v>
      </c>
      <c r="G143" s="685" t="s">
        <v>368</v>
      </c>
      <c r="H143" s="145"/>
      <c r="I143" s="25"/>
      <c r="J143" s="25"/>
      <c r="K143" s="25"/>
      <c r="L143" s="25"/>
      <c r="M143" s="25"/>
      <c r="N143" s="25"/>
      <c r="O143" s="25"/>
      <c r="P143" s="25"/>
      <c r="Q143" s="25"/>
      <c r="R143" s="25"/>
      <c r="S143" s="25"/>
      <c r="T143" s="25"/>
      <c r="U143" s="25"/>
      <c r="V143" s="25"/>
      <c r="W143" s="25"/>
      <c r="X143" s="25"/>
      <c r="Y143" s="25"/>
      <c r="Z143" s="25"/>
    </row>
    <row r="144" ht="17.25" spans="1:26">
      <c r="A144" s="25"/>
      <c r="B144" s="669" t="s">
        <v>406</v>
      </c>
      <c r="C144" s="670">
        <v>92349</v>
      </c>
      <c r="D144" s="670">
        <v>89113</v>
      </c>
      <c r="E144" s="670">
        <v>80715</v>
      </c>
      <c r="F144" s="670" t="s">
        <v>1390</v>
      </c>
      <c r="G144" s="686" t="s">
        <v>1388</v>
      </c>
      <c r="H144" s="145"/>
      <c r="I144" s="25"/>
      <c r="J144" s="25"/>
      <c r="K144" s="25"/>
      <c r="L144" s="25"/>
      <c r="M144" s="25"/>
      <c r="N144" s="25"/>
      <c r="O144" s="25"/>
      <c r="P144" s="25"/>
      <c r="Q144" s="25"/>
      <c r="R144" s="25"/>
      <c r="S144" s="25"/>
      <c r="T144" s="25"/>
      <c r="U144" s="25"/>
      <c r="V144" s="25"/>
      <c r="W144" s="25"/>
      <c r="X144" s="25"/>
      <c r="Y144" s="25"/>
      <c r="Z144" s="25"/>
    </row>
    <row r="145" ht="17.25" spans="1:26">
      <c r="A145" s="25"/>
      <c r="B145" s="671" t="s">
        <v>401</v>
      </c>
      <c r="C145" s="672">
        <v>77710</v>
      </c>
      <c r="D145" s="672">
        <v>74423</v>
      </c>
      <c r="E145" s="672">
        <v>68636</v>
      </c>
      <c r="F145" s="672" t="s">
        <v>1390</v>
      </c>
      <c r="G145" s="687" t="s">
        <v>1391</v>
      </c>
      <c r="H145" s="145"/>
      <c r="I145" s="25"/>
      <c r="J145" s="25"/>
      <c r="K145" s="25"/>
      <c r="L145" s="25"/>
      <c r="M145" s="25"/>
      <c r="N145" s="25"/>
      <c r="O145" s="25"/>
      <c r="P145" s="25"/>
      <c r="Q145" s="25"/>
      <c r="R145" s="25"/>
      <c r="S145" s="25"/>
      <c r="T145" s="25"/>
      <c r="U145" s="25"/>
      <c r="V145" s="25"/>
      <c r="W145" s="25"/>
      <c r="X145" s="25"/>
      <c r="Y145" s="25"/>
      <c r="Z145" s="25"/>
    </row>
    <row r="146" ht="33" spans="1:26">
      <c r="A146" s="25"/>
      <c r="B146" s="669" t="s">
        <v>70</v>
      </c>
      <c r="C146" s="670">
        <v>1024</v>
      </c>
      <c r="D146" s="670">
        <v>996</v>
      </c>
      <c r="E146" s="670">
        <v>897</v>
      </c>
      <c r="F146" s="670" t="s">
        <v>1390</v>
      </c>
      <c r="G146" s="686" t="s">
        <v>1393</v>
      </c>
      <c r="H146" s="145"/>
      <c r="I146" s="25"/>
      <c r="J146" s="25"/>
      <c r="K146" s="25"/>
      <c r="L146" s="25"/>
      <c r="M146" s="25"/>
      <c r="N146" s="25"/>
      <c r="O146" s="25"/>
      <c r="P146" s="25"/>
      <c r="Q146" s="25"/>
      <c r="R146" s="25"/>
      <c r="S146" s="25"/>
      <c r="T146" s="25"/>
      <c r="U146" s="25"/>
      <c r="V146" s="25"/>
      <c r="W146" s="25"/>
      <c r="X146" s="25"/>
      <c r="Y146" s="25"/>
      <c r="Z146" s="25"/>
    </row>
    <row r="147" ht="33" spans="1:26">
      <c r="A147" s="25"/>
      <c r="B147" s="671" t="s">
        <v>73</v>
      </c>
      <c r="C147" s="672">
        <v>4.1</v>
      </c>
      <c r="D147" s="672">
        <v>4.19</v>
      </c>
      <c r="E147" s="672">
        <v>4.19</v>
      </c>
      <c r="F147" s="672" t="s">
        <v>1387</v>
      </c>
      <c r="G147" s="687" t="s">
        <v>1396</v>
      </c>
      <c r="H147" s="145"/>
      <c r="I147" s="25"/>
      <c r="J147" s="25"/>
      <c r="K147" s="25"/>
      <c r="L147" s="25"/>
      <c r="M147" s="25"/>
      <c r="N147" s="25"/>
      <c r="O147" s="25"/>
      <c r="P147" s="25"/>
      <c r="Q147" s="25"/>
      <c r="R147" s="25"/>
      <c r="S147" s="25"/>
      <c r="T147" s="25"/>
      <c r="U147" s="25"/>
      <c r="V147" s="25"/>
      <c r="W147" s="25"/>
      <c r="X147" s="25"/>
      <c r="Y147" s="25"/>
      <c r="Z147" s="25"/>
    </row>
    <row r="148" ht="17.25" spans="1:26">
      <c r="A148" s="25"/>
      <c r="B148" s="669" t="s">
        <v>1398</v>
      </c>
      <c r="C148" s="670">
        <v>133</v>
      </c>
      <c r="D148" s="670">
        <v>159</v>
      </c>
      <c r="E148" s="670">
        <v>294</v>
      </c>
      <c r="F148" s="670" t="s">
        <v>1390</v>
      </c>
      <c r="G148" s="686" t="s">
        <v>1399</v>
      </c>
      <c r="H148" s="145"/>
      <c r="I148" s="25"/>
      <c r="J148" s="25"/>
      <c r="K148" s="25"/>
      <c r="L148" s="25"/>
      <c r="M148" s="25"/>
      <c r="N148" s="25"/>
      <c r="O148" s="25"/>
      <c r="P148" s="25"/>
      <c r="Q148" s="25"/>
      <c r="R148" s="25"/>
      <c r="S148" s="25"/>
      <c r="T148" s="25"/>
      <c r="U148" s="25"/>
      <c r="V148" s="25"/>
      <c r="W148" s="25"/>
      <c r="X148" s="25"/>
      <c r="Y148" s="25"/>
      <c r="Z148" s="25"/>
    </row>
    <row r="149" ht="17.25" spans="1:26">
      <c r="A149" s="25"/>
      <c r="B149" s="671" t="s">
        <v>86</v>
      </c>
      <c r="C149" s="672">
        <v>459</v>
      </c>
      <c r="D149" s="672">
        <v>456</v>
      </c>
      <c r="E149" s="672">
        <v>359</v>
      </c>
      <c r="F149" s="672" t="s">
        <v>1390</v>
      </c>
      <c r="G149" s="687" t="s">
        <v>1401</v>
      </c>
      <c r="H149" s="145"/>
      <c r="I149" s="25"/>
      <c r="J149" s="25"/>
      <c r="K149" s="25"/>
      <c r="L149" s="25"/>
      <c r="M149" s="25"/>
      <c r="N149" s="25"/>
      <c r="O149" s="25"/>
      <c r="P149" s="25"/>
      <c r="Q149" s="25"/>
      <c r="R149" s="25"/>
      <c r="S149" s="25"/>
      <c r="T149" s="25"/>
      <c r="U149" s="25"/>
      <c r="V149" s="25"/>
      <c r="W149" s="25"/>
      <c r="X149" s="25"/>
      <c r="Y149" s="25"/>
      <c r="Z149" s="25"/>
    </row>
    <row r="150" ht="17.25" spans="1:26">
      <c r="A150" s="25"/>
      <c r="B150" s="669" t="s">
        <v>129</v>
      </c>
      <c r="C150" s="673">
        <v>0.017</v>
      </c>
      <c r="D150" s="673">
        <v>0.0176</v>
      </c>
      <c r="E150" s="673">
        <v>0.0153</v>
      </c>
      <c r="F150" s="670" t="s">
        <v>1387</v>
      </c>
      <c r="G150" s="686" t="s">
        <v>1403</v>
      </c>
      <c r="H150" s="145"/>
      <c r="I150" s="25"/>
      <c r="J150" s="25"/>
      <c r="K150" s="25"/>
      <c r="L150" s="25"/>
      <c r="M150" s="25"/>
      <c r="N150" s="25"/>
      <c r="O150" s="25"/>
      <c r="P150" s="25"/>
      <c r="Q150" s="25"/>
      <c r="R150" s="25"/>
      <c r="S150" s="25"/>
      <c r="T150" s="25"/>
      <c r="U150" s="25"/>
      <c r="V150" s="25"/>
      <c r="W150" s="25"/>
      <c r="X150" s="25"/>
      <c r="Y150" s="25"/>
      <c r="Z150" s="25"/>
    </row>
    <row r="151" ht="17.25" spans="1:26">
      <c r="A151" s="25"/>
      <c r="B151" s="671" t="s">
        <v>133</v>
      </c>
      <c r="C151" s="674">
        <v>0.1733</v>
      </c>
      <c r="D151" s="674">
        <v>0.1817</v>
      </c>
      <c r="E151" s="674">
        <v>0.1605</v>
      </c>
      <c r="F151" s="672" t="s">
        <v>1387</v>
      </c>
      <c r="G151" s="687" t="s">
        <v>1405</v>
      </c>
      <c r="H151" s="145"/>
      <c r="I151" s="25"/>
      <c r="J151" s="25"/>
      <c r="K151" s="25"/>
      <c r="L151" s="25"/>
      <c r="M151" s="25"/>
      <c r="N151" s="25"/>
      <c r="O151" s="25"/>
      <c r="P151" s="25"/>
      <c r="Q151" s="25"/>
      <c r="R151" s="25"/>
      <c r="S151" s="25"/>
      <c r="T151" s="25"/>
      <c r="U151" s="25"/>
      <c r="V151" s="25"/>
      <c r="W151" s="25"/>
      <c r="X151" s="25"/>
      <c r="Y151" s="25"/>
      <c r="Z151" s="25"/>
    </row>
    <row r="152" ht="33" spans="1:26">
      <c r="A152" s="25"/>
      <c r="B152" s="669" t="s">
        <v>1407</v>
      </c>
      <c r="C152" s="673">
        <v>0.1647</v>
      </c>
      <c r="D152" s="670">
        <v>9126</v>
      </c>
      <c r="E152" s="670">
        <v>10192</v>
      </c>
      <c r="F152" s="670" t="s">
        <v>1390</v>
      </c>
      <c r="G152" s="686" t="s">
        <v>1408</v>
      </c>
      <c r="H152" s="145"/>
      <c r="I152" s="25"/>
      <c r="J152" s="25"/>
      <c r="K152" s="25"/>
      <c r="L152" s="25"/>
      <c r="M152" s="25"/>
      <c r="N152" s="25"/>
      <c r="O152" s="25"/>
      <c r="P152" s="25"/>
      <c r="Q152" s="25"/>
      <c r="R152" s="25"/>
      <c r="S152" s="25"/>
      <c r="T152" s="25"/>
      <c r="U152" s="25"/>
      <c r="V152" s="25"/>
      <c r="W152" s="25"/>
      <c r="X152" s="25"/>
      <c r="Y152" s="25"/>
      <c r="Z152" s="25"/>
    </row>
    <row r="153" ht="33" spans="1:26">
      <c r="A153" s="25"/>
      <c r="B153" s="671" t="s">
        <v>1410</v>
      </c>
      <c r="C153" s="674">
        <v>0.0132</v>
      </c>
      <c r="D153" s="674">
        <v>0.014</v>
      </c>
      <c r="E153" s="674">
        <v>0.0199</v>
      </c>
      <c r="F153" s="672" t="s">
        <v>1387</v>
      </c>
      <c r="G153" s="687" t="s">
        <v>1411</v>
      </c>
      <c r="H153" s="145"/>
      <c r="I153" s="25"/>
      <c r="J153" s="25"/>
      <c r="K153" s="25"/>
      <c r="L153" s="25"/>
      <c r="M153" s="25"/>
      <c r="N153" s="25"/>
      <c r="O153" s="25"/>
      <c r="P153" s="25"/>
      <c r="Q153" s="25"/>
      <c r="R153" s="25"/>
      <c r="S153" s="25"/>
      <c r="T153" s="25"/>
      <c r="U153" s="25"/>
      <c r="V153" s="25"/>
      <c r="W153" s="25"/>
      <c r="X153" s="25"/>
      <c r="Y153" s="25"/>
      <c r="Z153" s="25"/>
    </row>
    <row r="154" ht="33" spans="1:26">
      <c r="A154" s="25"/>
      <c r="B154" s="669" t="s">
        <v>1413</v>
      </c>
      <c r="C154" s="673">
        <v>0.0038</v>
      </c>
      <c r="D154" s="673">
        <v>0.004</v>
      </c>
      <c r="E154" s="673">
        <v>0.0059</v>
      </c>
      <c r="F154" s="670" t="s">
        <v>1387</v>
      </c>
      <c r="G154" s="686" t="s">
        <v>1414</v>
      </c>
      <c r="H154" s="145"/>
      <c r="I154" s="25"/>
      <c r="J154" s="25"/>
      <c r="K154" s="25"/>
      <c r="L154" s="25"/>
      <c r="M154" s="25"/>
      <c r="N154" s="25"/>
      <c r="O154" s="25"/>
      <c r="P154" s="25"/>
      <c r="Q154" s="25"/>
      <c r="R154" s="25"/>
      <c r="S154" s="25"/>
      <c r="T154" s="25"/>
      <c r="U154" s="25"/>
      <c r="V154" s="25"/>
      <c r="W154" s="25"/>
      <c r="X154" s="25"/>
      <c r="Y154" s="25"/>
      <c r="Z154" s="25"/>
    </row>
    <row r="155" ht="17.25" spans="1:26">
      <c r="A155" s="25"/>
      <c r="B155" s="671" t="s">
        <v>510</v>
      </c>
      <c r="C155" s="674">
        <v>0.472</v>
      </c>
      <c r="D155" s="674">
        <v>0.5162</v>
      </c>
      <c r="E155" s="674">
        <v>0.4729</v>
      </c>
      <c r="F155" s="672" t="s">
        <v>1387</v>
      </c>
      <c r="G155" s="687" t="s">
        <v>1417</v>
      </c>
      <c r="H155" s="145"/>
      <c r="I155" s="25"/>
      <c r="J155" s="25"/>
      <c r="K155" s="25"/>
      <c r="L155" s="25"/>
      <c r="M155" s="25"/>
      <c r="N155" s="25"/>
      <c r="O155" s="25"/>
      <c r="P155" s="25"/>
      <c r="Q155" s="25"/>
      <c r="R155" s="25"/>
      <c r="S155" s="25"/>
      <c r="T155" s="25"/>
      <c r="U155" s="25"/>
      <c r="V155" s="25"/>
      <c r="W155" s="25"/>
      <c r="X155" s="25"/>
      <c r="Y155" s="25"/>
      <c r="Z155" s="25"/>
    </row>
    <row r="156" ht="17.25" spans="1:26">
      <c r="A156" s="25"/>
      <c r="B156" s="669" t="s">
        <v>102</v>
      </c>
      <c r="C156" s="673">
        <v>0.0056</v>
      </c>
      <c r="D156" s="673">
        <v>0.0065</v>
      </c>
      <c r="E156" s="673">
        <v>0.0145</v>
      </c>
      <c r="F156" s="670" t="s">
        <v>1387</v>
      </c>
      <c r="G156" s="686" t="s">
        <v>1419</v>
      </c>
      <c r="H156" s="145"/>
      <c r="I156" s="25"/>
      <c r="J156" s="25"/>
      <c r="K156" s="25"/>
      <c r="L156" s="25"/>
      <c r="M156" s="25"/>
      <c r="N156" s="25"/>
      <c r="O156" s="25"/>
      <c r="P156" s="25"/>
      <c r="Q156" s="25"/>
      <c r="R156" s="25"/>
      <c r="S156" s="25"/>
      <c r="T156" s="25"/>
      <c r="U156" s="25"/>
      <c r="V156" s="25"/>
      <c r="W156" s="25"/>
      <c r="X156" s="25"/>
      <c r="Y156" s="25"/>
      <c r="Z156" s="25"/>
    </row>
    <row r="157" ht="17.25" spans="1:26">
      <c r="A157" s="25"/>
      <c r="B157" s="671" t="s">
        <v>1577</v>
      </c>
      <c r="C157" s="675">
        <f t="shared" ref="C157:E157" si="0">(C145*100)/C144</f>
        <v>84.148177024115</v>
      </c>
      <c r="D157" s="675">
        <f t="shared" si="0"/>
        <v>83.5153120195707</v>
      </c>
      <c r="E157" s="675">
        <f t="shared" si="0"/>
        <v>85.0349996902682</v>
      </c>
      <c r="F157" s="672" t="s">
        <v>1390</v>
      </c>
      <c r="G157" s="836" t="s">
        <v>1578</v>
      </c>
      <c r="H157" s="145"/>
      <c r="I157" s="25"/>
      <c r="J157" s="25"/>
      <c r="K157" s="25"/>
      <c r="L157" s="25"/>
      <c r="M157" s="25"/>
      <c r="N157" s="25"/>
      <c r="O157" s="25"/>
      <c r="P157" s="25"/>
      <c r="Q157" s="25"/>
      <c r="R157" s="25"/>
      <c r="S157" s="25"/>
      <c r="T157" s="25"/>
      <c r="U157" s="25"/>
      <c r="V157" s="25"/>
      <c r="W157" s="25"/>
      <c r="X157" s="25"/>
      <c r="Y157" s="25"/>
      <c r="Z157" s="25"/>
    </row>
    <row r="158" ht="17.25" spans="1:26">
      <c r="A158" s="25"/>
      <c r="B158" s="669" t="s">
        <v>114</v>
      </c>
      <c r="C158" s="670">
        <v>107</v>
      </c>
      <c r="D158" s="670">
        <v>122.42</v>
      </c>
      <c r="E158" s="670">
        <v>105.03</v>
      </c>
      <c r="F158" s="670" t="s">
        <v>1387</v>
      </c>
      <c r="G158" s="686" t="s">
        <v>1421</v>
      </c>
      <c r="H158" s="145"/>
      <c r="I158" s="25"/>
      <c r="J158" s="25"/>
      <c r="K158" s="25"/>
      <c r="L158" s="25"/>
      <c r="M158" s="25"/>
      <c r="N158" s="25"/>
      <c r="O158" s="25"/>
      <c r="P158" s="25"/>
      <c r="Q158" s="25"/>
      <c r="R158" s="25"/>
      <c r="S158" s="25"/>
      <c r="T158" s="25"/>
      <c r="U158" s="25"/>
      <c r="V158" s="25"/>
      <c r="W158" s="25"/>
      <c r="X158" s="25"/>
      <c r="Y158" s="25"/>
      <c r="Z158" s="25"/>
    </row>
    <row r="159" ht="17.25" spans="1:26">
      <c r="A159" s="25"/>
      <c r="B159" s="671" t="s">
        <v>1423</v>
      </c>
      <c r="C159" s="826">
        <v>210</v>
      </c>
      <c r="D159" s="826">
        <v>182.7</v>
      </c>
      <c r="E159" s="826">
        <v>124.65</v>
      </c>
      <c r="F159" s="672" t="s">
        <v>1390</v>
      </c>
      <c r="G159" s="837" t="s">
        <v>1424</v>
      </c>
      <c r="H159" s="145"/>
      <c r="I159" s="25"/>
      <c r="J159" s="25"/>
      <c r="K159" s="25"/>
      <c r="L159" s="25"/>
      <c r="M159" s="25"/>
      <c r="N159" s="25"/>
      <c r="O159" s="25"/>
      <c r="P159" s="25"/>
      <c r="Q159" s="25"/>
      <c r="R159" s="25"/>
      <c r="S159" s="25"/>
      <c r="T159" s="25"/>
      <c r="U159" s="25"/>
      <c r="V159" s="25"/>
      <c r="W159" s="25"/>
      <c r="X159" s="25"/>
      <c r="Y159" s="25"/>
      <c r="Z159" s="25"/>
    </row>
    <row r="160" ht="17.25" spans="1:26">
      <c r="A160" s="25"/>
      <c r="B160" s="669" t="s">
        <v>1426</v>
      </c>
      <c r="C160" s="670">
        <v>2</v>
      </c>
      <c r="D160" s="670">
        <v>1.5</v>
      </c>
      <c r="E160" s="670">
        <v>1.19</v>
      </c>
      <c r="F160" s="670" t="s">
        <v>1390</v>
      </c>
      <c r="G160" s="686" t="s">
        <v>1427</v>
      </c>
      <c r="H160" s="145"/>
      <c r="I160" s="25"/>
      <c r="J160" s="25"/>
      <c r="K160" s="25"/>
      <c r="L160" s="25"/>
      <c r="M160" s="25"/>
      <c r="N160" s="25"/>
      <c r="O160" s="25"/>
      <c r="P160" s="25"/>
      <c r="Q160" s="25"/>
      <c r="R160" s="25"/>
      <c r="S160" s="25"/>
      <c r="T160" s="25"/>
      <c r="U160" s="25"/>
      <c r="V160" s="25"/>
      <c r="W160" s="25"/>
      <c r="X160" s="25"/>
      <c r="Y160" s="25"/>
      <c r="Z160" s="25"/>
    </row>
    <row r="161" ht="33" spans="1:26">
      <c r="A161" s="25"/>
      <c r="B161" s="671" t="s">
        <v>76</v>
      </c>
      <c r="C161" s="826">
        <v>28042</v>
      </c>
      <c r="D161" s="826">
        <v>27085</v>
      </c>
      <c r="E161" s="826">
        <v>26549</v>
      </c>
      <c r="F161" s="672" t="s">
        <v>1390</v>
      </c>
      <c r="G161" s="837" t="s">
        <v>1429</v>
      </c>
      <c r="H161" s="145"/>
      <c r="I161" s="25"/>
      <c r="J161" s="25"/>
      <c r="K161" s="25"/>
      <c r="L161" s="25"/>
      <c r="M161" s="25"/>
      <c r="N161" s="25"/>
      <c r="O161" s="25"/>
      <c r="P161" s="25"/>
      <c r="Q161" s="25"/>
      <c r="R161" s="25"/>
      <c r="S161" s="25"/>
      <c r="T161" s="25"/>
      <c r="U161" s="25"/>
      <c r="V161" s="25"/>
      <c r="W161" s="25"/>
      <c r="X161" s="25"/>
      <c r="Y161" s="25"/>
      <c r="Z161" s="25"/>
    </row>
    <row r="162" ht="33" spans="1:26">
      <c r="A162" s="25"/>
      <c r="B162" s="669" t="s">
        <v>1579</v>
      </c>
      <c r="C162" s="670">
        <v>30</v>
      </c>
      <c r="D162" s="670">
        <v>30</v>
      </c>
      <c r="E162" s="670">
        <v>33</v>
      </c>
      <c r="F162" s="670" t="s">
        <v>1395</v>
      </c>
      <c r="G162" s="686" t="s">
        <v>1580</v>
      </c>
      <c r="H162" s="145"/>
      <c r="I162" s="25"/>
      <c r="J162" s="25"/>
      <c r="K162" s="25"/>
      <c r="L162" s="25"/>
      <c r="M162" s="25"/>
      <c r="N162" s="25"/>
      <c r="O162" s="25"/>
      <c r="P162" s="25"/>
      <c r="Q162" s="25"/>
      <c r="R162" s="25"/>
      <c r="S162" s="25"/>
      <c r="T162" s="25"/>
      <c r="U162" s="25"/>
      <c r="V162" s="25"/>
      <c r="W162" s="25"/>
      <c r="X162" s="25"/>
      <c r="Y162" s="25"/>
      <c r="Z162" s="25"/>
    </row>
    <row r="163" ht="66" spans="1:26">
      <c r="A163" s="25"/>
      <c r="B163" s="671" t="s">
        <v>1431</v>
      </c>
      <c r="C163" s="676" t="s">
        <v>1581</v>
      </c>
      <c r="D163" s="676" t="s">
        <v>1582</v>
      </c>
      <c r="E163" s="676" t="s">
        <v>1583</v>
      </c>
      <c r="F163" s="672" t="s">
        <v>1390</v>
      </c>
      <c r="G163" s="687" t="s">
        <v>1435</v>
      </c>
      <c r="H163" s="145"/>
      <c r="I163" s="25"/>
      <c r="J163" s="25"/>
      <c r="K163" s="25"/>
      <c r="L163" s="25"/>
      <c r="M163" s="25"/>
      <c r="N163" s="25"/>
      <c r="O163" s="25"/>
      <c r="P163" s="25"/>
      <c r="Q163" s="25"/>
      <c r="R163" s="25"/>
      <c r="S163" s="25"/>
      <c r="T163" s="25"/>
      <c r="U163" s="25"/>
      <c r="V163" s="25"/>
      <c r="W163" s="25"/>
      <c r="X163" s="25"/>
      <c r="Y163" s="25"/>
      <c r="Z163" s="25"/>
    </row>
    <row r="164" ht="33" spans="1:26">
      <c r="A164" s="25"/>
      <c r="B164" s="669" t="s">
        <v>79</v>
      </c>
      <c r="C164" s="670">
        <v>388</v>
      </c>
      <c r="D164" s="670">
        <v>629</v>
      </c>
      <c r="E164" s="670">
        <v>333</v>
      </c>
      <c r="F164" s="670" t="s">
        <v>1387</v>
      </c>
      <c r="G164" s="686" t="s">
        <v>1437</v>
      </c>
      <c r="H164" s="145"/>
      <c r="I164" s="25"/>
      <c r="J164" s="25"/>
      <c r="K164" s="25"/>
      <c r="L164" s="25"/>
      <c r="M164" s="25"/>
      <c r="N164" s="25"/>
      <c r="O164" s="25"/>
      <c r="P164" s="25"/>
      <c r="Q164" s="25"/>
      <c r="R164" s="25"/>
      <c r="S164" s="25"/>
      <c r="T164" s="25"/>
      <c r="U164" s="25"/>
      <c r="V164" s="25"/>
      <c r="W164" s="25"/>
      <c r="X164" s="25"/>
      <c r="Y164" s="25"/>
      <c r="Z164" s="25"/>
    </row>
    <row r="165" ht="13.5" spans="1:26">
      <c r="A165" s="25"/>
      <c r="B165" s="827"/>
      <c r="C165" s="827"/>
      <c r="D165" s="827"/>
      <c r="E165" s="827"/>
      <c r="F165" s="827"/>
      <c r="G165" s="827"/>
      <c r="H165" s="145"/>
      <c r="I165" s="25"/>
      <c r="J165" s="25"/>
      <c r="K165" s="25"/>
      <c r="L165" s="25"/>
      <c r="M165" s="25"/>
      <c r="N165" s="25"/>
      <c r="O165" s="25"/>
      <c r="P165" s="25"/>
      <c r="Q165" s="25"/>
      <c r="R165" s="25"/>
      <c r="S165" s="25"/>
      <c r="T165" s="25"/>
      <c r="U165" s="25"/>
      <c r="V165" s="25"/>
      <c r="W165" s="25"/>
      <c r="X165" s="25"/>
      <c r="Y165" s="25"/>
      <c r="Z165" s="25"/>
    </row>
    <row r="166" ht="13.5" spans="1:26">
      <c r="A166" s="25"/>
      <c r="B166" s="828"/>
      <c r="C166" s="828"/>
      <c r="D166" s="828"/>
      <c r="E166" s="828"/>
      <c r="F166" s="828"/>
      <c r="G166" s="828"/>
      <c r="H166" s="145"/>
      <c r="I166" s="25"/>
      <c r="J166" s="25"/>
      <c r="K166" s="25"/>
      <c r="L166" s="25"/>
      <c r="M166" s="25"/>
      <c r="N166" s="25"/>
      <c r="O166" s="25"/>
      <c r="P166" s="25"/>
      <c r="Q166" s="25"/>
      <c r="R166" s="25"/>
      <c r="S166" s="25"/>
      <c r="T166" s="25"/>
      <c r="U166" s="25"/>
      <c r="V166" s="25"/>
      <c r="W166" s="25"/>
      <c r="X166" s="25"/>
      <c r="Y166" s="25"/>
      <c r="Z166" s="25"/>
    </row>
    <row r="167" ht="13.5" spans="1:26">
      <c r="A167" s="25"/>
      <c r="B167" s="145"/>
      <c r="C167" s="145"/>
      <c r="D167" s="145"/>
      <c r="E167" s="145"/>
      <c r="F167" s="145"/>
      <c r="G167" s="145"/>
      <c r="H167" s="145"/>
      <c r="I167" s="25"/>
      <c r="J167" s="25"/>
      <c r="K167" s="25"/>
      <c r="L167" s="25"/>
      <c r="M167" s="25"/>
      <c r="N167" s="25"/>
      <c r="O167" s="25"/>
      <c r="P167" s="25"/>
      <c r="Q167" s="25"/>
      <c r="R167" s="25"/>
      <c r="S167" s="25"/>
      <c r="T167" s="25"/>
      <c r="U167" s="25"/>
      <c r="V167" s="25"/>
      <c r="W167" s="25"/>
      <c r="X167" s="25"/>
      <c r="Y167" s="25"/>
      <c r="Z167" s="25"/>
    </row>
    <row r="168" ht="13.5" spans="1:26">
      <c r="A168" s="25"/>
      <c r="B168" s="145"/>
      <c r="C168" s="145"/>
      <c r="D168" s="145"/>
      <c r="E168" s="145"/>
      <c r="F168" s="145"/>
      <c r="G168" s="145"/>
      <c r="H168" s="145"/>
      <c r="I168" s="25"/>
      <c r="J168" s="25"/>
      <c r="K168" s="25"/>
      <c r="L168" s="25"/>
      <c r="M168" s="25"/>
      <c r="N168" s="25"/>
      <c r="O168" s="25"/>
      <c r="P168" s="25"/>
      <c r="Q168" s="25"/>
      <c r="R168" s="25"/>
      <c r="S168" s="25"/>
      <c r="T168" s="25"/>
      <c r="U168" s="25"/>
      <c r="V168" s="25"/>
      <c r="W168" s="25"/>
      <c r="X168" s="25"/>
      <c r="Y168" s="25"/>
      <c r="Z168" s="25"/>
    </row>
    <row r="169" ht="17.25" spans="1:26">
      <c r="A169" s="25"/>
      <c r="B169" s="829" t="s">
        <v>423</v>
      </c>
      <c r="C169" s="152"/>
      <c r="D169" s="152"/>
      <c r="E169" s="165"/>
      <c r="F169" s="145"/>
      <c r="G169" s="145"/>
      <c r="H169" s="145"/>
      <c r="I169" s="25"/>
      <c r="J169" s="25"/>
      <c r="K169" s="25"/>
      <c r="L169" s="25"/>
      <c r="M169" s="25"/>
      <c r="N169" s="25"/>
      <c r="O169" s="25"/>
      <c r="P169" s="25"/>
      <c r="Q169" s="25"/>
      <c r="R169" s="25"/>
      <c r="S169" s="25"/>
      <c r="T169" s="25"/>
      <c r="U169" s="25"/>
      <c r="V169" s="25"/>
      <c r="W169" s="25"/>
      <c r="X169" s="25"/>
      <c r="Y169" s="25"/>
      <c r="Z169" s="25"/>
    </row>
    <row r="170" ht="21" spans="1:26">
      <c r="A170" s="25"/>
      <c r="B170" s="830" t="s">
        <v>1584</v>
      </c>
      <c r="C170" s="827"/>
      <c r="D170" s="827"/>
      <c r="E170" s="827"/>
      <c r="F170" s="145"/>
      <c r="G170" s="145"/>
      <c r="H170" s="145"/>
      <c r="I170" s="25"/>
      <c r="J170" s="25"/>
      <c r="K170" s="25"/>
      <c r="L170" s="25"/>
      <c r="M170" s="25"/>
      <c r="N170" s="25"/>
      <c r="O170" s="25"/>
      <c r="P170" s="25"/>
      <c r="Q170" s="25"/>
      <c r="R170" s="25"/>
      <c r="S170" s="25"/>
      <c r="T170" s="25"/>
      <c r="U170" s="25"/>
      <c r="V170" s="25"/>
      <c r="W170" s="25"/>
      <c r="X170" s="25"/>
      <c r="Y170" s="25"/>
      <c r="Z170" s="25"/>
    </row>
    <row r="171" ht="21" spans="1:26">
      <c r="A171" s="25"/>
      <c r="B171" s="831" t="s">
        <v>1585</v>
      </c>
      <c r="C171" s="152"/>
      <c r="D171" s="152"/>
      <c r="E171" s="165"/>
      <c r="F171" s="145"/>
      <c r="G171" s="145"/>
      <c r="H171" s="145"/>
      <c r="I171" s="25"/>
      <c r="J171" s="25"/>
      <c r="K171" s="25"/>
      <c r="L171" s="25"/>
      <c r="M171" s="25"/>
      <c r="N171" s="25"/>
      <c r="O171" s="25"/>
      <c r="P171" s="25"/>
      <c r="Q171" s="25"/>
      <c r="R171" s="25"/>
      <c r="S171" s="25"/>
      <c r="T171" s="25"/>
      <c r="U171" s="25"/>
      <c r="V171" s="25"/>
      <c r="W171" s="25"/>
      <c r="X171" s="25"/>
      <c r="Y171" s="25"/>
      <c r="Z171" s="25"/>
    </row>
    <row r="172" ht="21" spans="1:26">
      <c r="A172" s="25"/>
      <c r="B172" s="831" t="s">
        <v>1586</v>
      </c>
      <c r="C172" s="152"/>
      <c r="D172" s="152"/>
      <c r="E172" s="165"/>
      <c r="F172" s="145"/>
      <c r="G172" s="145"/>
      <c r="H172" s="145"/>
      <c r="I172" s="25"/>
      <c r="J172" s="25"/>
      <c r="K172" s="25"/>
      <c r="L172" s="25"/>
      <c r="M172" s="25"/>
      <c r="N172" s="25"/>
      <c r="O172" s="25"/>
      <c r="P172" s="25"/>
      <c r="Q172" s="25"/>
      <c r="R172" s="25"/>
      <c r="S172" s="25"/>
      <c r="T172" s="25"/>
      <c r="U172" s="25"/>
      <c r="V172" s="25"/>
      <c r="W172" s="25"/>
      <c r="X172" s="25"/>
      <c r="Y172" s="25"/>
      <c r="Z172" s="25"/>
    </row>
    <row r="173" ht="21" spans="1:26">
      <c r="A173" s="25"/>
      <c r="B173" s="832" t="s">
        <v>1587</v>
      </c>
      <c r="C173" s="152"/>
      <c r="D173" s="152"/>
      <c r="E173" s="165"/>
      <c r="F173" s="145"/>
      <c r="G173" s="145"/>
      <c r="H173" s="145"/>
      <c r="I173" s="25"/>
      <c r="J173" s="25"/>
      <c r="K173" s="25"/>
      <c r="L173" s="25"/>
      <c r="M173" s="25"/>
      <c r="N173" s="25"/>
      <c r="O173" s="25"/>
      <c r="P173" s="25"/>
      <c r="Q173" s="25"/>
      <c r="R173" s="25"/>
      <c r="S173" s="25"/>
      <c r="T173" s="25"/>
      <c r="U173" s="25"/>
      <c r="V173" s="25"/>
      <c r="W173" s="25"/>
      <c r="X173" s="25"/>
      <c r="Y173" s="25"/>
      <c r="Z173" s="25"/>
    </row>
    <row r="174" ht="13.5" spans="1:26">
      <c r="A174" s="25"/>
      <c r="B174" s="145"/>
      <c r="F174" s="145"/>
      <c r="G174" s="145"/>
      <c r="H174" s="145"/>
      <c r="I174" s="25"/>
      <c r="J174" s="25"/>
      <c r="K174" s="25"/>
      <c r="L174" s="25"/>
      <c r="M174" s="25"/>
      <c r="N174" s="25"/>
      <c r="O174" s="25"/>
      <c r="P174" s="25"/>
      <c r="Q174" s="25"/>
      <c r="R174" s="25"/>
      <c r="S174" s="25"/>
      <c r="T174" s="25"/>
      <c r="U174" s="25"/>
      <c r="V174" s="25"/>
      <c r="W174" s="25"/>
      <c r="X174" s="25"/>
      <c r="Y174" s="25"/>
      <c r="Z174" s="25"/>
    </row>
    <row r="175" ht="13.5" spans="1:26">
      <c r="A175" s="25"/>
      <c r="B175" s="145"/>
      <c r="C175" s="145"/>
      <c r="D175" s="145"/>
      <c r="E175" s="145"/>
      <c r="F175" s="145"/>
      <c r="G175" s="145"/>
      <c r="H175" s="145"/>
      <c r="I175" s="25"/>
      <c r="J175" s="25"/>
      <c r="K175" s="25"/>
      <c r="L175" s="25"/>
      <c r="M175" s="25"/>
      <c r="N175" s="25"/>
      <c r="O175" s="25"/>
      <c r="P175" s="25"/>
      <c r="Q175" s="25"/>
      <c r="R175" s="25"/>
      <c r="S175" s="25"/>
      <c r="T175" s="25"/>
      <c r="U175" s="25"/>
      <c r="V175" s="25"/>
      <c r="W175" s="25"/>
      <c r="X175" s="25"/>
      <c r="Y175" s="25"/>
      <c r="Z175" s="25"/>
    </row>
    <row r="176" ht="13.5" spans="1:26">
      <c r="A176" s="25"/>
      <c r="B176" s="833"/>
      <c r="E176" s="168"/>
      <c r="F176" s="145"/>
      <c r="G176" s="145"/>
      <c r="H176" s="145"/>
      <c r="I176" s="25"/>
      <c r="J176" s="25"/>
      <c r="K176" s="25"/>
      <c r="L176" s="25"/>
      <c r="M176" s="25"/>
      <c r="N176" s="25"/>
      <c r="O176" s="25"/>
      <c r="P176" s="25"/>
      <c r="Q176" s="25"/>
      <c r="R176" s="25"/>
      <c r="S176" s="25"/>
      <c r="T176" s="25"/>
      <c r="U176" s="25"/>
      <c r="V176" s="25"/>
      <c r="W176" s="25"/>
      <c r="X176" s="25"/>
      <c r="Y176" s="25"/>
      <c r="Z176" s="25"/>
    </row>
    <row r="177" ht="21" spans="1:26">
      <c r="A177" s="25"/>
      <c r="B177" s="834" t="s">
        <v>439</v>
      </c>
      <c r="C177" s="152"/>
      <c r="D177" s="152"/>
      <c r="E177" s="165"/>
      <c r="F177" s="145"/>
      <c r="G177" s="145"/>
      <c r="H177" s="145"/>
      <c r="I177" s="25"/>
      <c r="J177" s="25"/>
      <c r="K177" s="25"/>
      <c r="L177" s="25"/>
      <c r="M177" s="25"/>
      <c r="N177" s="25"/>
      <c r="O177" s="25"/>
      <c r="P177" s="25"/>
      <c r="Q177" s="25"/>
      <c r="R177" s="25"/>
      <c r="S177" s="25"/>
      <c r="T177" s="25"/>
      <c r="U177" s="25"/>
      <c r="V177" s="25"/>
      <c r="W177" s="25"/>
      <c r="X177" s="25"/>
      <c r="Y177" s="25"/>
      <c r="Z177" s="25"/>
    </row>
    <row r="178" ht="21" spans="1:26">
      <c r="A178" s="25"/>
      <c r="B178" s="831" t="s">
        <v>1588</v>
      </c>
      <c r="C178" s="152"/>
      <c r="D178" s="152"/>
      <c r="E178" s="165"/>
      <c r="F178" s="145"/>
      <c r="G178" s="145"/>
      <c r="H178" s="145"/>
      <c r="I178" s="25"/>
      <c r="J178" s="25"/>
      <c r="K178" s="25"/>
      <c r="L178" s="25"/>
      <c r="M178" s="25"/>
      <c r="N178" s="25"/>
      <c r="O178" s="25"/>
      <c r="P178" s="25"/>
      <c r="Q178" s="25"/>
      <c r="R178" s="25"/>
      <c r="S178" s="25"/>
      <c r="T178" s="25"/>
      <c r="U178" s="25"/>
      <c r="V178" s="25"/>
      <c r="W178" s="25"/>
      <c r="X178" s="25"/>
      <c r="Y178" s="25"/>
      <c r="Z178" s="25"/>
    </row>
    <row r="179" ht="21" spans="1:26">
      <c r="A179" s="25"/>
      <c r="B179" s="831" t="s">
        <v>1589</v>
      </c>
      <c r="C179" s="152"/>
      <c r="D179" s="152"/>
      <c r="E179" s="165"/>
      <c r="F179" s="145"/>
      <c r="G179" s="145"/>
      <c r="H179" s="145"/>
      <c r="I179" s="25"/>
      <c r="J179" s="25"/>
      <c r="K179" s="25"/>
      <c r="L179" s="25"/>
      <c r="M179" s="25"/>
      <c r="N179" s="25"/>
      <c r="O179" s="25"/>
      <c r="P179" s="25"/>
      <c r="Q179" s="25"/>
      <c r="R179" s="25"/>
      <c r="S179" s="25"/>
      <c r="T179" s="25"/>
      <c r="U179" s="25"/>
      <c r="V179" s="25"/>
      <c r="W179" s="25"/>
      <c r="X179" s="25"/>
      <c r="Y179" s="25"/>
      <c r="Z179" s="25"/>
    </row>
    <row r="180" ht="21" spans="1:26">
      <c r="A180" s="25"/>
      <c r="B180" s="831" t="s">
        <v>1590</v>
      </c>
      <c r="C180" s="152"/>
      <c r="D180" s="152"/>
      <c r="E180" s="165"/>
      <c r="F180" s="145"/>
      <c r="G180" s="145"/>
      <c r="H180" s="145"/>
      <c r="I180" s="25"/>
      <c r="J180" s="25"/>
      <c r="K180" s="25"/>
      <c r="L180" s="25"/>
      <c r="M180" s="25"/>
      <c r="N180" s="25"/>
      <c r="O180" s="25"/>
      <c r="P180" s="25"/>
      <c r="Q180" s="25"/>
      <c r="R180" s="25"/>
      <c r="S180" s="25"/>
      <c r="T180" s="25"/>
      <c r="U180" s="25"/>
      <c r="V180" s="25"/>
      <c r="W180" s="25"/>
      <c r="X180" s="25"/>
      <c r="Y180" s="25"/>
      <c r="Z180" s="25"/>
    </row>
    <row r="181" ht="13.5" spans="1:26">
      <c r="A181" s="25"/>
      <c r="B181" s="145"/>
      <c r="C181" s="145"/>
      <c r="D181" s="145"/>
      <c r="E181" s="145"/>
      <c r="F181" s="145"/>
      <c r="G181" s="145"/>
      <c r="H181" s="145"/>
      <c r="I181" s="25"/>
      <c r="J181" s="25"/>
      <c r="K181" s="25"/>
      <c r="L181" s="25"/>
      <c r="M181" s="25"/>
      <c r="N181" s="25"/>
      <c r="O181" s="25"/>
      <c r="P181" s="25"/>
      <c r="Q181" s="25"/>
      <c r="R181" s="25"/>
      <c r="S181" s="25"/>
      <c r="T181" s="25"/>
      <c r="U181" s="25"/>
      <c r="V181" s="25"/>
      <c r="W181" s="25"/>
      <c r="X181" s="25"/>
      <c r="Y181" s="25"/>
      <c r="Z181" s="25"/>
    </row>
    <row r="182" ht="13.5" spans="1:26">
      <c r="A182" s="25"/>
      <c r="B182" s="145"/>
      <c r="C182" s="145"/>
      <c r="D182" s="145"/>
      <c r="E182" s="145"/>
      <c r="F182" s="145"/>
      <c r="G182" s="145"/>
      <c r="H182" s="145"/>
      <c r="I182" s="25"/>
      <c r="J182" s="25"/>
      <c r="K182" s="25"/>
      <c r="L182" s="25"/>
      <c r="M182" s="25"/>
      <c r="N182" s="25"/>
      <c r="O182" s="25"/>
      <c r="P182" s="25"/>
      <c r="Q182" s="25"/>
      <c r="R182" s="25"/>
      <c r="S182" s="25"/>
      <c r="T182" s="25"/>
      <c r="U182" s="25"/>
      <c r="V182" s="25"/>
      <c r="W182" s="25"/>
      <c r="X182" s="25"/>
      <c r="Y182" s="25"/>
      <c r="Z182" s="25"/>
    </row>
    <row r="183" ht="21" spans="1:26">
      <c r="A183" s="25"/>
      <c r="B183" s="835" t="s">
        <v>446</v>
      </c>
      <c r="E183" s="168"/>
      <c r="F183" s="145"/>
      <c r="G183" s="145"/>
      <c r="H183" s="145"/>
      <c r="I183" s="25"/>
      <c r="J183" s="25"/>
      <c r="K183" s="25"/>
      <c r="L183" s="25"/>
      <c r="M183" s="25"/>
      <c r="N183" s="25"/>
      <c r="O183" s="25"/>
      <c r="P183" s="25"/>
      <c r="Q183" s="25"/>
      <c r="R183" s="25"/>
      <c r="S183" s="25"/>
      <c r="T183" s="25"/>
      <c r="U183" s="25"/>
      <c r="V183" s="25"/>
      <c r="W183" s="25"/>
      <c r="X183" s="25"/>
      <c r="Y183" s="25"/>
      <c r="Z183" s="25"/>
    </row>
    <row r="184" ht="21" spans="1:26">
      <c r="A184" s="25"/>
      <c r="B184" s="831" t="s">
        <v>1591</v>
      </c>
      <c r="C184" s="152"/>
      <c r="D184" s="152"/>
      <c r="E184" s="165"/>
      <c r="F184" s="145"/>
      <c r="G184" s="145"/>
      <c r="H184" s="145"/>
      <c r="I184" s="25"/>
      <c r="J184" s="25"/>
      <c r="K184" s="25"/>
      <c r="L184" s="25"/>
      <c r="M184" s="25"/>
      <c r="N184" s="25"/>
      <c r="O184" s="25"/>
      <c r="P184" s="25"/>
      <c r="Q184" s="25"/>
      <c r="R184" s="25"/>
      <c r="S184" s="25"/>
      <c r="T184" s="25"/>
      <c r="U184" s="25"/>
      <c r="V184" s="25"/>
      <c r="W184" s="25"/>
      <c r="X184" s="25"/>
      <c r="Y184" s="25"/>
      <c r="Z184" s="25"/>
    </row>
    <row r="185" ht="17.25" spans="1:26">
      <c r="A185" s="25"/>
      <c r="B185" s="112" t="s">
        <v>1592</v>
      </c>
      <c r="C185" s="145"/>
      <c r="D185" s="145"/>
      <c r="E185" s="145"/>
      <c r="F185" s="145"/>
      <c r="G185" s="145"/>
      <c r="H185" s="145"/>
      <c r="I185" s="25"/>
      <c r="J185" s="25"/>
      <c r="K185" s="25"/>
      <c r="L185" s="25"/>
      <c r="M185" s="25"/>
      <c r="N185" s="25"/>
      <c r="O185" s="25"/>
      <c r="P185" s="25"/>
      <c r="Q185" s="25"/>
      <c r="R185" s="25"/>
      <c r="S185" s="25"/>
      <c r="T185" s="25"/>
      <c r="U185" s="25"/>
      <c r="V185" s="25"/>
      <c r="W185" s="25"/>
      <c r="X185" s="25"/>
      <c r="Y185" s="25"/>
      <c r="Z185" s="25"/>
    </row>
    <row r="186" ht="13.5" spans="1:26">
      <c r="A186" s="25"/>
      <c r="B186" s="145"/>
      <c r="C186" s="145"/>
      <c r="D186" s="145"/>
      <c r="E186" s="145"/>
      <c r="F186" s="145"/>
      <c r="G186" s="145"/>
      <c r="H186" s="145"/>
      <c r="I186" s="25"/>
      <c r="J186" s="25"/>
      <c r="K186" s="25"/>
      <c r="L186" s="25"/>
      <c r="M186" s="25"/>
      <c r="N186" s="25"/>
      <c r="O186" s="25"/>
      <c r="P186" s="25"/>
      <c r="Q186" s="25"/>
      <c r="R186" s="25"/>
      <c r="S186" s="25"/>
      <c r="T186" s="25"/>
      <c r="U186" s="25"/>
      <c r="V186" s="25"/>
      <c r="W186" s="25"/>
      <c r="X186" s="25"/>
      <c r="Y186" s="25"/>
      <c r="Z186" s="25"/>
    </row>
    <row r="187" ht="13.5" spans="1:26">
      <c r="A187" s="25"/>
      <c r="B187" s="145"/>
      <c r="C187" s="145"/>
      <c r="D187" s="145"/>
      <c r="E187" s="145"/>
      <c r="F187" s="145"/>
      <c r="G187" s="145"/>
      <c r="H187" s="145"/>
      <c r="I187" s="25"/>
      <c r="J187" s="25"/>
      <c r="K187" s="25"/>
      <c r="L187" s="25"/>
      <c r="M187" s="25"/>
      <c r="N187" s="25"/>
      <c r="O187" s="25"/>
      <c r="P187" s="25"/>
      <c r="Q187" s="25"/>
      <c r="R187" s="25"/>
      <c r="S187" s="25"/>
      <c r="T187" s="25"/>
      <c r="U187" s="25"/>
      <c r="V187" s="25"/>
      <c r="W187" s="25"/>
      <c r="X187" s="25"/>
      <c r="Y187" s="25"/>
      <c r="Z187" s="25"/>
    </row>
    <row r="188" ht="49.5" spans="1:26">
      <c r="A188" s="25"/>
      <c r="B188" s="31" t="s">
        <v>362</v>
      </c>
      <c r="C188" s="657" t="s">
        <v>1561</v>
      </c>
      <c r="D188" s="657" t="s">
        <v>1562</v>
      </c>
      <c r="E188" s="657" t="s">
        <v>1563</v>
      </c>
      <c r="F188" s="657" t="s">
        <v>1593</v>
      </c>
      <c r="G188" s="31" t="s">
        <v>1255</v>
      </c>
      <c r="H188" s="145"/>
      <c r="I188" s="25"/>
      <c r="J188" s="25"/>
      <c r="K188" s="25"/>
      <c r="L188" s="25"/>
      <c r="M188" s="25"/>
      <c r="N188" s="25"/>
      <c r="O188" s="25"/>
      <c r="P188" s="25"/>
      <c r="Q188" s="25"/>
      <c r="R188" s="25"/>
      <c r="S188" s="25"/>
      <c r="T188" s="25"/>
      <c r="U188" s="25"/>
      <c r="V188" s="25"/>
      <c r="W188" s="25"/>
      <c r="X188" s="25"/>
      <c r="Y188" s="25"/>
      <c r="Z188" s="25"/>
    </row>
    <row r="189" ht="17.25" spans="1:26">
      <c r="A189" s="25"/>
      <c r="B189" s="112" t="s">
        <v>1456</v>
      </c>
      <c r="C189" s="822">
        <v>267416</v>
      </c>
      <c r="D189" s="822">
        <v>103532</v>
      </c>
      <c r="E189" s="822">
        <v>384949</v>
      </c>
      <c r="F189" s="822">
        <v>92349</v>
      </c>
      <c r="G189" s="112" t="s">
        <v>1594</v>
      </c>
      <c r="H189" s="145"/>
      <c r="I189" s="25"/>
      <c r="J189" s="25"/>
      <c r="K189" s="25"/>
      <c r="L189" s="25"/>
      <c r="M189" s="25"/>
      <c r="N189" s="25"/>
      <c r="O189" s="25"/>
      <c r="P189" s="25"/>
      <c r="Q189" s="25"/>
      <c r="R189" s="25"/>
      <c r="S189" s="25"/>
      <c r="T189" s="25"/>
      <c r="U189" s="25"/>
      <c r="V189" s="25"/>
      <c r="W189" s="25"/>
      <c r="X189" s="25"/>
      <c r="Y189" s="25"/>
      <c r="Z189" s="25"/>
    </row>
    <row r="190" ht="17.25" spans="1:26">
      <c r="A190" s="25"/>
      <c r="B190" s="112" t="s">
        <v>1462</v>
      </c>
      <c r="C190" s="822">
        <v>209031</v>
      </c>
      <c r="D190" s="822">
        <v>82580</v>
      </c>
      <c r="E190" s="822">
        <v>250615</v>
      </c>
      <c r="F190" s="822">
        <v>77710</v>
      </c>
      <c r="G190" s="112" t="s">
        <v>1594</v>
      </c>
      <c r="H190" s="145"/>
      <c r="I190" s="25"/>
      <c r="J190" s="25"/>
      <c r="K190" s="25"/>
      <c r="L190" s="25"/>
      <c r="M190" s="25"/>
      <c r="N190" s="25"/>
      <c r="O190" s="25"/>
      <c r="P190" s="25"/>
      <c r="Q190" s="25"/>
      <c r="R190" s="25"/>
      <c r="S190" s="25"/>
      <c r="T190" s="25"/>
      <c r="U190" s="25"/>
      <c r="V190" s="25"/>
      <c r="W190" s="25"/>
      <c r="X190" s="25"/>
      <c r="Y190" s="25"/>
      <c r="Z190" s="25"/>
    </row>
    <row r="191" ht="17.25" spans="1:26">
      <c r="A191" s="25"/>
      <c r="B191" s="112" t="s">
        <v>1568</v>
      </c>
      <c r="C191" s="822">
        <v>2799</v>
      </c>
      <c r="D191" s="822">
        <v>866</v>
      </c>
      <c r="E191" s="822">
        <v>3548</v>
      </c>
      <c r="F191" s="822">
        <v>1024</v>
      </c>
      <c r="G191" s="112" t="s">
        <v>1595</v>
      </c>
      <c r="H191" s="145"/>
      <c r="I191" s="25"/>
      <c r="J191" s="25"/>
      <c r="K191" s="25"/>
      <c r="L191" s="25"/>
      <c r="M191" s="25"/>
      <c r="N191" s="25"/>
      <c r="O191" s="25"/>
      <c r="P191" s="25"/>
      <c r="Q191" s="25"/>
      <c r="R191" s="25"/>
      <c r="S191" s="25"/>
      <c r="T191" s="25"/>
      <c r="U191" s="25"/>
      <c r="V191" s="25"/>
      <c r="W191" s="25"/>
      <c r="X191" s="25"/>
      <c r="Y191" s="25"/>
      <c r="Z191" s="25"/>
    </row>
    <row r="192" ht="17.25" spans="1:26">
      <c r="A192" s="25"/>
      <c r="B192" s="112" t="s">
        <v>1569</v>
      </c>
      <c r="C192" s="822">
        <v>3.97</v>
      </c>
      <c r="D192" s="822">
        <v>3.26</v>
      </c>
      <c r="E192" s="822">
        <v>3.57</v>
      </c>
      <c r="F192" s="822">
        <v>4.1</v>
      </c>
      <c r="G192" s="112" t="s">
        <v>1596</v>
      </c>
      <c r="H192" s="145"/>
      <c r="I192" s="25"/>
      <c r="J192" s="25"/>
      <c r="K192" s="25"/>
      <c r="L192" s="25"/>
      <c r="M192" s="25"/>
      <c r="N192" s="25"/>
      <c r="O192" s="25"/>
      <c r="P192" s="25"/>
      <c r="Q192" s="25"/>
      <c r="R192" s="25"/>
      <c r="S192" s="25"/>
      <c r="T192" s="25"/>
      <c r="U192" s="25"/>
      <c r="V192" s="25"/>
      <c r="W192" s="25"/>
      <c r="X192" s="25"/>
      <c r="Y192" s="25"/>
      <c r="Z192" s="25"/>
    </row>
    <row r="193" ht="17.25" spans="1:26">
      <c r="A193" s="25"/>
      <c r="B193" s="112" t="s">
        <v>1570</v>
      </c>
      <c r="C193" s="822">
        <v>951</v>
      </c>
      <c r="D193" s="822">
        <v>113</v>
      </c>
      <c r="E193" s="822">
        <v>1113</v>
      </c>
      <c r="F193" s="822">
        <v>133</v>
      </c>
      <c r="G193" s="112" t="s">
        <v>1595</v>
      </c>
      <c r="H193" s="145"/>
      <c r="I193" s="25"/>
      <c r="J193" s="25"/>
      <c r="K193" s="25"/>
      <c r="L193" s="25"/>
      <c r="M193" s="25"/>
      <c r="N193" s="25"/>
      <c r="O193" s="25"/>
      <c r="P193" s="25"/>
      <c r="Q193" s="25"/>
      <c r="R193" s="25"/>
      <c r="S193" s="25"/>
      <c r="T193" s="25"/>
      <c r="U193" s="25"/>
      <c r="V193" s="25"/>
      <c r="W193" s="25"/>
      <c r="X193" s="25"/>
      <c r="Y193" s="25"/>
      <c r="Z193" s="25"/>
    </row>
    <row r="194" ht="17.25" spans="1:26">
      <c r="A194" s="25"/>
      <c r="B194" s="112" t="s">
        <v>1478</v>
      </c>
      <c r="C194" s="822">
        <v>1293</v>
      </c>
      <c r="D194" s="822">
        <v>294</v>
      </c>
      <c r="E194" s="822">
        <v>880</v>
      </c>
      <c r="F194" s="822">
        <v>459</v>
      </c>
      <c r="G194" s="112" t="s">
        <v>1595</v>
      </c>
      <c r="H194" s="145"/>
      <c r="I194" s="25"/>
      <c r="J194" s="25"/>
      <c r="K194" s="25"/>
      <c r="L194" s="25"/>
      <c r="M194" s="25"/>
      <c r="N194" s="25"/>
      <c r="O194" s="25"/>
      <c r="P194" s="25"/>
      <c r="Q194" s="25"/>
      <c r="R194" s="25"/>
      <c r="S194" s="25"/>
      <c r="T194" s="25"/>
      <c r="U194" s="25"/>
      <c r="V194" s="25"/>
      <c r="W194" s="25"/>
      <c r="X194" s="25"/>
      <c r="Y194" s="25"/>
      <c r="Z194" s="25"/>
    </row>
    <row r="195" ht="17.25" spans="1:26">
      <c r="A195" s="25"/>
      <c r="B195" s="112" t="s">
        <v>474</v>
      </c>
      <c r="C195" s="822">
        <v>1.72</v>
      </c>
      <c r="D195" s="822">
        <v>1</v>
      </c>
      <c r="E195" s="822">
        <v>0.82</v>
      </c>
      <c r="F195" s="822">
        <v>1.7</v>
      </c>
      <c r="G195" s="112" t="s">
        <v>1597</v>
      </c>
      <c r="H195" s="145"/>
      <c r="I195" s="25"/>
      <c r="J195" s="25"/>
      <c r="K195" s="25"/>
      <c r="L195" s="25"/>
      <c r="M195" s="25"/>
      <c r="N195" s="25"/>
      <c r="O195" s="25"/>
      <c r="P195" s="25"/>
      <c r="Q195" s="25"/>
      <c r="R195" s="25"/>
      <c r="S195" s="25"/>
      <c r="T195" s="25"/>
      <c r="U195" s="25"/>
      <c r="V195" s="25"/>
      <c r="W195" s="25"/>
      <c r="X195" s="25"/>
      <c r="Y195" s="25"/>
      <c r="Z195" s="25"/>
    </row>
    <row r="196" ht="17.25" spans="1:26">
      <c r="A196" s="25"/>
      <c r="B196" s="112" t="s">
        <v>476</v>
      </c>
      <c r="C196" s="822">
        <v>27.62</v>
      </c>
      <c r="D196" s="822">
        <v>12.9</v>
      </c>
      <c r="E196" s="822">
        <v>3.14</v>
      </c>
      <c r="F196" s="822">
        <v>17.33</v>
      </c>
      <c r="G196" s="112" t="s">
        <v>1597</v>
      </c>
      <c r="H196" s="145"/>
      <c r="I196" s="25"/>
      <c r="J196" s="25"/>
      <c r="K196" s="25"/>
      <c r="L196" s="25"/>
      <c r="M196" s="25"/>
      <c r="N196" s="25"/>
      <c r="O196" s="25"/>
      <c r="P196" s="25"/>
      <c r="Q196" s="25"/>
      <c r="R196" s="25"/>
      <c r="S196" s="25"/>
      <c r="T196" s="25"/>
      <c r="U196" s="25"/>
      <c r="V196" s="25"/>
      <c r="W196" s="25"/>
      <c r="X196" s="25"/>
      <c r="Y196" s="25"/>
      <c r="Z196" s="25"/>
    </row>
    <row r="197" ht="17.25" spans="1:26">
      <c r="A197" s="25"/>
      <c r="B197" s="112" t="s">
        <v>478</v>
      </c>
      <c r="C197" s="822">
        <v>17.04</v>
      </c>
      <c r="D197" s="822">
        <v>18.11</v>
      </c>
      <c r="E197" s="822">
        <v>15.68</v>
      </c>
      <c r="F197" s="822">
        <v>16.47</v>
      </c>
      <c r="G197" s="112" t="s">
        <v>1595</v>
      </c>
      <c r="H197" s="145"/>
      <c r="I197" s="25"/>
      <c r="J197" s="25"/>
      <c r="K197" s="25"/>
      <c r="L197" s="25"/>
      <c r="M197" s="25"/>
      <c r="N197" s="25"/>
      <c r="O197" s="25"/>
      <c r="P197" s="25"/>
      <c r="Q197" s="25"/>
      <c r="R197" s="25"/>
      <c r="S197" s="25"/>
      <c r="T197" s="25"/>
      <c r="U197" s="25"/>
      <c r="V197" s="25"/>
      <c r="W197" s="25"/>
      <c r="X197" s="25"/>
      <c r="Y197" s="25"/>
      <c r="Z197" s="25"/>
    </row>
    <row r="198" ht="17.25" spans="1:26">
      <c r="A198" s="25"/>
      <c r="B198" s="112" t="s">
        <v>466</v>
      </c>
      <c r="C198" s="822">
        <v>1.85</v>
      </c>
      <c r="D198" s="822">
        <v>4.5</v>
      </c>
      <c r="E198" s="822">
        <v>4.54</v>
      </c>
      <c r="F198" s="822">
        <v>1.32</v>
      </c>
      <c r="G198" s="112" t="s">
        <v>1596</v>
      </c>
      <c r="H198" s="145"/>
      <c r="I198" s="25"/>
      <c r="J198" s="25"/>
      <c r="K198" s="25"/>
      <c r="L198" s="25"/>
      <c r="M198" s="25"/>
      <c r="N198" s="25"/>
      <c r="O198" s="25"/>
      <c r="P198" s="25"/>
      <c r="Q198" s="25"/>
      <c r="R198" s="25"/>
      <c r="S198" s="25"/>
      <c r="T198" s="25"/>
      <c r="U198" s="25"/>
      <c r="V198" s="25"/>
      <c r="W198" s="25"/>
      <c r="X198" s="25"/>
      <c r="Y198" s="25"/>
      <c r="Z198" s="25"/>
    </row>
    <row r="199" ht="17.25" spans="1:26">
      <c r="A199" s="25"/>
      <c r="B199" s="112" t="s">
        <v>468</v>
      </c>
      <c r="C199" s="822">
        <v>0.2</v>
      </c>
      <c r="D199" s="822">
        <v>1.44</v>
      </c>
      <c r="E199" s="822">
        <v>0.73</v>
      </c>
      <c r="F199" s="822">
        <v>0.38</v>
      </c>
      <c r="G199" s="112" t="s">
        <v>1597</v>
      </c>
      <c r="H199" s="145"/>
      <c r="I199" s="25"/>
      <c r="J199" s="25"/>
      <c r="K199" s="25"/>
      <c r="L199" s="25"/>
      <c r="M199" s="25"/>
      <c r="N199" s="25"/>
      <c r="O199" s="25"/>
      <c r="P199" s="25"/>
      <c r="Q199" s="25"/>
      <c r="R199" s="25"/>
      <c r="S199" s="25"/>
      <c r="T199" s="25"/>
      <c r="U199" s="25"/>
      <c r="V199" s="25"/>
      <c r="W199" s="25"/>
      <c r="X199" s="25"/>
      <c r="Y199" s="25"/>
      <c r="Z199" s="25"/>
    </row>
    <row r="200" ht="17.25" spans="1:26">
      <c r="A200" s="25"/>
      <c r="B200" s="112" t="s">
        <v>470</v>
      </c>
      <c r="C200" s="822">
        <v>37.87</v>
      </c>
      <c r="D200" s="822">
        <v>60.57</v>
      </c>
      <c r="E200" s="822">
        <v>57.71</v>
      </c>
      <c r="F200" s="822">
        <v>47.2</v>
      </c>
      <c r="G200" s="112" t="s">
        <v>1597</v>
      </c>
      <c r="H200" s="145"/>
      <c r="I200" s="25"/>
      <c r="J200" s="25"/>
      <c r="K200" s="25"/>
      <c r="L200" s="25"/>
      <c r="M200" s="25"/>
      <c r="N200" s="25"/>
      <c r="O200" s="25"/>
      <c r="P200" s="25"/>
      <c r="Q200" s="25"/>
      <c r="R200" s="25"/>
      <c r="S200" s="25"/>
      <c r="T200" s="25"/>
      <c r="U200" s="25"/>
      <c r="V200" s="25"/>
      <c r="W200" s="25"/>
      <c r="X200" s="25"/>
      <c r="Y200" s="25"/>
      <c r="Z200" s="25"/>
    </row>
    <row r="201" ht="17.25" spans="1:26">
      <c r="A201" s="25"/>
      <c r="B201" s="112" t="s">
        <v>472</v>
      </c>
      <c r="C201" s="822">
        <v>1.12</v>
      </c>
      <c r="D201" s="822">
        <v>0.7</v>
      </c>
      <c r="E201" s="822">
        <v>2.13</v>
      </c>
      <c r="F201" s="822">
        <v>0.56</v>
      </c>
      <c r="G201" s="112" t="s">
        <v>1596</v>
      </c>
      <c r="H201" s="145"/>
      <c r="I201" s="25"/>
      <c r="J201" s="25"/>
      <c r="K201" s="25"/>
      <c r="L201" s="25"/>
      <c r="M201" s="25"/>
      <c r="N201" s="25"/>
      <c r="O201" s="25"/>
      <c r="P201" s="25"/>
      <c r="Q201" s="25"/>
      <c r="R201" s="25"/>
      <c r="S201" s="25"/>
      <c r="T201" s="25"/>
      <c r="U201" s="25"/>
      <c r="V201" s="25"/>
      <c r="W201" s="25"/>
      <c r="X201" s="25"/>
      <c r="Y201" s="25"/>
      <c r="Z201" s="25"/>
    </row>
    <row r="202" ht="17.25" spans="1:26">
      <c r="A202" s="25"/>
      <c r="B202" s="112" t="s">
        <v>489</v>
      </c>
      <c r="C202" s="822">
        <v>26.45</v>
      </c>
      <c r="D202" s="822">
        <v>35</v>
      </c>
      <c r="E202" s="822">
        <v>32.2</v>
      </c>
      <c r="F202" s="822">
        <v>107</v>
      </c>
      <c r="G202" s="112" t="s">
        <v>1596</v>
      </c>
      <c r="H202" s="145"/>
      <c r="I202" s="25"/>
      <c r="J202" s="25"/>
      <c r="K202" s="25"/>
      <c r="L202" s="25"/>
      <c r="M202" s="25"/>
      <c r="N202" s="25"/>
      <c r="O202" s="25"/>
      <c r="P202" s="25"/>
      <c r="Q202" s="25"/>
      <c r="R202" s="25"/>
      <c r="S202" s="25"/>
      <c r="T202" s="25"/>
      <c r="U202" s="25"/>
      <c r="V202" s="25"/>
      <c r="W202" s="25"/>
      <c r="X202" s="25"/>
      <c r="Y202" s="25"/>
      <c r="Z202" s="25"/>
    </row>
    <row r="203" ht="17.25" spans="1:26">
      <c r="A203" s="25"/>
      <c r="B203" s="112" t="s">
        <v>1572</v>
      </c>
      <c r="C203" s="822">
        <v>68</v>
      </c>
      <c r="D203" s="822">
        <v>26</v>
      </c>
      <c r="E203" s="822">
        <v>64</v>
      </c>
      <c r="F203" s="822">
        <v>210</v>
      </c>
      <c r="G203" s="112" t="s">
        <v>1596</v>
      </c>
      <c r="H203" s="145"/>
      <c r="I203" s="25"/>
      <c r="J203" s="25"/>
      <c r="K203" s="25"/>
      <c r="L203" s="25"/>
      <c r="M203" s="25"/>
      <c r="N203" s="25"/>
      <c r="O203" s="25"/>
      <c r="P203" s="25"/>
      <c r="Q203" s="25"/>
      <c r="R203" s="25"/>
      <c r="S203" s="25"/>
      <c r="T203" s="25"/>
      <c r="U203" s="25"/>
      <c r="V203" s="25"/>
      <c r="W203" s="25"/>
      <c r="X203" s="25"/>
      <c r="Y203" s="25"/>
      <c r="Z203" s="25"/>
    </row>
    <row r="204" ht="17.25" spans="1:26">
      <c r="A204" s="25"/>
      <c r="B204" s="112" t="s">
        <v>1426</v>
      </c>
      <c r="C204" s="822">
        <v>2.57</v>
      </c>
      <c r="D204" s="822">
        <v>0.74</v>
      </c>
      <c r="E204" s="822">
        <v>1.99</v>
      </c>
      <c r="F204" s="822">
        <v>2</v>
      </c>
      <c r="G204" s="112" t="s">
        <v>1598</v>
      </c>
      <c r="H204" s="145"/>
      <c r="I204" s="25"/>
      <c r="J204" s="25"/>
      <c r="K204" s="25"/>
      <c r="L204" s="25"/>
      <c r="M204" s="25"/>
      <c r="N204" s="25"/>
      <c r="O204" s="25"/>
      <c r="P204" s="25"/>
      <c r="Q204" s="25"/>
      <c r="R204" s="25"/>
      <c r="S204" s="25"/>
      <c r="T204" s="25"/>
      <c r="U204" s="25"/>
      <c r="V204" s="25"/>
      <c r="W204" s="25"/>
      <c r="X204" s="25"/>
      <c r="Y204" s="25"/>
      <c r="Z204" s="25"/>
    </row>
    <row r="205" ht="17.25" spans="1:26">
      <c r="A205" s="25"/>
      <c r="B205" s="112" t="s">
        <v>482</v>
      </c>
      <c r="C205" s="822">
        <v>49.86</v>
      </c>
      <c r="D205" s="822">
        <v>32.06</v>
      </c>
      <c r="E205" s="822">
        <v>49.19</v>
      </c>
      <c r="F205" s="822">
        <v>30</v>
      </c>
      <c r="G205" s="112" t="s">
        <v>1596</v>
      </c>
      <c r="H205" s="145"/>
      <c r="I205" s="25"/>
      <c r="J205" s="25"/>
      <c r="K205" s="25"/>
      <c r="L205" s="25"/>
      <c r="M205" s="25"/>
      <c r="N205" s="25"/>
      <c r="O205" s="25"/>
      <c r="P205" s="25"/>
      <c r="Q205" s="25"/>
      <c r="R205" s="25"/>
      <c r="S205" s="25"/>
      <c r="T205" s="25"/>
      <c r="U205" s="25"/>
      <c r="V205" s="25"/>
      <c r="W205" s="25"/>
      <c r="X205" s="25"/>
      <c r="Y205" s="25"/>
      <c r="Z205" s="25"/>
    </row>
    <row r="206" ht="17.25" spans="1:26">
      <c r="A206" s="25"/>
      <c r="B206" s="112" t="s">
        <v>1575</v>
      </c>
      <c r="C206" s="822">
        <v>894</v>
      </c>
      <c r="D206" s="822">
        <v>422</v>
      </c>
      <c r="E206" s="822">
        <v>1165</v>
      </c>
      <c r="F206" s="822">
        <v>388</v>
      </c>
      <c r="G206" s="112" t="s">
        <v>1596</v>
      </c>
      <c r="H206" s="145"/>
      <c r="I206" s="25"/>
      <c r="J206" s="25"/>
      <c r="K206" s="25"/>
      <c r="L206" s="25"/>
      <c r="M206" s="25"/>
      <c r="N206" s="25"/>
      <c r="O206" s="25"/>
      <c r="P206" s="25"/>
      <c r="Q206" s="25"/>
      <c r="R206" s="25"/>
      <c r="S206" s="25"/>
      <c r="T206" s="25"/>
      <c r="U206" s="25"/>
      <c r="V206" s="25"/>
      <c r="W206" s="25"/>
      <c r="X206" s="25"/>
      <c r="Y206" s="25"/>
      <c r="Z206" s="25"/>
    </row>
    <row r="207" ht="17.25" spans="1:26">
      <c r="A207" s="25"/>
      <c r="B207" s="112" t="s">
        <v>1552</v>
      </c>
      <c r="C207" s="824">
        <f t="shared" ref="C207:F207" si="1">(C190*100)/C189</f>
        <v>78.1669757980076</v>
      </c>
      <c r="D207" s="824">
        <f t="shared" si="1"/>
        <v>79.7627786578063</v>
      </c>
      <c r="E207" s="824">
        <f t="shared" si="1"/>
        <v>65.1034292854378</v>
      </c>
      <c r="F207" s="824">
        <f t="shared" si="1"/>
        <v>84.148177024115</v>
      </c>
      <c r="G207" s="112" t="s">
        <v>1599</v>
      </c>
      <c r="H207" s="14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37">
    <mergeCell ref="B2:H2"/>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5:H45"/>
    <mergeCell ref="B68:F68"/>
    <mergeCell ref="B69:F69"/>
    <mergeCell ref="B70:F70"/>
    <mergeCell ref="B79:H79"/>
    <mergeCell ref="B142:G142"/>
    <mergeCell ref="B169:E169"/>
    <mergeCell ref="B171:E171"/>
    <mergeCell ref="B172:E172"/>
    <mergeCell ref="B173:E173"/>
    <mergeCell ref="B174:E174"/>
    <mergeCell ref="B176:E176"/>
    <mergeCell ref="B177:E177"/>
    <mergeCell ref="B178:E178"/>
    <mergeCell ref="B179:E179"/>
    <mergeCell ref="B180:E180"/>
    <mergeCell ref="B183:E183"/>
    <mergeCell ref="B184:E184"/>
  </mergeCells>
  <hyperlinks>
    <hyperlink ref="A1" location="Home!A1" display="Home"/>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9"/>
  <sheetViews>
    <sheetView workbookViewId="0">
      <selection activeCell="A1" sqref="A1"/>
    </sheetView>
  </sheetViews>
  <sheetFormatPr defaultColWidth="12.6285714285714" defaultRowHeight="15.75" customHeight="1" outlineLevelCol="6"/>
  <cols>
    <col min="4" max="4" width="31.1333333333333" customWidth="1"/>
    <col min="5" max="5" width="29.1333333333333" customWidth="1"/>
    <col min="6" max="6" width="29" customWidth="1"/>
    <col min="7" max="7" width="44.247619047619" customWidth="1"/>
  </cols>
  <sheetData>
    <row r="1" ht="14.25" spans="1:1">
      <c r="A1" s="138" t="s">
        <v>282</v>
      </c>
    </row>
    <row r="2" ht="13.5" spans="4:7">
      <c r="D2" s="25"/>
      <c r="E2" s="25"/>
      <c r="F2" s="25"/>
      <c r="G2" s="25"/>
    </row>
    <row r="3" ht="13.5" spans="4:7">
      <c r="D3" s="783"/>
      <c r="E3" s="783"/>
      <c r="F3" s="783"/>
      <c r="G3" s="783"/>
    </row>
    <row r="4" ht="23.25" customHeight="1" spans="4:7">
      <c r="D4" s="293" t="s">
        <v>1600</v>
      </c>
      <c r="E4" s="41"/>
      <c r="F4" s="41"/>
      <c r="G4" s="61"/>
    </row>
    <row r="5" ht="23.25" customHeight="1" spans="4:7">
      <c r="D5" s="293" t="s">
        <v>1601</v>
      </c>
      <c r="E5" s="41"/>
      <c r="F5" s="41"/>
      <c r="G5" s="61"/>
    </row>
    <row r="6" ht="23.25" customHeight="1" spans="4:7">
      <c r="D6" s="114" t="s">
        <v>1602</v>
      </c>
      <c r="E6" s="295" t="s">
        <v>1603</v>
      </c>
      <c r="F6" s="295" t="s">
        <v>1604</v>
      </c>
      <c r="G6" s="295" t="s">
        <v>1605</v>
      </c>
    </row>
    <row r="7" ht="16.5" spans="4:7">
      <c r="D7" s="296" t="s">
        <v>1606</v>
      </c>
      <c r="E7" s="784" t="s">
        <v>1607</v>
      </c>
      <c r="F7" s="784" t="s">
        <v>1608</v>
      </c>
      <c r="G7" s="785" t="s">
        <v>1609</v>
      </c>
    </row>
    <row r="8" ht="16.5" spans="4:7">
      <c r="D8" s="298" t="s">
        <v>1610</v>
      </c>
      <c r="E8" s="786">
        <v>0.85</v>
      </c>
      <c r="F8" s="787">
        <v>0.906</v>
      </c>
      <c r="G8" s="788">
        <v>0.87</v>
      </c>
    </row>
    <row r="9" ht="16.5" spans="4:7">
      <c r="D9" s="301" t="s">
        <v>1611</v>
      </c>
      <c r="E9" s="789" t="s">
        <v>1612</v>
      </c>
      <c r="F9" s="789" t="s">
        <v>1613</v>
      </c>
      <c r="G9" s="790" t="s">
        <v>1614</v>
      </c>
    </row>
    <row r="10" ht="16.5" spans="4:7">
      <c r="D10" s="298" t="s">
        <v>1615</v>
      </c>
      <c r="E10" s="791" t="s">
        <v>1616</v>
      </c>
      <c r="F10" s="791" t="s">
        <v>1617</v>
      </c>
      <c r="G10" s="792" t="s">
        <v>1618</v>
      </c>
    </row>
    <row r="11" ht="16.5" spans="4:7">
      <c r="D11" s="301" t="s">
        <v>1619</v>
      </c>
      <c r="E11" s="789" t="s">
        <v>1620</v>
      </c>
      <c r="F11" s="789" t="s">
        <v>1621</v>
      </c>
      <c r="G11" s="790" t="s">
        <v>1622</v>
      </c>
    </row>
    <row r="12" ht="16.5" spans="4:7">
      <c r="D12" s="298" t="s">
        <v>1623</v>
      </c>
      <c r="E12" s="791" t="s">
        <v>1624</v>
      </c>
      <c r="F12" s="791" t="s">
        <v>1625</v>
      </c>
      <c r="G12" s="792" t="s">
        <v>1626</v>
      </c>
    </row>
    <row r="13" ht="16.5" spans="4:7">
      <c r="D13" s="301" t="s">
        <v>1627</v>
      </c>
      <c r="E13" s="789" t="s">
        <v>1628</v>
      </c>
      <c r="F13" s="789" t="s">
        <v>1629</v>
      </c>
      <c r="G13" s="790" t="s">
        <v>1630</v>
      </c>
    </row>
    <row r="14" ht="16.5" spans="4:7">
      <c r="D14" s="298" t="s">
        <v>1631</v>
      </c>
      <c r="E14" s="791" t="s">
        <v>1632</v>
      </c>
      <c r="F14" s="791" t="s">
        <v>1633</v>
      </c>
      <c r="G14" s="792" t="s">
        <v>1634</v>
      </c>
    </row>
    <row r="15" ht="16.5" spans="4:7">
      <c r="D15" s="301" t="s">
        <v>1635</v>
      </c>
      <c r="E15" s="789" t="s">
        <v>1636</v>
      </c>
      <c r="F15" s="789" t="s">
        <v>1637</v>
      </c>
      <c r="G15" s="790" t="s">
        <v>1638</v>
      </c>
    </row>
    <row r="16" ht="16.5" spans="4:7">
      <c r="D16" s="298" t="s">
        <v>1639</v>
      </c>
      <c r="E16" s="791" t="s">
        <v>1640</v>
      </c>
      <c r="F16" s="791" t="s">
        <v>1641</v>
      </c>
      <c r="G16" s="792">
        <v>333</v>
      </c>
    </row>
    <row r="17" ht="16.5" spans="4:7">
      <c r="D17" s="301" t="s">
        <v>1642</v>
      </c>
      <c r="E17" s="793">
        <v>0.29</v>
      </c>
      <c r="F17" s="794">
        <v>0.211</v>
      </c>
      <c r="G17" s="795">
        <v>0.343</v>
      </c>
    </row>
    <row r="18" ht="16.5" spans="4:7">
      <c r="D18" s="298" t="s">
        <v>1643</v>
      </c>
      <c r="E18" s="791">
        <v>6.8</v>
      </c>
      <c r="F18" s="791">
        <v>6.8</v>
      </c>
      <c r="G18" s="792" t="s">
        <v>1644</v>
      </c>
    </row>
    <row r="19" ht="43.5" customHeight="1" spans="4:7">
      <c r="D19" s="301" t="s">
        <v>1645</v>
      </c>
      <c r="E19" s="796" t="s">
        <v>1646</v>
      </c>
      <c r="F19" s="797" t="s">
        <v>1647</v>
      </c>
      <c r="G19" s="798" t="s">
        <v>1648</v>
      </c>
    </row>
    <row r="20" ht="16.5" spans="4:7">
      <c r="D20" s="298" t="s">
        <v>1649</v>
      </c>
      <c r="E20" s="799"/>
      <c r="F20" s="799"/>
      <c r="G20" s="792" t="s">
        <v>1650</v>
      </c>
    </row>
    <row r="21" ht="16.5" spans="4:7">
      <c r="D21" s="301" t="s">
        <v>1651</v>
      </c>
      <c r="E21" s="800"/>
      <c r="F21" s="800"/>
      <c r="G21" s="790" t="s">
        <v>1652</v>
      </c>
    </row>
    <row r="22" ht="13.5" spans="4:7">
      <c r="D22" s="25"/>
      <c r="E22" s="25"/>
      <c r="F22" s="25"/>
      <c r="G22" s="25"/>
    </row>
    <row r="23" ht="13.5" spans="4:7">
      <c r="D23" s="25"/>
      <c r="E23" s="25"/>
      <c r="F23" s="25"/>
      <c r="G23" s="25"/>
    </row>
    <row r="24" ht="13.5" spans="4:7">
      <c r="D24" s="25"/>
      <c r="E24" s="25"/>
      <c r="F24" s="25"/>
      <c r="G24" s="25"/>
    </row>
    <row r="25" ht="13.5" spans="4:7">
      <c r="D25" s="25"/>
      <c r="E25" s="25"/>
      <c r="F25" s="25"/>
      <c r="G25" s="25"/>
    </row>
    <row r="26" ht="13.5" spans="4:7">
      <c r="D26" s="25"/>
      <c r="E26" s="25"/>
      <c r="F26" s="25"/>
      <c r="G26" s="25"/>
    </row>
    <row r="27" ht="13.5" spans="4:7">
      <c r="D27" s="25"/>
      <c r="E27" s="25"/>
      <c r="F27" s="25"/>
      <c r="G27" s="25"/>
    </row>
    <row r="28" ht="13.5" spans="4:7">
      <c r="D28" s="25"/>
      <c r="E28" s="25"/>
      <c r="F28" s="25"/>
      <c r="G28" s="25"/>
    </row>
    <row r="29" ht="13.5" spans="4:7">
      <c r="D29" s="25"/>
      <c r="E29" s="25"/>
      <c r="F29" s="25"/>
      <c r="G29" s="25"/>
    </row>
  </sheetData>
  <mergeCells count="2">
    <mergeCell ref="D4:G4"/>
    <mergeCell ref="D5:G5"/>
  </mergeCells>
  <hyperlinks>
    <hyperlink ref="A1" location="Home!A1" display="Home"/>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5"/>
  <sheetViews>
    <sheetView workbookViewId="0">
      <selection activeCell="A1" sqref="A1"/>
    </sheetView>
  </sheetViews>
  <sheetFormatPr defaultColWidth="12.6285714285714" defaultRowHeight="15.75" customHeight="1"/>
  <cols>
    <col min="3" max="3" width="45.5047619047619" customWidth="1"/>
    <col min="4" max="6" width="15" customWidth="1"/>
    <col min="7" max="7" width="97.3809523809524" customWidth="1"/>
  </cols>
  <sheetData>
    <row r="1" ht="14.25" spans="1:26">
      <c r="A1" s="138" t="s">
        <v>282</v>
      </c>
      <c r="B1" s="25"/>
      <c r="D1" s="294"/>
      <c r="E1" s="294"/>
      <c r="F1" s="294"/>
      <c r="G1" s="294"/>
      <c r="H1" s="25"/>
      <c r="I1" s="25"/>
      <c r="J1" s="25"/>
      <c r="K1" s="25"/>
      <c r="L1" s="25"/>
      <c r="M1" s="25"/>
      <c r="N1" s="25"/>
      <c r="O1" s="25"/>
      <c r="P1" s="25"/>
      <c r="Q1" s="25"/>
      <c r="R1" s="25"/>
      <c r="S1" s="25"/>
      <c r="T1" s="25"/>
      <c r="U1" s="25"/>
      <c r="V1" s="25"/>
      <c r="W1" s="25"/>
      <c r="X1" s="25"/>
      <c r="Y1" s="25"/>
      <c r="Z1" s="25"/>
    </row>
    <row r="2" ht="14.25" spans="1:26">
      <c r="A2" s="25"/>
      <c r="B2" s="25"/>
      <c r="C2" s="307"/>
      <c r="D2" s="294"/>
      <c r="E2" s="294"/>
      <c r="F2" s="294"/>
      <c r="G2" s="294"/>
      <c r="H2" s="25"/>
      <c r="I2" s="25"/>
      <c r="J2" s="25"/>
      <c r="K2" s="25"/>
      <c r="L2" s="25"/>
      <c r="M2" s="25"/>
      <c r="N2" s="25"/>
      <c r="O2" s="25"/>
      <c r="P2" s="25"/>
      <c r="Q2" s="25"/>
      <c r="R2" s="25"/>
      <c r="S2" s="25"/>
      <c r="T2" s="25"/>
      <c r="U2" s="25"/>
      <c r="V2" s="25"/>
      <c r="W2" s="25"/>
      <c r="X2" s="25"/>
      <c r="Y2" s="25"/>
      <c r="Z2" s="25"/>
    </row>
    <row r="3" ht="32.25" customHeight="1" spans="1:26">
      <c r="A3" s="25"/>
      <c r="B3" s="25"/>
      <c r="C3" s="774" t="s">
        <v>1143</v>
      </c>
      <c r="D3" s="60"/>
      <c r="E3" s="60"/>
      <c r="F3" s="60"/>
      <c r="G3" s="64"/>
      <c r="H3" s="25"/>
      <c r="I3" s="25"/>
      <c r="J3" s="25"/>
      <c r="K3" s="25"/>
      <c r="L3" s="25"/>
      <c r="M3" s="25"/>
      <c r="N3" s="25"/>
      <c r="O3" s="25"/>
      <c r="P3" s="25"/>
      <c r="Q3" s="25"/>
      <c r="R3" s="25"/>
      <c r="S3" s="25"/>
      <c r="T3" s="25"/>
      <c r="U3" s="25"/>
      <c r="V3" s="25"/>
      <c r="W3" s="25"/>
      <c r="X3" s="25"/>
      <c r="Y3" s="25"/>
      <c r="Z3" s="25"/>
    </row>
    <row r="4" ht="24.75" customHeight="1" spans="1:26">
      <c r="A4" s="25"/>
      <c r="B4" s="25"/>
      <c r="C4" s="775" t="s">
        <v>362</v>
      </c>
      <c r="D4" s="775" t="s">
        <v>363</v>
      </c>
      <c r="E4" s="775" t="s">
        <v>366</v>
      </c>
      <c r="F4" s="775" t="s">
        <v>1144</v>
      </c>
      <c r="G4" s="775" t="s">
        <v>368</v>
      </c>
      <c r="H4" s="25"/>
      <c r="I4" s="25"/>
      <c r="J4" s="25"/>
      <c r="K4" s="25"/>
      <c r="L4" s="25"/>
      <c r="M4" s="25"/>
      <c r="N4" s="25"/>
      <c r="O4" s="25"/>
      <c r="P4" s="25"/>
      <c r="Q4" s="25"/>
      <c r="R4" s="25"/>
      <c r="S4" s="25"/>
      <c r="T4" s="25"/>
      <c r="U4" s="25"/>
      <c r="V4" s="25"/>
      <c r="W4" s="25"/>
      <c r="X4" s="25"/>
      <c r="Y4" s="25"/>
      <c r="Z4" s="25"/>
    </row>
    <row r="5" ht="26.25" customHeight="1" spans="1:26">
      <c r="A5" s="25"/>
      <c r="B5" s="25"/>
      <c r="C5" s="431" t="s">
        <v>1145</v>
      </c>
      <c r="D5" s="87">
        <v>785.6</v>
      </c>
      <c r="E5" s="87">
        <v>598.9</v>
      </c>
      <c r="F5" s="782">
        <v>0.31</v>
      </c>
      <c r="G5" s="78" t="s">
        <v>1146</v>
      </c>
      <c r="H5" s="25"/>
      <c r="I5" s="25"/>
      <c r="J5" s="25"/>
      <c r="K5" s="25"/>
      <c r="L5" s="25"/>
      <c r="M5" s="25"/>
      <c r="N5" s="25"/>
      <c r="O5" s="25"/>
      <c r="P5" s="25"/>
      <c r="Q5" s="25"/>
      <c r="R5" s="25"/>
      <c r="S5" s="25"/>
      <c r="T5" s="25"/>
      <c r="U5" s="25"/>
      <c r="V5" s="25"/>
      <c r="W5" s="25"/>
      <c r="X5" s="25"/>
      <c r="Y5" s="25"/>
      <c r="Z5" s="25"/>
    </row>
    <row r="6" ht="50.25" customHeight="1" spans="1:26">
      <c r="A6" s="25"/>
      <c r="B6" s="25"/>
      <c r="C6" s="370" t="s">
        <v>1147</v>
      </c>
      <c r="D6" s="30">
        <v>654.7</v>
      </c>
      <c r="E6" s="30">
        <v>527.7</v>
      </c>
      <c r="F6" s="772">
        <v>0.24</v>
      </c>
      <c r="G6" s="45" t="s">
        <v>1148</v>
      </c>
      <c r="H6" s="25"/>
      <c r="I6" s="25"/>
      <c r="J6" s="25"/>
      <c r="K6" s="25"/>
      <c r="L6" s="25"/>
      <c r="M6" s="25"/>
      <c r="N6" s="25"/>
      <c r="O6" s="25"/>
      <c r="P6" s="25"/>
      <c r="Q6" s="25"/>
      <c r="R6" s="25"/>
      <c r="S6" s="25"/>
      <c r="T6" s="25"/>
      <c r="U6" s="25"/>
      <c r="V6" s="25"/>
      <c r="W6" s="25"/>
      <c r="X6" s="25"/>
      <c r="Y6" s="25"/>
      <c r="Z6" s="25"/>
    </row>
    <row r="7" ht="39.75" customHeight="1" spans="1:26">
      <c r="A7" s="25"/>
      <c r="B7" s="25"/>
      <c r="C7" s="431" t="s">
        <v>1149</v>
      </c>
      <c r="D7" s="87">
        <v>450.7</v>
      </c>
      <c r="E7" s="87">
        <v>347</v>
      </c>
      <c r="F7" s="782">
        <v>0.3</v>
      </c>
      <c r="G7" s="78" t="s">
        <v>1150</v>
      </c>
      <c r="H7" s="25"/>
      <c r="I7" s="25"/>
      <c r="J7" s="25"/>
      <c r="K7" s="25"/>
      <c r="L7" s="25"/>
      <c r="M7" s="25"/>
      <c r="N7" s="25"/>
      <c r="O7" s="25"/>
      <c r="P7" s="25"/>
      <c r="Q7" s="25"/>
      <c r="R7" s="25"/>
      <c r="S7" s="25"/>
      <c r="T7" s="25"/>
      <c r="U7" s="25"/>
      <c r="V7" s="25"/>
      <c r="W7" s="25"/>
      <c r="X7" s="25"/>
      <c r="Y7" s="25"/>
      <c r="Z7" s="25"/>
    </row>
    <row r="8" ht="26.25" customHeight="1" spans="1:26">
      <c r="A8" s="25"/>
      <c r="B8" s="25"/>
      <c r="C8" s="370" t="s">
        <v>1151</v>
      </c>
      <c r="D8" s="30">
        <v>3.55</v>
      </c>
      <c r="E8" s="30">
        <v>3.45</v>
      </c>
      <c r="F8" s="772">
        <v>0.03</v>
      </c>
      <c r="G8" s="45" t="s">
        <v>1152</v>
      </c>
      <c r="H8" s="25"/>
      <c r="I8" s="25"/>
      <c r="J8" s="25"/>
      <c r="K8" s="25"/>
      <c r="L8" s="25"/>
      <c r="M8" s="25"/>
      <c r="N8" s="25"/>
      <c r="O8" s="25"/>
      <c r="P8" s="25"/>
      <c r="Q8" s="25"/>
      <c r="R8" s="25"/>
      <c r="S8" s="25"/>
      <c r="T8" s="25"/>
      <c r="U8" s="25"/>
      <c r="V8" s="25"/>
      <c r="W8" s="25"/>
      <c r="X8" s="25"/>
      <c r="Y8" s="25"/>
      <c r="Z8" s="25"/>
    </row>
    <row r="9" ht="26.25" customHeight="1" spans="1:26">
      <c r="A9" s="25"/>
      <c r="B9" s="25"/>
      <c r="C9" s="431" t="s">
        <v>1153</v>
      </c>
      <c r="D9" s="392">
        <v>28300</v>
      </c>
      <c r="E9" s="392">
        <v>22125</v>
      </c>
      <c r="F9" s="782">
        <v>0.28</v>
      </c>
      <c r="G9" s="78" t="s">
        <v>1154</v>
      </c>
      <c r="H9" s="25"/>
      <c r="I9" s="25"/>
      <c r="J9" s="25"/>
      <c r="K9" s="25"/>
      <c r="L9" s="25"/>
      <c r="M9" s="25"/>
      <c r="N9" s="25"/>
      <c r="O9" s="25"/>
      <c r="P9" s="25"/>
      <c r="Q9" s="25"/>
      <c r="R9" s="25"/>
      <c r="S9" s="25"/>
      <c r="T9" s="25"/>
      <c r="U9" s="25"/>
      <c r="V9" s="25"/>
      <c r="W9" s="25"/>
      <c r="X9" s="25"/>
      <c r="Y9" s="25"/>
      <c r="Z9" s="25"/>
    </row>
    <row r="10" ht="39.75" customHeight="1" spans="1:26">
      <c r="A10" s="25"/>
      <c r="B10" s="25"/>
      <c r="C10" s="370" t="s">
        <v>1155</v>
      </c>
      <c r="D10" s="30">
        <v>62.4</v>
      </c>
      <c r="E10" s="30">
        <v>61</v>
      </c>
      <c r="F10" s="390">
        <v>0.023</v>
      </c>
      <c r="G10" s="45" t="s">
        <v>1156</v>
      </c>
      <c r="H10" s="25"/>
      <c r="I10" s="25"/>
      <c r="J10" s="25"/>
      <c r="K10" s="25"/>
      <c r="L10" s="25"/>
      <c r="M10" s="25"/>
      <c r="N10" s="25"/>
      <c r="O10" s="25"/>
      <c r="P10" s="25"/>
      <c r="Q10" s="25"/>
      <c r="R10" s="25"/>
      <c r="S10" s="25"/>
      <c r="T10" s="25"/>
      <c r="U10" s="25"/>
      <c r="V10" s="25"/>
      <c r="W10" s="25"/>
      <c r="X10" s="25"/>
      <c r="Y10" s="25"/>
      <c r="Z10" s="25"/>
    </row>
    <row r="11" ht="26.25" customHeight="1" spans="1:26">
      <c r="A11" s="25"/>
      <c r="B11" s="25"/>
      <c r="C11" s="431" t="s">
        <v>1157</v>
      </c>
      <c r="D11" s="87">
        <v>99.74</v>
      </c>
      <c r="E11" s="87">
        <v>99.5</v>
      </c>
      <c r="F11" s="393">
        <v>0.0024</v>
      </c>
      <c r="G11" s="78" t="s">
        <v>1158</v>
      </c>
      <c r="H11" s="25"/>
      <c r="I11" s="25"/>
      <c r="J11" s="25"/>
      <c r="K11" s="25"/>
      <c r="L11" s="25"/>
      <c r="M11" s="25"/>
      <c r="N11" s="25"/>
      <c r="O11" s="25"/>
      <c r="P11" s="25"/>
      <c r="Q11" s="25"/>
      <c r="R11" s="25"/>
      <c r="S11" s="25"/>
      <c r="T11" s="25"/>
      <c r="U11" s="25"/>
      <c r="V11" s="25"/>
      <c r="W11" s="25"/>
      <c r="X11" s="25"/>
      <c r="Y11" s="25"/>
      <c r="Z11" s="25"/>
    </row>
    <row r="12" ht="37.5" customHeight="1" spans="1:26">
      <c r="A12" s="25"/>
      <c r="B12" s="25"/>
      <c r="C12" s="370" t="s">
        <v>1159</v>
      </c>
      <c r="D12" s="30" t="s">
        <v>1160</v>
      </c>
      <c r="E12" s="30" t="s">
        <v>1161</v>
      </c>
      <c r="F12" s="30" t="s">
        <v>1162</v>
      </c>
      <c r="G12" s="45" t="s">
        <v>1163</v>
      </c>
      <c r="H12" s="25"/>
      <c r="I12" s="25"/>
      <c r="J12" s="25"/>
      <c r="K12" s="25"/>
      <c r="L12" s="25"/>
      <c r="M12" s="25"/>
      <c r="N12" s="25"/>
      <c r="O12" s="25"/>
      <c r="P12" s="25"/>
      <c r="Q12" s="25"/>
      <c r="R12" s="25"/>
      <c r="S12" s="25"/>
      <c r="T12" s="25"/>
      <c r="U12" s="25"/>
      <c r="V12" s="25"/>
      <c r="W12" s="25"/>
      <c r="X12" s="25"/>
      <c r="Y12" s="25"/>
      <c r="Z12" s="25"/>
    </row>
    <row r="13" ht="37.5" customHeight="1" spans="1:26">
      <c r="A13" s="25"/>
      <c r="B13" s="25"/>
      <c r="C13" s="431" t="s">
        <v>1164</v>
      </c>
      <c r="D13" s="87">
        <v>46</v>
      </c>
      <c r="E13" s="87">
        <v>54</v>
      </c>
      <c r="F13" s="393">
        <v>-0.148</v>
      </c>
      <c r="G13" s="78" t="s">
        <v>1165</v>
      </c>
      <c r="H13" s="25"/>
      <c r="I13" s="25"/>
      <c r="J13" s="25"/>
      <c r="K13" s="25"/>
      <c r="L13" s="25"/>
      <c r="M13" s="25"/>
      <c r="N13" s="25"/>
      <c r="O13" s="25"/>
      <c r="P13" s="25"/>
      <c r="Q13" s="25"/>
      <c r="R13" s="25"/>
      <c r="S13" s="25"/>
      <c r="T13" s="25"/>
      <c r="U13" s="25"/>
      <c r="V13" s="25"/>
      <c r="W13" s="25"/>
      <c r="X13" s="25"/>
      <c r="Y13" s="25"/>
      <c r="Z13" s="25"/>
    </row>
    <row r="14" ht="26.25" customHeight="1" spans="1:26">
      <c r="A14" s="25"/>
      <c r="B14" s="25"/>
      <c r="C14" s="370" t="s">
        <v>1166</v>
      </c>
      <c r="D14" s="30">
        <v>133.15</v>
      </c>
      <c r="E14" s="30">
        <v>131.62</v>
      </c>
      <c r="F14" s="390">
        <v>0.012</v>
      </c>
      <c r="G14" s="45" t="s">
        <v>1167</v>
      </c>
      <c r="H14" s="25"/>
      <c r="I14" s="25"/>
      <c r="J14" s="25"/>
      <c r="K14" s="25"/>
      <c r="L14" s="25"/>
      <c r="M14" s="25"/>
      <c r="N14" s="25"/>
      <c r="O14" s="25"/>
      <c r="P14" s="25"/>
      <c r="Q14" s="25"/>
      <c r="R14" s="25"/>
      <c r="S14" s="25"/>
      <c r="T14" s="25"/>
      <c r="U14" s="25"/>
      <c r="V14" s="25"/>
      <c r="W14" s="25"/>
      <c r="X14" s="25"/>
      <c r="Y14" s="25"/>
      <c r="Z14" s="25"/>
    </row>
    <row r="15" ht="26.25" customHeight="1" spans="1:26">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3.5" spans="1:2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24" customHeight="1" spans="1:26">
      <c r="A17" s="25"/>
      <c r="B17" s="25"/>
      <c r="C17" s="776" t="s">
        <v>1653</v>
      </c>
      <c r="H17" s="25"/>
      <c r="I17" s="25"/>
      <c r="J17" s="25"/>
      <c r="K17" s="25"/>
      <c r="L17" s="25"/>
      <c r="M17" s="25"/>
      <c r="N17" s="25"/>
      <c r="O17" s="25"/>
      <c r="P17" s="25"/>
      <c r="Q17" s="25"/>
      <c r="R17" s="25"/>
      <c r="S17" s="25"/>
      <c r="T17" s="25"/>
      <c r="U17" s="25"/>
      <c r="V17" s="25"/>
      <c r="W17" s="25"/>
      <c r="X17" s="25"/>
      <c r="Y17" s="25"/>
      <c r="Z17" s="25"/>
    </row>
    <row r="18" ht="21" customHeight="1" spans="1:26">
      <c r="A18" s="25"/>
      <c r="B18" s="25"/>
      <c r="C18" s="777" t="s">
        <v>1128</v>
      </c>
      <c r="H18" s="25"/>
      <c r="I18" s="25"/>
      <c r="J18" s="25"/>
      <c r="K18" s="25"/>
      <c r="L18" s="25"/>
      <c r="M18" s="25"/>
      <c r="N18" s="25"/>
      <c r="O18" s="25"/>
      <c r="P18" s="25"/>
      <c r="Q18" s="25"/>
      <c r="R18" s="25"/>
      <c r="S18" s="25"/>
      <c r="T18" s="25"/>
      <c r="U18" s="25"/>
      <c r="V18" s="25"/>
      <c r="W18" s="25"/>
      <c r="X18" s="25"/>
      <c r="Y18" s="25"/>
      <c r="Z18" s="25"/>
    </row>
    <row r="19" ht="21" customHeight="1" spans="1:26">
      <c r="A19" s="25"/>
      <c r="B19" s="25"/>
      <c r="C19" s="758" t="s">
        <v>1168</v>
      </c>
      <c r="H19" s="25"/>
      <c r="I19" s="25"/>
      <c r="J19" s="25"/>
      <c r="K19" s="25"/>
      <c r="L19" s="25"/>
      <c r="M19" s="25"/>
      <c r="N19" s="25"/>
      <c r="O19" s="25"/>
      <c r="P19" s="25"/>
      <c r="Q19" s="25"/>
      <c r="R19" s="25"/>
      <c r="S19" s="25"/>
      <c r="T19" s="25"/>
      <c r="U19" s="25"/>
      <c r="V19" s="25"/>
      <c r="W19" s="25"/>
      <c r="X19" s="25"/>
      <c r="Y19" s="25"/>
      <c r="Z19" s="25"/>
    </row>
    <row r="20" ht="21" customHeight="1" spans="1:26">
      <c r="A20" s="25"/>
      <c r="B20" s="25"/>
      <c r="C20" s="758" t="s">
        <v>1169</v>
      </c>
      <c r="H20" s="25"/>
      <c r="I20" s="25"/>
      <c r="J20" s="25"/>
      <c r="K20" s="25"/>
      <c r="L20" s="25"/>
      <c r="M20" s="25"/>
      <c r="N20" s="25"/>
      <c r="O20" s="25"/>
      <c r="P20" s="25"/>
      <c r="Q20" s="25"/>
      <c r="R20" s="25"/>
      <c r="S20" s="25"/>
      <c r="T20" s="25"/>
      <c r="U20" s="25"/>
      <c r="V20" s="25"/>
      <c r="W20" s="25"/>
      <c r="X20" s="25"/>
      <c r="Y20" s="25"/>
      <c r="Z20" s="25"/>
    </row>
    <row r="21" ht="21" customHeight="1" spans="1:26">
      <c r="A21" s="25"/>
      <c r="B21" s="25"/>
      <c r="C21" s="758" t="s">
        <v>1170</v>
      </c>
      <c r="H21" s="25"/>
      <c r="I21" s="25"/>
      <c r="J21" s="25"/>
      <c r="K21" s="25"/>
      <c r="L21" s="25"/>
      <c r="M21" s="25"/>
      <c r="N21" s="25"/>
      <c r="O21" s="25"/>
      <c r="P21" s="25"/>
      <c r="Q21" s="25"/>
      <c r="R21" s="25"/>
      <c r="S21" s="25"/>
      <c r="T21" s="25"/>
      <c r="U21" s="25"/>
      <c r="V21" s="25"/>
      <c r="W21" s="25"/>
      <c r="X21" s="25"/>
      <c r="Y21" s="25"/>
      <c r="Z21" s="25"/>
    </row>
    <row r="22" ht="21" customHeight="1" spans="1:26">
      <c r="A22" s="25"/>
      <c r="B22" s="25"/>
      <c r="C22" s="758" t="s">
        <v>1171</v>
      </c>
      <c r="H22" s="25"/>
      <c r="I22" s="25"/>
      <c r="J22" s="25"/>
      <c r="K22" s="25"/>
      <c r="L22" s="25"/>
      <c r="M22" s="25"/>
      <c r="N22" s="25"/>
      <c r="O22" s="25"/>
      <c r="P22" s="25"/>
      <c r="Q22" s="25"/>
      <c r="R22" s="25"/>
      <c r="S22" s="25"/>
      <c r="T22" s="25"/>
      <c r="U22" s="25"/>
      <c r="V22" s="25"/>
      <c r="W22" s="25"/>
      <c r="X22" s="25"/>
      <c r="Y22" s="25"/>
      <c r="Z22" s="25"/>
    </row>
    <row r="23" ht="21" customHeight="1" spans="1:26">
      <c r="A23" s="25"/>
      <c r="B23" s="25"/>
      <c r="C23" s="758" t="s">
        <v>1172</v>
      </c>
      <c r="H23" s="25"/>
      <c r="I23" s="25"/>
      <c r="J23" s="25"/>
      <c r="K23" s="25"/>
      <c r="L23" s="25"/>
      <c r="M23" s="25"/>
      <c r="N23" s="25"/>
      <c r="O23" s="25"/>
      <c r="P23" s="25"/>
      <c r="Q23" s="25"/>
      <c r="R23" s="25"/>
      <c r="S23" s="25"/>
      <c r="T23" s="25"/>
      <c r="U23" s="25"/>
      <c r="V23" s="25"/>
      <c r="W23" s="25"/>
      <c r="X23" s="25"/>
      <c r="Y23" s="25"/>
      <c r="Z23" s="25"/>
    </row>
    <row r="24" ht="21" customHeight="1" spans="1:26">
      <c r="A24" s="25"/>
      <c r="B24" s="25"/>
      <c r="C24" s="758" t="s">
        <v>1654</v>
      </c>
      <c r="H24" s="25"/>
      <c r="I24" s="25"/>
      <c r="J24" s="25"/>
      <c r="K24" s="25"/>
      <c r="L24" s="25"/>
      <c r="M24" s="25"/>
      <c r="N24" s="25"/>
      <c r="O24" s="25"/>
      <c r="P24" s="25"/>
      <c r="Q24" s="25"/>
      <c r="R24" s="25"/>
      <c r="S24" s="25"/>
      <c r="T24" s="25"/>
      <c r="U24" s="25"/>
      <c r="V24" s="25"/>
      <c r="W24" s="25"/>
      <c r="X24" s="25"/>
      <c r="Y24" s="25"/>
      <c r="Z24" s="25"/>
    </row>
    <row r="25" ht="21" customHeight="1" spans="1:26">
      <c r="A25" s="25"/>
      <c r="B25" s="25"/>
      <c r="C25" s="758" t="s">
        <v>1655</v>
      </c>
      <c r="D25" s="758"/>
      <c r="E25" s="758"/>
      <c r="F25" s="758"/>
      <c r="G25" s="758"/>
      <c r="H25" s="25"/>
      <c r="I25" s="25"/>
      <c r="J25" s="25"/>
      <c r="K25" s="25"/>
      <c r="L25" s="25"/>
      <c r="M25" s="25"/>
      <c r="N25" s="25"/>
      <c r="O25" s="25"/>
      <c r="P25" s="25"/>
      <c r="Q25" s="25"/>
      <c r="R25" s="25"/>
      <c r="S25" s="25"/>
      <c r="T25" s="25"/>
      <c r="U25" s="25"/>
      <c r="V25" s="25"/>
      <c r="W25" s="25"/>
      <c r="X25" s="25"/>
      <c r="Y25" s="25"/>
      <c r="Z25" s="25"/>
    </row>
    <row r="26" ht="21" customHeight="1" spans="1:26">
      <c r="A26" s="25"/>
      <c r="B26" s="25"/>
      <c r="C26" s="758"/>
      <c r="D26" s="758"/>
      <c r="E26" s="758"/>
      <c r="F26" s="758"/>
      <c r="G26" s="758"/>
      <c r="H26" s="25"/>
      <c r="I26" s="25"/>
      <c r="J26" s="25"/>
      <c r="K26" s="25"/>
      <c r="L26" s="25"/>
      <c r="M26" s="25"/>
      <c r="N26" s="25"/>
      <c r="O26" s="25"/>
      <c r="P26" s="25"/>
      <c r="Q26" s="25"/>
      <c r="R26" s="25"/>
      <c r="S26" s="25"/>
      <c r="T26" s="25"/>
      <c r="U26" s="25"/>
      <c r="V26" s="25"/>
      <c r="W26" s="25"/>
      <c r="X26" s="25"/>
      <c r="Y26" s="25"/>
      <c r="Z26" s="25"/>
    </row>
    <row r="27" ht="21" customHeight="1" spans="1:26">
      <c r="A27" s="25"/>
      <c r="B27" s="25"/>
      <c r="C27" s="778" t="s">
        <v>1134</v>
      </c>
      <c r="H27" s="25"/>
      <c r="I27" s="25"/>
      <c r="J27" s="25"/>
      <c r="K27" s="25"/>
      <c r="L27" s="25"/>
      <c r="M27" s="25"/>
      <c r="N27" s="25"/>
      <c r="O27" s="25"/>
      <c r="P27" s="25"/>
      <c r="Q27" s="25"/>
      <c r="R27" s="25"/>
      <c r="S27" s="25"/>
      <c r="T27" s="25"/>
      <c r="U27" s="25"/>
      <c r="V27" s="25"/>
      <c r="W27" s="25"/>
      <c r="X27" s="25"/>
      <c r="Y27" s="25"/>
      <c r="Z27" s="25"/>
    </row>
    <row r="28" ht="21" customHeight="1" spans="1:26">
      <c r="A28" s="25"/>
      <c r="B28" s="25"/>
      <c r="C28" s="758" t="s">
        <v>1173</v>
      </c>
      <c r="H28" s="25"/>
      <c r="I28" s="25"/>
      <c r="J28" s="25"/>
      <c r="K28" s="25"/>
      <c r="L28" s="25"/>
      <c r="M28" s="25"/>
      <c r="N28" s="25"/>
      <c r="O28" s="25"/>
      <c r="P28" s="25"/>
      <c r="Q28" s="25"/>
      <c r="R28" s="25"/>
      <c r="S28" s="25"/>
      <c r="T28" s="25"/>
      <c r="U28" s="25"/>
      <c r="V28" s="25"/>
      <c r="W28" s="25"/>
      <c r="X28" s="25"/>
      <c r="Y28" s="25"/>
      <c r="Z28" s="25"/>
    </row>
    <row r="29" ht="21" customHeight="1" spans="1:26">
      <c r="A29" s="25"/>
      <c r="B29" s="25"/>
      <c r="C29" s="758" t="s">
        <v>1174</v>
      </c>
      <c r="H29" s="25"/>
      <c r="I29" s="25"/>
      <c r="J29" s="25"/>
      <c r="K29" s="25"/>
      <c r="L29" s="25"/>
      <c r="M29" s="25"/>
      <c r="N29" s="25"/>
      <c r="O29" s="25"/>
      <c r="P29" s="25"/>
      <c r="Q29" s="25"/>
      <c r="R29" s="25"/>
      <c r="S29" s="25"/>
      <c r="T29" s="25"/>
      <c r="U29" s="25"/>
      <c r="V29" s="25"/>
      <c r="W29" s="25"/>
      <c r="X29" s="25"/>
      <c r="Y29" s="25"/>
      <c r="Z29" s="25"/>
    </row>
    <row r="30" ht="21" customHeight="1" spans="1:26">
      <c r="A30" s="25"/>
      <c r="B30" s="25"/>
      <c r="C30" s="758"/>
      <c r="H30" s="25"/>
      <c r="I30" s="25"/>
      <c r="J30" s="25"/>
      <c r="K30" s="25"/>
      <c r="L30" s="25"/>
      <c r="M30" s="25"/>
      <c r="N30" s="25"/>
      <c r="O30" s="25"/>
      <c r="P30" s="25"/>
      <c r="Q30" s="25"/>
      <c r="R30" s="25"/>
      <c r="S30" s="25"/>
      <c r="T30" s="25"/>
      <c r="U30" s="25"/>
      <c r="V30" s="25"/>
      <c r="W30" s="25"/>
      <c r="X30" s="25"/>
      <c r="Y30" s="25"/>
      <c r="Z30" s="25"/>
    </row>
    <row r="31" ht="21" customHeight="1" spans="1:26">
      <c r="A31" s="25"/>
      <c r="B31" s="25"/>
      <c r="C31" s="779" t="s">
        <v>1137</v>
      </c>
      <c r="H31" s="25"/>
      <c r="I31" s="25"/>
      <c r="J31" s="25"/>
      <c r="K31" s="25"/>
      <c r="L31" s="25"/>
      <c r="M31" s="25"/>
      <c r="N31" s="25"/>
      <c r="O31" s="25"/>
      <c r="P31" s="25"/>
      <c r="Q31" s="25"/>
      <c r="R31" s="25"/>
      <c r="S31" s="25"/>
      <c r="T31" s="25"/>
      <c r="U31" s="25"/>
      <c r="V31" s="25"/>
      <c r="W31" s="25"/>
      <c r="X31" s="25"/>
      <c r="Y31" s="25"/>
      <c r="Z31" s="25"/>
    </row>
    <row r="32" ht="21" customHeight="1" spans="1:26">
      <c r="A32" s="25"/>
      <c r="B32" s="25"/>
      <c r="C32" s="758" t="s">
        <v>1175</v>
      </c>
      <c r="H32" s="25"/>
      <c r="I32" s="25"/>
      <c r="J32" s="25"/>
      <c r="K32" s="25"/>
      <c r="L32" s="25"/>
      <c r="M32" s="25"/>
      <c r="N32" s="25"/>
      <c r="O32" s="25"/>
      <c r="P32" s="25"/>
      <c r="Q32" s="25"/>
      <c r="R32" s="25"/>
      <c r="S32" s="25"/>
      <c r="T32" s="25"/>
      <c r="U32" s="25"/>
      <c r="V32" s="25"/>
      <c r="W32" s="25"/>
      <c r="X32" s="25"/>
      <c r="Y32" s="25"/>
      <c r="Z32" s="25"/>
    </row>
    <row r="33" ht="13.5" spans="1:26">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3.5" spans="1:26">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3.5" spans="1:26">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8.75" spans="1:26">
      <c r="A36" s="25"/>
      <c r="B36" s="25"/>
      <c r="C36" s="757" t="s">
        <v>1140</v>
      </c>
      <c r="D36" s="25"/>
      <c r="E36" s="25"/>
      <c r="F36" s="25"/>
      <c r="G36" s="25"/>
      <c r="H36" s="25"/>
      <c r="I36" s="25"/>
      <c r="J36" s="25"/>
      <c r="K36" s="25"/>
      <c r="L36" s="25"/>
      <c r="M36" s="25"/>
      <c r="N36" s="25"/>
      <c r="O36" s="25"/>
      <c r="P36" s="25"/>
      <c r="Q36" s="25"/>
      <c r="R36" s="25"/>
      <c r="S36" s="25"/>
      <c r="T36" s="25"/>
      <c r="U36" s="25"/>
      <c r="V36" s="25"/>
      <c r="W36" s="25"/>
      <c r="X36" s="25"/>
      <c r="Y36" s="25"/>
      <c r="Z36" s="25"/>
    </row>
    <row r="37" ht="14.25" spans="1:26">
      <c r="A37" s="25"/>
      <c r="B37" s="25"/>
      <c r="C37" s="307" t="s">
        <v>1176</v>
      </c>
      <c r="D37" s="25"/>
      <c r="E37" s="25"/>
      <c r="F37" s="25"/>
      <c r="G37" s="25"/>
      <c r="H37" s="25"/>
      <c r="I37" s="25"/>
      <c r="J37" s="25"/>
      <c r="K37" s="25"/>
      <c r="L37" s="25"/>
      <c r="M37" s="25"/>
      <c r="N37" s="25"/>
      <c r="O37" s="25"/>
      <c r="P37" s="25"/>
      <c r="Q37" s="25"/>
      <c r="R37" s="25"/>
      <c r="S37" s="25"/>
      <c r="T37" s="25"/>
      <c r="U37" s="25"/>
      <c r="V37" s="25"/>
      <c r="W37" s="25"/>
      <c r="X37" s="25"/>
      <c r="Y37" s="25"/>
      <c r="Z37" s="25"/>
    </row>
    <row r="38" ht="14.25" spans="1:26">
      <c r="A38" s="25"/>
      <c r="B38" s="25"/>
      <c r="C38" s="307" t="s">
        <v>1177</v>
      </c>
      <c r="D38" s="25"/>
      <c r="E38" s="25"/>
      <c r="F38" s="25"/>
      <c r="G38" s="25"/>
      <c r="H38" s="25"/>
      <c r="I38" s="25"/>
      <c r="J38" s="25"/>
      <c r="K38" s="25"/>
      <c r="L38" s="25"/>
      <c r="M38" s="25"/>
      <c r="N38" s="25"/>
      <c r="O38" s="25"/>
      <c r="P38" s="25"/>
      <c r="Q38" s="25"/>
      <c r="R38" s="25"/>
      <c r="S38" s="25"/>
      <c r="T38" s="25"/>
      <c r="U38" s="25"/>
      <c r="V38" s="25"/>
      <c r="W38" s="25"/>
      <c r="X38" s="25"/>
      <c r="Y38" s="25"/>
      <c r="Z38" s="25"/>
    </row>
    <row r="39" ht="14.25" spans="1:26">
      <c r="A39" s="25"/>
      <c r="B39" s="25"/>
      <c r="C39" s="307"/>
      <c r="D39" s="25"/>
      <c r="E39" s="25"/>
      <c r="F39" s="25"/>
      <c r="G39" s="25"/>
      <c r="H39" s="25"/>
      <c r="I39" s="25"/>
      <c r="J39" s="25"/>
      <c r="K39" s="25"/>
      <c r="L39" s="25"/>
      <c r="M39" s="25"/>
      <c r="N39" s="25"/>
      <c r="O39" s="25"/>
      <c r="P39" s="25"/>
      <c r="Q39" s="25"/>
      <c r="R39" s="25"/>
      <c r="S39" s="25"/>
      <c r="T39" s="25"/>
      <c r="U39" s="25"/>
      <c r="V39" s="25"/>
      <c r="W39" s="25"/>
      <c r="X39" s="25"/>
      <c r="Y39" s="25"/>
      <c r="Z39" s="25"/>
    </row>
    <row r="40" ht="126" spans="1:26">
      <c r="A40" s="25"/>
      <c r="B40" s="25"/>
      <c r="C40" s="780" t="s">
        <v>1178</v>
      </c>
      <c r="D40" s="25"/>
      <c r="E40" s="25"/>
      <c r="F40" s="25"/>
      <c r="G40" s="25"/>
      <c r="H40" s="25"/>
      <c r="I40" s="25"/>
      <c r="J40" s="25"/>
      <c r="K40" s="25"/>
      <c r="L40" s="25"/>
      <c r="M40" s="25"/>
      <c r="N40" s="25"/>
      <c r="O40" s="25"/>
      <c r="P40" s="25"/>
      <c r="Q40" s="25"/>
      <c r="R40" s="25"/>
      <c r="S40" s="25"/>
      <c r="T40" s="25"/>
      <c r="U40" s="25"/>
      <c r="V40" s="25"/>
      <c r="W40" s="25"/>
      <c r="X40" s="25"/>
      <c r="Y40" s="25"/>
      <c r="Z40" s="25"/>
    </row>
    <row r="41" ht="16.5" spans="1:26">
      <c r="A41" s="25"/>
      <c r="B41" s="25"/>
      <c r="C41" s="758"/>
      <c r="D41" s="25"/>
      <c r="E41" s="25"/>
      <c r="F41" s="25"/>
      <c r="G41" s="25"/>
      <c r="H41" s="25"/>
      <c r="I41" s="25"/>
      <c r="J41" s="25"/>
      <c r="K41" s="25"/>
      <c r="L41" s="25"/>
      <c r="M41" s="25"/>
      <c r="N41" s="25"/>
      <c r="O41" s="25"/>
      <c r="P41" s="25"/>
      <c r="Q41" s="25"/>
      <c r="R41" s="25"/>
      <c r="S41" s="25"/>
      <c r="T41" s="25"/>
      <c r="U41" s="25"/>
      <c r="V41" s="25"/>
      <c r="W41" s="25"/>
      <c r="X41" s="25"/>
      <c r="Y41" s="25"/>
      <c r="Z41" s="25"/>
    </row>
    <row r="42" ht="63" spans="1:26">
      <c r="A42" s="25"/>
      <c r="B42" s="25"/>
      <c r="C42" s="780" t="s">
        <v>1179</v>
      </c>
      <c r="D42" s="25"/>
      <c r="E42" s="25"/>
      <c r="F42" s="25"/>
      <c r="G42" s="25"/>
      <c r="H42" s="25"/>
      <c r="I42" s="25"/>
      <c r="J42" s="25"/>
      <c r="K42" s="25"/>
      <c r="L42" s="25"/>
      <c r="M42" s="25"/>
      <c r="N42" s="25"/>
      <c r="O42" s="25"/>
      <c r="P42" s="25"/>
      <c r="Q42" s="25"/>
      <c r="R42" s="25"/>
      <c r="S42" s="25"/>
      <c r="T42" s="25"/>
      <c r="U42" s="25"/>
      <c r="V42" s="25"/>
      <c r="W42" s="25"/>
      <c r="X42" s="25"/>
      <c r="Y42" s="25"/>
      <c r="Z42" s="25"/>
    </row>
    <row r="43" ht="15" spans="1:26">
      <c r="A43" s="25"/>
      <c r="B43" s="25"/>
      <c r="C43" s="781"/>
      <c r="D43" s="25"/>
      <c r="E43" s="25"/>
      <c r="F43" s="25"/>
      <c r="G43" s="25"/>
      <c r="H43" s="25"/>
      <c r="I43" s="25"/>
      <c r="J43" s="25"/>
      <c r="K43" s="25"/>
      <c r="L43" s="25"/>
      <c r="M43" s="25"/>
      <c r="N43" s="25"/>
      <c r="O43" s="25"/>
      <c r="P43" s="25"/>
      <c r="Q43" s="25"/>
      <c r="R43" s="25"/>
      <c r="S43" s="25"/>
      <c r="T43" s="25"/>
      <c r="U43" s="25"/>
      <c r="V43" s="25"/>
      <c r="W43" s="25"/>
      <c r="X43" s="25"/>
      <c r="Y43" s="25"/>
      <c r="Z43" s="25"/>
    </row>
    <row r="44" ht="63" spans="1:26">
      <c r="A44" s="25"/>
      <c r="B44" s="25"/>
      <c r="C44" s="780" t="s">
        <v>1172</v>
      </c>
      <c r="D44" s="25"/>
      <c r="E44" s="25"/>
      <c r="F44" s="25"/>
      <c r="G44" s="25"/>
      <c r="H44" s="25"/>
      <c r="I44" s="25"/>
      <c r="J44" s="25"/>
      <c r="K44" s="25"/>
      <c r="L44" s="25"/>
      <c r="M44" s="25"/>
      <c r="N44" s="25"/>
      <c r="O44" s="25"/>
      <c r="P44" s="25"/>
      <c r="Q44" s="25"/>
      <c r="R44" s="25"/>
      <c r="S44" s="25"/>
      <c r="T44" s="25"/>
      <c r="U44" s="25"/>
      <c r="V44" s="25"/>
      <c r="W44" s="25"/>
      <c r="X44" s="25"/>
      <c r="Y44" s="25"/>
      <c r="Z44" s="25"/>
    </row>
    <row r="45" ht="13.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3.5" spans="1:26">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3.5" spans="1:26">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3.5" spans="1:26">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ht="13.5" spans="1:26">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row r="1005" ht="13.5" spans="1:26">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row>
  </sheetData>
  <mergeCells count="15">
    <mergeCell ref="C3:G3"/>
    <mergeCell ref="C17:G17"/>
    <mergeCell ref="C18:G18"/>
    <mergeCell ref="C19:G19"/>
    <mergeCell ref="C20:G20"/>
    <mergeCell ref="C21:G21"/>
    <mergeCell ref="C22:G22"/>
    <mergeCell ref="C23:G23"/>
    <mergeCell ref="C24:G24"/>
    <mergeCell ref="C27:G27"/>
    <mergeCell ref="C28:G28"/>
    <mergeCell ref="C29:G29"/>
    <mergeCell ref="C30:G30"/>
    <mergeCell ref="C31:G31"/>
    <mergeCell ref="C32:G32"/>
  </mergeCells>
  <hyperlinks>
    <hyperlink ref="A1" location="Home!A1" display="Home"/>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83"/>
  <sheetViews>
    <sheetView workbookViewId="0">
      <selection activeCell="A1" sqref="A1"/>
    </sheetView>
  </sheetViews>
  <sheetFormatPr defaultColWidth="12.6285714285714" defaultRowHeight="15.75" customHeight="1"/>
  <cols>
    <col min="4" max="4" width="33.6285714285714" customWidth="1"/>
    <col min="5" max="5" width="14.3809523809524" customWidth="1"/>
    <col min="6" max="6" width="17.8761904761905" customWidth="1"/>
    <col min="7" max="7" width="49.5047619047619" customWidth="1"/>
    <col min="8" max="8" width="66.2476190476191" customWidth="1"/>
    <col min="9" max="9" width="55.247619047619" customWidth="1"/>
  </cols>
  <sheetData>
    <row r="1" ht="14.25" spans="1:26">
      <c r="A1" s="138" t="s">
        <v>282</v>
      </c>
      <c r="B1" s="25"/>
      <c r="C1" s="25"/>
      <c r="D1" s="25"/>
      <c r="E1" s="25"/>
      <c r="F1" s="25"/>
      <c r="G1" s="25"/>
      <c r="H1" s="25"/>
      <c r="I1" s="25"/>
      <c r="J1" s="25"/>
      <c r="K1" s="25"/>
      <c r="L1" s="25"/>
      <c r="M1" s="25"/>
      <c r="N1" s="25"/>
      <c r="O1" s="25"/>
      <c r="P1" s="25"/>
      <c r="Q1" s="25"/>
      <c r="R1" s="25"/>
      <c r="S1" s="25"/>
      <c r="T1" s="25"/>
      <c r="U1" s="25"/>
      <c r="V1" s="25"/>
      <c r="W1" s="25"/>
      <c r="X1" s="25"/>
      <c r="Y1" s="25"/>
      <c r="Z1" s="25"/>
    </row>
    <row r="2" ht="13.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31.5" customHeight="1" spans="1:26">
      <c r="A3" s="25"/>
      <c r="B3" s="25"/>
      <c r="C3" s="759"/>
      <c r="D3" s="760" t="s">
        <v>1656</v>
      </c>
      <c r="E3" s="60"/>
      <c r="F3" s="60"/>
      <c r="G3" s="60"/>
      <c r="H3" s="60"/>
      <c r="I3" s="64"/>
      <c r="J3" s="400"/>
      <c r="K3" s="400"/>
      <c r="L3" s="400"/>
      <c r="M3" s="400"/>
      <c r="N3" s="400"/>
      <c r="O3" s="400"/>
      <c r="P3" s="400"/>
      <c r="Q3" s="400"/>
      <c r="R3" s="400"/>
      <c r="S3" s="400"/>
      <c r="T3" s="400"/>
      <c r="U3" s="400"/>
      <c r="V3" s="400"/>
      <c r="W3" s="25"/>
      <c r="X3" s="25"/>
      <c r="Y3" s="25"/>
      <c r="Z3" s="25"/>
    </row>
    <row r="4" ht="24" customHeight="1" spans="1:26">
      <c r="A4" s="25"/>
      <c r="B4" s="25"/>
      <c r="C4" s="761"/>
      <c r="D4" s="762" t="s">
        <v>362</v>
      </c>
      <c r="E4" s="771" t="s">
        <v>1453</v>
      </c>
      <c r="F4" s="771" t="s">
        <v>1454</v>
      </c>
      <c r="G4" s="771" t="s">
        <v>368</v>
      </c>
      <c r="H4" s="771" t="s">
        <v>1030</v>
      </c>
      <c r="I4" s="771" t="s">
        <v>1657</v>
      </c>
      <c r="J4" s="400"/>
      <c r="K4" s="400"/>
      <c r="L4" s="400"/>
      <c r="M4" s="400"/>
      <c r="N4" s="400"/>
      <c r="O4" s="400"/>
      <c r="P4" s="400"/>
      <c r="Q4" s="400"/>
      <c r="R4" s="400"/>
      <c r="S4" s="400"/>
      <c r="T4" s="400"/>
      <c r="U4" s="400"/>
      <c r="V4" s="400"/>
      <c r="W4" s="25"/>
      <c r="X4" s="25"/>
      <c r="Y4" s="25"/>
      <c r="Z4" s="25"/>
    </row>
    <row r="5" ht="35.25" customHeight="1" spans="1:26">
      <c r="A5" s="25"/>
      <c r="B5" s="25"/>
      <c r="C5" s="763">
        <v>1</v>
      </c>
      <c r="D5" s="764" t="s">
        <v>1031</v>
      </c>
      <c r="E5" s="481" t="s">
        <v>1658</v>
      </c>
      <c r="F5" s="481" t="s">
        <v>1659</v>
      </c>
      <c r="G5" s="516" t="s">
        <v>1032</v>
      </c>
      <c r="H5" s="516" t="s">
        <v>1033</v>
      </c>
      <c r="I5" s="516" t="s">
        <v>1660</v>
      </c>
      <c r="J5" s="662"/>
      <c r="K5" s="662"/>
      <c r="L5" s="662"/>
      <c r="M5" s="662"/>
      <c r="N5" s="662"/>
      <c r="O5" s="662"/>
      <c r="P5" s="662"/>
      <c r="Q5" s="662"/>
      <c r="R5" s="662"/>
      <c r="S5" s="662"/>
      <c r="T5" s="400"/>
      <c r="U5" s="400"/>
      <c r="V5" s="400"/>
      <c r="W5" s="25"/>
      <c r="X5" s="25"/>
      <c r="Y5" s="25"/>
      <c r="Z5" s="25"/>
    </row>
    <row r="6" ht="35.25" customHeight="1" spans="1:26">
      <c r="A6" s="25"/>
      <c r="B6" s="25"/>
      <c r="C6" s="765">
        <v>2</v>
      </c>
      <c r="D6" s="766" t="s">
        <v>1074</v>
      </c>
      <c r="E6" s="30" t="s">
        <v>1661</v>
      </c>
      <c r="F6" s="30" t="s">
        <v>1662</v>
      </c>
      <c r="G6" s="517" t="s">
        <v>1075</v>
      </c>
      <c r="H6" s="517" t="s">
        <v>1663</v>
      </c>
      <c r="I6" s="517" t="s">
        <v>1664</v>
      </c>
      <c r="J6" s="662"/>
      <c r="K6" s="662"/>
      <c r="L6" s="662"/>
      <c r="M6" s="662"/>
      <c r="N6" s="662"/>
      <c r="O6" s="662"/>
      <c r="P6" s="662"/>
      <c r="Q6" s="662"/>
      <c r="R6" s="400"/>
      <c r="S6" s="400"/>
      <c r="T6" s="400"/>
      <c r="U6" s="400"/>
      <c r="V6" s="400"/>
      <c r="W6" s="25"/>
      <c r="X6" s="25"/>
      <c r="Y6" s="25"/>
      <c r="Z6" s="25"/>
    </row>
    <row r="7" ht="35.25" customHeight="1" spans="1:26">
      <c r="A7" s="25"/>
      <c r="B7" s="25"/>
      <c r="C7" s="763">
        <v>3</v>
      </c>
      <c r="D7" s="764" t="s">
        <v>1083</v>
      </c>
      <c r="E7" s="481" t="s">
        <v>1665</v>
      </c>
      <c r="F7" s="481" t="s">
        <v>1666</v>
      </c>
      <c r="G7" s="516" t="s">
        <v>1084</v>
      </c>
      <c r="H7" s="516" t="s">
        <v>1667</v>
      </c>
      <c r="I7" s="516" t="s">
        <v>1668</v>
      </c>
      <c r="J7" s="662"/>
      <c r="K7" s="662"/>
      <c r="L7" s="662"/>
      <c r="M7" s="662"/>
      <c r="N7" s="662"/>
      <c r="O7" s="662"/>
      <c r="P7" s="662"/>
      <c r="Q7" s="662"/>
      <c r="R7" s="400"/>
      <c r="S7" s="400"/>
      <c r="T7" s="400"/>
      <c r="U7" s="400"/>
      <c r="V7" s="400"/>
      <c r="W7" s="25"/>
      <c r="X7" s="25"/>
      <c r="Y7" s="25"/>
      <c r="Z7" s="25"/>
    </row>
    <row r="8" ht="35.25" customHeight="1" spans="1:26">
      <c r="A8" s="25"/>
      <c r="B8" s="25"/>
      <c r="C8" s="765">
        <v>4</v>
      </c>
      <c r="D8" s="766" t="s">
        <v>1080</v>
      </c>
      <c r="E8" s="30" t="s">
        <v>1669</v>
      </c>
      <c r="F8" s="30" t="s">
        <v>1670</v>
      </c>
      <c r="G8" s="517" t="s">
        <v>1078</v>
      </c>
      <c r="H8" s="517" t="s">
        <v>1671</v>
      </c>
      <c r="I8" s="517" t="s">
        <v>1672</v>
      </c>
      <c r="J8" s="662"/>
      <c r="K8" s="662"/>
      <c r="L8" s="662"/>
      <c r="M8" s="662"/>
      <c r="N8" s="662"/>
      <c r="O8" s="662"/>
      <c r="P8" s="662"/>
      <c r="Q8" s="662"/>
      <c r="R8" s="400"/>
      <c r="S8" s="400"/>
      <c r="T8" s="400"/>
      <c r="U8" s="400"/>
      <c r="V8" s="400"/>
      <c r="W8" s="25"/>
      <c r="X8" s="25"/>
      <c r="Y8" s="25"/>
      <c r="Z8" s="25"/>
    </row>
    <row r="9" ht="35.25" customHeight="1" spans="1:26">
      <c r="A9" s="25"/>
      <c r="B9" s="25"/>
      <c r="C9" s="763">
        <v>5</v>
      </c>
      <c r="D9" s="767" t="s">
        <v>1673</v>
      </c>
      <c r="E9" s="482">
        <v>0.25</v>
      </c>
      <c r="F9" s="482">
        <v>0.262</v>
      </c>
      <c r="G9" s="516" t="s">
        <v>1081</v>
      </c>
      <c r="H9" s="516" t="s">
        <v>1674</v>
      </c>
      <c r="I9" s="516" t="s">
        <v>1675</v>
      </c>
      <c r="J9" s="662"/>
      <c r="K9" s="662"/>
      <c r="L9" s="662"/>
      <c r="M9" s="662"/>
      <c r="N9" s="662"/>
      <c r="O9" s="662"/>
      <c r="P9" s="662"/>
      <c r="Q9" s="662"/>
      <c r="R9" s="400"/>
      <c r="S9" s="400"/>
      <c r="T9" s="400"/>
      <c r="U9" s="400"/>
      <c r="V9" s="400"/>
      <c r="W9" s="25"/>
      <c r="X9" s="25"/>
      <c r="Y9" s="25"/>
      <c r="Z9" s="25"/>
    </row>
    <row r="10" ht="35.25" customHeight="1" spans="1:26">
      <c r="A10" s="25"/>
      <c r="B10" s="25"/>
      <c r="C10" s="765">
        <v>6</v>
      </c>
      <c r="D10" s="766" t="s">
        <v>614</v>
      </c>
      <c r="E10" s="30" t="s">
        <v>1676</v>
      </c>
      <c r="F10" s="30" t="s">
        <v>0</v>
      </c>
      <c r="G10" s="517" t="s">
        <v>1065</v>
      </c>
      <c r="H10" s="517" t="s">
        <v>1677</v>
      </c>
      <c r="I10" s="517" t="s">
        <v>1678</v>
      </c>
      <c r="J10" s="662"/>
      <c r="K10" s="662"/>
      <c r="L10" s="662"/>
      <c r="M10" s="662"/>
      <c r="N10" s="662"/>
      <c r="O10" s="662"/>
      <c r="P10" s="662"/>
      <c r="Q10" s="662"/>
      <c r="R10" s="400"/>
      <c r="S10" s="400"/>
      <c r="T10" s="400"/>
      <c r="U10" s="400"/>
      <c r="V10" s="400"/>
      <c r="W10" s="25"/>
      <c r="X10" s="25"/>
      <c r="Y10" s="25"/>
      <c r="Z10" s="25"/>
    </row>
    <row r="11" ht="35.25" customHeight="1" spans="1:26">
      <c r="A11" s="25"/>
      <c r="B11" s="25"/>
      <c r="C11" s="763">
        <v>7</v>
      </c>
      <c r="D11" s="764" t="s">
        <v>1055</v>
      </c>
      <c r="E11" s="482">
        <v>0.214</v>
      </c>
      <c r="F11" s="482">
        <v>0.198</v>
      </c>
      <c r="G11" s="516" t="s">
        <v>1056</v>
      </c>
      <c r="H11" s="516" t="s">
        <v>1679</v>
      </c>
      <c r="I11" s="516" t="s">
        <v>1680</v>
      </c>
      <c r="J11" s="662"/>
      <c r="K11" s="662"/>
      <c r="L11" s="662"/>
      <c r="M11" s="662"/>
      <c r="N11" s="662"/>
      <c r="O11" s="662"/>
      <c r="P11" s="662"/>
      <c r="Q11" s="662"/>
      <c r="R11" s="400"/>
      <c r="S11" s="400"/>
      <c r="T11" s="400"/>
      <c r="U11" s="400"/>
      <c r="V11" s="400"/>
      <c r="W11" s="25"/>
      <c r="X11" s="25"/>
      <c r="Y11" s="25"/>
      <c r="Z11" s="25"/>
    </row>
    <row r="12" ht="35.25" customHeight="1" spans="1:26">
      <c r="A12" s="25"/>
      <c r="B12" s="25"/>
      <c r="C12" s="765">
        <v>8</v>
      </c>
      <c r="D12" s="766" t="s">
        <v>133</v>
      </c>
      <c r="E12" s="390">
        <v>0.132</v>
      </c>
      <c r="F12" s="390">
        <v>0.126</v>
      </c>
      <c r="G12" s="517" t="s">
        <v>477</v>
      </c>
      <c r="H12" s="517" t="s">
        <v>1681</v>
      </c>
      <c r="I12" s="517" t="s">
        <v>1682</v>
      </c>
      <c r="J12" s="662"/>
      <c r="K12" s="662"/>
      <c r="L12" s="662"/>
      <c r="M12" s="662"/>
      <c r="N12" s="662"/>
      <c r="O12" s="662"/>
      <c r="P12" s="662"/>
      <c r="Q12" s="662"/>
      <c r="R12" s="400"/>
      <c r="S12" s="400"/>
      <c r="T12" s="400"/>
      <c r="U12" s="400"/>
      <c r="V12" s="400"/>
      <c r="W12" s="25"/>
      <c r="X12" s="25"/>
      <c r="Y12" s="25"/>
      <c r="Z12" s="25"/>
    </row>
    <row r="13" ht="35.25" customHeight="1" spans="1:26">
      <c r="A13" s="25"/>
      <c r="B13" s="25"/>
      <c r="C13" s="763">
        <v>9</v>
      </c>
      <c r="D13" s="764" t="s">
        <v>1683</v>
      </c>
      <c r="E13" s="481" t="s">
        <v>1684</v>
      </c>
      <c r="F13" s="481" t="s">
        <v>1685</v>
      </c>
      <c r="G13" s="516" t="s">
        <v>1047</v>
      </c>
      <c r="H13" s="516" t="s">
        <v>1686</v>
      </c>
      <c r="I13" s="516" t="s">
        <v>1687</v>
      </c>
      <c r="J13" s="662"/>
      <c r="K13" s="662"/>
      <c r="L13" s="662"/>
      <c r="M13" s="662"/>
      <c r="N13" s="662"/>
      <c r="O13" s="662"/>
      <c r="P13" s="662"/>
      <c r="Q13" s="662"/>
      <c r="R13" s="400"/>
      <c r="S13" s="400"/>
      <c r="T13" s="400"/>
      <c r="U13" s="400"/>
      <c r="V13" s="400"/>
      <c r="W13" s="25"/>
      <c r="X13" s="25"/>
      <c r="Y13" s="25"/>
      <c r="Z13" s="25"/>
    </row>
    <row r="14" ht="35.25" customHeight="1" spans="1:26">
      <c r="A14" s="25"/>
      <c r="B14" s="25"/>
      <c r="C14" s="765">
        <v>10</v>
      </c>
      <c r="D14" s="766" t="s">
        <v>1049</v>
      </c>
      <c r="E14" s="772">
        <v>1.86</v>
      </c>
      <c r="F14" s="772">
        <v>2</v>
      </c>
      <c r="G14" s="517" t="s">
        <v>1050</v>
      </c>
      <c r="H14" s="517" t="s">
        <v>1688</v>
      </c>
      <c r="I14" s="517" t="s">
        <v>1689</v>
      </c>
      <c r="J14" s="662"/>
      <c r="K14" s="662"/>
      <c r="L14" s="662"/>
      <c r="M14" s="662"/>
      <c r="N14" s="662"/>
      <c r="O14" s="662"/>
      <c r="P14" s="662"/>
      <c r="Q14" s="662"/>
      <c r="R14" s="400"/>
      <c r="S14" s="400"/>
      <c r="T14" s="400"/>
      <c r="U14" s="400"/>
      <c r="V14" s="400"/>
      <c r="W14" s="25"/>
      <c r="X14" s="25"/>
      <c r="Y14" s="25"/>
      <c r="Z14" s="25"/>
    </row>
    <row r="15" ht="35.25" customHeight="1" spans="1:26">
      <c r="A15" s="25"/>
      <c r="B15" s="25"/>
      <c r="C15" s="763">
        <v>11</v>
      </c>
      <c r="D15" s="764" t="s">
        <v>1071</v>
      </c>
      <c r="E15" s="481" t="s">
        <v>1690</v>
      </c>
      <c r="F15" s="481" t="s">
        <v>1691</v>
      </c>
      <c r="G15" s="516" t="s">
        <v>1072</v>
      </c>
      <c r="H15" s="516" t="s">
        <v>1692</v>
      </c>
      <c r="I15" s="516" t="s">
        <v>1693</v>
      </c>
      <c r="J15" s="662"/>
      <c r="K15" s="662"/>
      <c r="L15" s="662"/>
      <c r="M15" s="662"/>
      <c r="N15" s="662"/>
      <c r="O15" s="662"/>
      <c r="P15" s="662"/>
      <c r="Q15" s="662"/>
      <c r="R15" s="400"/>
      <c r="S15" s="400"/>
      <c r="T15" s="400"/>
      <c r="U15" s="400"/>
      <c r="V15" s="400"/>
      <c r="W15" s="25"/>
      <c r="X15" s="25"/>
      <c r="Y15" s="25"/>
      <c r="Z15" s="25"/>
    </row>
    <row r="16" ht="35.25" customHeight="1" spans="1:26">
      <c r="A16" s="25"/>
      <c r="B16" s="25"/>
      <c r="C16" s="765">
        <v>12</v>
      </c>
      <c r="D16" s="766" t="s">
        <v>1095</v>
      </c>
      <c r="E16" s="390">
        <v>0.171</v>
      </c>
      <c r="F16" s="390">
        <v>0.164</v>
      </c>
      <c r="G16" s="517" t="s">
        <v>1694</v>
      </c>
      <c r="H16" s="517" t="s">
        <v>1695</v>
      </c>
      <c r="I16" s="517" t="s">
        <v>1696</v>
      </c>
      <c r="J16" s="662"/>
      <c r="K16" s="662"/>
      <c r="L16" s="662"/>
      <c r="M16" s="662"/>
      <c r="N16" s="662"/>
      <c r="O16" s="662"/>
      <c r="P16" s="662"/>
      <c r="Q16" s="662"/>
      <c r="R16" s="400"/>
      <c r="S16" s="400"/>
      <c r="T16" s="400"/>
      <c r="U16" s="400"/>
      <c r="V16" s="400"/>
      <c r="W16" s="25"/>
      <c r="X16" s="25"/>
      <c r="Y16" s="25"/>
      <c r="Z16" s="25"/>
    </row>
    <row r="17" ht="13.5" spans="1:26">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3.5" spans="1:26">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31.5" customHeight="1" spans="1:26">
      <c r="A19" s="25"/>
      <c r="B19" s="25"/>
      <c r="C19" s="768" t="s">
        <v>1029</v>
      </c>
      <c r="D19" s="60"/>
      <c r="E19" s="60"/>
      <c r="F19" s="60"/>
      <c r="G19" s="60"/>
      <c r="H19" s="64"/>
      <c r="I19" s="556"/>
      <c r="J19" s="25"/>
      <c r="K19" s="25"/>
      <c r="L19" s="25"/>
      <c r="M19" s="25"/>
      <c r="N19" s="25"/>
      <c r="O19" s="25"/>
      <c r="P19" s="25"/>
      <c r="Q19" s="25"/>
      <c r="R19" s="25"/>
      <c r="S19" s="25"/>
      <c r="T19" s="25"/>
      <c r="U19" s="25"/>
      <c r="V19" s="25"/>
      <c r="W19" s="25"/>
      <c r="X19" s="25"/>
      <c r="Y19" s="25"/>
      <c r="Z19" s="25"/>
    </row>
    <row r="20" ht="25.5" customHeight="1" spans="1:26">
      <c r="A20" s="25"/>
      <c r="B20" s="25"/>
      <c r="C20" s="769"/>
      <c r="D20" s="770" t="s">
        <v>362</v>
      </c>
      <c r="E20" s="64"/>
      <c r="F20" s="770" t="s">
        <v>368</v>
      </c>
      <c r="G20" s="64"/>
      <c r="H20" s="773" t="s">
        <v>1030</v>
      </c>
      <c r="I20" s="31"/>
      <c r="J20" s="25"/>
      <c r="K20" s="25"/>
      <c r="L20" s="25"/>
      <c r="M20" s="25"/>
      <c r="N20" s="25"/>
      <c r="O20" s="25"/>
      <c r="P20" s="25"/>
      <c r="Q20" s="25"/>
      <c r="R20" s="25"/>
      <c r="S20" s="25"/>
      <c r="T20" s="25"/>
      <c r="U20" s="25"/>
      <c r="V20" s="25"/>
      <c r="W20" s="25"/>
      <c r="X20" s="25"/>
      <c r="Y20" s="25"/>
      <c r="Z20" s="25"/>
    </row>
    <row r="21" ht="25.5" customHeight="1" spans="1:26">
      <c r="A21" s="25"/>
      <c r="B21" s="25"/>
      <c r="C21" s="87">
        <v>1</v>
      </c>
      <c r="D21" s="552" t="s">
        <v>1031</v>
      </c>
      <c r="E21" s="64"/>
      <c r="F21" s="101" t="s">
        <v>1032</v>
      </c>
      <c r="G21" s="64"/>
      <c r="H21" s="78" t="s">
        <v>1033</v>
      </c>
      <c r="I21" s="112"/>
      <c r="J21" s="25"/>
      <c r="K21" s="25"/>
      <c r="L21" s="25"/>
      <c r="M21" s="25"/>
      <c r="N21" s="25"/>
      <c r="O21" s="25"/>
      <c r="P21" s="25"/>
      <c r="Q21" s="25"/>
      <c r="R21" s="25"/>
      <c r="S21" s="25"/>
      <c r="T21" s="25"/>
      <c r="U21" s="25"/>
      <c r="V21" s="25"/>
      <c r="W21" s="25"/>
      <c r="X21" s="25"/>
      <c r="Y21" s="25"/>
      <c r="Z21" s="25"/>
    </row>
    <row r="22" ht="25.5" customHeight="1" spans="1:26">
      <c r="A22" s="25"/>
      <c r="B22" s="25"/>
      <c r="C22" s="30">
        <v>2</v>
      </c>
      <c r="D22" s="553" t="s">
        <v>1034</v>
      </c>
      <c r="E22" s="64"/>
      <c r="F22" s="52" t="s">
        <v>1035</v>
      </c>
      <c r="G22" s="64"/>
      <c r="H22" s="45" t="s">
        <v>1036</v>
      </c>
      <c r="I22" s="112"/>
      <c r="J22" s="25"/>
      <c r="K22" s="25"/>
      <c r="L22" s="25"/>
      <c r="M22" s="25"/>
      <c r="N22" s="25"/>
      <c r="O22" s="25"/>
      <c r="P22" s="25"/>
      <c r="Q22" s="25"/>
      <c r="R22" s="25"/>
      <c r="S22" s="25"/>
      <c r="T22" s="25"/>
      <c r="U22" s="25"/>
      <c r="V22" s="25"/>
      <c r="W22" s="25"/>
      <c r="X22" s="25"/>
      <c r="Y22" s="25"/>
      <c r="Z22" s="25"/>
    </row>
    <row r="23" ht="25.5" customHeight="1" spans="1:26">
      <c r="A23" s="25"/>
      <c r="B23" s="25"/>
      <c r="C23" s="87">
        <v>3</v>
      </c>
      <c r="D23" s="552" t="s">
        <v>1037</v>
      </c>
      <c r="E23" s="64"/>
      <c r="F23" s="101" t="s">
        <v>1038</v>
      </c>
      <c r="G23" s="64"/>
      <c r="H23" s="78" t="s">
        <v>1039</v>
      </c>
      <c r="I23" s="112"/>
      <c r="J23" s="25"/>
      <c r="K23" s="25"/>
      <c r="L23" s="25"/>
      <c r="M23" s="25"/>
      <c r="N23" s="25"/>
      <c r="O23" s="25"/>
      <c r="P23" s="25"/>
      <c r="Q23" s="25"/>
      <c r="R23" s="25"/>
      <c r="S23" s="25"/>
      <c r="T23" s="25"/>
      <c r="U23" s="25"/>
      <c r="V23" s="25"/>
      <c r="W23" s="25"/>
      <c r="X23" s="25"/>
      <c r="Y23" s="25"/>
      <c r="Z23" s="25"/>
    </row>
    <row r="24" ht="25.5" customHeight="1" spans="1:26">
      <c r="A24" s="25"/>
      <c r="B24" s="25"/>
      <c r="C24" s="30">
        <v>4</v>
      </c>
      <c r="D24" s="553" t="s">
        <v>1040</v>
      </c>
      <c r="E24" s="64"/>
      <c r="F24" s="52" t="s">
        <v>1041</v>
      </c>
      <c r="G24" s="64"/>
      <c r="H24" s="45" t="s">
        <v>1042</v>
      </c>
      <c r="I24" s="112"/>
      <c r="J24" s="25"/>
      <c r="K24" s="25"/>
      <c r="L24" s="25"/>
      <c r="M24" s="25"/>
      <c r="N24" s="25"/>
      <c r="O24" s="25"/>
      <c r="P24" s="25"/>
      <c r="Q24" s="25"/>
      <c r="R24" s="25"/>
      <c r="S24" s="25"/>
      <c r="T24" s="25"/>
      <c r="U24" s="25"/>
      <c r="V24" s="25"/>
      <c r="W24" s="25"/>
      <c r="X24" s="25"/>
      <c r="Y24" s="25"/>
      <c r="Z24" s="25"/>
    </row>
    <row r="25" ht="25.5" customHeight="1" spans="1:26">
      <c r="A25" s="25"/>
      <c r="B25" s="25"/>
      <c r="C25" s="87">
        <v>5</v>
      </c>
      <c r="D25" s="552" t="s">
        <v>1043</v>
      </c>
      <c r="E25" s="64"/>
      <c r="F25" s="101" t="s">
        <v>1044</v>
      </c>
      <c r="G25" s="64"/>
      <c r="H25" s="78" t="s">
        <v>1045</v>
      </c>
      <c r="I25" s="112"/>
      <c r="J25" s="25"/>
      <c r="K25" s="25"/>
      <c r="L25" s="25"/>
      <c r="M25" s="25"/>
      <c r="N25" s="25"/>
      <c r="O25" s="25"/>
      <c r="P25" s="25"/>
      <c r="Q25" s="25"/>
      <c r="R25" s="25"/>
      <c r="S25" s="25"/>
      <c r="T25" s="25"/>
      <c r="U25" s="25"/>
      <c r="V25" s="25"/>
      <c r="W25" s="25"/>
      <c r="X25" s="25"/>
      <c r="Y25" s="25"/>
      <c r="Z25" s="25"/>
    </row>
    <row r="26" ht="33" customHeight="1" spans="1:26">
      <c r="A26" s="25"/>
      <c r="B26" s="25"/>
      <c r="C26" s="30">
        <v>6</v>
      </c>
      <c r="D26" s="553" t="s">
        <v>1046</v>
      </c>
      <c r="E26" s="64"/>
      <c r="F26" s="52" t="s">
        <v>1047</v>
      </c>
      <c r="G26" s="64"/>
      <c r="H26" s="45" t="s">
        <v>1048</v>
      </c>
      <c r="I26" s="112"/>
      <c r="J26" s="25"/>
      <c r="K26" s="25"/>
      <c r="L26" s="25"/>
      <c r="M26" s="25"/>
      <c r="N26" s="25"/>
      <c r="O26" s="25"/>
      <c r="P26" s="25"/>
      <c r="Q26" s="25"/>
      <c r="R26" s="25"/>
      <c r="S26" s="25"/>
      <c r="T26" s="25"/>
      <c r="U26" s="25"/>
      <c r="V26" s="25"/>
      <c r="W26" s="25"/>
      <c r="X26" s="25"/>
      <c r="Y26" s="25"/>
      <c r="Z26" s="25"/>
    </row>
    <row r="27" ht="25.5" customHeight="1" spans="1:26">
      <c r="A27" s="25"/>
      <c r="B27" s="25"/>
      <c r="C27" s="87">
        <v>7</v>
      </c>
      <c r="D27" s="552" t="s">
        <v>1049</v>
      </c>
      <c r="E27" s="64"/>
      <c r="F27" s="101" t="s">
        <v>1050</v>
      </c>
      <c r="G27" s="64"/>
      <c r="H27" s="78" t="s">
        <v>1051</v>
      </c>
      <c r="I27" s="112"/>
      <c r="J27" s="25"/>
      <c r="K27" s="25"/>
      <c r="L27" s="25"/>
      <c r="M27" s="25"/>
      <c r="N27" s="25"/>
      <c r="O27" s="25"/>
      <c r="P27" s="25"/>
      <c r="Q27" s="25"/>
      <c r="R27" s="25"/>
      <c r="S27" s="25"/>
      <c r="T27" s="25"/>
      <c r="U27" s="25"/>
      <c r="V27" s="25"/>
      <c r="W27" s="25"/>
      <c r="X27" s="25"/>
      <c r="Y27" s="25"/>
      <c r="Z27" s="25"/>
    </row>
    <row r="28" ht="25.5" customHeight="1" spans="1:26">
      <c r="A28" s="25"/>
      <c r="B28" s="25"/>
      <c r="C28" s="30">
        <v>8</v>
      </c>
      <c r="D28" s="553" t="s">
        <v>1052</v>
      </c>
      <c r="E28" s="64"/>
      <c r="F28" s="52" t="s">
        <v>1053</v>
      </c>
      <c r="G28" s="64"/>
      <c r="H28" s="45" t="s">
        <v>1054</v>
      </c>
      <c r="I28" s="112"/>
      <c r="J28" s="25"/>
      <c r="K28" s="25"/>
      <c r="L28" s="25"/>
      <c r="M28" s="25"/>
      <c r="N28" s="25"/>
      <c r="O28" s="25"/>
      <c r="P28" s="25"/>
      <c r="Q28" s="25"/>
      <c r="R28" s="25"/>
      <c r="S28" s="25"/>
      <c r="T28" s="25"/>
      <c r="U28" s="25"/>
      <c r="V28" s="25"/>
      <c r="W28" s="25"/>
      <c r="X28" s="25"/>
      <c r="Y28" s="25"/>
      <c r="Z28" s="25"/>
    </row>
    <row r="29" ht="25.5" customHeight="1" spans="1:26">
      <c r="A29" s="25"/>
      <c r="B29" s="25"/>
      <c r="C29" s="87">
        <v>9</v>
      </c>
      <c r="D29" s="552" t="s">
        <v>1055</v>
      </c>
      <c r="E29" s="64"/>
      <c r="F29" s="101" t="s">
        <v>1056</v>
      </c>
      <c r="G29" s="64"/>
      <c r="H29" s="78" t="s">
        <v>1057</v>
      </c>
      <c r="I29" s="112"/>
      <c r="J29" s="25"/>
      <c r="K29" s="25"/>
      <c r="L29" s="25"/>
      <c r="M29" s="25"/>
      <c r="N29" s="25"/>
      <c r="O29" s="25"/>
      <c r="P29" s="25"/>
      <c r="Q29" s="25"/>
      <c r="R29" s="25"/>
      <c r="S29" s="25"/>
      <c r="T29" s="25"/>
      <c r="U29" s="25"/>
      <c r="V29" s="25"/>
      <c r="W29" s="25"/>
      <c r="X29" s="25"/>
      <c r="Y29" s="25"/>
      <c r="Z29" s="25"/>
    </row>
    <row r="30" ht="25.5" customHeight="1" spans="1:26">
      <c r="A30" s="25"/>
      <c r="B30" s="25"/>
      <c r="C30" s="30">
        <v>10</v>
      </c>
      <c r="D30" s="553" t="s">
        <v>1058</v>
      </c>
      <c r="E30" s="64"/>
      <c r="F30" s="52" t="s">
        <v>1059</v>
      </c>
      <c r="G30" s="64"/>
      <c r="H30" s="45" t="s">
        <v>1060</v>
      </c>
      <c r="I30" s="112"/>
      <c r="J30" s="25"/>
      <c r="K30" s="25"/>
      <c r="L30" s="25"/>
      <c r="M30" s="25"/>
      <c r="N30" s="25"/>
      <c r="O30" s="25"/>
      <c r="P30" s="25"/>
      <c r="Q30" s="25"/>
      <c r="R30" s="25"/>
      <c r="S30" s="25"/>
      <c r="T30" s="25"/>
      <c r="U30" s="25"/>
      <c r="V30" s="25"/>
      <c r="W30" s="25"/>
      <c r="X30" s="25"/>
      <c r="Y30" s="25"/>
      <c r="Z30" s="25"/>
    </row>
    <row r="31" ht="25.5" customHeight="1" spans="1:26">
      <c r="A31" s="25"/>
      <c r="B31" s="25"/>
      <c r="C31" s="87">
        <v>11</v>
      </c>
      <c r="D31" s="552" t="s">
        <v>1061</v>
      </c>
      <c r="E31" s="64"/>
      <c r="F31" s="101" t="s">
        <v>1062</v>
      </c>
      <c r="G31" s="64"/>
      <c r="H31" s="78" t="s">
        <v>1063</v>
      </c>
      <c r="I31" s="112"/>
      <c r="J31" s="25"/>
      <c r="K31" s="25"/>
      <c r="L31" s="25"/>
      <c r="M31" s="25"/>
      <c r="N31" s="25"/>
      <c r="O31" s="25"/>
      <c r="P31" s="25"/>
      <c r="Q31" s="25"/>
      <c r="R31" s="25"/>
      <c r="S31" s="25"/>
      <c r="T31" s="25"/>
      <c r="U31" s="25"/>
      <c r="V31" s="25"/>
      <c r="W31" s="25"/>
      <c r="X31" s="25"/>
      <c r="Y31" s="25"/>
      <c r="Z31" s="25"/>
    </row>
    <row r="32" ht="25.5" customHeight="1" spans="1:26">
      <c r="A32" s="25"/>
      <c r="B32" s="25"/>
      <c r="C32" s="30">
        <v>12</v>
      </c>
      <c r="D32" s="553" t="s">
        <v>1064</v>
      </c>
      <c r="E32" s="64"/>
      <c r="F32" s="52" t="s">
        <v>1065</v>
      </c>
      <c r="G32" s="64"/>
      <c r="H32" s="45" t="s">
        <v>1066</v>
      </c>
      <c r="I32" s="112"/>
      <c r="J32" s="25"/>
      <c r="K32" s="25"/>
      <c r="L32" s="25"/>
      <c r="M32" s="25"/>
      <c r="N32" s="25"/>
      <c r="O32" s="25"/>
      <c r="P32" s="25"/>
      <c r="Q32" s="25"/>
      <c r="R32" s="25"/>
      <c r="S32" s="25"/>
      <c r="T32" s="25"/>
      <c r="U32" s="25"/>
      <c r="V32" s="25"/>
      <c r="W32" s="25"/>
      <c r="X32" s="25"/>
      <c r="Y32" s="25"/>
      <c r="Z32" s="25"/>
    </row>
    <row r="33" ht="25.5" customHeight="1" spans="1:26">
      <c r="A33" s="25"/>
      <c r="B33" s="25"/>
      <c r="C33" s="87">
        <v>13</v>
      </c>
      <c r="D33" s="552" t="s">
        <v>1067</v>
      </c>
      <c r="E33" s="64"/>
      <c r="F33" s="101" t="s">
        <v>1068</v>
      </c>
      <c r="G33" s="64"/>
      <c r="H33" s="78" t="s">
        <v>1069</v>
      </c>
      <c r="I33" s="112"/>
      <c r="J33" s="25"/>
      <c r="K33" s="25"/>
      <c r="L33" s="25"/>
      <c r="M33" s="25"/>
      <c r="N33" s="25"/>
      <c r="O33" s="25"/>
      <c r="P33" s="25"/>
      <c r="Q33" s="25"/>
      <c r="R33" s="25"/>
      <c r="S33" s="25"/>
      <c r="T33" s="25"/>
      <c r="U33" s="25"/>
      <c r="V33" s="25"/>
      <c r="W33" s="25"/>
      <c r="X33" s="25"/>
      <c r="Y33" s="25"/>
      <c r="Z33" s="25"/>
    </row>
    <row r="34" ht="25.5" customHeight="1" spans="1:26">
      <c r="A34" s="25"/>
      <c r="B34" s="25"/>
      <c r="C34" s="30">
        <v>14</v>
      </c>
      <c r="D34" s="553" t="s">
        <v>133</v>
      </c>
      <c r="E34" s="64"/>
      <c r="F34" s="52" t="s">
        <v>477</v>
      </c>
      <c r="G34" s="64"/>
      <c r="H34" s="45" t="s">
        <v>1070</v>
      </c>
      <c r="I34" s="112"/>
      <c r="J34" s="25"/>
      <c r="K34" s="25"/>
      <c r="L34" s="25"/>
      <c r="M34" s="25"/>
      <c r="N34" s="25"/>
      <c r="O34" s="25"/>
      <c r="P34" s="25"/>
      <c r="Q34" s="25"/>
      <c r="R34" s="25"/>
      <c r="S34" s="25"/>
      <c r="T34" s="25"/>
      <c r="U34" s="25"/>
      <c r="V34" s="25"/>
      <c r="W34" s="25"/>
      <c r="X34" s="25"/>
      <c r="Y34" s="25"/>
      <c r="Z34" s="25"/>
    </row>
    <row r="35" ht="32.25" customHeight="1" spans="1:26">
      <c r="A35" s="25"/>
      <c r="B35" s="25"/>
      <c r="C35" s="87">
        <v>15</v>
      </c>
      <c r="D35" s="552" t="s">
        <v>1071</v>
      </c>
      <c r="E35" s="64"/>
      <c r="F35" s="101" t="s">
        <v>1072</v>
      </c>
      <c r="G35" s="64"/>
      <c r="H35" s="78" t="s">
        <v>1073</v>
      </c>
      <c r="I35" s="112"/>
      <c r="J35" s="25"/>
      <c r="K35" s="25"/>
      <c r="L35" s="25"/>
      <c r="M35" s="25"/>
      <c r="N35" s="25"/>
      <c r="O35" s="25"/>
      <c r="P35" s="25"/>
      <c r="Q35" s="25"/>
      <c r="R35" s="25"/>
      <c r="S35" s="25"/>
      <c r="T35" s="25"/>
      <c r="U35" s="25"/>
      <c r="V35" s="25"/>
      <c r="W35" s="25"/>
      <c r="X35" s="25"/>
      <c r="Y35" s="25"/>
      <c r="Z35" s="25"/>
    </row>
    <row r="36" ht="25.5" customHeight="1" spans="1:26">
      <c r="A36" s="25"/>
      <c r="B36" s="25"/>
      <c r="C36" s="30">
        <v>16</v>
      </c>
      <c r="D36" s="553" t="s">
        <v>1074</v>
      </c>
      <c r="E36" s="64"/>
      <c r="F36" s="52" t="s">
        <v>1075</v>
      </c>
      <c r="G36" s="64"/>
      <c r="H36" s="45" t="s">
        <v>1076</v>
      </c>
      <c r="I36" s="112"/>
      <c r="J36" s="25"/>
      <c r="K36" s="25"/>
      <c r="L36" s="25"/>
      <c r="M36" s="25"/>
      <c r="N36" s="25"/>
      <c r="O36" s="25"/>
      <c r="P36" s="25"/>
      <c r="Q36" s="25"/>
      <c r="R36" s="25"/>
      <c r="S36" s="25"/>
      <c r="T36" s="25"/>
      <c r="U36" s="25"/>
      <c r="V36" s="25"/>
      <c r="W36" s="25"/>
      <c r="X36" s="25"/>
      <c r="Y36" s="25"/>
      <c r="Z36" s="25"/>
    </row>
    <row r="37" ht="32.25" customHeight="1" spans="1:26">
      <c r="A37" s="25"/>
      <c r="B37" s="25"/>
      <c r="C37" s="87">
        <v>17</v>
      </c>
      <c r="D37" s="552" t="s">
        <v>1077</v>
      </c>
      <c r="E37" s="64"/>
      <c r="F37" s="101" t="s">
        <v>1078</v>
      </c>
      <c r="G37" s="64"/>
      <c r="H37" s="78" t="s">
        <v>1079</v>
      </c>
      <c r="I37" s="112"/>
      <c r="J37" s="25"/>
      <c r="K37" s="25"/>
      <c r="L37" s="25"/>
      <c r="M37" s="25"/>
      <c r="N37" s="25"/>
      <c r="O37" s="25"/>
      <c r="P37" s="25"/>
      <c r="Q37" s="25"/>
      <c r="R37" s="25"/>
      <c r="S37" s="25"/>
      <c r="T37" s="25"/>
      <c r="U37" s="25"/>
      <c r="V37" s="25"/>
      <c r="W37" s="25"/>
      <c r="X37" s="25"/>
      <c r="Y37" s="25"/>
      <c r="Z37" s="25"/>
    </row>
    <row r="38" ht="25.5" customHeight="1" spans="1:26">
      <c r="A38" s="25"/>
      <c r="B38" s="25"/>
      <c r="C38" s="30">
        <v>18</v>
      </c>
      <c r="D38" s="553" t="s">
        <v>1080</v>
      </c>
      <c r="E38" s="64"/>
      <c r="F38" s="52" t="s">
        <v>1081</v>
      </c>
      <c r="G38" s="64"/>
      <c r="H38" s="45" t="s">
        <v>1082</v>
      </c>
      <c r="I38" s="112"/>
      <c r="J38" s="25"/>
      <c r="K38" s="25"/>
      <c r="L38" s="25"/>
      <c r="M38" s="25"/>
      <c r="N38" s="25"/>
      <c r="O38" s="25"/>
      <c r="P38" s="25"/>
      <c r="Q38" s="25"/>
      <c r="R38" s="25"/>
      <c r="S38" s="25"/>
      <c r="T38" s="25"/>
      <c r="U38" s="25"/>
      <c r="V38" s="25"/>
      <c r="W38" s="25"/>
      <c r="X38" s="25"/>
      <c r="Y38" s="25"/>
      <c r="Z38" s="25"/>
    </row>
    <row r="39" ht="25.5" customHeight="1" spans="1:26">
      <c r="A39" s="25"/>
      <c r="B39" s="25"/>
      <c r="C39" s="87">
        <v>19</v>
      </c>
      <c r="D39" s="552" t="s">
        <v>1083</v>
      </c>
      <c r="E39" s="64"/>
      <c r="F39" s="101" t="s">
        <v>1084</v>
      </c>
      <c r="G39" s="64"/>
      <c r="H39" s="78" t="s">
        <v>1085</v>
      </c>
      <c r="I39" s="112"/>
      <c r="J39" s="25"/>
      <c r="K39" s="25"/>
      <c r="L39" s="25"/>
      <c r="M39" s="25"/>
      <c r="N39" s="25"/>
      <c r="O39" s="25"/>
      <c r="P39" s="25"/>
      <c r="Q39" s="25"/>
      <c r="R39" s="25"/>
      <c r="S39" s="25"/>
      <c r="T39" s="25"/>
      <c r="U39" s="25"/>
      <c r="V39" s="25"/>
      <c r="W39" s="25"/>
      <c r="X39" s="25"/>
      <c r="Y39" s="25"/>
      <c r="Z39" s="25"/>
    </row>
    <row r="40" ht="25.5" customHeight="1" spans="1:26">
      <c r="A40" s="25"/>
      <c r="B40" s="25"/>
      <c r="C40" s="30">
        <v>20</v>
      </c>
      <c r="D40" s="553" t="s">
        <v>1086</v>
      </c>
      <c r="E40" s="64"/>
      <c r="F40" s="52" t="s">
        <v>1087</v>
      </c>
      <c r="G40" s="64"/>
      <c r="H40" s="45" t="s">
        <v>1088</v>
      </c>
      <c r="I40" s="112"/>
      <c r="J40" s="25"/>
      <c r="K40" s="25"/>
      <c r="L40" s="25"/>
      <c r="M40" s="25"/>
      <c r="N40" s="25"/>
      <c r="O40" s="25"/>
      <c r="P40" s="25"/>
      <c r="Q40" s="25"/>
      <c r="R40" s="25"/>
      <c r="S40" s="25"/>
      <c r="T40" s="25"/>
      <c r="U40" s="25"/>
      <c r="V40" s="25"/>
      <c r="W40" s="25"/>
      <c r="X40" s="25"/>
      <c r="Y40" s="25"/>
      <c r="Z40" s="25"/>
    </row>
    <row r="41" ht="25.5" customHeight="1" spans="1:26">
      <c r="A41" s="25"/>
      <c r="B41" s="25"/>
      <c r="C41" s="87">
        <v>21</v>
      </c>
      <c r="D41" s="552" t="s">
        <v>1089</v>
      </c>
      <c r="E41" s="64"/>
      <c r="F41" s="101" t="s">
        <v>1090</v>
      </c>
      <c r="G41" s="64"/>
      <c r="H41" s="78" t="s">
        <v>1091</v>
      </c>
      <c r="I41" s="112"/>
      <c r="J41" s="25"/>
      <c r="K41" s="25"/>
      <c r="L41" s="25"/>
      <c r="M41" s="25"/>
      <c r="N41" s="25"/>
      <c r="O41" s="25"/>
      <c r="P41" s="25"/>
      <c r="Q41" s="25"/>
      <c r="R41" s="25"/>
      <c r="S41" s="25"/>
      <c r="T41" s="25"/>
      <c r="U41" s="25"/>
      <c r="V41" s="25"/>
      <c r="W41" s="25"/>
      <c r="X41" s="25"/>
      <c r="Y41" s="25"/>
      <c r="Z41" s="25"/>
    </row>
    <row r="42" ht="25.5" customHeight="1" spans="1:26">
      <c r="A42" s="25"/>
      <c r="B42" s="25"/>
      <c r="C42" s="30">
        <v>22</v>
      </c>
      <c r="D42" s="553" t="s">
        <v>1092</v>
      </c>
      <c r="E42" s="64"/>
      <c r="F42" s="52" t="s">
        <v>1093</v>
      </c>
      <c r="G42" s="64"/>
      <c r="H42" s="45" t="s">
        <v>1094</v>
      </c>
      <c r="I42" s="112"/>
      <c r="J42" s="25"/>
      <c r="K42" s="25"/>
      <c r="L42" s="25"/>
      <c r="M42" s="25"/>
      <c r="N42" s="25"/>
      <c r="O42" s="25"/>
      <c r="P42" s="25"/>
      <c r="Q42" s="25"/>
      <c r="R42" s="25"/>
      <c r="S42" s="25"/>
      <c r="T42" s="25"/>
      <c r="U42" s="25"/>
      <c r="V42" s="25"/>
      <c r="W42" s="25"/>
      <c r="X42" s="25"/>
      <c r="Y42" s="25"/>
      <c r="Z42" s="25"/>
    </row>
    <row r="43" ht="25.5" customHeight="1" spans="1:26">
      <c r="A43" s="25"/>
      <c r="B43" s="25"/>
      <c r="C43" s="87">
        <v>23</v>
      </c>
      <c r="D43" s="552" t="s">
        <v>1095</v>
      </c>
      <c r="E43" s="64"/>
      <c r="F43" s="101" t="s">
        <v>1096</v>
      </c>
      <c r="G43" s="64"/>
      <c r="H43" s="78" t="s">
        <v>1097</v>
      </c>
      <c r="I43" s="112"/>
      <c r="J43" s="25"/>
      <c r="K43" s="25"/>
      <c r="L43" s="25"/>
      <c r="M43" s="25"/>
      <c r="N43" s="25"/>
      <c r="O43" s="25"/>
      <c r="P43" s="25"/>
      <c r="Q43" s="25"/>
      <c r="R43" s="25"/>
      <c r="S43" s="25"/>
      <c r="T43" s="25"/>
      <c r="U43" s="25"/>
      <c r="V43" s="25"/>
      <c r="W43" s="25"/>
      <c r="X43" s="25"/>
      <c r="Y43" s="25"/>
      <c r="Z43" s="25"/>
    </row>
    <row r="44" ht="31.5" customHeight="1" spans="1:26">
      <c r="A44" s="25"/>
      <c r="B44" s="25"/>
      <c r="C44" s="30">
        <v>24</v>
      </c>
      <c r="D44" s="553" t="s">
        <v>1098</v>
      </c>
      <c r="E44" s="64"/>
      <c r="F44" s="52" t="s">
        <v>1099</v>
      </c>
      <c r="G44" s="64"/>
      <c r="H44" s="45" t="s">
        <v>1100</v>
      </c>
      <c r="I44" s="112"/>
      <c r="J44" s="25"/>
      <c r="K44" s="25"/>
      <c r="L44" s="25"/>
      <c r="M44" s="25"/>
      <c r="N44" s="25"/>
      <c r="O44" s="25"/>
      <c r="P44" s="25"/>
      <c r="Q44" s="25"/>
      <c r="R44" s="25"/>
      <c r="S44" s="25"/>
      <c r="T44" s="25"/>
      <c r="U44" s="25"/>
      <c r="V44" s="25"/>
      <c r="W44" s="25"/>
      <c r="X44" s="25"/>
      <c r="Y44" s="25"/>
      <c r="Z44" s="25"/>
    </row>
    <row r="45" ht="13.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sheetData>
  <mergeCells count="52">
    <mergeCell ref="D3:I3"/>
    <mergeCell ref="C19:H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s>
  <hyperlinks>
    <hyperlink ref="A1" location="Home!A1" display="Home"/>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2"/>
  <sheetViews>
    <sheetView workbookViewId="0">
      <selection activeCell="A1" sqref="A1"/>
    </sheetView>
  </sheetViews>
  <sheetFormatPr defaultColWidth="12.6285714285714" defaultRowHeight="15.75" customHeight="1"/>
  <cols>
    <col min="3" max="3" width="40.752380952381" customWidth="1"/>
    <col min="4" max="4" width="19.3809523809524" customWidth="1"/>
    <col min="5" max="5" width="20.8761904761905" customWidth="1"/>
    <col min="6" max="6" width="17.6285714285714" customWidth="1"/>
    <col min="7" max="7" width="28.5047619047619" customWidth="1"/>
    <col min="8" max="8" width="62" customWidth="1"/>
    <col min="9" max="9" width="59.752380952381" customWidth="1"/>
  </cols>
  <sheetData>
    <row r="1" ht="14.25" spans="1:26">
      <c r="A1" s="138" t="s">
        <v>282</v>
      </c>
      <c r="B1" s="25"/>
      <c r="C1" s="25"/>
      <c r="D1" s="25"/>
      <c r="E1" s="25"/>
      <c r="F1" s="25"/>
      <c r="G1" s="25"/>
      <c r="H1" s="25"/>
      <c r="I1" s="25"/>
      <c r="J1" s="25"/>
      <c r="K1" s="25"/>
      <c r="L1" s="25"/>
      <c r="M1" s="25"/>
      <c r="N1" s="25"/>
      <c r="O1" s="25"/>
      <c r="P1" s="25"/>
      <c r="Q1" s="25"/>
      <c r="R1" s="25"/>
      <c r="S1" s="25"/>
      <c r="T1" s="25"/>
      <c r="U1" s="25"/>
      <c r="V1" s="25"/>
      <c r="W1" s="25"/>
      <c r="X1" s="25"/>
      <c r="Y1" s="25"/>
      <c r="Z1" s="25"/>
    </row>
    <row r="2" ht="37.5" customHeight="1" spans="1:26">
      <c r="A2" s="25"/>
      <c r="B2" s="25"/>
      <c r="C2" s="511" t="s">
        <v>1697</v>
      </c>
      <c r="D2" s="41"/>
      <c r="E2" s="41"/>
      <c r="F2" s="41"/>
      <c r="G2" s="41"/>
      <c r="H2" s="41"/>
      <c r="I2" s="61"/>
      <c r="J2" s="25"/>
      <c r="K2" s="25"/>
      <c r="L2" s="25"/>
      <c r="M2" s="25"/>
      <c r="N2" s="25"/>
      <c r="O2" s="25"/>
      <c r="P2" s="25"/>
      <c r="Q2" s="25"/>
      <c r="R2" s="25"/>
      <c r="S2" s="25"/>
      <c r="T2" s="25"/>
      <c r="U2" s="25"/>
      <c r="V2" s="25"/>
      <c r="W2" s="25"/>
      <c r="X2" s="25"/>
      <c r="Y2" s="25"/>
      <c r="Z2" s="25"/>
    </row>
    <row r="3" ht="38.25" customHeight="1" spans="1:26">
      <c r="A3" s="25"/>
      <c r="B3" s="25"/>
      <c r="C3" s="736" t="s">
        <v>362</v>
      </c>
      <c r="D3" s="737" t="s">
        <v>1698</v>
      </c>
      <c r="E3" s="737" t="s">
        <v>588</v>
      </c>
      <c r="F3" s="737" t="s">
        <v>1699</v>
      </c>
      <c r="G3" s="737" t="s">
        <v>1700</v>
      </c>
      <c r="H3" s="744" t="s">
        <v>368</v>
      </c>
      <c r="I3" s="745" t="s">
        <v>1701</v>
      </c>
      <c r="J3" s="25"/>
      <c r="K3" s="25"/>
      <c r="L3" s="25"/>
      <c r="M3" s="25"/>
      <c r="N3" s="25"/>
      <c r="O3" s="25"/>
      <c r="P3" s="25"/>
      <c r="Q3" s="25"/>
      <c r="R3" s="25"/>
      <c r="S3" s="25"/>
      <c r="T3" s="25"/>
      <c r="U3" s="25"/>
      <c r="V3" s="25"/>
      <c r="W3" s="25"/>
      <c r="X3" s="25"/>
      <c r="Y3" s="25"/>
      <c r="Z3" s="25"/>
    </row>
    <row r="4" ht="24" customHeight="1" spans="1:26">
      <c r="A4" s="25"/>
      <c r="B4" s="25"/>
      <c r="C4" s="480" t="s">
        <v>1105</v>
      </c>
      <c r="D4" s="738">
        <v>62613</v>
      </c>
      <c r="E4" s="738">
        <v>61237</v>
      </c>
      <c r="F4" s="738">
        <v>59381</v>
      </c>
      <c r="G4" s="481" t="s">
        <v>1702</v>
      </c>
      <c r="H4" s="505" t="s">
        <v>1703</v>
      </c>
      <c r="I4" s="505" t="s">
        <v>1704</v>
      </c>
      <c r="J4" s="25"/>
      <c r="K4" s="25"/>
      <c r="L4" s="25"/>
      <c r="M4" s="25"/>
      <c r="N4" s="25"/>
      <c r="O4" s="25"/>
      <c r="P4" s="25"/>
      <c r="Q4" s="25"/>
      <c r="R4" s="25"/>
      <c r="S4" s="25"/>
      <c r="T4" s="25"/>
      <c r="U4" s="25"/>
      <c r="V4" s="25"/>
      <c r="W4" s="25"/>
      <c r="X4" s="25"/>
      <c r="Y4" s="25"/>
      <c r="Z4" s="25"/>
    </row>
    <row r="5" ht="31.5" customHeight="1" spans="1:26">
      <c r="A5" s="25"/>
      <c r="B5" s="25"/>
      <c r="C5" s="370" t="s">
        <v>865</v>
      </c>
      <c r="D5" s="391">
        <v>15442</v>
      </c>
      <c r="E5" s="391">
        <v>15918</v>
      </c>
      <c r="F5" s="391">
        <v>14989</v>
      </c>
      <c r="G5" s="30" t="s">
        <v>1705</v>
      </c>
      <c r="H5" s="45" t="s">
        <v>1706</v>
      </c>
      <c r="I5" s="45" t="s">
        <v>1707</v>
      </c>
      <c r="J5" s="25"/>
      <c r="K5" s="25"/>
      <c r="L5" s="25"/>
      <c r="M5" s="25"/>
      <c r="N5" s="25"/>
      <c r="O5" s="25"/>
      <c r="P5" s="25"/>
      <c r="Q5" s="25"/>
      <c r="R5" s="25"/>
      <c r="S5" s="25"/>
      <c r="T5" s="25"/>
      <c r="U5" s="25"/>
      <c r="V5" s="25"/>
      <c r="W5" s="25"/>
      <c r="X5" s="25"/>
      <c r="Y5" s="25"/>
      <c r="Z5" s="25"/>
    </row>
    <row r="6" ht="24" customHeight="1" spans="1:26">
      <c r="A6" s="25"/>
      <c r="B6" s="25"/>
      <c r="C6" s="480" t="s">
        <v>1708</v>
      </c>
      <c r="D6" s="738">
        <v>12105</v>
      </c>
      <c r="E6" s="738">
        <v>12434</v>
      </c>
      <c r="F6" s="738">
        <v>11120</v>
      </c>
      <c r="G6" s="481" t="s">
        <v>1709</v>
      </c>
      <c r="H6" s="505" t="s">
        <v>1710</v>
      </c>
      <c r="I6" s="505" t="s">
        <v>1711</v>
      </c>
      <c r="J6" s="25"/>
      <c r="K6" s="25"/>
      <c r="L6" s="25"/>
      <c r="M6" s="25"/>
      <c r="N6" s="25"/>
      <c r="O6" s="25"/>
      <c r="P6" s="25"/>
      <c r="Q6" s="25"/>
      <c r="R6" s="25"/>
      <c r="S6" s="25"/>
      <c r="T6" s="25"/>
      <c r="U6" s="25"/>
      <c r="V6" s="25"/>
      <c r="W6" s="25"/>
      <c r="X6" s="25"/>
      <c r="Y6" s="25"/>
      <c r="Z6" s="25"/>
    </row>
    <row r="7" ht="24" customHeight="1" spans="1:26">
      <c r="A7" s="25"/>
      <c r="B7" s="25"/>
      <c r="C7" s="370" t="s">
        <v>1712</v>
      </c>
      <c r="D7" s="390">
        <v>0.2466</v>
      </c>
      <c r="E7" s="390">
        <v>0.251</v>
      </c>
      <c r="F7" s="390">
        <v>0.2317</v>
      </c>
      <c r="G7" s="30" t="s">
        <v>1713</v>
      </c>
      <c r="H7" s="45" t="s">
        <v>1714</v>
      </c>
      <c r="I7" s="45" t="s">
        <v>1715</v>
      </c>
      <c r="J7" s="25"/>
      <c r="K7" s="25"/>
      <c r="L7" s="25"/>
      <c r="M7" s="25"/>
      <c r="N7" s="25"/>
      <c r="O7" s="25"/>
      <c r="P7" s="25"/>
      <c r="Q7" s="25"/>
      <c r="R7" s="25"/>
      <c r="S7" s="25"/>
      <c r="T7" s="25"/>
      <c r="U7" s="25"/>
      <c r="V7" s="25"/>
      <c r="W7" s="25"/>
      <c r="X7" s="25"/>
      <c r="Y7" s="25"/>
      <c r="Z7" s="25"/>
    </row>
    <row r="8" ht="24" customHeight="1" spans="1:26">
      <c r="A8" s="25"/>
      <c r="B8" s="25"/>
      <c r="C8" s="480" t="s">
        <v>86</v>
      </c>
      <c r="D8" s="738">
        <v>12040</v>
      </c>
      <c r="E8" s="738">
        <v>12434</v>
      </c>
      <c r="F8" s="738">
        <v>11074</v>
      </c>
      <c r="G8" s="481" t="s">
        <v>1716</v>
      </c>
      <c r="H8" s="505" t="s">
        <v>1717</v>
      </c>
      <c r="I8" s="505" t="s">
        <v>1718</v>
      </c>
      <c r="J8" s="25"/>
      <c r="K8" s="25"/>
      <c r="L8" s="25"/>
      <c r="M8" s="25"/>
      <c r="N8" s="25"/>
      <c r="O8" s="25"/>
      <c r="P8" s="25"/>
      <c r="Q8" s="25"/>
      <c r="R8" s="25"/>
      <c r="S8" s="25"/>
      <c r="T8" s="25"/>
      <c r="U8" s="25"/>
      <c r="V8" s="25"/>
      <c r="W8" s="25"/>
      <c r="X8" s="25"/>
      <c r="Y8" s="25"/>
      <c r="Z8" s="25"/>
    </row>
    <row r="9" ht="24" customHeight="1" spans="1:26">
      <c r="A9" s="25"/>
      <c r="B9" s="25"/>
      <c r="C9" s="370" t="s">
        <v>1064</v>
      </c>
      <c r="D9" s="390">
        <v>0.1923</v>
      </c>
      <c r="E9" s="390">
        <v>0.197</v>
      </c>
      <c r="F9" s="390">
        <v>0.1865</v>
      </c>
      <c r="G9" s="30" t="s">
        <v>1719</v>
      </c>
      <c r="H9" s="45" t="s">
        <v>1720</v>
      </c>
      <c r="I9" s="45" t="s">
        <v>1721</v>
      </c>
      <c r="J9" s="25"/>
      <c r="K9" s="25"/>
      <c r="L9" s="25"/>
      <c r="M9" s="25"/>
      <c r="N9" s="25"/>
      <c r="O9" s="25"/>
      <c r="P9" s="25"/>
      <c r="Q9" s="25"/>
      <c r="R9" s="25"/>
      <c r="S9" s="25"/>
      <c r="T9" s="25"/>
      <c r="U9" s="25"/>
      <c r="V9" s="25"/>
      <c r="W9" s="25"/>
      <c r="X9" s="25"/>
      <c r="Y9" s="25"/>
      <c r="Z9" s="25"/>
    </row>
    <row r="10" ht="33.75" customHeight="1" spans="1:26">
      <c r="A10" s="25"/>
      <c r="B10" s="25"/>
      <c r="C10" s="480" t="s">
        <v>1722</v>
      </c>
      <c r="D10" s="738">
        <v>4600</v>
      </c>
      <c r="E10" s="738">
        <v>4700</v>
      </c>
      <c r="F10" s="738">
        <v>4500</v>
      </c>
      <c r="G10" s="481" t="s">
        <v>1723</v>
      </c>
      <c r="H10" s="505" t="s">
        <v>1724</v>
      </c>
      <c r="I10" s="505" t="s">
        <v>1725</v>
      </c>
      <c r="J10" s="25"/>
      <c r="K10" s="25"/>
      <c r="L10" s="25"/>
      <c r="M10" s="25"/>
      <c r="N10" s="25"/>
      <c r="O10" s="25"/>
      <c r="P10" s="25"/>
      <c r="Q10" s="25"/>
      <c r="R10" s="25"/>
      <c r="S10" s="25"/>
      <c r="T10" s="25"/>
      <c r="U10" s="25"/>
      <c r="V10" s="25"/>
      <c r="W10" s="25"/>
      <c r="X10" s="25"/>
      <c r="Y10" s="25"/>
      <c r="Z10" s="25"/>
    </row>
    <row r="11" ht="24" customHeight="1" spans="1:26">
      <c r="A11" s="25"/>
      <c r="B11" s="25"/>
      <c r="C11" s="370" t="s">
        <v>1726</v>
      </c>
      <c r="D11" s="391">
        <v>1700</v>
      </c>
      <c r="E11" s="391">
        <v>1650</v>
      </c>
      <c r="F11" s="391">
        <v>1600</v>
      </c>
      <c r="G11" s="30" t="s">
        <v>1727</v>
      </c>
      <c r="H11" s="45" t="s">
        <v>1728</v>
      </c>
      <c r="I11" s="45" t="s">
        <v>1729</v>
      </c>
      <c r="J11" s="25"/>
      <c r="K11" s="25"/>
      <c r="L11" s="25"/>
      <c r="M11" s="25"/>
      <c r="N11" s="25"/>
      <c r="O11" s="25"/>
      <c r="P11" s="25"/>
      <c r="Q11" s="25"/>
      <c r="R11" s="25"/>
      <c r="S11" s="25"/>
      <c r="T11" s="25"/>
      <c r="U11" s="25"/>
      <c r="V11" s="25"/>
      <c r="W11" s="25"/>
      <c r="X11" s="25"/>
      <c r="Y11" s="25"/>
      <c r="Z11" s="25"/>
    </row>
    <row r="12" ht="24" customHeight="1" spans="1:26">
      <c r="A12" s="25"/>
      <c r="B12" s="25"/>
      <c r="C12" s="480" t="s">
        <v>1730</v>
      </c>
      <c r="D12" s="481">
        <v>500</v>
      </c>
      <c r="E12" s="481">
        <v>480</v>
      </c>
      <c r="F12" s="481">
        <v>470</v>
      </c>
      <c r="G12" s="481" t="s">
        <v>1731</v>
      </c>
      <c r="H12" s="505" t="s">
        <v>1732</v>
      </c>
      <c r="I12" s="505" t="s">
        <v>1733</v>
      </c>
      <c r="J12" s="25"/>
      <c r="K12" s="25"/>
      <c r="L12" s="25"/>
      <c r="M12" s="25"/>
      <c r="N12" s="25"/>
      <c r="O12" s="25"/>
      <c r="P12" s="25"/>
      <c r="Q12" s="25"/>
      <c r="R12" s="25"/>
      <c r="S12" s="25"/>
      <c r="T12" s="25"/>
      <c r="U12" s="25"/>
      <c r="V12" s="25"/>
      <c r="W12" s="25"/>
      <c r="X12" s="25"/>
      <c r="Y12" s="25"/>
      <c r="Z12" s="25"/>
    </row>
    <row r="13" ht="30.75" customHeight="1" spans="1:26">
      <c r="A13" s="25"/>
      <c r="B13" s="25"/>
      <c r="C13" s="370" t="s">
        <v>1734</v>
      </c>
      <c r="D13" s="30" t="s">
        <v>1735</v>
      </c>
      <c r="E13" s="30" t="s">
        <v>1736</v>
      </c>
      <c r="F13" s="30" t="s">
        <v>1737</v>
      </c>
      <c r="G13" s="30" t="s">
        <v>1738</v>
      </c>
      <c r="H13" s="45" t="s">
        <v>1739</v>
      </c>
      <c r="I13" s="45" t="s">
        <v>1740</v>
      </c>
      <c r="J13" s="25"/>
      <c r="K13" s="25"/>
      <c r="L13" s="25"/>
      <c r="M13" s="25"/>
      <c r="N13" s="25"/>
      <c r="O13" s="25"/>
      <c r="P13" s="25"/>
      <c r="Q13" s="25"/>
      <c r="R13" s="25"/>
      <c r="S13" s="25"/>
      <c r="T13" s="25"/>
      <c r="U13" s="25"/>
      <c r="V13" s="25"/>
      <c r="W13" s="25"/>
      <c r="X13" s="25"/>
      <c r="Y13" s="25"/>
      <c r="Z13" s="25"/>
    </row>
    <row r="14" ht="24" customHeight="1" spans="1:26">
      <c r="A14" s="25"/>
      <c r="B14" s="25"/>
      <c r="C14" s="480" t="s">
        <v>1741</v>
      </c>
      <c r="D14" s="738">
        <v>606998</v>
      </c>
      <c r="E14" s="738">
        <v>601546</v>
      </c>
      <c r="F14" s="738">
        <v>615318</v>
      </c>
      <c r="G14" s="481" t="s">
        <v>1742</v>
      </c>
      <c r="H14" s="505" t="s">
        <v>1743</v>
      </c>
      <c r="I14" s="505" t="s">
        <v>1744</v>
      </c>
      <c r="J14" s="25"/>
      <c r="K14" s="25"/>
      <c r="L14" s="25"/>
      <c r="M14" s="25"/>
      <c r="N14" s="25"/>
      <c r="O14" s="25"/>
      <c r="P14" s="25"/>
      <c r="Q14" s="25"/>
      <c r="R14" s="25"/>
      <c r="S14" s="25"/>
      <c r="T14" s="25"/>
      <c r="U14" s="25"/>
      <c r="V14" s="25"/>
      <c r="W14" s="25"/>
      <c r="X14" s="25"/>
      <c r="Y14" s="25"/>
      <c r="Z14" s="25"/>
    </row>
    <row r="15" ht="24" customHeight="1" spans="1:26">
      <c r="A15" s="25"/>
      <c r="B15" s="25"/>
      <c r="C15" s="370" t="s">
        <v>1745</v>
      </c>
      <c r="D15" s="390">
        <v>0.121</v>
      </c>
      <c r="E15" s="390">
        <v>0.115</v>
      </c>
      <c r="F15" s="390">
        <v>0.13</v>
      </c>
      <c r="G15" s="30" t="s">
        <v>1746</v>
      </c>
      <c r="H15" s="45" t="s">
        <v>1747</v>
      </c>
      <c r="I15" s="45" t="s">
        <v>1748</v>
      </c>
      <c r="J15" s="25"/>
      <c r="K15" s="25"/>
      <c r="L15" s="25"/>
      <c r="M15" s="25"/>
      <c r="N15" s="25"/>
      <c r="O15" s="25"/>
      <c r="P15" s="25"/>
      <c r="Q15" s="25"/>
      <c r="R15" s="25"/>
      <c r="S15" s="25"/>
      <c r="T15" s="25"/>
      <c r="U15" s="25"/>
      <c r="V15" s="25"/>
      <c r="W15" s="25"/>
      <c r="X15" s="25"/>
      <c r="Y15" s="25"/>
      <c r="Z15" s="25"/>
    </row>
    <row r="16" ht="35.25" customHeight="1" spans="1:26">
      <c r="A16" s="25"/>
      <c r="B16" s="25"/>
      <c r="C16" s="480" t="s">
        <v>1749</v>
      </c>
      <c r="D16" s="482">
        <v>0.309</v>
      </c>
      <c r="E16" s="482">
        <v>0.315</v>
      </c>
      <c r="F16" s="482">
        <v>0.325</v>
      </c>
      <c r="G16" s="481" t="s">
        <v>1750</v>
      </c>
      <c r="H16" s="505" t="s">
        <v>1751</v>
      </c>
      <c r="I16" s="505" t="s">
        <v>1752</v>
      </c>
      <c r="J16" s="25"/>
      <c r="K16" s="25"/>
      <c r="L16" s="25"/>
      <c r="M16" s="25"/>
      <c r="N16" s="25"/>
      <c r="O16" s="25"/>
      <c r="P16" s="25"/>
      <c r="Q16" s="25"/>
      <c r="R16" s="25"/>
      <c r="S16" s="25"/>
      <c r="T16" s="25"/>
      <c r="U16" s="25"/>
      <c r="V16" s="25"/>
      <c r="W16" s="25"/>
      <c r="X16" s="25"/>
      <c r="Y16" s="25"/>
      <c r="Z16" s="25"/>
    </row>
    <row r="17" ht="30.75" customHeight="1" spans="1:26">
      <c r="A17" s="25"/>
      <c r="B17" s="25"/>
      <c r="C17" s="370" t="s">
        <v>1753</v>
      </c>
      <c r="D17" s="46" t="s">
        <v>1754</v>
      </c>
      <c r="E17" s="30" t="s">
        <v>0</v>
      </c>
      <c r="F17" s="30" t="s">
        <v>0</v>
      </c>
      <c r="G17" s="30" t="s">
        <v>0</v>
      </c>
      <c r="H17" s="45" t="s">
        <v>1755</v>
      </c>
      <c r="I17" s="45" t="s">
        <v>1756</v>
      </c>
      <c r="J17" s="25"/>
      <c r="K17" s="25"/>
      <c r="L17" s="25"/>
      <c r="M17" s="25"/>
      <c r="N17" s="25"/>
      <c r="O17" s="25"/>
      <c r="P17" s="25"/>
      <c r="Q17" s="25"/>
      <c r="R17" s="25"/>
      <c r="S17" s="25"/>
      <c r="T17" s="25"/>
      <c r="U17" s="25"/>
      <c r="V17" s="25"/>
      <c r="W17" s="25"/>
      <c r="X17" s="25"/>
      <c r="Y17" s="25"/>
      <c r="Z17" s="25"/>
    </row>
    <row r="18" ht="13.5" spans="1:26">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3.5" spans="1:26">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3.5" spans="1:26">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3.5" spans="1:26">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23.25" customHeight="1" spans="1:26">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25.5" customHeight="1" spans="1:26">
      <c r="A23" s="25"/>
      <c r="B23" s="25"/>
      <c r="C23" s="739" t="s">
        <v>1757</v>
      </c>
      <c r="D23" s="60"/>
      <c r="E23" s="60"/>
      <c r="F23" s="60"/>
      <c r="G23" s="60"/>
      <c r="H23" s="64"/>
      <c r="I23" s="25"/>
      <c r="J23" s="25"/>
      <c r="K23" s="25"/>
      <c r="L23" s="25"/>
      <c r="M23" s="25"/>
      <c r="N23" s="25"/>
      <c r="O23" s="25"/>
      <c r="P23" s="25"/>
      <c r="Q23" s="25"/>
      <c r="R23" s="25"/>
      <c r="S23" s="25"/>
      <c r="T23" s="25"/>
      <c r="U23" s="25"/>
      <c r="V23" s="25"/>
      <c r="W23" s="25"/>
      <c r="X23" s="25"/>
      <c r="Y23" s="25"/>
      <c r="Z23" s="25"/>
    </row>
    <row r="24" ht="20.25" customHeight="1" spans="1:26">
      <c r="A24" s="25"/>
      <c r="B24" s="25"/>
      <c r="C24" s="740" t="s">
        <v>1128</v>
      </c>
      <c r="D24" s="60"/>
      <c r="E24" s="60"/>
      <c r="F24" s="60"/>
      <c r="G24" s="60"/>
      <c r="H24" s="64"/>
      <c r="I24" s="25"/>
      <c r="J24" s="25"/>
      <c r="K24" s="25"/>
      <c r="L24" s="25"/>
      <c r="M24" s="25"/>
      <c r="N24" s="25"/>
      <c r="O24" s="25"/>
      <c r="P24" s="25"/>
      <c r="Q24" s="25"/>
      <c r="R24" s="25"/>
      <c r="S24" s="25"/>
      <c r="T24" s="25"/>
      <c r="U24" s="25"/>
      <c r="V24" s="25"/>
      <c r="W24" s="25"/>
      <c r="X24" s="25"/>
      <c r="Y24" s="25"/>
      <c r="Z24" s="25"/>
    </row>
    <row r="25" ht="23.25" customHeight="1" spans="1:26">
      <c r="A25" s="25"/>
      <c r="B25" s="25"/>
      <c r="C25" s="735" t="s">
        <v>1758</v>
      </c>
      <c r="D25" s="60"/>
      <c r="E25" s="60"/>
      <c r="F25" s="60"/>
      <c r="G25" s="60"/>
      <c r="H25" s="64"/>
      <c r="I25" s="25"/>
      <c r="J25" s="25"/>
      <c r="K25" s="25"/>
      <c r="L25" s="25"/>
      <c r="M25" s="25"/>
      <c r="N25" s="25"/>
      <c r="O25" s="25"/>
      <c r="P25" s="25"/>
      <c r="Q25" s="25"/>
      <c r="R25" s="25"/>
      <c r="S25" s="25"/>
      <c r="T25" s="25"/>
      <c r="U25" s="25"/>
      <c r="V25" s="25"/>
      <c r="W25" s="25"/>
      <c r="X25" s="25"/>
      <c r="Y25" s="25"/>
      <c r="Z25" s="25"/>
    </row>
    <row r="26" ht="23.25" customHeight="1" spans="1:26">
      <c r="A26" s="25"/>
      <c r="B26" s="25"/>
      <c r="C26" s="52" t="s">
        <v>1759</v>
      </c>
      <c r="D26" s="60"/>
      <c r="E26" s="60"/>
      <c r="F26" s="60"/>
      <c r="G26" s="60"/>
      <c r="H26" s="64"/>
      <c r="I26" s="25"/>
      <c r="J26" s="25"/>
      <c r="K26" s="25"/>
      <c r="L26" s="25"/>
      <c r="M26" s="25"/>
      <c r="N26" s="25"/>
      <c r="O26" s="25"/>
      <c r="P26" s="25"/>
      <c r="Q26" s="25"/>
      <c r="R26" s="25"/>
      <c r="S26" s="25"/>
      <c r="T26" s="25"/>
      <c r="U26" s="25"/>
      <c r="V26" s="25"/>
      <c r="W26" s="25"/>
      <c r="X26" s="25"/>
      <c r="Y26" s="25"/>
      <c r="Z26" s="25"/>
    </row>
    <row r="27" ht="23.25" customHeight="1" spans="1:26">
      <c r="A27" s="25"/>
      <c r="B27" s="25"/>
      <c r="C27" s="735" t="s">
        <v>1760</v>
      </c>
      <c r="D27" s="60"/>
      <c r="E27" s="60"/>
      <c r="F27" s="60"/>
      <c r="G27" s="60"/>
      <c r="H27" s="64"/>
      <c r="I27" s="25"/>
      <c r="J27" s="25"/>
      <c r="K27" s="25"/>
      <c r="L27" s="25"/>
      <c r="M27" s="25"/>
      <c r="N27" s="25"/>
      <c r="O27" s="25"/>
      <c r="P27" s="25"/>
      <c r="Q27" s="25"/>
      <c r="R27" s="25"/>
      <c r="S27" s="25"/>
      <c r="T27" s="25"/>
      <c r="U27" s="25"/>
      <c r="V27" s="25"/>
      <c r="W27" s="25"/>
      <c r="X27" s="25"/>
      <c r="Y27" s="25"/>
      <c r="Z27" s="25"/>
    </row>
    <row r="28" ht="23.25" customHeight="1" spans="1:26">
      <c r="A28" s="25"/>
      <c r="B28" s="25"/>
      <c r="C28" s="52" t="s">
        <v>1761</v>
      </c>
      <c r="D28" s="60"/>
      <c r="E28" s="60"/>
      <c r="F28" s="60"/>
      <c r="G28" s="60"/>
      <c r="H28" s="64"/>
      <c r="I28" s="25"/>
      <c r="J28" s="25"/>
      <c r="K28" s="25"/>
      <c r="L28" s="25"/>
      <c r="M28" s="25"/>
      <c r="N28" s="25"/>
      <c r="O28" s="25"/>
      <c r="P28" s="25"/>
      <c r="Q28" s="25"/>
      <c r="R28" s="25"/>
      <c r="S28" s="25"/>
      <c r="T28" s="25"/>
      <c r="U28" s="25"/>
      <c r="V28" s="25"/>
      <c r="W28" s="25"/>
      <c r="X28" s="25"/>
      <c r="Y28" s="25"/>
      <c r="Z28" s="25"/>
    </row>
    <row r="29" ht="23.25" customHeight="1" spans="1:26">
      <c r="A29" s="25"/>
      <c r="B29" s="25"/>
      <c r="C29" s="735" t="s">
        <v>1762</v>
      </c>
      <c r="D29" s="60"/>
      <c r="E29" s="60"/>
      <c r="F29" s="60"/>
      <c r="G29" s="60"/>
      <c r="H29" s="64"/>
      <c r="I29" s="25"/>
      <c r="J29" s="25"/>
      <c r="K29" s="25"/>
      <c r="L29" s="25"/>
      <c r="M29" s="25"/>
      <c r="N29" s="25"/>
      <c r="O29" s="25"/>
      <c r="P29" s="25"/>
      <c r="Q29" s="25"/>
      <c r="R29" s="25"/>
      <c r="S29" s="25"/>
      <c r="T29" s="25"/>
      <c r="U29" s="25"/>
      <c r="V29" s="25"/>
      <c r="W29" s="25"/>
      <c r="X29" s="25"/>
      <c r="Y29" s="25"/>
      <c r="Z29" s="25"/>
    </row>
    <row r="30" ht="23.25" customHeight="1" spans="1:26">
      <c r="A30" s="25"/>
      <c r="B30" s="25"/>
      <c r="C30" s="52" t="s">
        <v>1763</v>
      </c>
      <c r="D30" s="60"/>
      <c r="E30" s="60"/>
      <c r="F30" s="60"/>
      <c r="G30" s="60"/>
      <c r="H30" s="64"/>
      <c r="I30" s="25"/>
      <c r="J30" s="25"/>
      <c r="K30" s="25"/>
      <c r="L30" s="25"/>
      <c r="M30" s="25"/>
      <c r="N30" s="25"/>
      <c r="O30" s="25"/>
      <c r="P30" s="25"/>
      <c r="Q30" s="25"/>
      <c r="R30" s="25"/>
      <c r="S30" s="25"/>
      <c r="T30" s="25"/>
      <c r="U30" s="25"/>
      <c r="V30" s="25"/>
      <c r="W30" s="25"/>
      <c r="X30" s="25"/>
      <c r="Y30" s="25"/>
      <c r="Z30" s="25"/>
    </row>
    <row r="31" ht="23.25" customHeight="1" spans="1:26">
      <c r="A31" s="25"/>
      <c r="B31" s="25"/>
      <c r="C31" s="735" t="s">
        <v>1764</v>
      </c>
      <c r="D31" s="60"/>
      <c r="E31" s="60"/>
      <c r="F31" s="60"/>
      <c r="G31" s="60"/>
      <c r="H31" s="64"/>
      <c r="I31" s="25"/>
      <c r="J31" s="25"/>
      <c r="K31" s="25"/>
      <c r="L31" s="25"/>
      <c r="M31" s="25"/>
      <c r="N31" s="25"/>
      <c r="O31" s="25"/>
      <c r="P31" s="25"/>
      <c r="Q31" s="25"/>
      <c r="R31" s="25"/>
      <c r="S31" s="25"/>
      <c r="T31" s="25"/>
      <c r="U31" s="25"/>
      <c r="V31" s="25"/>
      <c r="W31" s="25"/>
      <c r="X31" s="25"/>
      <c r="Y31" s="25"/>
      <c r="Z31" s="25"/>
    </row>
    <row r="32" ht="17.25" spans="1:26">
      <c r="A32" s="25"/>
      <c r="B32" s="25"/>
      <c r="C32" s="52"/>
      <c r="D32" s="60"/>
      <c r="E32" s="60"/>
      <c r="F32" s="60"/>
      <c r="G32" s="60"/>
      <c r="H32" s="64"/>
      <c r="I32" s="25"/>
      <c r="J32" s="25"/>
      <c r="K32" s="25"/>
      <c r="L32" s="25"/>
      <c r="M32" s="25"/>
      <c r="N32" s="25"/>
      <c r="O32" s="25"/>
      <c r="P32" s="25"/>
      <c r="Q32" s="25"/>
      <c r="R32" s="25"/>
      <c r="S32" s="25"/>
      <c r="T32" s="25"/>
      <c r="U32" s="25"/>
      <c r="V32" s="25"/>
      <c r="W32" s="25"/>
      <c r="X32" s="25"/>
      <c r="Y32" s="25"/>
      <c r="Z32" s="25"/>
    </row>
    <row r="33" ht="20.25" customHeight="1" spans="1:26">
      <c r="A33" s="25"/>
      <c r="B33" s="25"/>
      <c r="C33" s="133" t="s">
        <v>1134</v>
      </c>
      <c r="D33" s="60"/>
      <c r="E33" s="60"/>
      <c r="F33" s="60"/>
      <c r="G33" s="60"/>
      <c r="H33" s="64"/>
      <c r="I33" s="25"/>
      <c r="J33" s="25"/>
      <c r="K33" s="25"/>
      <c r="L33" s="25"/>
      <c r="M33" s="25"/>
      <c r="N33" s="25"/>
      <c r="O33" s="25"/>
      <c r="P33" s="25"/>
      <c r="Q33" s="25"/>
      <c r="R33" s="25"/>
      <c r="S33" s="25"/>
      <c r="T33" s="25"/>
      <c r="U33" s="25"/>
      <c r="V33" s="25"/>
      <c r="W33" s="25"/>
      <c r="X33" s="25"/>
      <c r="Y33" s="25"/>
      <c r="Z33" s="25"/>
    </row>
    <row r="34" ht="23.25" customHeight="1" spans="1:26">
      <c r="A34" s="25"/>
      <c r="B34" s="25"/>
      <c r="C34" s="735" t="s">
        <v>1765</v>
      </c>
      <c r="D34" s="60"/>
      <c r="E34" s="60"/>
      <c r="F34" s="60"/>
      <c r="G34" s="60"/>
      <c r="H34" s="64"/>
      <c r="I34" s="25"/>
      <c r="J34" s="25"/>
      <c r="K34" s="25"/>
      <c r="L34" s="25"/>
      <c r="M34" s="25"/>
      <c r="N34" s="25"/>
      <c r="O34" s="25"/>
      <c r="P34" s="25"/>
      <c r="Q34" s="25"/>
      <c r="R34" s="25"/>
      <c r="S34" s="25"/>
      <c r="T34" s="25"/>
      <c r="U34" s="25"/>
      <c r="V34" s="25"/>
      <c r="W34" s="25"/>
      <c r="X34" s="25"/>
      <c r="Y34" s="25"/>
      <c r="Z34" s="25"/>
    </row>
    <row r="35" ht="23.25" customHeight="1" spans="1:26">
      <c r="A35" s="25"/>
      <c r="B35" s="25"/>
      <c r="C35" s="52" t="s">
        <v>1766</v>
      </c>
      <c r="D35" s="60"/>
      <c r="E35" s="60"/>
      <c r="F35" s="60"/>
      <c r="G35" s="60"/>
      <c r="H35" s="64"/>
      <c r="I35" s="25"/>
      <c r="J35" s="25"/>
      <c r="K35" s="25"/>
      <c r="L35" s="25"/>
      <c r="M35" s="25"/>
      <c r="N35" s="25"/>
      <c r="O35" s="25"/>
      <c r="P35" s="25"/>
      <c r="Q35" s="25"/>
      <c r="R35" s="25"/>
      <c r="S35" s="25"/>
      <c r="T35" s="25"/>
      <c r="U35" s="25"/>
      <c r="V35" s="25"/>
      <c r="W35" s="25"/>
      <c r="X35" s="25"/>
      <c r="Y35" s="25"/>
      <c r="Z35" s="25"/>
    </row>
    <row r="36" ht="33.75" customHeight="1" spans="1:26">
      <c r="A36" s="25"/>
      <c r="B36" s="25"/>
      <c r="C36" s="735" t="s">
        <v>1767</v>
      </c>
      <c r="D36" s="60"/>
      <c r="E36" s="60"/>
      <c r="F36" s="60"/>
      <c r="G36" s="60"/>
      <c r="H36" s="64"/>
      <c r="I36" s="25"/>
      <c r="J36" s="25"/>
      <c r="K36" s="25"/>
      <c r="L36" s="25"/>
      <c r="M36" s="25"/>
      <c r="N36" s="25"/>
      <c r="O36" s="25"/>
      <c r="P36" s="25"/>
      <c r="Q36" s="25"/>
      <c r="R36" s="25"/>
      <c r="S36" s="25"/>
      <c r="T36" s="25"/>
      <c r="U36" s="25"/>
      <c r="V36" s="25"/>
      <c r="W36" s="25"/>
      <c r="X36" s="25"/>
      <c r="Y36" s="25"/>
      <c r="Z36" s="25"/>
    </row>
    <row r="37" ht="23.25" customHeight="1" spans="1:26">
      <c r="A37" s="25"/>
      <c r="B37" s="25"/>
      <c r="C37" s="52" t="s">
        <v>1768</v>
      </c>
      <c r="D37" s="60"/>
      <c r="E37" s="60"/>
      <c r="F37" s="60"/>
      <c r="G37" s="60"/>
      <c r="H37" s="64"/>
      <c r="I37" s="25"/>
      <c r="J37" s="25"/>
      <c r="K37" s="25"/>
      <c r="L37" s="25"/>
      <c r="M37" s="25"/>
      <c r="N37" s="25"/>
      <c r="O37" s="25"/>
      <c r="P37" s="25"/>
      <c r="Q37" s="25"/>
      <c r="R37" s="25"/>
      <c r="S37" s="25"/>
      <c r="T37" s="25"/>
      <c r="U37" s="25"/>
      <c r="V37" s="25"/>
      <c r="W37" s="25"/>
      <c r="X37" s="25"/>
      <c r="Y37" s="25"/>
      <c r="Z37" s="25"/>
    </row>
    <row r="38" ht="23.25" customHeight="1" spans="1:26">
      <c r="A38" s="25"/>
      <c r="B38" s="25"/>
      <c r="C38" s="735" t="s">
        <v>1769</v>
      </c>
      <c r="D38" s="60"/>
      <c r="E38" s="60"/>
      <c r="F38" s="60"/>
      <c r="G38" s="60"/>
      <c r="H38" s="64"/>
      <c r="I38" s="25"/>
      <c r="J38" s="25"/>
      <c r="K38" s="25"/>
      <c r="L38" s="25"/>
      <c r="M38" s="25"/>
      <c r="N38" s="25"/>
      <c r="O38" s="25"/>
      <c r="P38" s="25"/>
      <c r="Q38" s="25"/>
      <c r="R38" s="25"/>
      <c r="S38" s="25"/>
      <c r="T38" s="25"/>
      <c r="U38" s="25"/>
      <c r="V38" s="25"/>
      <c r="W38" s="25"/>
      <c r="X38" s="25"/>
      <c r="Y38" s="25"/>
      <c r="Z38" s="25"/>
    </row>
    <row r="39" ht="17.25" spans="1:26">
      <c r="A39" s="25"/>
      <c r="B39" s="25"/>
      <c r="C39" s="52"/>
      <c r="D39" s="60"/>
      <c r="E39" s="60"/>
      <c r="F39" s="60"/>
      <c r="G39" s="60"/>
      <c r="H39" s="64"/>
      <c r="I39" s="25"/>
      <c r="J39" s="25"/>
      <c r="K39" s="25"/>
      <c r="L39" s="25"/>
      <c r="M39" s="25"/>
      <c r="N39" s="25"/>
      <c r="O39" s="25"/>
      <c r="P39" s="25"/>
      <c r="Q39" s="25"/>
      <c r="R39" s="25"/>
      <c r="S39" s="25"/>
      <c r="T39" s="25"/>
      <c r="U39" s="25"/>
      <c r="V39" s="25"/>
      <c r="W39" s="25"/>
      <c r="X39" s="25"/>
      <c r="Y39" s="25"/>
      <c r="Z39" s="25"/>
    </row>
    <row r="40" ht="20.25" customHeight="1" spans="1:26">
      <c r="A40" s="25"/>
      <c r="B40" s="25"/>
      <c r="C40" s="741" t="s">
        <v>1137</v>
      </c>
      <c r="D40" s="60"/>
      <c r="E40" s="60"/>
      <c r="F40" s="60"/>
      <c r="G40" s="60"/>
      <c r="H40" s="64"/>
      <c r="I40" s="25"/>
      <c r="J40" s="25"/>
      <c r="K40" s="25"/>
      <c r="L40" s="25"/>
      <c r="M40" s="25"/>
      <c r="N40" s="25"/>
      <c r="O40" s="25"/>
      <c r="P40" s="25"/>
      <c r="Q40" s="25"/>
      <c r="R40" s="25"/>
      <c r="S40" s="25"/>
      <c r="T40" s="25"/>
      <c r="U40" s="25"/>
      <c r="V40" s="25"/>
      <c r="W40" s="25"/>
      <c r="X40" s="25"/>
      <c r="Y40" s="25"/>
      <c r="Z40" s="25"/>
    </row>
    <row r="41" ht="33" customHeight="1" spans="1:26">
      <c r="A41" s="25"/>
      <c r="B41" s="25"/>
      <c r="C41" s="735" t="s">
        <v>1770</v>
      </c>
      <c r="D41" s="60"/>
      <c r="E41" s="60"/>
      <c r="F41" s="60"/>
      <c r="G41" s="60"/>
      <c r="H41" s="64"/>
      <c r="I41" s="25"/>
      <c r="J41" s="25"/>
      <c r="K41" s="25"/>
      <c r="L41" s="25"/>
      <c r="M41" s="25"/>
      <c r="N41" s="25"/>
      <c r="O41" s="25"/>
      <c r="P41" s="25"/>
      <c r="Q41" s="25"/>
      <c r="R41" s="25"/>
      <c r="S41" s="25"/>
      <c r="T41" s="25"/>
      <c r="U41" s="25"/>
      <c r="V41" s="25"/>
      <c r="W41" s="25"/>
      <c r="X41" s="25"/>
      <c r="Y41" s="25"/>
      <c r="Z41" s="25"/>
    </row>
    <row r="42" ht="33" customHeight="1" spans="1:26">
      <c r="A42" s="25"/>
      <c r="B42" s="25"/>
      <c r="C42" s="52" t="s">
        <v>1771</v>
      </c>
      <c r="D42" s="60"/>
      <c r="E42" s="60"/>
      <c r="F42" s="60"/>
      <c r="G42" s="60"/>
      <c r="H42" s="64"/>
      <c r="I42" s="25"/>
      <c r="J42" s="25"/>
      <c r="K42" s="25"/>
      <c r="L42" s="25"/>
      <c r="M42" s="25"/>
      <c r="N42" s="25"/>
      <c r="O42" s="25"/>
      <c r="P42" s="25"/>
      <c r="Q42" s="25"/>
      <c r="R42" s="25"/>
      <c r="S42" s="25"/>
      <c r="T42" s="25"/>
      <c r="U42" s="25"/>
      <c r="V42" s="25"/>
      <c r="W42" s="25"/>
      <c r="X42" s="25"/>
      <c r="Y42" s="25"/>
      <c r="Z42" s="25"/>
    </row>
    <row r="43" ht="33" customHeight="1" spans="1:26">
      <c r="A43" s="25"/>
      <c r="B43" s="25"/>
      <c r="C43" s="735" t="s">
        <v>1772</v>
      </c>
      <c r="D43" s="60"/>
      <c r="E43" s="60"/>
      <c r="F43" s="60"/>
      <c r="G43" s="60"/>
      <c r="H43" s="64"/>
      <c r="I43" s="25"/>
      <c r="J43" s="25"/>
      <c r="K43" s="25"/>
      <c r="L43" s="25"/>
      <c r="M43" s="25"/>
      <c r="N43" s="25"/>
      <c r="O43" s="25"/>
      <c r="P43" s="25"/>
      <c r="Q43" s="25"/>
      <c r="R43" s="25"/>
      <c r="S43" s="25"/>
      <c r="T43" s="25"/>
      <c r="U43" s="25"/>
      <c r="V43" s="25"/>
      <c r="W43" s="25"/>
      <c r="X43" s="25"/>
      <c r="Y43" s="25"/>
      <c r="Z43" s="25"/>
    </row>
    <row r="44" ht="13.5"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3.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30" customHeight="1" spans="1:26">
      <c r="A46" s="25"/>
      <c r="B46" s="25"/>
      <c r="C46" s="511" t="s">
        <v>1773</v>
      </c>
      <c r="D46" s="41"/>
      <c r="E46" s="41"/>
      <c r="F46" s="41"/>
      <c r="G46" s="41"/>
      <c r="H46" s="41"/>
      <c r="I46" s="61"/>
      <c r="J46" s="25"/>
      <c r="K46" s="25"/>
      <c r="L46" s="25"/>
      <c r="M46" s="25"/>
      <c r="N46" s="25"/>
      <c r="O46" s="25"/>
      <c r="P46" s="25"/>
      <c r="Q46" s="25"/>
      <c r="R46" s="25"/>
      <c r="S46" s="25"/>
      <c r="T46" s="25"/>
      <c r="U46" s="25"/>
      <c r="V46" s="25"/>
      <c r="W46" s="25"/>
      <c r="X46" s="25"/>
      <c r="Y46" s="25"/>
      <c r="Z46" s="25"/>
    </row>
    <row r="47" ht="37.5" spans="1:26">
      <c r="A47" s="25"/>
      <c r="B47" s="25"/>
      <c r="C47" s="742" t="s">
        <v>362</v>
      </c>
      <c r="D47" s="743" t="s">
        <v>1698</v>
      </c>
      <c r="E47" s="743" t="s">
        <v>588</v>
      </c>
      <c r="F47" s="743" t="s">
        <v>1699</v>
      </c>
      <c r="G47" s="743" t="s">
        <v>1700</v>
      </c>
      <c r="H47" s="742" t="s">
        <v>368</v>
      </c>
      <c r="I47" s="742" t="s">
        <v>1701</v>
      </c>
      <c r="J47" s="25"/>
      <c r="K47" s="25"/>
      <c r="L47" s="25"/>
      <c r="M47" s="25"/>
      <c r="N47" s="25"/>
      <c r="O47" s="25"/>
      <c r="P47" s="25"/>
      <c r="Q47" s="25"/>
      <c r="R47" s="25"/>
      <c r="S47" s="25"/>
      <c r="T47" s="25"/>
      <c r="U47" s="25"/>
      <c r="V47" s="25"/>
      <c r="W47" s="25"/>
      <c r="X47" s="25"/>
      <c r="Y47" s="25"/>
      <c r="Z47" s="25"/>
    </row>
    <row r="48" ht="20.25" customHeight="1" spans="1:26">
      <c r="A48" s="25"/>
      <c r="B48" s="25"/>
      <c r="C48" s="480" t="s">
        <v>1105</v>
      </c>
      <c r="D48" s="738">
        <v>28057</v>
      </c>
      <c r="E48" s="738">
        <v>28499</v>
      </c>
      <c r="F48" s="738">
        <v>26296</v>
      </c>
      <c r="G48" s="505" t="s">
        <v>1774</v>
      </c>
      <c r="H48" s="505" t="s">
        <v>1703</v>
      </c>
      <c r="I48" s="505" t="s">
        <v>1704</v>
      </c>
      <c r="J48" s="88"/>
      <c r="K48" s="25"/>
      <c r="L48" s="25"/>
      <c r="M48" s="25"/>
      <c r="N48" s="25"/>
      <c r="O48" s="25"/>
      <c r="P48" s="25"/>
      <c r="Q48" s="25"/>
      <c r="R48" s="25"/>
      <c r="S48" s="25"/>
      <c r="T48" s="25"/>
      <c r="U48" s="25"/>
      <c r="V48" s="25"/>
      <c r="W48" s="25"/>
      <c r="X48" s="25"/>
      <c r="Y48" s="25"/>
      <c r="Z48" s="25"/>
    </row>
    <row r="49" ht="20.25" customHeight="1" spans="1:26">
      <c r="A49" s="25"/>
      <c r="B49" s="25"/>
      <c r="C49" s="370" t="s">
        <v>1775</v>
      </c>
      <c r="D49" s="391">
        <v>4795</v>
      </c>
      <c r="E49" s="391">
        <v>5018</v>
      </c>
      <c r="F49" s="391">
        <v>4460</v>
      </c>
      <c r="G49" s="45" t="s">
        <v>1776</v>
      </c>
      <c r="H49" s="45" t="s">
        <v>1710</v>
      </c>
      <c r="I49" s="45" t="s">
        <v>1711</v>
      </c>
      <c r="J49" s="88"/>
      <c r="K49" s="25"/>
      <c r="L49" s="25"/>
      <c r="M49" s="25"/>
      <c r="N49" s="25"/>
      <c r="O49" s="25"/>
      <c r="P49" s="25"/>
      <c r="Q49" s="25"/>
      <c r="R49" s="25"/>
      <c r="S49" s="25"/>
      <c r="T49" s="25"/>
      <c r="U49" s="25"/>
      <c r="V49" s="25"/>
      <c r="W49" s="25"/>
      <c r="X49" s="25"/>
      <c r="Y49" s="25"/>
      <c r="Z49" s="25"/>
    </row>
    <row r="50" ht="20.25" customHeight="1" spans="1:26">
      <c r="A50" s="25"/>
      <c r="B50" s="25"/>
      <c r="C50" s="480" t="s">
        <v>1712</v>
      </c>
      <c r="D50" s="482">
        <v>0.171</v>
      </c>
      <c r="E50" s="482">
        <v>0.176</v>
      </c>
      <c r="F50" s="482">
        <v>0.17</v>
      </c>
      <c r="G50" s="505" t="s">
        <v>1777</v>
      </c>
      <c r="H50" s="505" t="s">
        <v>1714</v>
      </c>
      <c r="I50" s="505" t="s">
        <v>1715</v>
      </c>
      <c r="J50" s="88"/>
      <c r="K50" s="25"/>
      <c r="L50" s="25"/>
      <c r="M50" s="25"/>
      <c r="N50" s="25"/>
      <c r="O50" s="25"/>
      <c r="P50" s="25"/>
      <c r="Q50" s="25"/>
      <c r="R50" s="25"/>
      <c r="S50" s="25"/>
      <c r="T50" s="25"/>
      <c r="U50" s="25"/>
      <c r="V50" s="25"/>
      <c r="W50" s="25"/>
      <c r="X50" s="25"/>
      <c r="Y50" s="25"/>
      <c r="Z50" s="25"/>
    </row>
    <row r="51" ht="20.25" customHeight="1" spans="1:26">
      <c r="A51" s="25"/>
      <c r="B51" s="25"/>
      <c r="C51" s="370" t="s">
        <v>86</v>
      </c>
      <c r="D51" s="391">
        <v>4257</v>
      </c>
      <c r="E51" s="391">
        <v>3986</v>
      </c>
      <c r="F51" s="391">
        <v>3534</v>
      </c>
      <c r="G51" s="45" t="s">
        <v>1778</v>
      </c>
      <c r="H51" s="45" t="s">
        <v>1717</v>
      </c>
      <c r="I51" s="45" t="s">
        <v>1718</v>
      </c>
      <c r="J51" s="88"/>
      <c r="K51" s="25"/>
      <c r="L51" s="25"/>
      <c r="M51" s="25"/>
      <c r="N51" s="25"/>
      <c r="O51" s="25"/>
      <c r="P51" s="25"/>
      <c r="Q51" s="25"/>
      <c r="R51" s="25"/>
      <c r="S51" s="25"/>
      <c r="T51" s="25"/>
      <c r="U51" s="25"/>
      <c r="V51" s="25"/>
      <c r="W51" s="25"/>
      <c r="X51" s="25"/>
      <c r="Y51" s="25"/>
      <c r="Z51" s="25"/>
    </row>
    <row r="52" ht="20.25" customHeight="1" spans="1:26">
      <c r="A52" s="25"/>
      <c r="B52" s="25"/>
      <c r="C52" s="480" t="s">
        <v>1064</v>
      </c>
      <c r="D52" s="482">
        <v>0.152</v>
      </c>
      <c r="E52" s="482">
        <v>0.14</v>
      </c>
      <c r="F52" s="482">
        <v>0.134</v>
      </c>
      <c r="G52" s="505" t="s">
        <v>1779</v>
      </c>
      <c r="H52" s="505" t="s">
        <v>1720</v>
      </c>
      <c r="I52" s="505" t="s">
        <v>1721</v>
      </c>
      <c r="J52" s="88"/>
      <c r="K52" s="25"/>
      <c r="L52" s="25"/>
      <c r="M52" s="25"/>
      <c r="N52" s="25"/>
      <c r="O52" s="25"/>
      <c r="P52" s="25"/>
      <c r="Q52" s="25"/>
      <c r="R52" s="25"/>
      <c r="S52" s="25"/>
      <c r="T52" s="25"/>
      <c r="U52" s="25"/>
      <c r="V52" s="25"/>
      <c r="W52" s="25"/>
      <c r="X52" s="25"/>
      <c r="Y52" s="25"/>
      <c r="Z52" s="25"/>
    </row>
    <row r="53" ht="20.25" customHeight="1" spans="1:26">
      <c r="A53" s="25"/>
      <c r="B53" s="25"/>
      <c r="C53" s="370" t="s">
        <v>1745</v>
      </c>
      <c r="D53" s="390">
        <v>0.128</v>
      </c>
      <c r="E53" s="390">
        <v>0.124</v>
      </c>
      <c r="F53" s="390">
        <v>0.163</v>
      </c>
      <c r="G53" s="45" t="s">
        <v>1780</v>
      </c>
      <c r="H53" s="45" t="s">
        <v>1781</v>
      </c>
      <c r="I53" s="45" t="s">
        <v>1782</v>
      </c>
      <c r="J53" s="88"/>
      <c r="K53" s="25"/>
      <c r="L53" s="25"/>
      <c r="M53" s="25"/>
      <c r="N53" s="25"/>
      <c r="O53" s="25"/>
      <c r="P53" s="25"/>
      <c r="Q53" s="25"/>
      <c r="R53" s="25"/>
      <c r="S53" s="25"/>
      <c r="T53" s="25"/>
      <c r="U53" s="25"/>
      <c r="V53" s="25"/>
      <c r="W53" s="25"/>
      <c r="X53" s="25"/>
      <c r="Y53" s="25"/>
      <c r="Z53" s="25"/>
    </row>
    <row r="54" ht="20.25" customHeight="1" spans="1:26">
      <c r="A54" s="25"/>
      <c r="B54" s="25"/>
      <c r="C54" s="480" t="s">
        <v>1783</v>
      </c>
      <c r="D54" s="738">
        <v>1078</v>
      </c>
      <c r="E54" s="738">
        <v>3096</v>
      </c>
      <c r="F54" s="738">
        <v>1597</v>
      </c>
      <c r="G54" s="505" t="s">
        <v>1784</v>
      </c>
      <c r="H54" s="505" t="s">
        <v>1785</v>
      </c>
      <c r="I54" s="505" t="s">
        <v>1786</v>
      </c>
      <c r="J54" s="88"/>
      <c r="K54" s="25"/>
      <c r="L54" s="25"/>
      <c r="M54" s="25"/>
      <c r="N54" s="25"/>
      <c r="O54" s="25"/>
      <c r="P54" s="25"/>
      <c r="Q54" s="25"/>
      <c r="R54" s="25"/>
      <c r="S54" s="25"/>
      <c r="T54" s="25"/>
      <c r="U54" s="25"/>
      <c r="V54" s="25"/>
      <c r="W54" s="25"/>
      <c r="X54" s="25"/>
      <c r="Y54" s="25"/>
      <c r="Z54" s="25"/>
    </row>
    <row r="55" ht="20.25" customHeight="1" spans="1:26">
      <c r="A55" s="25"/>
      <c r="B55" s="25"/>
      <c r="C55" s="370" t="s">
        <v>1787</v>
      </c>
      <c r="D55" s="391">
        <v>219401</v>
      </c>
      <c r="E55" s="391">
        <v>227481</v>
      </c>
      <c r="F55" s="391">
        <v>223438</v>
      </c>
      <c r="G55" s="45" t="s">
        <v>1788</v>
      </c>
      <c r="H55" s="45" t="s">
        <v>1743</v>
      </c>
      <c r="I55" s="45" t="s">
        <v>1789</v>
      </c>
      <c r="J55" s="88"/>
      <c r="K55" s="25"/>
      <c r="L55" s="25"/>
      <c r="M55" s="25"/>
      <c r="N55" s="25"/>
      <c r="O55" s="25"/>
      <c r="P55" s="25"/>
      <c r="Q55" s="25"/>
      <c r="R55" s="25"/>
      <c r="S55" s="25"/>
      <c r="T55" s="25"/>
      <c r="U55" s="25"/>
      <c r="V55" s="25"/>
      <c r="W55" s="25"/>
      <c r="X55" s="25"/>
      <c r="Y55" s="25"/>
      <c r="Z55" s="25"/>
    </row>
    <row r="56" ht="31.5" customHeight="1" spans="1:26">
      <c r="A56" s="25"/>
      <c r="B56" s="25"/>
      <c r="C56" s="505" t="s">
        <v>1790</v>
      </c>
      <c r="D56" s="482">
        <v>0.745</v>
      </c>
      <c r="E56" s="482">
        <v>0.744</v>
      </c>
      <c r="F56" s="482">
        <v>0.747</v>
      </c>
      <c r="G56" s="505" t="s">
        <v>1791</v>
      </c>
      <c r="H56" s="505" t="s">
        <v>1792</v>
      </c>
      <c r="I56" s="505" t="s">
        <v>1793</v>
      </c>
      <c r="J56" s="88"/>
      <c r="K56" s="25"/>
      <c r="L56" s="25"/>
      <c r="M56" s="25"/>
      <c r="N56" s="25"/>
      <c r="O56" s="25"/>
      <c r="P56" s="25"/>
      <c r="Q56" s="25"/>
      <c r="R56" s="25"/>
      <c r="S56" s="25"/>
      <c r="T56" s="25"/>
      <c r="U56" s="25"/>
      <c r="V56" s="25"/>
      <c r="W56" s="25"/>
      <c r="X56" s="25"/>
      <c r="Y56" s="25"/>
      <c r="Z56" s="25"/>
    </row>
    <row r="57" ht="32.25" customHeight="1" spans="1:26">
      <c r="A57" s="25"/>
      <c r="B57" s="25"/>
      <c r="C57" s="45" t="s">
        <v>1794</v>
      </c>
      <c r="D57" s="390">
        <v>0.159</v>
      </c>
      <c r="E57" s="390">
        <v>0.162</v>
      </c>
      <c r="F57" s="390">
        <v>0.155</v>
      </c>
      <c r="G57" s="45" t="s">
        <v>1795</v>
      </c>
      <c r="H57" s="45" t="s">
        <v>1796</v>
      </c>
      <c r="I57" s="45" t="s">
        <v>1797</v>
      </c>
      <c r="J57" s="88"/>
      <c r="K57" s="25"/>
      <c r="L57" s="25"/>
      <c r="M57" s="25"/>
      <c r="N57" s="25"/>
      <c r="O57" s="25"/>
      <c r="P57" s="25"/>
      <c r="Q57" s="25"/>
      <c r="R57" s="25"/>
      <c r="S57" s="25"/>
      <c r="T57" s="25"/>
      <c r="U57" s="25"/>
      <c r="V57" s="25"/>
      <c r="W57" s="25"/>
      <c r="X57" s="25"/>
      <c r="Y57" s="25"/>
      <c r="Z57" s="25"/>
    </row>
    <row r="58" ht="20.25" customHeight="1" spans="1:26">
      <c r="A58" s="25"/>
      <c r="B58" s="25"/>
      <c r="C58" s="480" t="s">
        <v>1798</v>
      </c>
      <c r="D58" s="482">
        <v>0.099</v>
      </c>
      <c r="E58" s="482">
        <v>0.098</v>
      </c>
      <c r="F58" s="482">
        <v>0.102</v>
      </c>
      <c r="G58" s="505" t="s">
        <v>1799</v>
      </c>
      <c r="H58" s="505" t="s">
        <v>1800</v>
      </c>
      <c r="I58" s="505" t="s">
        <v>1801</v>
      </c>
      <c r="J58" s="88"/>
      <c r="K58" s="25"/>
      <c r="L58" s="25"/>
      <c r="M58" s="25"/>
      <c r="N58" s="25"/>
      <c r="O58" s="25"/>
      <c r="P58" s="25"/>
      <c r="Q58" s="25"/>
      <c r="R58" s="25"/>
      <c r="S58" s="25"/>
      <c r="T58" s="25"/>
      <c r="U58" s="25"/>
      <c r="V58" s="25"/>
      <c r="W58" s="25"/>
      <c r="X58" s="25"/>
      <c r="Y58" s="25"/>
      <c r="Z58" s="25"/>
    </row>
    <row r="59" ht="20.25" customHeight="1" spans="1:26">
      <c r="A59" s="25"/>
      <c r="B59" s="25"/>
      <c r="C59" s="370" t="s">
        <v>1802</v>
      </c>
      <c r="D59" s="390">
        <v>0.66</v>
      </c>
      <c r="E59" s="390">
        <v>0.652</v>
      </c>
      <c r="F59" s="390">
        <v>0.645</v>
      </c>
      <c r="G59" s="45" t="s">
        <v>1803</v>
      </c>
      <c r="H59" s="45" t="s">
        <v>1804</v>
      </c>
      <c r="I59" s="45" t="s">
        <v>1805</v>
      </c>
      <c r="J59" s="88"/>
      <c r="K59" s="25"/>
      <c r="L59" s="25"/>
      <c r="M59" s="25"/>
      <c r="N59" s="25"/>
      <c r="O59" s="25"/>
      <c r="P59" s="25"/>
      <c r="Q59" s="25"/>
      <c r="R59" s="25"/>
      <c r="S59" s="25"/>
      <c r="T59" s="25"/>
      <c r="U59" s="25"/>
      <c r="V59" s="25"/>
      <c r="W59" s="25"/>
      <c r="X59" s="25"/>
      <c r="Y59" s="25"/>
      <c r="Z59" s="25"/>
    </row>
    <row r="60" ht="20.25" customHeight="1" spans="1:26">
      <c r="A60" s="25"/>
      <c r="B60" s="25"/>
      <c r="C60" s="480" t="s">
        <v>1806</v>
      </c>
      <c r="D60" s="482">
        <v>0.279</v>
      </c>
      <c r="E60" s="482">
        <v>0.289</v>
      </c>
      <c r="F60" s="482">
        <v>0.287</v>
      </c>
      <c r="G60" s="505" t="s">
        <v>1807</v>
      </c>
      <c r="H60" s="505" t="s">
        <v>1808</v>
      </c>
      <c r="I60" s="505" t="s">
        <v>1809</v>
      </c>
      <c r="J60" s="88"/>
      <c r="K60" s="25"/>
      <c r="L60" s="25"/>
      <c r="M60" s="25"/>
      <c r="N60" s="25"/>
      <c r="O60" s="25"/>
      <c r="P60" s="25"/>
      <c r="Q60" s="25"/>
      <c r="R60" s="25"/>
      <c r="S60" s="25"/>
      <c r="T60" s="25"/>
      <c r="U60" s="25"/>
      <c r="V60" s="25"/>
      <c r="W60" s="25"/>
      <c r="X60" s="25"/>
      <c r="Y60" s="25"/>
      <c r="Z60" s="25"/>
    </row>
    <row r="61" ht="20.25" customHeight="1" spans="1:26">
      <c r="A61" s="25"/>
      <c r="B61" s="25"/>
      <c r="C61" s="370" t="s">
        <v>1810</v>
      </c>
      <c r="D61" s="390">
        <v>0.061</v>
      </c>
      <c r="E61" s="390">
        <v>0.059</v>
      </c>
      <c r="F61" s="390">
        <v>0.068</v>
      </c>
      <c r="G61" s="45" t="s">
        <v>1811</v>
      </c>
      <c r="H61" s="45" t="s">
        <v>1812</v>
      </c>
      <c r="I61" s="45" t="s">
        <v>1813</v>
      </c>
      <c r="J61" s="88"/>
      <c r="K61" s="25"/>
      <c r="L61" s="25"/>
      <c r="M61" s="25"/>
      <c r="N61" s="25"/>
      <c r="O61" s="25"/>
      <c r="P61" s="25"/>
      <c r="Q61" s="25"/>
      <c r="R61" s="25"/>
      <c r="S61" s="25"/>
      <c r="T61" s="25"/>
      <c r="U61" s="25"/>
      <c r="V61" s="25"/>
      <c r="W61" s="25"/>
      <c r="X61" s="25"/>
      <c r="Y61" s="25"/>
      <c r="Z61" s="25"/>
    </row>
    <row r="62" ht="20.25" customHeight="1" spans="1:26">
      <c r="A62" s="25"/>
      <c r="B62" s="25"/>
      <c r="C62" s="480" t="s">
        <v>1814</v>
      </c>
      <c r="D62" s="481" t="s">
        <v>1815</v>
      </c>
      <c r="E62" s="481" t="s">
        <v>1816</v>
      </c>
      <c r="F62" s="481" t="s">
        <v>1817</v>
      </c>
      <c r="G62" s="505" t="s">
        <v>1818</v>
      </c>
      <c r="H62" s="505" t="s">
        <v>1819</v>
      </c>
      <c r="I62" s="505" t="s">
        <v>1820</v>
      </c>
      <c r="J62" s="88"/>
      <c r="K62" s="25"/>
      <c r="L62" s="25"/>
      <c r="M62" s="25"/>
      <c r="N62" s="25"/>
      <c r="O62" s="25"/>
      <c r="P62" s="25"/>
      <c r="Q62" s="25"/>
      <c r="R62" s="25"/>
      <c r="S62" s="25"/>
      <c r="T62" s="25"/>
      <c r="U62" s="25"/>
      <c r="V62" s="25"/>
      <c r="W62" s="25"/>
      <c r="X62" s="25"/>
      <c r="Y62" s="25"/>
      <c r="Z62" s="25"/>
    </row>
    <row r="63" ht="20.25" customHeight="1" spans="1:26">
      <c r="A63" s="25"/>
      <c r="B63" s="25"/>
      <c r="C63" s="370" t="s">
        <v>1821</v>
      </c>
      <c r="D63" s="390">
        <v>0.374</v>
      </c>
      <c r="E63" s="390">
        <v>0.368</v>
      </c>
      <c r="F63" s="390">
        <v>0.35</v>
      </c>
      <c r="G63" s="45" t="s">
        <v>1822</v>
      </c>
      <c r="H63" s="45" t="s">
        <v>1823</v>
      </c>
      <c r="I63" s="45" t="s">
        <v>1824</v>
      </c>
      <c r="J63" s="88"/>
      <c r="K63" s="25"/>
      <c r="L63" s="25"/>
      <c r="M63" s="25"/>
      <c r="N63" s="25"/>
      <c r="O63" s="25"/>
      <c r="P63" s="25"/>
      <c r="Q63" s="25"/>
      <c r="R63" s="25"/>
      <c r="S63" s="25"/>
      <c r="T63" s="25"/>
      <c r="U63" s="25"/>
      <c r="V63" s="25"/>
      <c r="W63" s="25"/>
      <c r="X63" s="25"/>
      <c r="Y63" s="25"/>
      <c r="Z63" s="25"/>
    </row>
    <row r="64" ht="20.25" customHeight="1" spans="1:26">
      <c r="A64" s="25"/>
      <c r="B64" s="25"/>
      <c r="C64" s="480" t="s">
        <v>1825</v>
      </c>
      <c r="D64" s="481" t="s">
        <v>1826</v>
      </c>
      <c r="E64" s="481" t="s">
        <v>1827</v>
      </c>
      <c r="F64" s="481" t="s">
        <v>1828</v>
      </c>
      <c r="G64" s="505" t="s">
        <v>1829</v>
      </c>
      <c r="H64" s="505" t="s">
        <v>1830</v>
      </c>
      <c r="I64" s="505" t="s">
        <v>1831</v>
      </c>
      <c r="J64" s="88"/>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25.5" customHeight="1" spans="1:26">
      <c r="A69" s="25"/>
      <c r="B69" s="25"/>
      <c r="C69" s="746" t="s">
        <v>1832</v>
      </c>
      <c r="D69" s="41"/>
      <c r="E69" s="41"/>
      <c r="F69" s="41"/>
      <c r="G69" s="41"/>
      <c r="H69" s="61"/>
      <c r="I69" s="25"/>
      <c r="J69" s="25"/>
      <c r="K69" s="25"/>
      <c r="L69" s="25"/>
      <c r="M69" s="25"/>
      <c r="N69" s="25"/>
      <c r="O69" s="25"/>
      <c r="P69" s="25"/>
      <c r="Q69" s="25"/>
      <c r="R69" s="25"/>
      <c r="S69" s="25"/>
      <c r="T69" s="25"/>
      <c r="U69" s="25"/>
      <c r="V69" s="25"/>
      <c r="W69" s="25"/>
      <c r="X69" s="25"/>
      <c r="Y69" s="25"/>
      <c r="Z69" s="25"/>
    </row>
    <row r="70" ht="21.75" customHeight="1" spans="1:26">
      <c r="A70" s="25"/>
      <c r="B70" s="25"/>
      <c r="C70" s="425" t="s">
        <v>1128</v>
      </c>
      <c r="D70" s="41"/>
      <c r="E70" s="41"/>
      <c r="F70" s="41"/>
      <c r="G70" s="41"/>
      <c r="H70" s="61"/>
      <c r="I70" s="25"/>
      <c r="J70" s="25"/>
      <c r="K70" s="25"/>
      <c r="L70" s="25"/>
      <c r="M70" s="25"/>
      <c r="N70" s="25"/>
      <c r="O70" s="25"/>
      <c r="P70" s="25"/>
      <c r="Q70" s="25"/>
      <c r="R70" s="25"/>
      <c r="S70" s="25"/>
      <c r="T70" s="25"/>
      <c r="U70" s="25"/>
      <c r="V70" s="25"/>
      <c r="W70" s="25"/>
      <c r="X70" s="25"/>
      <c r="Y70" s="25"/>
      <c r="Z70" s="25"/>
    </row>
    <row r="71" ht="17.25" spans="1:26">
      <c r="A71" s="25"/>
      <c r="B71" s="25"/>
      <c r="C71" s="747" t="s">
        <v>1833</v>
      </c>
      <c r="D71" s="98"/>
      <c r="E71" s="98"/>
      <c r="F71" s="98"/>
      <c r="G71" s="98"/>
      <c r="H71" s="99"/>
      <c r="I71" s="25"/>
      <c r="J71" s="25"/>
      <c r="K71" s="25"/>
      <c r="L71" s="25"/>
      <c r="M71" s="25"/>
      <c r="N71" s="25"/>
      <c r="O71" s="25"/>
      <c r="P71" s="25"/>
      <c r="Q71" s="25"/>
      <c r="R71" s="25"/>
      <c r="S71" s="25"/>
      <c r="T71" s="25"/>
      <c r="U71" s="25"/>
      <c r="V71" s="25"/>
      <c r="W71" s="25"/>
      <c r="X71" s="25"/>
      <c r="Y71" s="25"/>
      <c r="Z71" s="25"/>
    </row>
    <row r="72" ht="17.25" spans="1:26">
      <c r="A72" s="25"/>
      <c r="B72" s="25"/>
      <c r="C72" s="553" t="s">
        <v>1834</v>
      </c>
      <c r="D72" s="60"/>
      <c r="E72" s="60"/>
      <c r="F72" s="60"/>
      <c r="G72" s="60"/>
      <c r="H72" s="64"/>
      <c r="I72" s="25"/>
      <c r="J72" s="25"/>
      <c r="K72" s="25"/>
      <c r="L72" s="25"/>
      <c r="M72" s="25"/>
      <c r="N72" s="25"/>
      <c r="O72" s="25"/>
      <c r="P72" s="25"/>
      <c r="Q72" s="25"/>
      <c r="R72" s="25"/>
      <c r="S72" s="25"/>
      <c r="T72" s="25"/>
      <c r="U72" s="25"/>
      <c r="V72" s="25"/>
      <c r="W72" s="25"/>
      <c r="X72" s="25"/>
      <c r="Y72" s="25"/>
      <c r="Z72" s="25"/>
    </row>
    <row r="73" ht="17.25" spans="1:26">
      <c r="A73" s="25"/>
      <c r="B73" s="25"/>
      <c r="C73" s="552" t="s">
        <v>1835</v>
      </c>
      <c r="D73" s="60"/>
      <c r="E73" s="60"/>
      <c r="F73" s="60"/>
      <c r="G73" s="60"/>
      <c r="H73" s="64"/>
      <c r="I73" s="25"/>
      <c r="J73" s="25"/>
      <c r="K73" s="25"/>
      <c r="L73" s="25"/>
      <c r="M73" s="25"/>
      <c r="N73" s="25"/>
      <c r="O73" s="25"/>
      <c r="P73" s="25"/>
      <c r="Q73" s="25"/>
      <c r="R73" s="25"/>
      <c r="S73" s="25"/>
      <c r="T73" s="25"/>
      <c r="U73" s="25"/>
      <c r="V73" s="25"/>
      <c r="W73" s="25"/>
      <c r="X73" s="25"/>
      <c r="Y73" s="25"/>
      <c r="Z73" s="25"/>
    </row>
    <row r="74" ht="17.25" spans="1:26">
      <c r="A74" s="25"/>
      <c r="B74" s="25"/>
      <c r="C74" s="553"/>
      <c r="D74" s="60"/>
      <c r="E74" s="60"/>
      <c r="F74" s="60"/>
      <c r="G74" s="60"/>
      <c r="H74" s="64"/>
      <c r="I74" s="25"/>
      <c r="J74" s="25"/>
      <c r="K74" s="25"/>
      <c r="L74" s="25"/>
      <c r="M74" s="25"/>
      <c r="N74" s="25"/>
      <c r="O74" s="25"/>
      <c r="P74" s="25"/>
      <c r="Q74" s="25"/>
      <c r="R74" s="25"/>
      <c r="S74" s="25"/>
      <c r="T74" s="25"/>
      <c r="U74" s="25"/>
      <c r="V74" s="25"/>
      <c r="W74" s="25"/>
      <c r="X74" s="25"/>
      <c r="Y74" s="25"/>
      <c r="Z74" s="25"/>
    </row>
    <row r="75" ht="23.25" customHeight="1" spans="1:26">
      <c r="A75" s="25"/>
      <c r="B75" s="25"/>
      <c r="C75" s="397" t="s">
        <v>1134</v>
      </c>
      <c r="D75" s="60"/>
      <c r="E75" s="60"/>
      <c r="F75" s="60"/>
      <c r="G75" s="60"/>
      <c r="H75" s="64"/>
      <c r="I75" s="25"/>
      <c r="J75" s="25"/>
      <c r="K75" s="25"/>
      <c r="L75" s="25"/>
      <c r="M75" s="25"/>
      <c r="N75" s="25"/>
      <c r="O75" s="25"/>
      <c r="P75" s="25"/>
      <c r="Q75" s="25"/>
      <c r="R75" s="25"/>
      <c r="S75" s="25"/>
      <c r="T75" s="25"/>
      <c r="U75" s="25"/>
      <c r="V75" s="25"/>
      <c r="W75" s="25"/>
      <c r="X75" s="25"/>
      <c r="Y75" s="25"/>
      <c r="Z75" s="25"/>
    </row>
    <row r="76" ht="17.25" spans="1:26">
      <c r="A76" s="25"/>
      <c r="B76" s="25"/>
      <c r="C76" s="552" t="s">
        <v>1836</v>
      </c>
      <c r="D76" s="60"/>
      <c r="E76" s="60"/>
      <c r="F76" s="60"/>
      <c r="G76" s="60"/>
      <c r="H76" s="64"/>
      <c r="I76" s="25"/>
      <c r="J76" s="25"/>
      <c r="K76" s="25"/>
      <c r="L76" s="25"/>
      <c r="M76" s="25"/>
      <c r="N76" s="25"/>
      <c r="O76" s="25"/>
      <c r="P76" s="25"/>
      <c r="Q76" s="25"/>
      <c r="R76" s="25"/>
      <c r="S76" s="25"/>
      <c r="T76" s="25"/>
      <c r="U76" s="25"/>
      <c r="V76" s="25"/>
      <c r="W76" s="25"/>
      <c r="X76" s="25"/>
      <c r="Y76" s="25"/>
      <c r="Z76" s="25"/>
    </row>
    <row r="77" ht="17.25" spans="1:26">
      <c r="A77" s="25"/>
      <c r="B77" s="25"/>
      <c r="C77" s="553" t="s">
        <v>1837</v>
      </c>
      <c r="D77" s="60"/>
      <c r="E77" s="60"/>
      <c r="F77" s="60"/>
      <c r="G77" s="60"/>
      <c r="H77" s="64"/>
      <c r="I77" s="25"/>
      <c r="J77" s="25"/>
      <c r="K77" s="25"/>
      <c r="L77" s="25"/>
      <c r="M77" s="25"/>
      <c r="N77" s="25"/>
      <c r="O77" s="25"/>
      <c r="P77" s="25"/>
      <c r="Q77" s="25"/>
      <c r="R77" s="25"/>
      <c r="S77" s="25"/>
      <c r="T77" s="25"/>
      <c r="U77" s="25"/>
      <c r="V77" s="25"/>
      <c r="W77" s="25"/>
      <c r="X77" s="25"/>
      <c r="Y77" s="25"/>
      <c r="Z77" s="25"/>
    </row>
    <row r="78" ht="17.25" spans="1:26">
      <c r="A78" s="25"/>
      <c r="B78" s="25"/>
      <c r="C78" s="552" t="s">
        <v>1838</v>
      </c>
      <c r="D78" s="60"/>
      <c r="E78" s="60"/>
      <c r="F78" s="60"/>
      <c r="G78" s="60"/>
      <c r="H78" s="64"/>
      <c r="I78" s="25"/>
      <c r="J78" s="25"/>
      <c r="K78" s="25"/>
      <c r="L78" s="25"/>
      <c r="M78" s="25"/>
      <c r="N78" s="25"/>
      <c r="O78" s="25"/>
      <c r="P78" s="25"/>
      <c r="Q78" s="25"/>
      <c r="R78" s="25"/>
      <c r="S78" s="25"/>
      <c r="T78" s="25"/>
      <c r="U78" s="25"/>
      <c r="V78" s="25"/>
      <c r="W78" s="25"/>
      <c r="X78" s="25"/>
      <c r="Y78" s="25"/>
      <c r="Z78" s="25"/>
    </row>
    <row r="79" ht="17.25" spans="1:26">
      <c r="A79" s="25"/>
      <c r="B79" s="25"/>
      <c r="C79" s="553"/>
      <c r="D79" s="60"/>
      <c r="E79" s="60"/>
      <c r="F79" s="60"/>
      <c r="G79" s="60"/>
      <c r="H79" s="64"/>
      <c r="I79" s="25"/>
      <c r="J79" s="25"/>
      <c r="K79" s="25"/>
      <c r="L79" s="25"/>
      <c r="M79" s="25"/>
      <c r="N79" s="25"/>
      <c r="O79" s="25"/>
      <c r="P79" s="25"/>
      <c r="Q79" s="25"/>
      <c r="R79" s="25"/>
      <c r="S79" s="25"/>
      <c r="T79" s="25"/>
      <c r="U79" s="25"/>
      <c r="V79" s="25"/>
      <c r="W79" s="25"/>
      <c r="X79" s="25"/>
      <c r="Y79" s="25"/>
      <c r="Z79" s="25"/>
    </row>
    <row r="80" ht="21" customHeight="1" spans="1:26">
      <c r="A80" s="25"/>
      <c r="B80" s="25"/>
      <c r="C80" s="748" t="s">
        <v>1137</v>
      </c>
      <c r="D80" s="60"/>
      <c r="E80" s="60"/>
      <c r="F80" s="60"/>
      <c r="G80" s="60"/>
      <c r="H80" s="64"/>
      <c r="I80" s="25"/>
      <c r="J80" s="25"/>
      <c r="K80" s="25"/>
      <c r="L80" s="25"/>
      <c r="M80" s="25"/>
      <c r="N80" s="25"/>
      <c r="O80" s="25"/>
      <c r="P80" s="25"/>
      <c r="Q80" s="25"/>
      <c r="R80" s="25"/>
      <c r="S80" s="25"/>
      <c r="T80" s="25"/>
      <c r="U80" s="25"/>
      <c r="V80" s="25"/>
      <c r="W80" s="25"/>
      <c r="X80" s="25"/>
      <c r="Y80" s="25"/>
      <c r="Z80" s="25"/>
    </row>
    <row r="81" ht="17.25" spans="1:26">
      <c r="A81" s="25"/>
      <c r="B81" s="25"/>
      <c r="C81" s="553" t="s">
        <v>1839</v>
      </c>
      <c r="D81" s="60"/>
      <c r="E81" s="60"/>
      <c r="F81" s="60"/>
      <c r="G81" s="60"/>
      <c r="H81" s="64"/>
      <c r="I81" s="25"/>
      <c r="J81" s="25"/>
      <c r="K81" s="25"/>
      <c r="L81" s="25"/>
      <c r="M81" s="25"/>
      <c r="N81" s="25"/>
      <c r="O81" s="25"/>
      <c r="P81" s="25"/>
      <c r="Q81" s="25"/>
      <c r="R81" s="25"/>
      <c r="S81" s="25"/>
      <c r="T81" s="25"/>
      <c r="U81" s="25"/>
      <c r="V81" s="25"/>
      <c r="W81" s="25"/>
      <c r="X81" s="25"/>
      <c r="Y81" s="25"/>
      <c r="Z81" s="25"/>
    </row>
    <row r="82" ht="17.25" spans="1:26">
      <c r="A82" s="25"/>
      <c r="B82" s="25"/>
      <c r="C82" s="552" t="s">
        <v>1840</v>
      </c>
      <c r="D82" s="60"/>
      <c r="E82" s="60"/>
      <c r="F82" s="60"/>
      <c r="G82" s="60"/>
      <c r="H82" s="64"/>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7.25" spans="1:26">
      <c r="A85" s="25"/>
      <c r="B85" s="25"/>
      <c r="C85" s="112"/>
      <c r="D85" s="400"/>
      <c r="E85" s="400"/>
      <c r="F85" s="400"/>
      <c r="G85" s="400"/>
      <c r="H85" s="25"/>
      <c r="I85" s="25"/>
      <c r="J85" s="25"/>
      <c r="K85" s="25"/>
      <c r="L85" s="25"/>
      <c r="M85" s="25"/>
      <c r="N85" s="25"/>
      <c r="O85" s="25"/>
      <c r="P85" s="25"/>
      <c r="Q85" s="25"/>
      <c r="R85" s="25"/>
      <c r="S85" s="25"/>
      <c r="T85" s="25"/>
      <c r="U85" s="25"/>
      <c r="V85" s="25"/>
      <c r="W85" s="25"/>
      <c r="X85" s="25"/>
      <c r="Y85" s="25"/>
      <c r="Z85" s="25"/>
    </row>
    <row r="86" ht="26.25" customHeight="1" spans="1:26">
      <c r="A86" s="25"/>
      <c r="B86" s="25"/>
      <c r="C86" s="113" t="s">
        <v>1841</v>
      </c>
      <c r="D86" s="41"/>
      <c r="E86" s="41"/>
      <c r="F86" s="41"/>
      <c r="G86" s="41"/>
      <c r="H86" s="61"/>
      <c r="I86" s="25"/>
      <c r="J86" s="25"/>
      <c r="K86" s="25"/>
      <c r="L86" s="25"/>
      <c r="M86" s="25"/>
      <c r="N86" s="25"/>
      <c r="O86" s="25"/>
      <c r="P86" s="25"/>
      <c r="Q86" s="25"/>
      <c r="R86" s="25"/>
      <c r="S86" s="25"/>
      <c r="T86" s="25"/>
      <c r="U86" s="25"/>
      <c r="V86" s="25"/>
      <c r="W86" s="25"/>
      <c r="X86" s="25"/>
      <c r="Y86" s="25"/>
      <c r="Z86" s="25"/>
    </row>
    <row r="87" ht="42" customHeight="1" spans="1:26">
      <c r="A87" s="25"/>
      <c r="B87" s="25"/>
      <c r="C87" s="114" t="s">
        <v>362</v>
      </c>
      <c r="D87" s="749" t="s">
        <v>1842</v>
      </c>
      <c r="E87" s="749" t="s">
        <v>1843</v>
      </c>
      <c r="F87" s="525" t="s">
        <v>607</v>
      </c>
      <c r="G87" s="542" t="s">
        <v>368</v>
      </c>
      <c r="H87" s="61"/>
      <c r="I87" s="25"/>
      <c r="J87" s="25"/>
      <c r="K87" s="25"/>
      <c r="L87" s="25"/>
      <c r="M87" s="25"/>
      <c r="N87" s="25"/>
      <c r="O87" s="25"/>
      <c r="P87" s="25"/>
      <c r="Q87" s="25"/>
      <c r="R87" s="25"/>
      <c r="S87" s="25"/>
      <c r="T87" s="25"/>
      <c r="U87" s="25"/>
      <c r="V87" s="25"/>
      <c r="W87" s="25"/>
      <c r="X87" s="25"/>
      <c r="Y87" s="25"/>
      <c r="Z87" s="25"/>
    </row>
    <row r="88" ht="17.25" spans="1:26">
      <c r="A88" s="25"/>
      <c r="B88" s="25"/>
      <c r="C88" s="478" t="s">
        <v>1105</v>
      </c>
      <c r="D88" s="750" t="s">
        <v>1844</v>
      </c>
      <c r="E88" s="750" t="s">
        <v>1845</v>
      </c>
      <c r="F88" s="479" t="s">
        <v>269</v>
      </c>
      <c r="G88" s="751" t="s">
        <v>1703</v>
      </c>
      <c r="H88" s="99"/>
      <c r="I88" s="25"/>
      <c r="J88" s="25"/>
      <c r="K88" s="25"/>
      <c r="L88" s="25"/>
      <c r="M88" s="25"/>
      <c r="N88" s="25"/>
      <c r="O88" s="25"/>
      <c r="P88" s="25"/>
      <c r="Q88" s="25"/>
      <c r="R88" s="25"/>
      <c r="S88" s="25"/>
      <c r="T88" s="25"/>
      <c r="U88" s="25"/>
      <c r="V88" s="25"/>
      <c r="W88" s="25"/>
      <c r="X88" s="25"/>
      <c r="Y88" s="25"/>
      <c r="Z88" s="25"/>
    </row>
    <row r="89" ht="17.25" spans="1:26">
      <c r="A89" s="25"/>
      <c r="B89" s="25"/>
      <c r="C89" s="370" t="s">
        <v>865</v>
      </c>
      <c r="D89" s="30" t="s">
        <v>599</v>
      </c>
      <c r="E89" s="30" t="s">
        <v>1846</v>
      </c>
      <c r="F89" s="30" t="s">
        <v>269</v>
      </c>
      <c r="G89" s="553" t="s">
        <v>1706</v>
      </c>
      <c r="H89" s="64"/>
      <c r="I89" s="25"/>
      <c r="J89" s="25"/>
      <c r="K89" s="25"/>
      <c r="L89" s="25"/>
      <c r="M89" s="25"/>
      <c r="N89" s="25"/>
      <c r="O89" s="25"/>
      <c r="P89" s="25"/>
      <c r="Q89" s="25"/>
      <c r="R89" s="25"/>
      <c r="S89" s="25"/>
      <c r="T89" s="25"/>
      <c r="U89" s="25"/>
      <c r="V89" s="25"/>
      <c r="W89" s="25"/>
      <c r="X89" s="25"/>
      <c r="Y89" s="25"/>
      <c r="Z89" s="25"/>
    </row>
    <row r="90" ht="17.25" spans="1:26">
      <c r="A90" s="25"/>
      <c r="B90" s="25"/>
      <c r="C90" s="480" t="s">
        <v>1708</v>
      </c>
      <c r="D90" s="738" t="s">
        <v>1847</v>
      </c>
      <c r="E90" s="738" t="s">
        <v>1848</v>
      </c>
      <c r="F90" s="481" t="s">
        <v>269</v>
      </c>
      <c r="G90" s="752" t="s">
        <v>1710</v>
      </c>
      <c r="H90" s="64"/>
      <c r="I90" s="25"/>
      <c r="J90" s="25"/>
      <c r="K90" s="25"/>
      <c r="L90" s="25"/>
      <c r="M90" s="25"/>
      <c r="N90" s="25"/>
      <c r="O90" s="25"/>
      <c r="P90" s="25"/>
      <c r="Q90" s="25"/>
      <c r="R90" s="25"/>
      <c r="S90" s="25"/>
      <c r="T90" s="25"/>
      <c r="U90" s="25"/>
      <c r="V90" s="25"/>
      <c r="W90" s="25"/>
      <c r="X90" s="25"/>
      <c r="Y90" s="25"/>
      <c r="Z90" s="25"/>
    </row>
    <row r="91" ht="17.25" spans="1:26">
      <c r="A91" s="25"/>
      <c r="B91" s="25"/>
      <c r="C91" s="370" t="s">
        <v>1712</v>
      </c>
      <c r="D91" s="390">
        <v>0.171</v>
      </c>
      <c r="E91" s="390">
        <v>0.2466</v>
      </c>
      <c r="F91" s="30" t="s">
        <v>269</v>
      </c>
      <c r="G91" s="553" t="s">
        <v>1714</v>
      </c>
      <c r="H91" s="64"/>
      <c r="I91" s="25"/>
      <c r="J91" s="25"/>
      <c r="K91" s="25"/>
      <c r="L91" s="25"/>
      <c r="M91" s="25"/>
      <c r="N91" s="25"/>
      <c r="O91" s="25"/>
      <c r="P91" s="25"/>
      <c r="Q91" s="25"/>
      <c r="R91" s="25"/>
      <c r="S91" s="25"/>
      <c r="T91" s="25"/>
      <c r="U91" s="25"/>
      <c r="V91" s="25"/>
      <c r="W91" s="25"/>
      <c r="X91" s="25"/>
      <c r="Y91" s="25"/>
      <c r="Z91" s="25"/>
    </row>
    <row r="92" ht="17.25" spans="1:26">
      <c r="A92" s="25"/>
      <c r="B92" s="25"/>
      <c r="C92" s="480" t="s">
        <v>86</v>
      </c>
      <c r="D92" s="481" t="s">
        <v>1849</v>
      </c>
      <c r="E92" s="481" t="s">
        <v>1850</v>
      </c>
      <c r="F92" s="481" t="s">
        <v>269</v>
      </c>
      <c r="G92" s="752" t="s">
        <v>1717</v>
      </c>
      <c r="H92" s="64"/>
      <c r="I92" s="25"/>
      <c r="J92" s="25"/>
      <c r="K92" s="25"/>
      <c r="L92" s="25"/>
      <c r="M92" s="25"/>
      <c r="N92" s="25"/>
      <c r="O92" s="25"/>
      <c r="P92" s="25"/>
      <c r="Q92" s="25"/>
      <c r="R92" s="25"/>
      <c r="S92" s="25"/>
      <c r="T92" s="25"/>
      <c r="U92" s="25"/>
      <c r="V92" s="25"/>
      <c r="W92" s="25"/>
      <c r="X92" s="25"/>
      <c r="Y92" s="25"/>
      <c r="Z92" s="25"/>
    </row>
    <row r="93" ht="17.25" spans="1:26">
      <c r="A93" s="25"/>
      <c r="B93" s="25"/>
      <c r="C93" s="370" t="s">
        <v>1064</v>
      </c>
      <c r="D93" s="390">
        <v>0.152</v>
      </c>
      <c r="E93" s="390">
        <v>0.1923</v>
      </c>
      <c r="F93" s="30" t="s">
        <v>269</v>
      </c>
      <c r="G93" s="553" t="s">
        <v>1720</v>
      </c>
      <c r="H93" s="64"/>
      <c r="I93" s="25"/>
      <c r="J93" s="25"/>
      <c r="K93" s="25"/>
      <c r="L93" s="25"/>
      <c r="M93" s="25"/>
      <c r="N93" s="25"/>
      <c r="O93" s="25"/>
      <c r="P93" s="25"/>
      <c r="Q93" s="25"/>
      <c r="R93" s="25"/>
      <c r="S93" s="25"/>
      <c r="T93" s="25"/>
      <c r="U93" s="25"/>
      <c r="V93" s="25"/>
      <c r="W93" s="25"/>
      <c r="X93" s="25"/>
      <c r="Y93" s="25"/>
      <c r="Z93" s="25"/>
    </row>
    <row r="94" ht="17.25" spans="1:26">
      <c r="A94" s="25"/>
      <c r="B94" s="25"/>
      <c r="C94" s="480" t="s">
        <v>1722</v>
      </c>
      <c r="D94" s="738" t="s">
        <v>599</v>
      </c>
      <c r="E94" s="738" t="s">
        <v>1851</v>
      </c>
      <c r="F94" s="481" t="s">
        <v>269</v>
      </c>
      <c r="G94" s="752" t="s">
        <v>1724</v>
      </c>
      <c r="H94" s="64"/>
      <c r="I94" s="25"/>
      <c r="J94" s="25"/>
      <c r="K94" s="25"/>
      <c r="L94" s="25"/>
      <c r="M94" s="25"/>
      <c r="N94" s="25"/>
      <c r="O94" s="25"/>
      <c r="P94" s="25"/>
      <c r="Q94" s="25"/>
      <c r="R94" s="25"/>
      <c r="S94" s="25"/>
      <c r="T94" s="25"/>
      <c r="U94" s="25"/>
      <c r="V94" s="25"/>
      <c r="W94" s="25"/>
      <c r="X94" s="25"/>
      <c r="Y94" s="25"/>
      <c r="Z94" s="25"/>
    </row>
    <row r="95" ht="17.25" spans="1:26">
      <c r="A95" s="25"/>
      <c r="B95" s="25"/>
      <c r="C95" s="370" t="s">
        <v>1726</v>
      </c>
      <c r="D95" s="30" t="s">
        <v>599</v>
      </c>
      <c r="E95" s="30" t="s">
        <v>1852</v>
      </c>
      <c r="F95" s="30" t="s">
        <v>269</v>
      </c>
      <c r="G95" s="553" t="s">
        <v>1728</v>
      </c>
      <c r="H95" s="64"/>
      <c r="I95" s="25"/>
      <c r="J95" s="25"/>
      <c r="K95" s="25"/>
      <c r="L95" s="25"/>
      <c r="M95" s="25"/>
      <c r="N95" s="25"/>
      <c r="O95" s="25"/>
      <c r="P95" s="25"/>
      <c r="Q95" s="25"/>
      <c r="R95" s="25"/>
      <c r="S95" s="25"/>
      <c r="T95" s="25"/>
      <c r="U95" s="25"/>
      <c r="V95" s="25"/>
      <c r="W95" s="25"/>
      <c r="X95" s="25"/>
      <c r="Y95" s="25"/>
      <c r="Z95" s="25"/>
    </row>
    <row r="96" ht="17.25" spans="1:26">
      <c r="A96" s="25"/>
      <c r="B96" s="25"/>
      <c r="C96" s="480" t="s">
        <v>1730</v>
      </c>
      <c r="D96" s="481" t="s">
        <v>599</v>
      </c>
      <c r="E96" s="481" t="s">
        <v>1853</v>
      </c>
      <c r="F96" s="481" t="s">
        <v>269</v>
      </c>
      <c r="G96" s="752" t="s">
        <v>1732</v>
      </c>
      <c r="H96" s="64"/>
      <c r="I96" s="25"/>
      <c r="J96" s="25"/>
      <c r="K96" s="25"/>
      <c r="L96" s="25"/>
      <c r="M96" s="25"/>
      <c r="N96" s="25"/>
      <c r="O96" s="25"/>
      <c r="P96" s="25"/>
      <c r="Q96" s="25"/>
      <c r="R96" s="25"/>
      <c r="S96" s="25"/>
      <c r="T96" s="25"/>
      <c r="U96" s="25"/>
      <c r="V96" s="25"/>
      <c r="W96" s="25"/>
      <c r="X96" s="25"/>
      <c r="Y96" s="25"/>
      <c r="Z96" s="25"/>
    </row>
    <row r="97" ht="17.25" spans="1:26">
      <c r="A97" s="25"/>
      <c r="B97" s="25"/>
      <c r="C97" s="370" t="s">
        <v>1734</v>
      </c>
      <c r="D97" s="30" t="s">
        <v>1854</v>
      </c>
      <c r="E97" s="30" t="s">
        <v>1735</v>
      </c>
      <c r="F97" s="30" t="s">
        <v>269</v>
      </c>
      <c r="G97" s="553" t="s">
        <v>1739</v>
      </c>
      <c r="H97" s="64"/>
      <c r="I97" s="25"/>
      <c r="J97" s="25"/>
      <c r="K97" s="25"/>
      <c r="L97" s="25"/>
      <c r="M97" s="25"/>
      <c r="N97" s="25"/>
      <c r="O97" s="25"/>
      <c r="P97" s="25"/>
      <c r="Q97" s="25"/>
      <c r="R97" s="25"/>
      <c r="S97" s="25"/>
      <c r="T97" s="25"/>
      <c r="U97" s="25"/>
      <c r="V97" s="25"/>
      <c r="W97" s="25"/>
      <c r="X97" s="25"/>
      <c r="Y97" s="25"/>
      <c r="Z97" s="25"/>
    </row>
    <row r="98" ht="17.25" spans="1:26">
      <c r="A98" s="25"/>
      <c r="B98" s="25"/>
      <c r="C98" s="480" t="s">
        <v>1741</v>
      </c>
      <c r="D98" s="738">
        <v>219401</v>
      </c>
      <c r="E98" s="738">
        <v>606998</v>
      </c>
      <c r="F98" s="481" t="s">
        <v>269</v>
      </c>
      <c r="G98" s="752" t="s">
        <v>1743</v>
      </c>
      <c r="H98" s="64"/>
      <c r="I98" s="25"/>
      <c r="J98" s="25"/>
      <c r="K98" s="25"/>
      <c r="L98" s="25"/>
      <c r="M98" s="25"/>
      <c r="N98" s="25"/>
      <c r="O98" s="25"/>
      <c r="P98" s="25"/>
      <c r="Q98" s="25"/>
      <c r="R98" s="25"/>
      <c r="S98" s="25"/>
      <c r="T98" s="25"/>
      <c r="U98" s="25"/>
      <c r="V98" s="25"/>
      <c r="W98" s="25"/>
      <c r="X98" s="25"/>
      <c r="Y98" s="25"/>
      <c r="Z98" s="25"/>
    </row>
    <row r="99" ht="17.25" spans="1:26">
      <c r="A99" s="25"/>
      <c r="B99" s="25"/>
      <c r="C99" s="370" t="s">
        <v>1745</v>
      </c>
      <c r="D99" s="390">
        <v>0.128</v>
      </c>
      <c r="E99" s="390">
        <v>0.121</v>
      </c>
      <c r="F99" s="30" t="s">
        <v>1855</v>
      </c>
      <c r="G99" s="553" t="s">
        <v>1747</v>
      </c>
      <c r="H99" s="64"/>
      <c r="I99" s="25"/>
      <c r="J99" s="25"/>
      <c r="K99" s="25"/>
      <c r="L99" s="25"/>
      <c r="M99" s="25"/>
      <c r="N99" s="25"/>
      <c r="O99" s="25"/>
      <c r="P99" s="25"/>
      <c r="Q99" s="25"/>
      <c r="R99" s="25"/>
      <c r="S99" s="25"/>
      <c r="T99" s="25"/>
      <c r="U99" s="25"/>
      <c r="V99" s="25"/>
      <c r="W99" s="25"/>
      <c r="X99" s="25"/>
      <c r="Y99" s="25"/>
      <c r="Z99" s="25"/>
    </row>
    <row r="100" ht="17.25" spans="1:26">
      <c r="A100" s="25"/>
      <c r="B100" s="25"/>
      <c r="C100" s="480" t="s">
        <v>1856</v>
      </c>
      <c r="D100" s="482">
        <v>0.745</v>
      </c>
      <c r="E100" s="481" t="s">
        <v>599</v>
      </c>
      <c r="F100" s="481" t="s">
        <v>269</v>
      </c>
      <c r="G100" s="752" t="s">
        <v>1792</v>
      </c>
      <c r="H100" s="64"/>
      <c r="I100" s="25"/>
      <c r="J100" s="25"/>
      <c r="K100" s="25"/>
      <c r="L100" s="25"/>
      <c r="M100" s="25"/>
      <c r="N100" s="25"/>
      <c r="O100" s="25"/>
      <c r="P100" s="25"/>
      <c r="Q100" s="25"/>
      <c r="R100" s="25"/>
      <c r="S100" s="25"/>
      <c r="T100" s="25"/>
      <c r="U100" s="25"/>
      <c r="V100" s="25"/>
      <c r="W100" s="25"/>
      <c r="X100" s="25"/>
      <c r="Y100" s="25"/>
      <c r="Z100" s="25"/>
    </row>
    <row r="101" ht="17.25" spans="1:26">
      <c r="A101" s="25"/>
      <c r="B101" s="25"/>
      <c r="C101" s="370" t="s">
        <v>1749</v>
      </c>
      <c r="D101" s="30" t="s">
        <v>599</v>
      </c>
      <c r="E101" s="390">
        <v>0.309</v>
      </c>
      <c r="F101" s="30" t="s">
        <v>269</v>
      </c>
      <c r="G101" s="553" t="s">
        <v>1751</v>
      </c>
      <c r="H101" s="64"/>
      <c r="I101" s="25"/>
      <c r="J101" s="25"/>
      <c r="K101" s="25"/>
      <c r="L101" s="25"/>
      <c r="M101" s="25"/>
      <c r="N101" s="25"/>
      <c r="O101" s="25"/>
      <c r="P101" s="25"/>
      <c r="Q101" s="25"/>
      <c r="R101" s="25"/>
      <c r="S101" s="25"/>
      <c r="T101" s="25"/>
      <c r="U101" s="25"/>
      <c r="V101" s="25"/>
      <c r="W101" s="25"/>
      <c r="X101" s="25"/>
      <c r="Y101" s="25"/>
      <c r="Z101" s="25"/>
    </row>
    <row r="102" ht="33" spans="1:26">
      <c r="A102" s="25"/>
      <c r="B102" s="25"/>
      <c r="C102" s="480" t="s">
        <v>1753</v>
      </c>
      <c r="D102" s="482">
        <v>0.374</v>
      </c>
      <c r="E102" s="121" t="s">
        <v>1754</v>
      </c>
      <c r="F102" s="481" t="s">
        <v>269</v>
      </c>
      <c r="G102" s="752" t="s">
        <v>1755</v>
      </c>
      <c r="H102" s="64"/>
      <c r="I102" s="25"/>
      <c r="J102" s="25"/>
      <c r="K102" s="25"/>
      <c r="L102" s="25"/>
      <c r="M102" s="25"/>
      <c r="N102" s="25"/>
      <c r="O102" s="25"/>
      <c r="P102" s="25"/>
      <c r="Q102" s="25"/>
      <c r="R102" s="25"/>
      <c r="S102" s="25"/>
      <c r="T102" s="25"/>
      <c r="U102" s="25"/>
      <c r="V102" s="25"/>
      <c r="W102" s="25"/>
      <c r="X102" s="25"/>
      <c r="Y102" s="25"/>
      <c r="Z102" s="25"/>
    </row>
    <row r="103" ht="17.25" spans="1:26">
      <c r="A103" s="25"/>
      <c r="B103" s="25"/>
      <c r="C103" s="370" t="s">
        <v>1825</v>
      </c>
      <c r="D103" s="30" t="s">
        <v>1826</v>
      </c>
      <c r="E103" s="30" t="s">
        <v>1857</v>
      </c>
      <c r="F103" s="30" t="s">
        <v>269</v>
      </c>
      <c r="G103" s="553" t="s">
        <v>1830</v>
      </c>
      <c r="H103" s="64"/>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29.25" customHeight="1" spans="1:26">
      <c r="A106" s="25"/>
      <c r="B106" s="25"/>
      <c r="C106" s="519" t="s">
        <v>1858</v>
      </c>
      <c r="D106" s="41"/>
      <c r="E106" s="41"/>
      <c r="F106" s="41"/>
      <c r="G106" s="41"/>
      <c r="H106" s="41"/>
      <c r="I106" s="61"/>
      <c r="J106" s="25"/>
      <c r="K106" s="25"/>
      <c r="L106" s="25"/>
      <c r="M106" s="25"/>
      <c r="N106" s="25"/>
      <c r="O106" s="25"/>
      <c r="P106" s="25"/>
      <c r="Q106" s="25"/>
      <c r="R106" s="25"/>
      <c r="S106" s="25"/>
      <c r="T106" s="25"/>
      <c r="U106" s="25"/>
      <c r="V106" s="25"/>
      <c r="W106" s="25"/>
      <c r="X106" s="25"/>
      <c r="Y106" s="25"/>
      <c r="Z106" s="25"/>
    </row>
    <row r="107" ht="27.75" customHeight="1" spans="1:26">
      <c r="A107" s="25"/>
      <c r="B107" s="25"/>
      <c r="C107" s="114" t="s">
        <v>362</v>
      </c>
      <c r="D107" s="114" t="s">
        <v>1453</v>
      </c>
      <c r="E107" s="114" t="s">
        <v>363</v>
      </c>
      <c r="F107" s="114" t="s">
        <v>1454</v>
      </c>
      <c r="G107" s="114" t="s">
        <v>1385</v>
      </c>
      <c r="H107" s="114" t="s">
        <v>368</v>
      </c>
      <c r="I107" s="114" t="s">
        <v>1386</v>
      </c>
      <c r="J107" s="25"/>
      <c r="K107" s="25"/>
      <c r="L107" s="25"/>
      <c r="M107" s="25"/>
      <c r="N107" s="25"/>
      <c r="O107" s="25"/>
      <c r="P107" s="25"/>
      <c r="Q107" s="25"/>
      <c r="R107" s="25"/>
      <c r="S107" s="25"/>
      <c r="T107" s="25"/>
      <c r="U107" s="25"/>
      <c r="V107" s="25"/>
      <c r="W107" s="25"/>
      <c r="X107" s="25"/>
      <c r="Y107" s="25"/>
      <c r="Z107" s="25"/>
    </row>
    <row r="108" ht="33.75" spans="1:26">
      <c r="A108" s="25"/>
      <c r="B108" s="25"/>
      <c r="C108" s="478" t="s">
        <v>1145</v>
      </c>
      <c r="D108" s="750">
        <v>39315</v>
      </c>
      <c r="E108" s="750">
        <v>37923</v>
      </c>
      <c r="F108" s="750">
        <v>37315</v>
      </c>
      <c r="G108" s="478" t="s">
        <v>1859</v>
      </c>
      <c r="H108" s="504" t="s">
        <v>1860</v>
      </c>
      <c r="I108" s="504" t="s">
        <v>1861</v>
      </c>
      <c r="J108" s="25"/>
      <c r="K108" s="25"/>
      <c r="L108" s="25"/>
      <c r="M108" s="25"/>
      <c r="N108" s="25"/>
      <c r="O108" s="25"/>
      <c r="P108" s="25"/>
      <c r="Q108" s="25"/>
      <c r="R108" s="25"/>
      <c r="S108" s="25"/>
      <c r="T108" s="25"/>
      <c r="U108" s="25"/>
      <c r="V108" s="25"/>
      <c r="W108" s="25"/>
      <c r="X108" s="25"/>
      <c r="Y108" s="25"/>
      <c r="Z108" s="25"/>
    </row>
    <row r="109" ht="17.25" spans="1:26">
      <c r="A109" s="25"/>
      <c r="B109" s="25"/>
      <c r="C109" s="370" t="s">
        <v>1862</v>
      </c>
      <c r="D109" s="391">
        <v>30531</v>
      </c>
      <c r="E109" s="391">
        <v>30535</v>
      </c>
      <c r="F109" s="391">
        <v>30818</v>
      </c>
      <c r="G109" s="370" t="s">
        <v>1863</v>
      </c>
      <c r="H109" s="45" t="s">
        <v>1864</v>
      </c>
      <c r="I109" s="45" t="s">
        <v>1865</v>
      </c>
      <c r="J109" s="25"/>
      <c r="K109" s="25"/>
      <c r="L109" s="25"/>
      <c r="M109" s="25"/>
      <c r="N109" s="25"/>
      <c r="O109" s="25"/>
      <c r="P109" s="25"/>
      <c r="Q109" s="25"/>
      <c r="R109" s="25"/>
      <c r="S109" s="25"/>
      <c r="T109" s="25"/>
      <c r="U109" s="25"/>
      <c r="V109" s="25"/>
      <c r="W109" s="25"/>
      <c r="X109" s="25"/>
      <c r="Y109" s="25"/>
      <c r="Z109" s="25"/>
    </row>
    <row r="110" ht="33" spans="1:26">
      <c r="A110" s="25"/>
      <c r="B110" s="25"/>
      <c r="C110" s="480" t="s">
        <v>1147</v>
      </c>
      <c r="D110" s="738">
        <v>8784</v>
      </c>
      <c r="E110" s="738">
        <v>9440</v>
      </c>
      <c r="F110" s="738">
        <v>9064</v>
      </c>
      <c r="G110" s="480" t="s">
        <v>1866</v>
      </c>
      <c r="H110" s="505" t="s">
        <v>1867</v>
      </c>
      <c r="I110" s="505" t="s">
        <v>1868</v>
      </c>
      <c r="J110" s="25"/>
      <c r="K110" s="25"/>
      <c r="L110" s="25"/>
      <c r="M110" s="25"/>
      <c r="N110" s="25"/>
      <c r="O110" s="25"/>
      <c r="P110" s="25"/>
      <c r="Q110" s="25"/>
      <c r="R110" s="25"/>
      <c r="S110" s="25"/>
      <c r="T110" s="25"/>
      <c r="U110" s="25"/>
      <c r="V110" s="25"/>
      <c r="W110" s="25"/>
      <c r="X110" s="25"/>
      <c r="Y110" s="25"/>
      <c r="Z110" s="25"/>
    </row>
    <row r="111" ht="17.25" spans="1:26">
      <c r="A111" s="25"/>
      <c r="B111" s="25"/>
      <c r="C111" s="370" t="s">
        <v>1869</v>
      </c>
      <c r="D111" s="391">
        <v>8288</v>
      </c>
      <c r="E111" s="391">
        <v>7891</v>
      </c>
      <c r="F111" s="391">
        <v>7621</v>
      </c>
      <c r="G111" s="370" t="s">
        <v>1870</v>
      </c>
      <c r="H111" s="45" t="s">
        <v>1871</v>
      </c>
      <c r="I111" s="45" t="s">
        <v>1872</v>
      </c>
      <c r="J111" s="25"/>
      <c r="K111" s="25"/>
      <c r="L111" s="25"/>
      <c r="M111" s="25"/>
      <c r="N111" s="25"/>
      <c r="O111" s="25"/>
      <c r="P111" s="25"/>
      <c r="Q111" s="25"/>
      <c r="R111" s="25"/>
      <c r="S111" s="25"/>
      <c r="T111" s="25"/>
      <c r="U111" s="25"/>
      <c r="V111" s="25"/>
      <c r="W111" s="25"/>
      <c r="X111" s="25"/>
      <c r="Y111" s="25"/>
      <c r="Z111" s="25"/>
    </row>
    <row r="112" ht="17.25" spans="1:26">
      <c r="A112" s="25"/>
      <c r="B112" s="25"/>
      <c r="C112" s="480" t="s">
        <v>1873</v>
      </c>
      <c r="D112" s="481">
        <v>21.1</v>
      </c>
      <c r="E112" s="481">
        <v>20.8</v>
      </c>
      <c r="F112" s="481">
        <v>20.7</v>
      </c>
      <c r="G112" s="480" t="s">
        <v>1874</v>
      </c>
      <c r="H112" s="505" t="s">
        <v>1875</v>
      </c>
      <c r="I112" s="505" t="s">
        <v>1876</v>
      </c>
      <c r="J112" s="25"/>
      <c r="K112" s="25"/>
      <c r="L112" s="25"/>
      <c r="M112" s="25"/>
      <c r="N112" s="25"/>
      <c r="O112" s="25"/>
      <c r="P112" s="25"/>
      <c r="Q112" s="25"/>
      <c r="R112" s="25"/>
      <c r="S112" s="25"/>
      <c r="T112" s="25"/>
      <c r="U112" s="25"/>
      <c r="V112" s="25"/>
      <c r="W112" s="25"/>
      <c r="X112" s="25"/>
      <c r="Y112" s="25"/>
      <c r="Z112" s="25"/>
    </row>
    <row r="113" ht="17.25" spans="1:26">
      <c r="A113" s="25"/>
      <c r="B113" s="25"/>
      <c r="C113" s="370" t="s">
        <v>1478</v>
      </c>
      <c r="D113" s="391">
        <v>6368</v>
      </c>
      <c r="E113" s="391">
        <v>7975</v>
      </c>
      <c r="F113" s="391">
        <v>5945</v>
      </c>
      <c r="G113" s="370" t="s">
        <v>1877</v>
      </c>
      <c r="H113" s="45" t="s">
        <v>465</v>
      </c>
      <c r="I113" s="45" t="s">
        <v>1878</v>
      </c>
      <c r="J113" s="25"/>
      <c r="K113" s="25"/>
      <c r="L113" s="25"/>
      <c r="M113" s="25"/>
      <c r="N113" s="25"/>
      <c r="O113" s="25"/>
      <c r="P113" s="25"/>
      <c r="Q113" s="25"/>
      <c r="R113" s="25"/>
      <c r="S113" s="25"/>
      <c r="T113" s="25"/>
      <c r="U113" s="25"/>
      <c r="V113" s="25"/>
      <c r="W113" s="25"/>
      <c r="X113" s="25"/>
      <c r="Y113" s="25"/>
      <c r="Z113" s="25"/>
    </row>
    <row r="114" ht="17.25" spans="1:26">
      <c r="A114" s="25"/>
      <c r="B114" s="25"/>
      <c r="C114" s="480" t="s">
        <v>1879</v>
      </c>
      <c r="D114" s="481">
        <v>16.2</v>
      </c>
      <c r="E114" s="481">
        <v>21</v>
      </c>
      <c r="F114" s="481">
        <v>15.9</v>
      </c>
      <c r="G114" s="480" t="s">
        <v>1880</v>
      </c>
      <c r="H114" s="505" t="s">
        <v>1881</v>
      </c>
      <c r="I114" s="505" t="s">
        <v>1882</v>
      </c>
      <c r="J114" s="25"/>
      <c r="K114" s="25"/>
      <c r="L114" s="25"/>
      <c r="M114" s="25"/>
      <c r="N114" s="25"/>
      <c r="O114" s="25"/>
      <c r="P114" s="25"/>
      <c r="Q114" s="25"/>
      <c r="R114" s="25"/>
      <c r="S114" s="25"/>
      <c r="T114" s="25"/>
      <c r="U114" s="25"/>
      <c r="V114" s="25"/>
      <c r="W114" s="25"/>
      <c r="X114" s="25"/>
      <c r="Y114" s="25"/>
      <c r="Z114" s="25"/>
    </row>
    <row r="115" ht="17.25" spans="1:26">
      <c r="A115" s="25"/>
      <c r="B115" s="25"/>
      <c r="C115" s="370" t="s">
        <v>1883</v>
      </c>
      <c r="D115" s="391">
        <v>21976</v>
      </c>
      <c r="E115" s="391">
        <v>21254</v>
      </c>
      <c r="F115" s="391">
        <v>21329</v>
      </c>
      <c r="G115" s="370" t="s">
        <v>1884</v>
      </c>
      <c r="H115" s="45" t="s">
        <v>1885</v>
      </c>
      <c r="I115" s="45" t="s">
        <v>1886</v>
      </c>
      <c r="J115" s="25"/>
      <c r="K115" s="25"/>
      <c r="L115" s="25"/>
      <c r="M115" s="25"/>
      <c r="N115" s="25"/>
      <c r="O115" s="25"/>
      <c r="P115" s="25"/>
      <c r="Q115" s="25"/>
      <c r="R115" s="25"/>
      <c r="S115" s="25"/>
      <c r="T115" s="25"/>
      <c r="U115" s="25"/>
      <c r="V115" s="25"/>
      <c r="W115" s="25"/>
      <c r="X115" s="25"/>
      <c r="Y115" s="25"/>
      <c r="Z115" s="25"/>
    </row>
    <row r="116" ht="17.25" spans="1:26">
      <c r="A116" s="25"/>
      <c r="B116" s="25"/>
      <c r="C116" s="480" t="s">
        <v>1887</v>
      </c>
      <c r="D116" s="738">
        <v>10575</v>
      </c>
      <c r="E116" s="738">
        <v>10470</v>
      </c>
      <c r="F116" s="738">
        <v>10172</v>
      </c>
      <c r="G116" s="480" t="s">
        <v>1888</v>
      </c>
      <c r="H116" s="505" t="s">
        <v>1889</v>
      </c>
      <c r="I116" s="505" t="s">
        <v>1890</v>
      </c>
      <c r="J116" s="25"/>
      <c r="K116" s="25"/>
      <c r="L116" s="25"/>
      <c r="M116" s="25"/>
      <c r="N116" s="25"/>
      <c r="O116" s="25"/>
      <c r="P116" s="25"/>
      <c r="Q116" s="25"/>
      <c r="R116" s="25"/>
      <c r="S116" s="25"/>
      <c r="T116" s="25"/>
      <c r="U116" s="25"/>
      <c r="V116" s="25"/>
      <c r="W116" s="25"/>
      <c r="X116" s="25"/>
      <c r="Y116" s="25"/>
      <c r="Z116" s="25"/>
    </row>
    <row r="117" ht="17.25" spans="1:26">
      <c r="A117" s="25"/>
      <c r="B117" s="25"/>
      <c r="C117" s="370" t="s">
        <v>1891</v>
      </c>
      <c r="D117" s="391">
        <v>1603</v>
      </c>
      <c r="E117" s="391">
        <v>1595</v>
      </c>
      <c r="F117" s="391">
        <v>1433</v>
      </c>
      <c r="G117" s="370" t="s">
        <v>1892</v>
      </c>
      <c r="H117" s="45" t="s">
        <v>1893</v>
      </c>
      <c r="I117" s="45" t="s">
        <v>1894</v>
      </c>
      <c r="J117" s="25"/>
      <c r="K117" s="25"/>
      <c r="L117" s="25"/>
      <c r="M117" s="25"/>
      <c r="N117" s="25"/>
      <c r="O117" s="25"/>
      <c r="P117" s="25"/>
      <c r="Q117" s="25"/>
      <c r="R117" s="25"/>
      <c r="S117" s="25"/>
      <c r="T117" s="25"/>
      <c r="U117" s="25"/>
      <c r="V117" s="25"/>
      <c r="W117" s="25"/>
      <c r="X117" s="25"/>
      <c r="Y117" s="25"/>
      <c r="Z117" s="25"/>
    </row>
    <row r="118" ht="17.25" spans="1:26">
      <c r="A118" s="25"/>
      <c r="B118" s="25"/>
      <c r="C118" s="480" t="s">
        <v>1895</v>
      </c>
      <c r="D118" s="481">
        <v>4.1</v>
      </c>
      <c r="E118" s="481">
        <v>4.5</v>
      </c>
      <c r="F118" s="481">
        <v>3.2</v>
      </c>
      <c r="G118" s="480" t="s">
        <v>1896</v>
      </c>
      <c r="H118" s="505" t="s">
        <v>1897</v>
      </c>
      <c r="I118" s="505" t="s">
        <v>1898</v>
      </c>
      <c r="J118" s="25"/>
      <c r="K118" s="25"/>
      <c r="L118" s="25"/>
      <c r="M118" s="25"/>
      <c r="N118" s="25"/>
      <c r="O118" s="25"/>
      <c r="P118" s="25"/>
      <c r="Q118" s="25"/>
      <c r="R118" s="25"/>
      <c r="S118" s="25"/>
      <c r="T118" s="25"/>
      <c r="U118" s="25"/>
      <c r="V118" s="25"/>
      <c r="W118" s="25"/>
      <c r="X118" s="25"/>
      <c r="Y118" s="25"/>
      <c r="Z118" s="25"/>
    </row>
    <row r="119" ht="17.25" spans="1:26">
      <c r="A119" s="25"/>
      <c r="B119" s="25"/>
      <c r="C119" s="370" t="s">
        <v>1899</v>
      </c>
      <c r="D119" s="30">
        <v>40</v>
      </c>
      <c r="E119" s="30">
        <v>43</v>
      </c>
      <c r="F119" s="30">
        <v>35</v>
      </c>
      <c r="G119" s="370" t="s">
        <v>1900</v>
      </c>
      <c r="H119" s="45" t="s">
        <v>1901</v>
      </c>
      <c r="I119" s="45" t="s">
        <v>1902</v>
      </c>
      <c r="J119" s="25"/>
      <c r="K119" s="25"/>
      <c r="L119" s="25"/>
      <c r="M119" s="25"/>
      <c r="N119" s="25"/>
      <c r="O119" s="25"/>
      <c r="P119" s="25"/>
      <c r="Q119" s="25"/>
      <c r="R119" s="25"/>
      <c r="S119" s="25"/>
      <c r="T119" s="25"/>
      <c r="U119" s="25"/>
      <c r="V119" s="25"/>
      <c r="W119" s="25"/>
      <c r="X119" s="25"/>
      <c r="Y119" s="25"/>
      <c r="Z119" s="25"/>
    </row>
    <row r="120" ht="17.25" spans="1:26">
      <c r="A120" s="25"/>
      <c r="B120" s="25"/>
      <c r="C120" s="480" t="s">
        <v>1741</v>
      </c>
      <c r="D120" s="481" t="s">
        <v>1903</v>
      </c>
      <c r="E120" s="481" t="s">
        <v>1904</v>
      </c>
      <c r="F120" s="481" t="s">
        <v>1905</v>
      </c>
      <c r="G120" s="480" t="s">
        <v>1906</v>
      </c>
      <c r="H120" s="505" t="s">
        <v>1907</v>
      </c>
      <c r="I120" s="505" t="s">
        <v>1908</v>
      </c>
      <c r="J120" s="25"/>
      <c r="K120" s="25"/>
      <c r="L120" s="25"/>
      <c r="M120" s="25"/>
      <c r="N120" s="25"/>
      <c r="O120" s="25"/>
      <c r="P120" s="25"/>
      <c r="Q120" s="25"/>
      <c r="R120" s="25"/>
      <c r="S120" s="25"/>
      <c r="T120" s="25"/>
      <c r="U120" s="25"/>
      <c r="V120" s="25"/>
      <c r="W120" s="25"/>
      <c r="X120" s="25"/>
      <c r="Y120" s="25"/>
      <c r="Z120" s="25"/>
    </row>
    <row r="121" ht="17.25" spans="1:26">
      <c r="A121" s="25"/>
      <c r="B121" s="25"/>
      <c r="C121" s="370" t="s">
        <v>1909</v>
      </c>
      <c r="D121" s="30">
        <v>12.7</v>
      </c>
      <c r="E121" s="30">
        <v>12.6</v>
      </c>
      <c r="F121" s="30">
        <v>24.3</v>
      </c>
      <c r="G121" s="370" t="s">
        <v>1910</v>
      </c>
      <c r="H121" s="45" t="s">
        <v>1911</v>
      </c>
      <c r="I121" s="45" t="s">
        <v>1912</v>
      </c>
      <c r="J121" s="25"/>
      <c r="K121" s="25"/>
      <c r="L121" s="25"/>
      <c r="M121" s="25"/>
      <c r="N121" s="25"/>
      <c r="O121" s="25"/>
      <c r="P121" s="25"/>
      <c r="Q121" s="25"/>
      <c r="R121" s="25"/>
      <c r="S121" s="25"/>
      <c r="T121" s="25"/>
      <c r="U121" s="25"/>
      <c r="V121" s="25"/>
      <c r="W121" s="25"/>
      <c r="X121" s="25"/>
      <c r="Y121" s="25"/>
      <c r="Z121" s="25"/>
    </row>
    <row r="122" ht="33.75" spans="1:26">
      <c r="A122" s="25"/>
      <c r="B122" s="25"/>
      <c r="C122" s="480" t="s">
        <v>1913</v>
      </c>
      <c r="D122" s="738">
        <v>13924</v>
      </c>
      <c r="E122" s="738">
        <v>13552</v>
      </c>
      <c r="F122" s="738">
        <v>13289</v>
      </c>
      <c r="G122" s="480" t="s">
        <v>1914</v>
      </c>
      <c r="H122" s="505" t="s">
        <v>1915</v>
      </c>
      <c r="I122" s="505" t="s">
        <v>1916</v>
      </c>
      <c r="J122" s="25"/>
      <c r="K122" s="25"/>
      <c r="L122" s="25"/>
      <c r="M122" s="25"/>
      <c r="N122" s="25"/>
      <c r="O122" s="25"/>
      <c r="P122" s="25"/>
      <c r="Q122" s="25"/>
      <c r="R122" s="25"/>
      <c r="S122" s="25"/>
      <c r="T122" s="25"/>
      <c r="U122" s="25"/>
      <c r="V122" s="25"/>
      <c r="W122" s="25"/>
      <c r="X122" s="25"/>
      <c r="Y122" s="25"/>
      <c r="Z122" s="25"/>
    </row>
    <row r="123" ht="33" spans="1:26">
      <c r="A123" s="25"/>
      <c r="B123" s="25"/>
      <c r="C123" s="370" t="s">
        <v>1120</v>
      </c>
      <c r="D123" s="30">
        <v>27.8</v>
      </c>
      <c r="E123" s="30">
        <v>28.4</v>
      </c>
      <c r="F123" s="30">
        <v>29.8</v>
      </c>
      <c r="G123" s="370" t="s">
        <v>1917</v>
      </c>
      <c r="H123" s="45" t="s">
        <v>1486</v>
      </c>
      <c r="I123" s="45" t="s">
        <v>1406</v>
      </c>
      <c r="J123" s="25"/>
      <c r="K123" s="25"/>
      <c r="L123" s="25"/>
      <c r="M123" s="25"/>
      <c r="N123" s="25"/>
      <c r="O123" s="25"/>
      <c r="P123" s="25"/>
      <c r="Q123" s="25"/>
      <c r="R123" s="25"/>
      <c r="S123" s="25"/>
      <c r="T123" s="25"/>
      <c r="U123" s="25"/>
      <c r="V123" s="25"/>
      <c r="W123" s="25"/>
      <c r="X123" s="25"/>
      <c r="Y123" s="25"/>
      <c r="Z123" s="25"/>
    </row>
    <row r="124" ht="33.75" spans="1:26">
      <c r="A124" s="25"/>
      <c r="B124" s="25"/>
      <c r="C124" s="480" t="s">
        <v>1122</v>
      </c>
      <c r="D124" s="481">
        <v>36.2</v>
      </c>
      <c r="E124" s="481">
        <v>36.4</v>
      </c>
      <c r="F124" s="481">
        <v>38</v>
      </c>
      <c r="G124" s="480" t="s">
        <v>1918</v>
      </c>
      <c r="H124" s="505" t="s">
        <v>1919</v>
      </c>
      <c r="I124" s="505" t="s">
        <v>1920</v>
      </c>
      <c r="J124" s="25"/>
      <c r="K124" s="25"/>
      <c r="L124" s="25"/>
      <c r="M124" s="25"/>
      <c r="N124" s="25"/>
      <c r="O124" s="25"/>
      <c r="P124" s="25"/>
      <c r="Q124" s="25"/>
      <c r="R124" s="25"/>
      <c r="S124" s="25"/>
      <c r="T124" s="25"/>
      <c r="U124" s="25"/>
      <c r="V124" s="25"/>
      <c r="W124" s="25"/>
      <c r="X124" s="25"/>
      <c r="Y124" s="25"/>
      <c r="Z124" s="25"/>
    </row>
    <row r="125" ht="33.75" spans="1:26">
      <c r="A125" s="25"/>
      <c r="B125" s="25"/>
      <c r="C125" s="370" t="s">
        <v>1921</v>
      </c>
      <c r="D125" s="391">
        <v>3955</v>
      </c>
      <c r="E125" s="391">
        <v>4012</v>
      </c>
      <c r="F125" s="391">
        <v>3878</v>
      </c>
      <c r="G125" s="370" t="s">
        <v>1922</v>
      </c>
      <c r="H125" s="45" t="s">
        <v>1923</v>
      </c>
      <c r="I125" s="45" t="s">
        <v>1924</v>
      </c>
      <c r="J125" s="25"/>
      <c r="K125" s="25"/>
      <c r="L125" s="25"/>
      <c r="M125" s="25"/>
      <c r="N125" s="25"/>
      <c r="O125" s="25"/>
      <c r="P125" s="25"/>
      <c r="Q125" s="25"/>
      <c r="R125" s="25"/>
      <c r="S125" s="25"/>
      <c r="T125" s="25"/>
      <c r="U125" s="25"/>
      <c r="V125" s="25"/>
      <c r="W125" s="25"/>
      <c r="X125" s="25"/>
      <c r="Y125" s="25"/>
      <c r="Z125" s="25"/>
    </row>
    <row r="126" ht="33.75" spans="1:26">
      <c r="A126" s="25"/>
      <c r="B126" s="25"/>
      <c r="C126" s="480" t="s">
        <v>1753</v>
      </c>
      <c r="D126" s="121" t="s">
        <v>1925</v>
      </c>
      <c r="E126" s="480" t="s">
        <v>0</v>
      </c>
      <c r="F126" s="480" t="s">
        <v>0</v>
      </c>
      <c r="G126" s="480" t="s">
        <v>599</v>
      </c>
      <c r="H126" s="505" t="s">
        <v>1926</v>
      </c>
      <c r="I126" s="505" t="s">
        <v>1927</v>
      </c>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88"/>
      <c r="I127" s="88"/>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8.75" spans="1:26">
      <c r="A130" s="25"/>
      <c r="B130" s="25"/>
      <c r="C130" s="753" t="s">
        <v>1928</v>
      </c>
      <c r="D130" s="60"/>
      <c r="E130" s="60"/>
      <c r="F130" s="60"/>
      <c r="G130" s="64"/>
      <c r="H130" s="757"/>
      <c r="I130" s="25"/>
      <c r="J130" s="25"/>
      <c r="K130" s="25"/>
      <c r="L130" s="25"/>
      <c r="M130" s="25"/>
      <c r="N130" s="25"/>
      <c r="O130" s="25"/>
      <c r="P130" s="25"/>
      <c r="Q130" s="25"/>
      <c r="R130" s="25"/>
      <c r="S130" s="25"/>
      <c r="T130" s="25"/>
      <c r="U130" s="25"/>
      <c r="V130" s="25"/>
      <c r="W130" s="25"/>
      <c r="X130" s="25"/>
      <c r="Y130" s="25"/>
      <c r="Z130" s="25"/>
    </row>
    <row r="131" ht="21" customHeight="1" spans="1:26">
      <c r="A131" s="25"/>
      <c r="B131" s="25"/>
      <c r="C131" s="101" t="s">
        <v>1929</v>
      </c>
      <c r="D131" s="60"/>
      <c r="E131" s="60"/>
      <c r="F131" s="60"/>
      <c r="G131" s="64"/>
      <c r="H131" s="112"/>
      <c r="I131" s="25"/>
      <c r="J131" s="25"/>
      <c r="K131" s="25"/>
      <c r="L131" s="25"/>
      <c r="M131" s="25"/>
      <c r="N131" s="25"/>
      <c r="O131" s="25"/>
      <c r="P131" s="25"/>
      <c r="Q131" s="25"/>
      <c r="R131" s="25"/>
      <c r="S131" s="25"/>
      <c r="T131" s="25"/>
      <c r="U131" s="25"/>
      <c r="V131" s="25"/>
      <c r="W131" s="25"/>
      <c r="X131" s="25"/>
      <c r="Y131" s="25"/>
      <c r="Z131" s="25"/>
    </row>
    <row r="132" ht="29.25" customHeight="1" spans="1:26">
      <c r="A132" s="25"/>
      <c r="B132" s="25"/>
      <c r="C132" s="52" t="s">
        <v>1930</v>
      </c>
      <c r="D132" s="60"/>
      <c r="E132" s="60"/>
      <c r="F132" s="60"/>
      <c r="G132" s="64"/>
      <c r="H132" s="112"/>
      <c r="I132" s="25"/>
      <c r="J132" s="25"/>
      <c r="K132" s="25"/>
      <c r="L132" s="25"/>
      <c r="M132" s="25"/>
      <c r="N132" s="25"/>
      <c r="O132" s="25"/>
      <c r="P132" s="25"/>
      <c r="Q132" s="25"/>
      <c r="R132" s="25"/>
      <c r="S132" s="25"/>
      <c r="T132" s="25"/>
      <c r="U132" s="25"/>
      <c r="V132" s="25"/>
      <c r="W132" s="25"/>
      <c r="X132" s="25"/>
      <c r="Y132" s="25"/>
      <c r="Z132" s="25"/>
    </row>
    <row r="133" ht="21" customHeight="1" spans="1:26">
      <c r="A133" s="25"/>
      <c r="B133" s="25"/>
      <c r="C133" s="101" t="s">
        <v>1931</v>
      </c>
      <c r="D133" s="60"/>
      <c r="E133" s="60"/>
      <c r="F133" s="60"/>
      <c r="G133" s="64"/>
      <c r="H133" s="112"/>
      <c r="I133" s="25"/>
      <c r="J133" s="25"/>
      <c r="K133" s="25"/>
      <c r="L133" s="25"/>
      <c r="M133" s="25"/>
      <c r="N133" s="25"/>
      <c r="O133" s="25"/>
      <c r="P133" s="25"/>
      <c r="Q133" s="25"/>
      <c r="R133" s="25"/>
      <c r="S133" s="25"/>
      <c r="T133" s="25"/>
      <c r="U133" s="25"/>
      <c r="V133" s="25"/>
      <c r="W133" s="25"/>
      <c r="X133" s="25"/>
      <c r="Y133" s="25"/>
      <c r="Z133" s="25"/>
    </row>
    <row r="134" ht="34.5" customHeight="1" spans="1:26">
      <c r="A134" s="25"/>
      <c r="B134" s="25"/>
      <c r="C134" s="754" t="s">
        <v>1932</v>
      </c>
      <c r="D134" s="60"/>
      <c r="E134" s="60"/>
      <c r="F134" s="60"/>
      <c r="G134" s="64"/>
      <c r="H134" s="758"/>
      <c r="I134" s="25"/>
      <c r="J134" s="25"/>
      <c r="K134" s="25"/>
      <c r="L134" s="25"/>
      <c r="M134" s="25"/>
      <c r="N134" s="25"/>
      <c r="O134" s="25"/>
      <c r="P134" s="25"/>
      <c r="Q134" s="25"/>
      <c r="R134" s="25"/>
      <c r="S134" s="25"/>
      <c r="T134" s="25"/>
      <c r="U134" s="25"/>
      <c r="V134" s="25"/>
      <c r="W134" s="25"/>
      <c r="X134" s="25"/>
      <c r="Y134" s="25"/>
      <c r="Z134" s="25"/>
    </row>
    <row r="135" ht="18.75" spans="1:26">
      <c r="A135" s="25"/>
      <c r="B135" s="25"/>
      <c r="C135" s="755" t="s">
        <v>1933</v>
      </c>
      <c r="D135" s="60"/>
      <c r="E135" s="60"/>
      <c r="F135" s="60"/>
      <c r="G135" s="64"/>
      <c r="H135" s="112"/>
      <c r="I135" s="25"/>
      <c r="J135" s="25"/>
      <c r="K135" s="25"/>
      <c r="L135" s="25"/>
      <c r="M135" s="25"/>
      <c r="N135" s="25"/>
      <c r="O135" s="25"/>
      <c r="P135" s="25"/>
      <c r="Q135" s="25"/>
      <c r="R135" s="25"/>
      <c r="S135" s="25"/>
      <c r="T135" s="25"/>
      <c r="U135" s="25"/>
      <c r="V135" s="25"/>
      <c r="W135" s="25"/>
      <c r="X135" s="25"/>
      <c r="Y135" s="25"/>
      <c r="Z135" s="25"/>
    </row>
    <row r="136" ht="21" customHeight="1" spans="1:26">
      <c r="A136" s="25"/>
      <c r="B136" s="25"/>
      <c r="C136" s="101" t="s">
        <v>1934</v>
      </c>
      <c r="D136" s="60"/>
      <c r="E136" s="60"/>
      <c r="F136" s="60"/>
      <c r="G136" s="64"/>
      <c r="H136" s="112"/>
      <c r="I136" s="25"/>
      <c r="J136" s="25"/>
      <c r="K136" s="25"/>
      <c r="L136" s="25"/>
      <c r="M136" s="25"/>
      <c r="N136" s="25"/>
      <c r="O136" s="25"/>
      <c r="P136" s="25"/>
      <c r="Q136" s="25"/>
      <c r="R136" s="25"/>
      <c r="S136" s="25"/>
      <c r="T136" s="25"/>
      <c r="U136" s="25"/>
      <c r="V136" s="25"/>
      <c r="W136" s="25"/>
      <c r="X136" s="25"/>
      <c r="Y136" s="25"/>
      <c r="Z136" s="25"/>
    </row>
    <row r="137" ht="21" customHeight="1" spans="1:26">
      <c r="A137" s="25"/>
      <c r="B137" s="25"/>
      <c r="C137" s="52" t="s">
        <v>1935</v>
      </c>
      <c r="D137" s="60"/>
      <c r="E137" s="60"/>
      <c r="F137" s="60"/>
      <c r="G137" s="64"/>
      <c r="H137" s="112"/>
      <c r="I137" s="25"/>
      <c r="J137" s="25"/>
      <c r="K137" s="25"/>
      <c r="L137" s="25"/>
      <c r="M137" s="25"/>
      <c r="N137" s="25"/>
      <c r="O137" s="25"/>
      <c r="P137" s="25"/>
      <c r="Q137" s="25"/>
      <c r="R137" s="25"/>
      <c r="S137" s="25"/>
      <c r="T137" s="25"/>
      <c r="U137" s="25"/>
      <c r="V137" s="25"/>
      <c r="W137" s="25"/>
      <c r="X137" s="25"/>
      <c r="Y137" s="25"/>
      <c r="Z137" s="25"/>
    </row>
    <row r="138" ht="18.75" spans="1:26">
      <c r="A138" s="25"/>
      <c r="B138" s="25"/>
      <c r="C138" s="756" t="s">
        <v>1936</v>
      </c>
      <c r="D138" s="60"/>
      <c r="E138" s="60"/>
      <c r="F138" s="60"/>
      <c r="G138" s="64"/>
      <c r="H138" s="757"/>
      <c r="I138" s="25"/>
      <c r="J138" s="25"/>
      <c r="K138" s="25"/>
      <c r="L138" s="25"/>
      <c r="M138" s="25"/>
      <c r="N138" s="25"/>
      <c r="O138" s="25"/>
      <c r="P138" s="25"/>
      <c r="Q138" s="25"/>
      <c r="R138" s="25"/>
      <c r="S138" s="25"/>
      <c r="T138" s="25"/>
      <c r="U138" s="25"/>
      <c r="V138" s="25"/>
      <c r="W138" s="25"/>
      <c r="X138" s="25"/>
      <c r="Y138" s="25"/>
      <c r="Z138" s="25"/>
    </row>
    <row r="139" ht="35.25" customHeight="1" spans="1:26">
      <c r="A139" s="25"/>
      <c r="B139" s="25"/>
      <c r="C139" s="101" t="s">
        <v>1937</v>
      </c>
      <c r="D139" s="60"/>
      <c r="E139" s="60"/>
      <c r="F139" s="60"/>
      <c r="G139" s="64"/>
      <c r="H139" s="112"/>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3.5" spans="1:26">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3.5" spans="1:26">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sheetData>
  <mergeCells count="66">
    <mergeCell ref="C2:I2"/>
    <mergeCell ref="C23:H23"/>
    <mergeCell ref="C24:H24"/>
    <mergeCell ref="C25:H25"/>
    <mergeCell ref="C26:H26"/>
    <mergeCell ref="C27:H27"/>
    <mergeCell ref="C28:H28"/>
    <mergeCell ref="C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6:I46"/>
    <mergeCell ref="C69:H69"/>
    <mergeCell ref="C70:H70"/>
    <mergeCell ref="C71:H71"/>
    <mergeCell ref="C72:H72"/>
    <mergeCell ref="C73:H73"/>
    <mergeCell ref="C74:H74"/>
    <mergeCell ref="C75:H75"/>
    <mergeCell ref="C76:H76"/>
    <mergeCell ref="C77:H77"/>
    <mergeCell ref="C78:H78"/>
    <mergeCell ref="C79:H79"/>
    <mergeCell ref="C80:H80"/>
    <mergeCell ref="C81:H81"/>
    <mergeCell ref="C82:H82"/>
    <mergeCell ref="C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C106:I106"/>
    <mergeCell ref="C130:G130"/>
    <mergeCell ref="C131:G131"/>
    <mergeCell ref="C132:G132"/>
    <mergeCell ref="C133:G133"/>
    <mergeCell ref="C134:G134"/>
    <mergeCell ref="C135:G135"/>
    <mergeCell ref="C136:G136"/>
    <mergeCell ref="C137:G137"/>
    <mergeCell ref="C138:G138"/>
    <mergeCell ref="C139:G139"/>
  </mergeCells>
  <hyperlinks>
    <hyperlink ref="A1" location="Home!A1" display="Home"/>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3"/>
  <sheetViews>
    <sheetView workbookViewId="0">
      <selection activeCell="A1" sqref="A1"/>
    </sheetView>
  </sheetViews>
  <sheetFormatPr defaultColWidth="12.6285714285714" defaultRowHeight="15.75" customHeight="1"/>
  <cols>
    <col min="3" max="3" width="4.87619047619048" customWidth="1"/>
    <col min="4" max="5" width="16.8761904761905" customWidth="1"/>
    <col min="6" max="6" width="51.752380952381" customWidth="1"/>
    <col min="7" max="7" width="23.1333333333333" customWidth="1"/>
    <col min="8" max="8" width="38.247619047619" customWidth="1"/>
    <col min="9" max="9" width="40.752380952381" customWidth="1"/>
    <col min="10" max="10" width="37.1333333333333" customWidth="1"/>
    <col min="12" max="12" width="6.13333333333333" customWidth="1"/>
  </cols>
  <sheetData>
    <row r="1" ht="14.25" spans="1:27">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c r="Z1" s="294"/>
      <c r="AA1" s="294"/>
    </row>
    <row r="2" ht="14.25" spans="1:27">
      <c r="A2" s="294"/>
      <c r="B2" s="294"/>
      <c r="C2" s="294"/>
      <c r="D2" s="294"/>
      <c r="E2" s="294"/>
      <c r="F2" s="294"/>
      <c r="G2" s="294"/>
      <c r="H2" s="294"/>
      <c r="I2" s="294"/>
      <c r="J2" s="294"/>
      <c r="K2" s="294"/>
      <c r="L2" s="294"/>
      <c r="M2" s="294"/>
      <c r="N2" s="294"/>
      <c r="O2" s="294"/>
      <c r="P2" s="294"/>
      <c r="Q2" s="294"/>
      <c r="R2" s="294"/>
      <c r="S2" s="294"/>
      <c r="T2" s="294"/>
      <c r="U2" s="294"/>
      <c r="V2" s="294"/>
      <c r="W2" s="294"/>
      <c r="X2" s="294"/>
      <c r="Y2" s="294"/>
      <c r="Z2" s="294"/>
      <c r="AA2" s="294"/>
    </row>
    <row r="3" ht="39.75" customHeight="1" spans="1:27">
      <c r="A3" s="294"/>
      <c r="B3" s="294"/>
      <c r="C3" s="722" t="s">
        <v>1938</v>
      </c>
      <c r="D3" s="41"/>
      <c r="E3" s="41"/>
      <c r="F3" s="41"/>
      <c r="G3" s="41"/>
      <c r="H3" s="41"/>
      <c r="I3" s="41"/>
      <c r="J3" s="41"/>
      <c r="K3" s="41"/>
      <c r="L3" s="61"/>
      <c r="M3" s="294"/>
      <c r="N3" s="294"/>
      <c r="O3" s="294"/>
      <c r="P3" s="294"/>
      <c r="Q3" s="294"/>
      <c r="R3" s="294"/>
      <c r="S3" s="294"/>
      <c r="T3" s="294"/>
      <c r="U3" s="294"/>
      <c r="V3" s="294"/>
      <c r="W3" s="294"/>
      <c r="X3" s="294"/>
      <c r="Y3" s="294"/>
      <c r="Z3" s="294"/>
      <c r="AA3" s="294"/>
    </row>
    <row r="4" ht="34.5" customHeight="1" spans="1:27">
      <c r="A4" s="294"/>
      <c r="B4" s="294"/>
      <c r="C4" s="723"/>
      <c r="D4" s="724" t="s">
        <v>1939</v>
      </c>
      <c r="E4" s="729" t="s">
        <v>1940</v>
      </c>
      <c r="F4" s="729" t="s">
        <v>1941</v>
      </c>
      <c r="G4" s="729" t="s">
        <v>1942</v>
      </c>
      <c r="H4" s="729" t="s">
        <v>1943</v>
      </c>
      <c r="I4" s="729" t="s">
        <v>1944</v>
      </c>
      <c r="J4" s="733" t="s">
        <v>1945</v>
      </c>
      <c r="K4" s="41"/>
      <c r="L4" s="61"/>
      <c r="M4" s="294"/>
      <c r="N4" s="294"/>
      <c r="O4" s="294"/>
      <c r="P4" s="294"/>
      <c r="Q4" s="294"/>
      <c r="R4" s="294"/>
      <c r="S4" s="294"/>
      <c r="T4" s="294"/>
      <c r="U4" s="294"/>
      <c r="V4" s="294"/>
      <c r="W4" s="294"/>
      <c r="X4" s="294"/>
      <c r="Y4" s="294"/>
      <c r="Z4" s="294"/>
      <c r="AA4" s="294"/>
    </row>
    <row r="5" ht="33" spans="1:27">
      <c r="A5" s="294"/>
      <c r="B5" s="294"/>
      <c r="C5" s="725">
        <v>1</v>
      </c>
      <c r="D5" s="726" t="s">
        <v>1946</v>
      </c>
      <c r="E5" s="730" t="s">
        <v>1947</v>
      </c>
      <c r="F5" s="731" t="s">
        <v>1948</v>
      </c>
      <c r="G5" s="504" t="s">
        <v>1949</v>
      </c>
      <c r="H5" s="504" t="s">
        <v>1950</v>
      </c>
      <c r="I5" s="504" t="s">
        <v>1951</v>
      </c>
      <c r="J5" s="734" t="s">
        <v>1952</v>
      </c>
      <c r="K5" s="98"/>
      <c r="L5" s="99"/>
      <c r="M5" s="294"/>
      <c r="N5" s="294"/>
      <c r="O5" s="294"/>
      <c r="P5" s="294"/>
      <c r="Q5" s="294"/>
      <c r="R5" s="294"/>
      <c r="S5" s="294"/>
      <c r="T5" s="294"/>
      <c r="U5" s="294"/>
      <c r="V5" s="294"/>
      <c r="W5" s="294"/>
      <c r="X5" s="294"/>
      <c r="Y5" s="294"/>
      <c r="Z5" s="294"/>
      <c r="AA5" s="294"/>
    </row>
    <row r="6" ht="17.25" spans="1:27">
      <c r="A6" s="294"/>
      <c r="B6" s="294"/>
      <c r="C6" s="9"/>
      <c r="D6" s="9"/>
      <c r="E6" s="9"/>
      <c r="F6" s="9"/>
      <c r="G6" s="505" t="s">
        <v>1953</v>
      </c>
      <c r="H6" s="505" t="s">
        <v>1954</v>
      </c>
      <c r="I6" s="505" t="s">
        <v>1955</v>
      </c>
      <c r="J6" s="735" t="s">
        <v>1956</v>
      </c>
      <c r="K6" s="60"/>
      <c r="L6" s="64"/>
      <c r="M6" s="294"/>
      <c r="N6" s="294"/>
      <c r="O6" s="294"/>
      <c r="P6" s="294"/>
      <c r="Q6" s="294"/>
      <c r="R6" s="294"/>
      <c r="S6" s="294"/>
      <c r="T6" s="294"/>
      <c r="U6" s="294"/>
      <c r="V6" s="294"/>
      <c r="W6" s="294"/>
      <c r="X6" s="294"/>
      <c r="Y6" s="294"/>
      <c r="Z6" s="294"/>
      <c r="AA6" s="294"/>
    </row>
    <row r="7" ht="17.25" spans="1:27">
      <c r="A7" s="294"/>
      <c r="B7" s="294"/>
      <c r="C7" s="10"/>
      <c r="D7" s="10"/>
      <c r="E7" s="10"/>
      <c r="F7" s="10"/>
      <c r="G7" s="505" t="s">
        <v>1957</v>
      </c>
      <c r="H7" s="505" t="s">
        <v>1958</v>
      </c>
      <c r="I7" s="505" t="s">
        <v>1959</v>
      </c>
      <c r="J7" s="735" t="s">
        <v>1960</v>
      </c>
      <c r="K7" s="60"/>
      <c r="L7" s="64"/>
      <c r="M7" s="294"/>
      <c r="N7" s="294"/>
      <c r="O7" s="294"/>
      <c r="P7" s="294"/>
      <c r="Q7" s="294"/>
      <c r="R7" s="294"/>
      <c r="S7" s="294"/>
      <c r="T7" s="294"/>
      <c r="U7" s="294"/>
      <c r="V7" s="294"/>
      <c r="W7" s="294"/>
      <c r="X7" s="294"/>
      <c r="Y7" s="294"/>
      <c r="Z7" s="294"/>
      <c r="AA7" s="294"/>
    </row>
    <row r="8" ht="20.25" spans="1:27">
      <c r="A8" s="294"/>
      <c r="B8" s="294"/>
      <c r="C8" s="502"/>
      <c r="D8" s="370"/>
      <c r="E8" s="46"/>
      <c r="F8" s="45"/>
      <c r="G8" s="45"/>
      <c r="H8" s="45"/>
      <c r="I8" s="45"/>
      <c r="J8" s="52"/>
      <c r="K8" s="60"/>
      <c r="L8" s="64"/>
      <c r="M8" s="294"/>
      <c r="N8" s="294"/>
      <c r="O8" s="294"/>
      <c r="P8" s="294"/>
      <c r="Q8" s="294"/>
      <c r="R8" s="294"/>
      <c r="S8" s="294"/>
      <c r="T8" s="294"/>
      <c r="U8" s="294"/>
      <c r="V8" s="294"/>
      <c r="W8" s="294"/>
      <c r="X8" s="294"/>
      <c r="Y8" s="294"/>
      <c r="Z8" s="294"/>
      <c r="AA8" s="294"/>
    </row>
    <row r="9" ht="33" spans="1:27">
      <c r="A9" s="294"/>
      <c r="B9" s="294"/>
      <c r="C9" s="727">
        <v>2</v>
      </c>
      <c r="D9" s="728" t="s">
        <v>1961</v>
      </c>
      <c r="E9" s="732" t="s">
        <v>1962</v>
      </c>
      <c r="F9" s="505" t="s">
        <v>1963</v>
      </c>
      <c r="G9" s="505" t="s">
        <v>1964</v>
      </c>
      <c r="H9" s="505" t="s">
        <v>1965</v>
      </c>
      <c r="I9" s="505" t="s">
        <v>1966</v>
      </c>
      <c r="J9" s="735" t="s">
        <v>1967</v>
      </c>
      <c r="K9" s="60"/>
      <c r="L9" s="64"/>
      <c r="M9" s="294"/>
      <c r="N9" s="294"/>
      <c r="O9" s="294"/>
      <c r="P9" s="294"/>
      <c r="Q9" s="294"/>
      <c r="R9" s="294"/>
      <c r="S9" s="294"/>
      <c r="T9" s="294"/>
      <c r="U9" s="294"/>
      <c r="V9" s="294"/>
      <c r="W9" s="294"/>
      <c r="X9" s="294"/>
      <c r="Y9" s="294"/>
      <c r="Z9" s="294"/>
      <c r="AA9" s="294"/>
    </row>
    <row r="10" ht="33" spans="1:27">
      <c r="A10" s="294"/>
      <c r="B10" s="294"/>
      <c r="C10" s="9"/>
      <c r="D10" s="9"/>
      <c r="E10" s="9"/>
      <c r="F10" s="505" t="s">
        <v>1968</v>
      </c>
      <c r="G10" s="505" t="s">
        <v>1969</v>
      </c>
      <c r="H10" s="505" t="s">
        <v>1970</v>
      </c>
      <c r="I10" s="505" t="s">
        <v>1971</v>
      </c>
      <c r="J10" s="735" t="s">
        <v>1972</v>
      </c>
      <c r="K10" s="60"/>
      <c r="L10" s="64"/>
      <c r="M10" s="294"/>
      <c r="N10" s="294"/>
      <c r="O10" s="294"/>
      <c r="P10" s="294"/>
      <c r="Q10" s="294"/>
      <c r="R10" s="294"/>
      <c r="S10" s="294"/>
      <c r="T10" s="294"/>
      <c r="U10" s="294"/>
      <c r="V10" s="294"/>
      <c r="W10" s="294"/>
      <c r="X10" s="294"/>
      <c r="Y10" s="294"/>
      <c r="Z10" s="294"/>
      <c r="AA10" s="294"/>
    </row>
    <row r="11" ht="17.25" spans="1:27">
      <c r="A11" s="294"/>
      <c r="B11" s="294"/>
      <c r="C11" s="10"/>
      <c r="D11" s="10"/>
      <c r="E11" s="10"/>
      <c r="F11" s="505" t="s">
        <v>1973</v>
      </c>
      <c r="G11" s="505" t="s">
        <v>1974</v>
      </c>
      <c r="H11" s="505" t="s">
        <v>1975</v>
      </c>
      <c r="I11" s="505" t="s">
        <v>1976</v>
      </c>
      <c r="J11" s="735" t="s">
        <v>1977</v>
      </c>
      <c r="K11" s="60"/>
      <c r="L11" s="64"/>
      <c r="M11" s="294"/>
      <c r="N11" s="294"/>
      <c r="O11" s="294"/>
      <c r="P11" s="294"/>
      <c r="Q11" s="294"/>
      <c r="R11" s="294"/>
      <c r="S11" s="294"/>
      <c r="T11" s="294"/>
      <c r="U11" s="294"/>
      <c r="V11" s="294"/>
      <c r="W11" s="294"/>
      <c r="X11" s="294"/>
      <c r="Y11" s="294"/>
      <c r="Z11" s="294"/>
      <c r="AA11" s="294"/>
    </row>
    <row r="12" ht="20.25" spans="1:27">
      <c r="A12" s="294"/>
      <c r="B12" s="294"/>
      <c r="C12" s="502"/>
      <c r="D12" s="370"/>
      <c r="E12" s="46"/>
      <c r="F12" s="45"/>
      <c r="G12" s="45"/>
      <c r="H12" s="45"/>
      <c r="I12" s="45"/>
      <c r="J12" s="52"/>
      <c r="K12" s="60"/>
      <c r="L12" s="64"/>
      <c r="M12" s="294"/>
      <c r="N12" s="294"/>
      <c r="O12" s="294"/>
      <c r="P12" s="294"/>
      <c r="Q12" s="294"/>
      <c r="R12" s="294"/>
      <c r="S12" s="294"/>
      <c r="T12" s="294"/>
      <c r="U12" s="294"/>
      <c r="V12" s="294"/>
      <c r="W12" s="294"/>
      <c r="X12" s="294"/>
      <c r="Y12" s="294"/>
      <c r="Z12" s="294"/>
      <c r="AA12" s="294"/>
    </row>
    <row r="13" ht="17.25" spans="1:27">
      <c r="A13" s="294"/>
      <c r="B13" s="294"/>
      <c r="C13" s="727">
        <v>3</v>
      </c>
      <c r="D13" s="728" t="s">
        <v>1978</v>
      </c>
      <c r="E13" s="732" t="s">
        <v>1979</v>
      </c>
      <c r="F13" s="505" t="s">
        <v>1980</v>
      </c>
      <c r="G13" s="505" t="s">
        <v>1981</v>
      </c>
      <c r="H13" s="505" t="s">
        <v>1982</v>
      </c>
      <c r="I13" s="505" t="s">
        <v>1983</v>
      </c>
      <c r="J13" s="735" t="s">
        <v>1984</v>
      </c>
      <c r="K13" s="60"/>
      <c r="L13" s="64"/>
      <c r="M13" s="294"/>
      <c r="N13" s="294"/>
      <c r="O13" s="294"/>
      <c r="P13" s="294"/>
      <c r="Q13" s="294"/>
      <c r="R13" s="294"/>
      <c r="S13" s="294"/>
      <c r="T13" s="294"/>
      <c r="U13" s="294"/>
      <c r="V13" s="294"/>
      <c r="W13" s="294"/>
      <c r="X13" s="294"/>
      <c r="Y13" s="294"/>
      <c r="Z13" s="294"/>
      <c r="AA13" s="294"/>
    </row>
    <row r="14" ht="33" spans="1:27">
      <c r="A14" s="294"/>
      <c r="B14" s="294"/>
      <c r="C14" s="9"/>
      <c r="D14" s="9"/>
      <c r="E14" s="9"/>
      <c r="F14" s="505" t="s">
        <v>1985</v>
      </c>
      <c r="G14" s="505" t="s">
        <v>1986</v>
      </c>
      <c r="H14" s="505" t="s">
        <v>1987</v>
      </c>
      <c r="I14" s="505" t="s">
        <v>1988</v>
      </c>
      <c r="J14" s="735" t="s">
        <v>1989</v>
      </c>
      <c r="K14" s="60"/>
      <c r="L14" s="64"/>
      <c r="M14" s="294"/>
      <c r="N14" s="294"/>
      <c r="O14" s="294"/>
      <c r="P14" s="294"/>
      <c r="Q14" s="294"/>
      <c r="R14" s="294"/>
      <c r="S14" s="294"/>
      <c r="T14" s="294"/>
      <c r="U14" s="294"/>
      <c r="V14" s="294"/>
      <c r="W14" s="294"/>
      <c r="X14" s="294"/>
      <c r="Y14" s="294"/>
      <c r="Z14" s="294"/>
      <c r="AA14" s="294"/>
    </row>
    <row r="15" ht="33" spans="1:27">
      <c r="A15" s="294"/>
      <c r="B15" s="294"/>
      <c r="C15" s="10"/>
      <c r="D15" s="10"/>
      <c r="E15" s="10"/>
      <c r="F15" s="505" t="s">
        <v>1990</v>
      </c>
      <c r="G15" s="505" t="s">
        <v>1991</v>
      </c>
      <c r="H15" s="505" t="s">
        <v>1992</v>
      </c>
      <c r="I15" s="505" t="s">
        <v>1993</v>
      </c>
      <c r="J15" s="735" t="s">
        <v>1994</v>
      </c>
      <c r="K15" s="60"/>
      <c r="L15" s="64"/>
      <c r="M15" s="294"/>
      <c r="N15" s="294"/>
      <c r="O15" s="294"/>
      <c r="P15" s="294"/>
      <c r="Q15" s="294"/>
      <c r="R15" s="294"/>
      <c r="S15" s="294"/>
      <c r="T15" s="294"/>
      <c r="U15" s="294"/>
      <c r="V15" s="294"/>
      <c r="W15" s="294"/>
      <c r="X15" s="294"/>
      <c r="Y15" s="294"/>
      <c r="Z15" s="294"/>
      <c r="AA15" s="294"/>
    </row>
    <row r="16" ht="20.25" spans="1:27">
      <c r="A16" s="294"/>
      <c r="B16" s="294"/>
      <c r="C16" s="502"/>
      <c r="D16" s="370"/>
      <c r="E16" s="46"/>
      <c r="F16" s="45"/>
      <c r="G16" s="45"/>
      <c r="H16" s="45"/>
      <c r="I16" s="45"/>
      <c r="J16" s="52"/>
      <c r="K16" s="60"/>
      <c r="L16" s="64"/>
      <c r="M16" s="294"/>
      <c r="N16" s="294"/>
      <c r="O16" s="294"/>
      <c r="P16" s="294"/>
      <c r="Q16" s="294"/>
      <c r="R16" s="294"/>
      <c r="S16" s="294"/>
      <c r="T16" s="294"/>
      <c r="U16" s="294"/>
      <c r="V16" s="294"/>
      <c r="W16" s="294"/>
      <c r="X16" s="294"/>
      <c r="Y16" s="294"/>
      <c r="Z16" s="294"/>
      <c r="AA16" s="294"/>
    </row>
    <row r="17" ht="24.75" customHeight="1" spans="1:27">
      <c r="A17" s="294"/>
      <c r="B17" s="294"/>
      <c r="C17" s="727">
        <v>4</v>
      </c>
      <c r="D17" s="728" t="s">
        <v>1995</v>
      </c>
      <c r="E17" s="732" t="s">
        <v>1996</v>
      </c>
      <c r="F17" s="505" t="s">
        <v>1997</v>
      </c>
      <c r="G17" s="505" t="s">
        <v>1998</v>
      </c>
      <c r="H17" s="505" t="s">
        <v>1999</v>
      </c>
      <c r="I17" s="505" t="s">
        <v>2000</v>
      </c>
      <c r="J17" s="735" t="s">
        <v>2001</v>
      </c>
      <c r="K17" s="60"/>
      <c r="L17" s="64"/>
      <c r="M17" s="294"/>
      <c r="N17" s="294"/>
      <c r="O17" s="294"/>
      <c r="P17" s="294"/>
      <c r="Q17" s="294"/>
      <c r="R17" s="294"/>
      <c r="S17" s="294"/>
      <c r="T17" s="294"/>
      <c r="U17" s="294"/>
      <c r="V17" s="294"/>
      <c r="W17" s="294"/>
      <c r="X17" s="294"/>
      <c r="Y17" s="294"/>
      <c r="Z17" s="294"/>
      <c r="AA17" s="294"/>
    </row>
    <row r="18" ht="30" customHeight="1" spans="1:27">
      <c r="A18" s="294"/>
      <c r="B18" s="294"/>
      <c r="C18" s="9"/>
      <c r="D18" s="9"/>
      <c r="E18" s="9"/>
      <c r="F18" s="505" t="s">
        <v>2002</v>
      </c>
      <c r="G18" s="505" t="s">
        <v>2003</v>
      </c>
      <c r="H18" s="505" t="s">
        <v>2004</v>
      </c>
      <c r="I18" s="505" t="s">
        <v>2005</v>
      </c>
      <c r="J18" s="735" t="s">
        <v>2006</v>
      </c>
      <c r="K18" s="60"/>
      <c r="L18" s="64"/>
      <c r="M18" s="294"/>
      <c r="N18" s="294"/>
      <c r="O18" s="294"/>
      <c r="P18" s="294"/>
      <c r="Q18" s="294"/>
      <c r="R18" s="294"/>
      <c r="S18" s="294"/>
      <c r="T18" s="294"/>
      <c r="U18" s="294"/>
      <c r="V18" s="294"/>
      <c r="W18" s="294"/>
      <c r="X18" s="294"/>
      <c r="Y18" s="294"/>
      <c r="Z18" s="294"/>
      <c r="AA18" s="294"/>
    </row>
    <row r="19" ht="32.25" customHeight="1" spans="1:27">
      <c r="A19" s="294"/>
      <c r="B19" s="294"/>
      <c r="C19" s="10"/>
      <c r="D19" s="10"/>
      <c r="E19" s="10"/>
      <c r="F19" s="505" t="s">
        <v>2007</v>
      </c>
      <c r="G19" s="505" t="s">
        <v>2008</v>
      </c>
      <c r="H19" s="505" t="s">
        <v>2009</v>
      </c>
      <c r="I19" s="505" t="s">
        <v>2010</v>
      </c>
      <c r="J19" s="735" t="s">
        <v>2011</v>
      </c>
      <c r="K19" s="60"/>
      <c r="L19" s="64"/>
      <c r="M19" s="294"/>
      <c r="N19" s="294"/>
      <c r="O19" s="294"/>
      <c r="P19" s="294"/>
      <c r="Q19" s="294"/>
      <c r="R19" s="294"/>
      <c r="S19" s="294"/>
      <c r="T19" s="294"/>
      <c r="U19" s="294"/>
      <c r="V19" s="294"/>
      <c r="W19" s="294"/>
      <c r="X19" s="294"/>
      <c r="Y19" s="294"/>
      <c r="Z19" s="294"/>
      <c r="AA19" s="294"/>
    </row>
    <row r="20" ht="17.25" spans="1:27">
      <c r="A20" s="294"/>
      <c r="B20" s="294"/>
      <c r="C20" s="294"/>
      <c r="D20" s="400"/>
      <c r="E20" s="400"/>
      <c r="F20" s="400"/>
      <c r="G20" s="400"/>
      <c r="H20" s="400"/>
      <c r="I20" s="400"/>
      <c r="J20" s="400"/>
      <c r="K20" s="294"/>
      <c r="L20" s="294"/>
      <c r="M20" s="294"/>
      <c r="N20" s="294"/>
      <c r="O20" s="294"/>
      <c r="P20" s="294"/>
      <c r="Q20" s="294"/>
      <c r="R20" s="294"/>
      <c r="S20" s="294"/>
      <c r="T20" s="294"/>
      <c r="U20" s="294"/>
      <c r="V20" s="294"/>
      <c r="W20" s="294"/>
      <c r="X20" s="294"/>
      <c r="Y20" s="294"/>
      <c r="Z20" s="294"/>
      <c r="AA20" s="294"/>
    </row>
    <row r="21" ht="14.25" spans="1:27">
      <c r="A21" s="294"/>
      <c r="B21" s="294"/>
      <c r="C21" s="294"/>
      <c r="D21" s="294"/>
      <c r="E21" s="294"/>
      <c r="F21" s="294"/>
      <c r="G21" s="294"/>
      <c r="H21" s="294"/>
      <c r="I21" s="294"/>
      <c r="J21" s="294"/>
      <c r="K21" s="294"/>
      <c r="L21" s="294"/>
      <c r="M21" s="294"/>
      <c r="N21" s="294"/>
      <c r="O21" s="294"/>
      <c r="P21" s="294"/>
      <c r="Q21" s="294"/>
      <c r="R21" s="294"/>
      <c r="S21" s="294"/>
      <c r="T21" s="294"/>
      <c r="U21" s="294"/>
      <c r="V21" s="294"/>
      <c r="W21" s="294"/>
      <c r="X21" s="294"/>
      <c r="Y21" s="294"/>
      <c r="Z21" s="294"/>
      <c r="AA21" s="294"/>
    </row>
    <row r="22" ht="14.25" spans="1:27">
      <c r="A22" s="294"/>
      <c r="B22" s="294"/>
      <c r="C22" s="294"/>
      <c r="D22" s="294"/>
      <c r="E22" s="294"/>
      <c r="F22" s="434"/>
      <c r="G22" s="294"/>
      <c r="H22" s="294"/>
      <c r="I22" s="294"/>
      <c r="J22" s="294"/>
      <c r="K22" s="294"/>
      <c r="L22" s="294"/>
      <c r="M22" s="294"/>
      <c r="N22" s="294"/>
      <c r="O22" s="294"/>
      <c r="P22" s="294"/>
      <c r="Q22" s="294"/>
      <c r="R22" s="294"/>
      <c r="S22" s="294"/>
      <c r="T22" s="294"/>
      <c r="U22" s="294"/>
      <c r="V22" s="294"/>
      <c r="W22" s="294"/>
      <c r="X22" s="294"/>
      <c r="Y22" s="294"/>
      <c r="Z22" s="294"/>
      <c r="AA22" s="294"/>
    </row>
    <row r="23" ht="14.25" spans="1:27">
      <c r="A23" s="294"/>
      <c r="B23" s="294"/>
      <c r="C23" s="294"/>
      <c r="D23" s="294"/>
      <c r="E23" s="294"/>
      <c r="G23" s="294"/>
      <c r="H23" s="294"/>
      <c r="I23" s="294"/>
      <c r="J23" s="294"/>
      <c r="K23" s="294"/>
      <c r="L23" s="294"/>
      <c r="M23" s="294"/>
      <c r="N23" s="294"/>
      <c r="O23" s="294"/>
      <c r="P23" s="294"/>
      <c r="Q23" s="294"/>
      <c r="R23" s="294"/>
      <c r="S23" s="294"/>
      <c r="T23" s="294"/>
      <c r="U23" s="294"/>
      <c r="V23" s="294"/>
      <c r="W23" s="294"/>
      <c r="X23" s="294"/>
      <c r="Y23" s="294"/>
      <c r="Z23" s="294"/>
      <c r="AA23" s="294"/>
    </row>
    <row r="24" ht="14.25" spans="1:27">
      <c r="A24" s="294"/>
      <c r="B24" s="294"/>
      <c r="C24" s="294"/>
      <c r="D24" s="294"/>
      <c r="E24" s="294"/>
      <c r="G24" s="294"/>
      <c r="H24" s="294"/>
      <c r="I24" s="294"/>
      <c r="J24" s="294"/>
      <c r="K24" s="294"/>
      <c r="L24" s="294"/>
      <c r="M24" s="294"/>
      <c r="N24" s="294"/>
      <c r="O24" s="294"/>
      <c r="P24" s="294"/>
      <c r="Q24" s="294"/>
      <c r="R24" s="294"/>
      <c r="S24" s="294"/>
      <c r="T24" s="294"/>
      <c r="U24" s="294"/>
      <c r="V24" s="294"/>
      <c r="W24" s="294"/>
      <c r="X24" s="294"/>
      <c r="Y24" s="294"/>
      <c r="Z24" s="294"/>
      <c r="AA24" s="294"/>
    </row>
    <row r="25" ht="14.25" spans="1:27">
      <c r="A25" s="294"/>
      <c r="B25" s="294"/>
      <c r="C25" s="294"/>
      <c r="D25" s="294"/>
      <c r="E25" s="294"/>
      <c r="F25" s="294"/>
      <c r="G25" s="294"/>
      <c r="H25" s="294"/>
      <c r="I25" s="294"/>
      <c r="J25" s="294"/>
      <c r="K25" s="294"/>
      <c r="L25" s="294"/>
      <c r="M25" s="294"/>
      <c r="N25" s="294"/>
      <c r="O25" s="294"/>
      <c r="P25" s="294"/>
      <c r="Q25" s="294"/>
      <c r="R25" s="294"/>
      <c r="S25" s="294"/>
      <c r="T25" s="294"/>
      <c r="U25" s="294"/>
      <c r="V25" s="294"/>
      <c r="W25" s="294"/>
      <c r="X25" s="294"/>
      <c r="Y25" s="294"/>
      <c r="Z25" s="294"/>
      <c r="AA25" s="294"/>
    </row>
    <row r="26" ht="14.25" spans="1:27">
      <c r="A26" s="294"/>
      <c r="B26" s="294"/>
      <c r="C26" s="294"/>
      <c r="D26" s="294"/>
      <c r="E26" s="294"/>
      <c r="F26" s="294"/>
      <c r="G26" s="294"/>
      <c r="H26" s="294"/>
      <c r="I26" s="294"/>
      <c r="J26" s="294"/>
      <c r="K26" s="294"/>
      <c r="L26" s="294"/>
      <c r="M26" s="294"/>
      <c r="N26" s="294"/>
      <c r="O26" s="294"/>
      <c r="P26" s="294"/>
      <c r="Q26" s="294"/>
      <c r="R26" s="294"/>
      <c r="S26" s="294"/>
      <c r="T26" s="294"/>
      <c r="U26" s="294"/>
      <c r="V26" s="294"/>
      <c r="W26" s="294"/>
      <c r="X26" s="294"/>
      <c r="Y26" s="294"/>
      <c r="Z26" s="294"/>
      <c r="AA26" s="294"/>
    </row>
    <row r="27" ht="14.25" spans="1:27">
      <c r="A27" s="294"/>
      <c r="B27" s="294"/>
      <c r="C27" s="294"/>
      <c r="D27" s="294"/>
      <c r="E27" s="294"/>
      <c r="F27" s="294"/>
      <c r="G27" s="294"/>
      <c r="H27" s="294"/>
      <c r="I27" s="294"/>
      <c r="J27" s="294"/>
      <c r="K27" s="294"/>
      <c r="L27" s="294"/>
      <c r="M27" s="294"/>
      <c r="N27" s="294"/>
      <c r="O27" s="294"/>
      <c r="P27" s="294"/>
      <c r="Q27" s="294"/>
      <c r="R27" s="294"/>
      <c r="S27" s="294"/>
      <c r="T27" s="294"/>
      <c r="U27" s="294"/>
      <c r="V27" s="294"/>
      <c r="W27" s="294"/>
      <c r="X27" s="294"/>
      <c r="Y27" s="294"/>
      <c r="Z27" s="294"/>
      <c r="AA27" s="294"/>
    </row>
    <row r="28" ht="14.25" spans="1:27">
      <c r="A28" s="294"/>
      <c r="B28" s="294"/>
      <c r="C28" s="294"/>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row>
    <row r="29" ht="14.25" spans="1:27">
      <c r="A29" s="294"/>
      <c r="B29" s="294"/>
      <c r="C29" s="294"/>
      <c r="D29" s="294"/>
      <c r="E29" s="294"/>
      <c r="F29" s="294"/>
      <c r="G29" s="294"/>
      <c r="H29" s="294"/>
      <c r="I29" s="294"/>
      <c r="J29" s="294"/>
      <c r="K29" s="294"/>
      <c r="L29" s="294"/>
      <c r="M29" s="294"/>
      <c r="N29" s="294"/>
      <c r="O29" s="294"/>
      <c r="P29" s="294"/>
      <c r="Q29" s="294"/>
      <c r="R29" s="294"/>
      <c r="S29" s="294"/>
      <c r="T29" s="294"/>
      <c r="U29" s="294"/>
      <c r="V29" s="294"/>
      <c r="W29" s="294"/>
      <c r="X29" s="294"/>
      <c r="Y29" s="294"/>
      <c r="Z29" s="294"/>
      <c r="AA29" s="294"/>
    </row>
    <row r="30" ht="14.25" spans="1:27">
      <c r="A30" s="294"/>
      <c r="B30" s="294"/>
      <c r="C30" s="294"/>
      <c r="D30" s="294"/>
      <c r="E30" s="294"/>
      <c r="F30" s="294"/>
      <c r="G30" s="294"/>
      <c r="H30" s="294"/>
      <c r="I30" s="294"/>
      <c r="J30" s="294"/>
      <c r="K30" s="294"/>
      <c r="L30" s="294"/>
      <c r="M30" s="294"/>
      <c r="N30" s="294"/>
      <c r="O30" s="294"/>
      <c r="P30" s="294"/>
      <c r="Q30" s="294"/>
      <c r="R30" s="294"/>
      <c r="S30" s="294"/>
      <c r="T30" s="294"/>
      <c r="U30" s="294"/>
      <c r="V30" s="294"/>
      <c r="W30" s="294"/>
      <c r="X30" s="294"/>
      <c r="Y30" s="294"/>
      <c r="Z30" s="294"/>
      <c r="AA30" s="294"/>
    </row>
    <row r="31" ht="14.25" spans="1:27">
      <c r="A31" s="294"/>
      <c r="B31" s="294"/>
      <c r="C31" s="294"/>
      <c r="D31" s="294"/>
      <c r="E31" s="294"/>
      <c r="F31" s="294"/>
      <c r="G31" s="294"/>
      <c r="H31" s="294"/>
      <c r="I31" s="294"/>
      <c r="J31" s="294"/>
      <c r="K31" s="294"/>
      <c r="L31" s="294"/>
      <c r="M31" s="294"/>
      <c r="N31" s="294"/>
      <c r="O31" s="294"/>
      <c r="P31" s="294"/>
      <c r="Q31" s="294"/>
      <c r="R31" s="294"/>
      <c r="S31" s="294"/>
      <c r="T31" s="294"/>
      <c r="U31" s="294"/>
      <c r="V31" s="294"/>
      <c r="W31" s="294"/>
      <c r="X31" s="294"/>
      <c r="Y31" s="294"/>
      <c r="Z31" s="294"/>
      <c r="AA31" s="294"/>
    </row>
    <row r="32" ht="14.25" spans="1:27">
      <c r="A32" s="294"/>
      <c r="B32" s="294"/>
      <c r="C32" s="294"/>
      <c r="D32" s="294"/>
      <c r="E32" s="294"/>
      <c r="F32" s="294"/>
      <c r="G32" s="294"/>
      <c r="H32" s="294"/>
      <c r="I32" s="294"/>
      <c r="J32" s="294"/>
      <c r="K32" s="294"/>
      <c r="L32" s="294"/>
      <c r="M32" s="294"/>
      <c r="N32" s="294"/>
      <c r="O32" s="294"/>
      <c r="P32" s="294"/>
      <c r="Q32" s="294"/>
      <c r="R32" s="294"/>
      <c r="S32" s="294"/>
      <c r="T32" s="294"/>
      <c r="U32" s="294"/>
      <c r="V32" s="294"/>
      <c r="W32" s="294"/>
      <c r="X32" s="294"/>
      <c r="Y32" s="294"/>
      <c r="Z32" s="294"/>
      <c r="AA32" s="294"/>
    </row>
    <row r="33" ht="14.25" spans="1:27">
      <c r="A33" s="294"/>
      <c r="B33" s="294"/>
      <c r="C33" s="294"/>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row>
    <row r="34" ht="14.25" spans="1:27">
      <c r="A34" s="294"/>
      <c r="B34" s="294"/>
      <c r="C34" s="294"/>
      <c r="D34" s="294"/>
      <c r="E34" s="294"/>
      <c r="F34" s="294"/>
      <c r="G34" s="294"/>
      <c r="H34" s="294"/>
      <c r="I34" s="294"/>
      <c r="J34" s="294"/>
      <c r="K34" s="294"/>
      <c r="L34" s="294"/>
      <c r="M34" s="294"/>
      <c r="N34" s="294"/>
      <c r="O34" s="294"/>
      <c r="P34" s="294"/>
      <c r="Q34" s="294"/>
      <c r="R34" s="294"/>
      <c r="S34" s="294"/>
      <c r="T34" s="294"/>
      <c r="U34" s="294"/>
      <c r="V34" s="294"/>
      <c r="W34" s="294"/>
      <c r="X34" s="294"/>
      <c r="Y34" s="294"/>
      <c r="Z34" s="294"/>
      <c r="AA34" s="294"/>
    </row>
    <row r="35" ht="14.25" spans="1:27">
      <c r="A35" s="294"/>
      <c r="B35" s="294"/>
      <c r="C35" s="294"/>
      <c r="D35" s="294"/>
      <c r="E35" s="294"/>
      <c r="F35" s="294"/>
      <c r="G35" s="294"/>
      <c r="H35" s="294"/>
      <c r="I35" s="294"/>
      <c r="J35" s="294"/>
      <c r="K35" s="294"/>
      <c r="L35" s="294"/>
      <c r="M35" s="294"/>
      <c r="N35" s="294"/>
      <c r="O35" s="294"/>
      <c r="P35" s="294"/>
      <c r="Q35" s="294"/>
      <c r="R35" s="294"/>
      <c r="S35" s="294"/>
      <c r="T35" s="294"/>
      <c r="U35" s="294"/>
      <c r="V35" s="294"/>
      <c r="W35" s="294"/>
      <c r="X35" s="294"/>
      <c r="Y35" s="294"/>
      <c r="Z35" s="294"/>
      <c r="AA35" s="294"/>
    </row>
    <row r="36" ht="14.25" spans="1:27">
      <c r="A36" s="294"/>
      <c r="B36" s="294"/>
      <c r="C36" s="294"/>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row>
    <row r="37" ht="14.25" spans="1:27">
      <c r="A37" s="294"/>
      <c r="B37" s="294"/>
      <c r="C37" s="294"/>
      <c r="D37" s="294"/>
      <c r="E37" s="294"/>
      <c r="F37" s="294"/>
      <c r="G37" s="294"/>
      <c r="H37" s="294"/>
      <c r="I37" s="294"/>
      <c r="J37" s="294"/>
      <c r="K37" s="294"/>
      <c r="L37" s="294"/>
      <c r="M37" s="294"/>
      <c r="N37" s="294"/>
      <c r="O37" s="294"/>
      <c r="P37" s="294"/>
      <c r="Q37" s="294"/>
      <c r="R37" s="294"/>
      <c r="S37" s="294"/>
      <c r="T37" s="294"/>
      <c r="U37" s="294"/>
      <c r="V37" s="294"/>
      <c r="W37" s="294"/>
      <c r="X37" s="294"/>
      <c r="Y37" s="294"/>
      <c r="Z37" s="294"/>
      <c r="AA37" s="294"/>
    </row>
    <row r="38" ht="14.25" spans="1:27">
      <c r="A38" s="294"/>
      <c r="B38" s="294"/>
      <c r="C38" s="294"/>
      <c r="D38" s="294"/>
      <c r="E38" s="294"/>
      <c r="F38" s="294"/>
      <c r="G38" s="294"/>
      <c r="H38" s="294"/>
      <c r="I38" s="294"/>
      <c r="J38" s="294"/>
      <c r="K38" s="294"/>
      <c r="L38" s="294"/>
      <c r="M38" s="294"/>
      <c r="N38" s="294"/>
      <c r="O38" s="294"/>
      <c r="P38" s="294"/>
      <c r="Q38" s="294"/>
      <c r="R38" s="294"/>
      <c r="S38" s="294"/>
      <c r="T38" s="294"/>
      <c r="U38" s="294"/>
      <c r="V38" s="294"/>
      <c r="W38" s="294"/>
      <c r="X38" s="294"/>
      <c r="Y38" s="294"/>
      <c r="Z38" s="294"/>
      <c r="AA38" s="294"/>
    </row>
    <row r="39" ht="14.25" spans="1:27">
      <c r="A39" s="294"/>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c r="Z39" s="294"/>
      <c r="AA39" s="294"/>
    </row>
    <row r="40" ht="14.25" spans="1:27">
      <c r="A40" s="294"/>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c r="Z40" s="294"/>
      <c r="AA40" s="294"/>
    </row>
    <row r="41" ht="14.25" spans="1:27">
      <c r="A41" s="294"/>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row>
    <row r="42" ht="14.25" spans="1:27">
      <c r="A42" s="294"/>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row>
    <row r="43" ht="14.25" spans="1:27">
      <c r="A43" s="294"/>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row>
    <row r="44" ht="14.25" spans="1:27">
      <c r="A44" s="294"/>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row>
    <row r="45" ht="14.25" spans="1:27">
      <c r="A45" s="294"/>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c r="AA45" s="294"/>
    </row>
    <row r="46" ht="14.25" spans="1:27">
      <c r="A46" s="294"/>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c r="AA46" s="294"/>
    </row>
    <row r="47" ht="14.25" spans="1:27">
      <c r="A47" s="294"/>
      <c r="B47" s="294"/>
      <c r="C47" s="294"/>
      <c r="D47" s="294"/>
      <c r="E47" s="294"/>
      <c r="F47" s="294"/>
      <c r="G47" s="294"/>
      <c r="H47" s="294"/>
      <c r="I47" s="294"/>
      <c r="J47" s="294"/>
      <c r="K47" s="294"/>
      <c r="L47" s="294"/>
      <c r="M47" s="294"/>
      <c r="N47" s="294"/>
      <c r="O47" s="294"/>
      <c r="P47" s="294"/>
      <c r="Q47" s="294"/>
      <c r="R47" s="294"/>
      <c r="S47" s="294"/>
      <c r="T47" s="294"/>
      <c r="U47" s="294"/>
      <c r="V47" s="294"/>
      <c r="W47" s="294"/>
      <c r="X47" s="294"/>
      <c r="Y47" s="294"/>
      <c r="Z47" s="294"/>
      <c r="AA47" s="294"/>
    </row>
    <row r="48" ht="14.25" spans="1:27">
      <c r="A48" s="294"/>
      <c r="B48" s="294"/>
      <c r="C48" s="294"/>
      <c r="D48" s="294"/>
      <c r="E48" s="294"/>
      <c r="F48" s="294"/>
      <c r="G48" s="294"/>
      <c r="H48" s="294"/>
      <c r="I48" s="294"/>
      <c r="J48" s="294"/>
      <c r="K48" s="294"/>
      <c r="L48" s="294"/>
      <c r="M48" s="294"/>
      <c r="N48" s="294"/>
      <c r="O48" s="294"/>
      <c r="P48" s="294"/>
      <c r="Q48" s="294"/>
      <c r="R48" s="294"/>
      <c r="S48" s="294"/>
      <c r="T48" s="294"/>
      <c r="U48" s="294"/>
      <c r="V48" s="294"/>
      <c r="W48" s="294"/>
      <c r="X48" s="294"/>
      <c r="Y48" s="294"/>
      <c r="Z48" s="294"/>
      <c r="AA48" s="294"/>
    </row>
    <row r="49" ht="14.25" spans="1:27">
      <c r="A49" s="294"/>
      <c r="B49" s="294"/>
      <c r="C49" s="294"/>
      <c r="D49" s="294"/>
      <c r="E49" s="294"/>
      <c r="F49" s="294"/>
      <c r="G49" s="294"/>
      <c r="H49" s="294"/>
      <c r="I49" s="294"/>
      <c r="J49" s="294"/>
      <c r="K49" s="294"/>
      <c r="L49" s="294"/>
      <c r="M49" s="294"/>
      <c r="N49" s="294"/>
      <c r="O49" s="294"/>
      <c r="P49" s="294"/>
      <c r="Q49" s="294"/>
      <c r="R49" s="294"/>
      <c r="S49" s="294"/>
      <c r="T49" s="294"/>
      <c r="U49" s="294"/>
      <c r="V49" s="294"/>
      <c r="W49" s="294"/>
      <c r="X49" s="294"/>
      <c r="Y49" s="294"/>
      <c r="Z49" s="294"/>
      <c r="AA49" s="294"/>
    </row>
    <row r="50" ht="14.25" spans="1:27">
      <c r="A50" s="294"/>
      <c r="B50" s="294"/>
      <c r="C50" s="294"/>
      <c r="D50" s="294"/>
      <c r="E50" s="294"/>
      <c r="F50" s="294"/>
      <c r="G50" s="294"/>
      <c r="H50" s="294"/>
      <c r="I50" s="294"/>
      <c r="J50" s="294"/>
      <c r="K50" s="294"/>
      <c r="L50" s="294"/>
      <c r="M50" s="294"/>
      <c r="N50" s="294"/>
      <c r="O50" s="294"/>
      <c r="P50" s="294"/>
      <c r="Q50" s="294"/>
      <c r="R50" s="294"/>
      <c r="S50" s="294"/>
      <c r="T50" s="294"/>
      <c r="U50" s="294"/>
      <c r="V50" s="294"/>
      <c r="W50" s="294"/>
      <c r="X50" s="294"/>
      <c r="Y50" s="294"/>
      <c r="Z50" s="294"/>
      <c r="AA50" s="294"/>
    </row>
    <row r="51" ht="14.25" spans="1:27">
      <c r="A51" s="294"/>
      <c r="B51" s="294"/>
      <c r="C51" s="294"/>
      <c r="D51" s="294"/>
      <c r="E51" s="294"/>
      <c r="F51" s="294"/>
      <c r="G51" s="294"/>
      <c r="H51" s="294"/>
      <c r="I51" s="294"/>
      <c r="J51" s="294"/>
      <c r="K51" s="294"/>
      <c r="L51" s="294"/>
      <c r="M51" s="294"/>
      <c r="N51" s="294"/>
      <c r="O51" s="294"/>
      <c r="P51" s="294"/>
      <c r="Q51" s="294"/>
      <c r="R51" s="294"/>
      <c r="S51" s="294"/>
      <c r="T51" s="294"/>
      <c r="U51" s="294"/>
      <c r="V51" s="294"/>
      <c r="W51" s="294"/>
      <c r="X51" s="294"/>
      <c r="Y51" s="294"/>
      <c r="Z51" s="294"/>
      <c r="AA51" s="294"/>
    </row>
    <row r="52" ht="14.25" spans="1:27">
      <c r="A52" s="294"/>
      <c r="B52" s="294"/>
      <c r="C52" s="294"/>
      <c r="D52" s="294"/>
      <c r="E52" s="294"/>
      <c r="F52" s="294"/>
      <c r="G52" s="294"/>
      <c r="H52" s="294"/>
      <c r="I52" s="294"/>
      <c r="J52" s="294"/>
      <c r="K52" s="294"/>
      <c r="L52" s="294"/>
      <c r="M52" s="294"/>
      <c r="N52" s="294"/>
      <c r="O52" s="294"/>
      <c r="P52" s="294"/>
      <c r="Q52" s="294"/>
      <c r="R52" s="294"/>
      <c r="S52" s="294"/>
      <c r="T52" s="294"/>
      <c r="U52" s="294"/>
      <c r="V52" s="294"/>
      <c r="W52" s="294"/>
      <c r="X52" s="294"/>
      <c r="Y52" s="294"/>
      <c r="Z52" s="294"/>
      <c r="AA52" s="294"/>
    </row>
    <row r="53" ht="14.25" spans="1:27">
      <c r="A53" s="294"/>
      <c r="B53" s="294"/>
      <c r="C53" s="294"/>
      <c r="D53" s="294"/>
      <c r="E53" s="294"/>
      <c r="F53" s="294"/>
      <c r="G53" s="294"/>
      <c r="H53" s="294"/>
      <c r="I53" s="294"/>
      <c r="J53" s="294"/>
      <c r="K53" s="294"/>
      <c r="L53" s="294"/>
      <c r="M53" s="294"/>
      <c r="N53" s="294"/>
      <c r="O53" s="294"/>
      <c r="P53" s="294"/>
      <c r="Q53" s="294"/>
      <c r="R53" s="294"/>
      <c r="S53" s="294"/>
      <c r="T53" s="294"/>
      <c r="U53" s="294"/>
      <c r="V53" s="294"/>
      <c r="W53" s="294"/>
      <c r="X53" s="294"/>
      <c r="Y53" s="294"/>
      <c r="Z53" s="294"/>
      <c r="AA53" s="294"/>
    </row>
    <row r="54" ht="14.25" spans="1:27">
      <c r="A54" s="294"/>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row>
    <row r="55" ht="14.25" spans="1:27">
      <c r="A55" s="294"/>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row>
    <row r="56" ht="14.25" spans="1:27">
      <c r="A56" s="294"/>
      <c r="B56" s="294"/>
      <c r="C56" s="294"/>
      <c r="D56" s="294"/>
      <c r="E56" s="294"/>
      <c r="F56" s="294"/>
      <c r="G56" s="294"/>
      <c r="H56" s="294"/>
      <c r="I56" s="294"/>
      <c r="J56" s="294"/>
      <c r="K56" s="294"/>
      <c r="L56" s="294"/>
      <c r="M56" s="294"/>
      <c r="N56" s="294"/>
      <c r="O56" s="294"/>
      <c r="P56" s="294"/>
      <c r="Q56" s="294"/>
      <c r="R56" s="294"/>
      <c r="S56" s="294"/>
      <c r="T56" s="294"/>
      <c r="U56" s="294"/>
      <c r="V56" s="294"/>
      <c r="W56" s="294"/>
      <c r="X56" s="294"/>
      <c r="Y56" s="294"/>
      <c r="Z56" s="294"/>
      <c r="AA56" s="294"/>
    </row>
    <row r="57" ht="14.25" spans="1:27">
      <c r="A57" s="294"/>
      <c r="B57" s="294"/>
      <c r="C57" s="294"/>
      <c r="D57" s="294"/>
      <c r="E57" s="294"/>
      <c r="F57" s="294"/>
      <c r="G57" s="294"/>
      <c r="H57" s="294"/>
      <c r="I57" s="294"/>
      <c r="J57" s="294"/>
      <c r="K57" s="294"/>
      <c r="L57" s="294"/>
      <c r="M57" s="294"/>
      <c r="N57" s="294"/>
      <c r="O57" s="294"/>
      <c r="P57" s="294"/>
      <c r="Q57" s="294"/>
      <c r="R57" s="294"/>
      <c r="S57" s="294"/>
      <c r="T57" s="294"/>
      <c r="U57" s="294"/>
      <c r="V57" s="294"/>
      <c r="W57" s="294"/>
      <c r="X57" s="294"/>
      <c r="Y57" s="294"/>
      <c r="Z57" s="294"/>
      <c r="AA57" s="294"/>
    </row>
    <row r="58" ht="14.25" spans="1:27">
      <c r="A58" s="294"/>
      <c r="B58" s="294"/>
      <c r="C58" s="294"/>
      <c r="D58" s="294"/>
      <c r="E58" s="294"/>
      <c r="F58" s="294"/>
      <c r="G58" s="294"/>
      <c r="H58" s="294"/>
      <c r="I58" s="294"/>
      <c r="J58" s="294"/>
      <c r="K58" s="294"/>
      <c r="L58" s="294"/>
      <c r="M58" s="294"/>
      <c r="N58" s="294"/>
      <c r="O58" s="294"/>
      <c r="P58" s="294"/>
      <c r="Q58" s="294"/>
      <c r="R58" s="294"/>
      <c r="S58" s="294"/>
      <c r="T58" s="294"/>
      <c r="U58" s="294"/>
      <c r="V58" s="294"/>
      <c r="W58" s="294"/>
      <c r="X58" s="294"/>
      <c r="Y58" s="294"/>
      <c r="Z58" s="294"/>
      <c r="AA58" s="294"/>
    </row>
    <row r="59" ht="14.25" spans="1:27">
      <c r="A59" s="294"/>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c r="Z59" s="294"/>
      <c r="AA59" s="294"/>
    </row>
    <row r="60" ht="14.25" spans="1:27">
      <c r="A60" s="294"/>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c r="Z60" s="294"/>
      <c r="AA60" s="294"/>
    </row>
    <row r="61" ht="14.25" spans="1:27">
      <c r="A61" s="294"/>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c r="Z61" s="294"/>
      <c r="AA61" s="294"/>
    </row>
    <row r="62" ht="14.25" spans="1:27">
      <c r="A62" s="294"/>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row>
    <row r="63" ht="14.25" spans="1:27">
      <c r="A63" s="294"/>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c r="Z63" s="294"/>
      <c r="AA63" s="294"/>
    </row>
    <row r="64" ht="14.25" spans="1:27">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c r="AA64" s="294"/>
    </row>
    <row r="65" ht="14.25" spans="1:27">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c r="AA65" s="294"/>
    </row>
    <row r="66" ht="14.25" spans="1:27">
      <c r="A66" s="294"/>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c r="AA66" s="294"/>
    </row>
    <row r="67" ht="14.25" spans="1:27">
      <c r="A67" s="294"/>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row>
    <row r="68" ht="14.25" spans="1:27">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row>
    <row r="69" ht="14.25" spans="1:27">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row>
    <row r="70" ht="14.25" spans="1:27">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row>
    <row r="71" ht="14.25" spans="1:27">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row>
    <row r="72" ht="14.25" spans="1:27">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row>
    <row r="73" ht="14.25" spans="1:27">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c r="AA73" s="294"/>
    </row>
    <row r="74" ht="14.25" spans="1:27">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row>
    <row r="75" ht="14.25" spans="1:27">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row>
    <row r="76" ht="14.25" spans="1:27">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row>
    <row r="77" ht="14.25" spans="1:27">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c r="AA77" s="294"/>
    </row>
    <row r="78" ht="14.25" spans="1:27">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c r="AA78" s="294"/>
    </row>
    <row r="79" ht="14.25" spans="1:27">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row>
    <row r="80" ht="14.25" spans="1:27">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c r="AA80" s="294"/>
    </row>
    <row r="81" ht="14.25" spans="1:27">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row>
    <row r="82" ht="14.25" spans="1:27">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c r="AA82" s="294"/>
    </row>
    <row r="83" ht="14.25" spans="1:27">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c r="AA83" s="294"/>
    </row>
    <row r="84" ht="14.25" spans="1:27">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row>
    <row r="85" ht="14.25" spans="1:27">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row>
    <row r="86" ht="14.25" spans="1:27">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c r="AA86" s="294"/>
    </row>
    <row r="87" ht="14.25" spans="1:27">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c r="AA87" s="294"/>
    </row>
    <row r="88" ht="14.25" spans="1:27">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row>
    <row r="89" ht="14.25" spans="1:27">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c r="AA89" s="294"/>
    </row>
    <row r="90" ht="14.25" spans="1:27">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c r="Z90" s="294"/>
      <c r="AA90" s="294"/>
    </row>
    <row r="91" ht="14.25" spans="1:27">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c r="AA91" s="294"/>
    </row>
    <row r="92" ht="14.25" spans="1:27">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c r="AA92" s="294"/>
    </row>
    <row r="93" ht="14.25" spans="1:27">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c r="AA93" s="294"/>
    </row>
    <row r="94" ht="14.25" spans="1:27">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c r="AA94" s="294"/>
    </row>
    <row r="95" ht="14.25" spans="1:27">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c r="AA95" s="294"/>
    </row>
    <row r="96" ht="14.25" spans="1:27">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c r="AA96" s="294"/>
    </row>
    <row r="97" ht="14.25" spans="1:27">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c r="Z97" s="294"/>
      <c r="AA97" s="294"/>
    </row>
    <row r="98" ht="14.25" spans="1:27">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c r="AA98" s="294"/>
    </row>
    <row r="99" ht="14.25" spans="1:27">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c r="AA99" s="294"/>
    </row>
    <row r="100" ht="14.25" spans="1:27">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c r="AA100" s="294"/>
    </row>
    <row r="101" ht="14.25" spans="1:27">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c r="AA101" s="294"/>
    </row>
    <row r="102" ht="14.25" spans="1:27">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c r="AA102" s="294"/>
    </row>
    <row r="103" ht="14.25" spans="1:27">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c r="AA103" s="294"/>
    </row>
    <row r="104" ht="14.25" spans="1:27">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c r="AA104" s="294"/>
    </row>
    <row r="105" ht="14.25" spans="1:27">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c r="AA105" s="294"/>
    </row>
    <row r="106" ht="14.25" spans="1:27">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c r="AA106" s="294"/>
    </row>
    <row r="107" ht="14.25" spans="1:27">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c r="AA107" s="294"/>
    </row>
    <row r="108" ht="14.25" spans="1:27">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c r="AA108" s="294"/>
    </row>
    <row r="109" ht="14.25" spans="1:27">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c r="AA109" s="294"/>
    </row>
    <row r="110" ht="14.25" spans="1:27">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c r="AA110" s="294"/>
    </row>
    <row r="111" ht="14.25" spans="1:27">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c r="AA111" s="294"/>
    </row>
    <row r="112" ht="14.25" spans="1:27">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c r="AA112" s="294"/>
    </row>
    <row r="113" ht="14.25" spans="1:27">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row>
    <row r="114" ht="14.25" spans="1:27">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row>
    <row r="115" ht="14.25" spans="1:27">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c r="AA115" s="294"/>
    </row>
    <row r="116" ht="14.25" spans="1:27">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row>
    <row r="117" ht="14.25" spans="1:27">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row>
    <row r="118" ht="14.25" spans="1:27">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row>
    <row r="119" ht="14.25" spans="1:27">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c r="AA119" s="294"/>
    </row>
    <row r="120" ht="14.25" spans="1:27">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c r="AA120" s="294"/>
    </row>
    <row r="121" ht="14.25" spans="1:27">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c r="AA121" s="294"/>
    </row>
    <row r="122" ht="14.25" spans="1:27">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c r="AA122" s="294"/>
    </row>
    <row r="123" ht="14.25" spans="1:27">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c r="AA123" s="294"/>
    </row>
    <row r="124" ht="14.25" spans="1:27">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row>
    <row r="125" ht="14.25" spans="1:27">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c r="AA125" s="294"/>
    </row>
    <row r="126" ht="14.25" spans="1:27">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c r="AA126" s="294"/>
    </row>
    <row r="127" ht="14.25" spans="1:27">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c r="AA127" s="294"/>
    </row>
    <row r="128" ht="14.25" spans="1:27">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c r="AA128" s="294"/>
    </row>
    <row r="129" ht="14.25" spans="1:27">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c r="AA129" s="294"/>
    </row>
    <row r="130" ht="14.25" spans="1:27">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c r="AA130" s="294"/>
    </row>
    <row r="131" ht="14.25" spans="1:27">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c r="AA131" s="294"/>
    </row>
    <row r="132" ht="14.25" spans="1:27">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c r="AA132" s="294"/>
    </row>
    <row r="133" ht="14.25" spans="1:27">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c r="AA133" s="294"/>
    </row>
    <row r="134" ht="14.25" spans="1:27">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c r="AA134" s="294"/>
    </row>
    <row r="135" ht="14.25" spans="1:27">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c r="AA135" s="294"/>
    </row>
    <row r="136" ht="14.25" spans="1:27">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row>
    <row r="137" ht="14.25" spans="1:27">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row>
    <row r="138" ht="14.25" spans="1:27">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c r="AA138" s="294"/>
    </row>
    <row r="139" ht="14.25" spans="1:27">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c r="AA139" s="294"/>
    </row>
    <row r="140" ht="14.25" spans="1:27">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c r="AA140" s="294"/>
    </row>
    <row r="141" ht="14.25" spans="1:27">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row>
    <row r="142" ht="14.25" spans="1:27">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c r="AA142" s="294"/>
    </row>
    <row r="143" ht="14.25" spans="1:27">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c r="AA143" s="294"/>
    </row>
    <row r="144" ht="14.25" spans="1:27">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row>
    <row r="145" ht="14.25" spans="1:27">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row>
    <row r="146" ht="14.25" spans="1:27">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row>
    <row r="147" ht="14.25" spans="1:27">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row>
    <row r="148" ht="14.25" spans="1:27">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c r="AA148" s="294"/>
    </row>
    <row r="149" ht="14.25" spans="1:27">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c r="AA149" s="294"/>
    </row>
    <row r="150" ht="14.25" spans="1:27">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c r="AA150" s="294"/>
    </row>
    <row r="151" ht="14.25" spans="1:27">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row>
    <row r="152" ht="14.25" spans="1:27">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row>
    <row r="153" ht="14.25" spans="1:27">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row>
    <row r="154" ht="14.25" spans="1:27">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row>
    <row r="155" ht="14.25" spans="1:27">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row>
    <row r="156" ht="14.25" spans="1:27">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row>
    <row r="157" ht="14.25" spans="1:27">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c r="AA157" s="294"/>
    </row>
    <row r="158" ht="14.25" spans="1:27">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row>
    <row r="159" ht="14.25" spans="1:27">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c r="AA159" s="294"/>
    </row>
    <row r="160" ht="14.25" spans="1:27">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c r="AA160" s="294"/>
    </row>
    <row r="161" ht="14.25" spans="1:27">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c r="AA161" s="294"/>
    </row>
    <row r="162" ht="14.25" spans="1:27">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c r="AA162" s="294"/>
    </row>
    <row r="163" ht="14.25" spans="1:27">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c r="AA163" s="294"/>
    </row>
    <row r="164" ht="14.25" spans="1:27">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c r="AA164" s="294"/>
    </row>
    <row r="165" ht="14.25" spans="1:27">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row>
    <row r="166" ht="14.25" spans="1:27">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c r="AA166" s="294"/>
    </row>
    <row r="167" ht="14.25" spans="1:27">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c r="AA167" s="294"/>
    </row>
    <row r="168" ht="14.25" spans="1:27">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c r="AA168" s="294"/>
    </row>
    <row r="169" ht="14.25" spans="1:27">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c r="AA169" s="294"/>
    </row>
    <row r="170" ht="14.25" spans="1:27">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c r="AA170" s="294"/>
    </row>
    <row r="171" ht="14.25" spans="1:27">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c r="AA171" s="294"/>
    </row>
    <row r="172" ht="14.25" spans="1:27">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c r="AA172" s="294"/>
    </row>
    <row r="173" ht="14.25" spans="1:27">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c r="AA173" s="294"/>
    </row>
    <row r="174" ht="14.25" spans="1:27">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c r="AA174" s="294"/>
    </row>
    <row r="175" ht="14.25" spans="1:27">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c r="AA175" s="294"/>
    </row>
    <row r="176" ht="14.25" spans="1:27">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row>
    <row r="177" ht="14.25" spans="1:27">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c r="AA177" s="294"/>
    </row>
    <row r="178" ht="14.25" spans="1:27">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c r="AA178" s="294"/>
    </row>
    <row r="179" ht="14.25" spans="1:27">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c r="AA179" s="294"/>
    </row>
    <row r="180" ht="14.25" spans="1:27">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c r="AA180" s="294"/>
    </row>
    <row r="181" ht="14.25" spans="1:27">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c r="AA181" s="294"/>
    </row>
    <row r="182" ht="14.25" spans="1:27">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c r="AA182" s="294"/>
    </row>
    <row r="183" ht="14.25" spans="1:27">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c r="AA183" s="294"/>
    </row>
    <row r="184" ht="14.25" spans="1:27">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c r="AA184" s="294"/>
    </row>
    <row r="185" ht="14.25" spans="1:27">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c r="AA185" s="294"/>
    </row>
    <row r="186" ht="14.25" spans="1:27">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c r="AA186" s="294"/>
    </row>
    <row r="187" ht="14.25" spans="1:27">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c r="AA187" s="294"/>
    </row>
    <row r="188" ht="14.25" spans="1:27">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c r="AA188" s="294"/>
    </row>
    <row r="189" ht="14.25" spans="1:27">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c r="AA189" s="294"/>
    </row>
    <row r="190" ht="14.25" spans="1:27">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c r="AA190" s="294"/>
    </row>
    <row r="191" ht="14.25" spans="1:27">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c r="AA191" s="294"/>
    </row>
    <row r="192" ht="14.25" spans="1:27">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c r="AA192" s="294"/>
    </row>
    <row r="193" ht="14.25" spans="1:27">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c r="AA193" s="294"/>
    </row>
    <row r="194" ht="14.25" spans="1:27">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row>
    <row r="195" ht="14.25" spans="1:27">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c r="AA195" s="294"/>
    </row>
    <row r="196" ht="14.25" spans="1:27">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c r="AA196" s="294"/>
    </row>
    <row r="197" ht="14.25" spans="1:27">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c r="AA197" s="294"/>
    </row>
    <row r="198" ht="14.25" spans="1:27">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c r="AA198" s="294"/>
    </row>
    <row r="199" ht="14.25" spans="1:27">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c r="AA199" s="294"/>
    </row>
    <row r="200" ht="14.25" spans="1:27">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row>
    <row r="201" ht="14.25" spans="1:27">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c r="AA201" s="294"/>
    </row>
    <row r="202" ht="14.25" spans="1:27">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c r="AA202" s="294"/>
    </row>
    <row r="203" ht="14.25" spans="1:27">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c r="AA203" s="294"/>
    </row>
    <row r="204" ht="14.25" spans="1:27">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c r="AA204" s="294"/>
    </row>
    <row r="205" ht="14.25" spans="1:27">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row>
    <row r="206" ht="14.25" spans="1:27">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row>
    <row r="207" ht="14.25" spans="1:27">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row>
    <row r="208" ht="14.25" spans="1:27">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row>
    <row r="209" ht="14.25" spans="1:27">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c r="AA209" s="294"/>
    </row>
    <row r="210" ht="14.25" spans="1:27">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row>
    <row r="211" ht="14.25" spans="1:27">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c r="AA211" s="294"/>
    </row>
    <row r="212" ht="14.25" spans="1:27">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row>
    <row r="213" ht="14.25" spans="1:27">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row>
    <row r="214" ht="14.25" spans="1:27">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row>
    <row r="215" ht="14.25" spans="1:27">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row>
    <row r="216" ht="14.25" spans="1:27">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row>
    <row r="217" ht="14.25" spans="1:27">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row>
    <row r="218" ht="14.25" spans="1:27">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row>
    <row r="219" ht="14.25" spans="1:27">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c r="AA219" s="294"/>
    </row>
    <row r="220" ht="14.25" spans="1:27">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c r="AA220" s="294"/>
    </row>
    <row r="221" ht="14.25" spans="1:27">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row>
    <row r="222" ht="14.25" spans="1:27">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row>
    <row r="223" ht="14.25" spans="1:27">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row>
    <row r="224" ht="14.25" spans="1:27">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row>
    <row r="225" ht="14.25" spans="1:27">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row>
    <row r="226" ht="14.25" spans="1:27">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row>
    <row r="227" ht="14.25" spans="1:27">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c r="AA227" s="294"/>
    </row>
    <row r="228" ht="14.25" spans="1:27">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row>
    <row r="229" ht="14.25" spans="1:27">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row>
    <row r="230" ht="14.25" spans="1:27">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row>
    <row r="231" ht="14.25" spans="1:27">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c r="AA231" s="294"/>
    </row>
    <row r="232" ht="14.25" spans="1:27">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c r="AA232" s="294"/>
    </row>
    <row r="233" ht="14.25" spans="1:27">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c r="AA233" s="294"/>
    </row>
    <row r="234" ht="14.25" spans="1:27">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c r="AA234" s="294"/>
    </row>
    <row r="235" ht="14.25" spans="1:27">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c r="AA235" s="294"/>
    </row>
    <row r="236" ht="14.25" spans="1:27">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c r="AA236" s="294"/>
    </row>
    <row r="237" ht="14.25" spans="1:27">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c r="AA237" s="294"/>
    </row>
    <row r="238" ht="14.25" spans="1:27">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c r="AA238" s="294"/>
    </row>
    <row r="239" ht="14.25" spans="1:27">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c r="AA239" s="294"/>
    </row>
    <row r="240" ht="14.25" spans="1:27">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c r="AA240" s="294"/>
    </row>
    <row r="241" ht="14.25" spans="1:27">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c r="AA241" s="294"/>
    </row>
    <row r="242" ht="14.25" spans="1:27">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c r="AA242" s="294"/>
    </row>
    <row r="243" ht="14.25" spans="1:27">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c r="AA243" s="294"/>
    </row>
    <row r="244" ht="14.25" spans="1:27">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c r="AA244" s="294"/>
    </row>
    <row r="245" ht="14.25" spans="1:27">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c r="AA245" s="294"/>
    </row>
    <row r="246" ht="14.25" spans="1:27">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c r="AA246" s="294"/>
    </row>
    <row r="247" ht="14.25" spans="1:27">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c r="AA247" s="294"/>
    </row>
    <row r="248" ht="14.25" spans="1:27">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c r="AA248" s="294"/>
    </row>
    <row r="249" ht="14.25" spans="1:27">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c r="AA249" s="294"/>
    </row>
    <row r="250" ht="14.25" spans="1:27">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c r="AA250" s="294"/>
    </row>
    <row r="251" ht="14.25" spans="1:27">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c r="AA251" s="294"/>
    </row>
    <row r="252" ht="14.25" spans="1:27">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c r="AA252" s="294"/>
    </row>
    <row r="253" ht="14.25" spans="1:27">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c r="AA253" s="294"/>
    </row>
    <row r="254" ht="14.25" spans="1:27">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c r="AA254" s="294"/>
    </row>
    <row r="255" ht="14.25" spans="1:27">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c r="AA255" s="294"/>
    </row>
    <row r="256" ht="14.25" spans="1:27">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c r="AA256" s="294"/>
    </row>
    <row r="257" ht="14.25" spans="1:27">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c r="AA257" s="294"/>
    </row>
    <row r="258" ht="14.25" spans="1:27">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c r="AA258" s="294"/>
    </row>
    <row r="259" ht="14.25" spans="1:27">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c r="AA259" s="294"/>
    </row>
    <row r="260" ht="14.25" spans="1:27">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c r="AA260" s="294"/>
    </row>
    <row r="261" ht="14.25" spans="1:27">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c r="AA261" s="294"/>
    </row>
    <row r="262" ht="14.25" spans="1:27">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c r="AA262" s="294"/>
    </row>
    <row r="263" ht="14.25" spans="1:27">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c r="AA263" s="294"/>
    </row>
    <row r="264" ht="14.25" spans="1:27">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c r="AA264" s="294"/>
    </row>
    <row r="265" ht="14.25" spans="1:27">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c r="AA265" s="294"/>
    </row>
    <row r="266" ht="14.25" spans="1:27">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c r="AA266" s="294"/>
    </row>
    <row r="267" ht="14.25" spans="1:27">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c r="AA267" s="294"/>
    </row>
    <row r="268" ht="14.25" spans="1:27">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c r="AA268" s="294"/>
    </row>
    <row r="269" ht="14.25" spans="1:27">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c r="AA269" s="294"/>
    </row>
    <row r="270" ht="14.25" spans="1:27">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c r="AA270" s="294"/>
    </row>
    <row r="271" ht="14.25" spans="1:27">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c r="AA271" s="294"/>
    </row>
    <row r="272" ht="14.25" spans="1:27">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c r="AA272" s="294"/>
    </row>
    <row r="273" ht="14.25" spans="1:27">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row>
    <row r="274" ht="14.25" spans="1:27">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row>
    <row r="275" ht="14.25" spans="1:27">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c r="AA275" s="294"/>
    </row>
    <row r="276" ht="14.25" spans="1:27">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c r="AA276" s="294"/>
    </row>
    <row r="277" ht="14.25" spans="1:27">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c r="AA277" s="294"/>
    </row>
    <row r="278" ht="14.25" spans="1:27">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row>
    <row r="279" ht="14.25" spans="1:27">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row>
    <row r="280" ht="14.25" spans="1:27">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row>
    <row r="281" ht="14.25" spans="1:27">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row>
    <row r="282" ht="14.25" spans="1:27">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c r="AA282" s="294"/>
    </row>
    <row r="283" ht="14.25" spans="1:27">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c r="AA283" s="294"/>
    </row>
    <row r="284" ht="14.25" spans="1:27">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c r="AA284" s="294"/>
    </row>
    <row r="285" ht="14.25" spans="1:27">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c r="AA285" s="294"/>
    </row>
    <row r="286" ht="14.25" spans="1:27">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c r="AA286" s="294"/>
    </row>
    <row r="287" ht="14.25" spans="1:27">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c r="AA287" s="294"/>
    </row>
    <row r="288" ht="14.25" spans="1:27">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c r="AA288" s="294"/>
    </row>
    <row r="289" ht="14.25" spans="1:27">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c r="AA289" s="294"/>
    </row>
    <row r="290" ht="14.25" spans="1:27">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c r="AA290" s="294"/>
    </row>
    <row r="291" ht="14.25" spans="1:27">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c r="AA291" s="294"/>
    </row>
    <row r="292" ht="14.25" spans="1:27">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c r="AA292" s="294"/>
    </row>
    <row r="293" ht="14.25" spans="1:27">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c r="AA293" s="294"/>
    </row>
    <row r="294" ht="14.25" spans="1:27">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c r="AA294" s="294"/>
    </row>
    <row r="295" ht="14.25" spans="1:27">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c r="AA295" s="294"/>
    </row>
    <row r="296" ht="14.25" spans="1:27">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c r="AA296" s="294"/>
    </row>
    <row r="297" ht="14.25" spans="1:27">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c r="AA297" s="294"/>
    </row>
    <row r="298" ht="14.25" spans="1:27">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c r="AA298" s="294"/>
    </row>
    <row r="299" ht="14.25" spans="1:27">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c r="AA299" s="294"/>
    </row>
    <row r="300" ht="14.25" spans="1:27">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c r="AA300" s="294"/>
    </row>
    <row r="301" ht="14.25" spans="1:27">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c r="AA301" s="294"/>
    </row>
    <row r="302" ht="14.25" spans="1:27">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c r="AA302" s="294"/>
    </row>
    <row r="303" ht="14.25" spans="1:27">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c r="AA303" s="294"/>
    </row>
    <row r="304" ht="14.25" spans="1:27">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c r="AA304" s="294"/>
    </row>
    <row r="305" ht="14.25" spans="1:27">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c r="AA305" s="294"/>
    </row>
    <row r="306" ht="14.25" spans="1:27">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c r="AA306" s="294"/>
    </row>
    <row r="307" ht="14.25" spans="1:27">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c r="AA307" s="294"/>
    </row>
    <row r="308" ht="14.25" spans="1:27">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c r="AA308" s="294"/>
    </row>
    <row r="309" ht="14.25" spans="1:27">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c r="AA309" s="294"/>
    </row>
    <row r="310" ht="14.25" spans="1:27">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c r="AA310" s="294"/>
    </row>
    <row r="311" ht="14.25" spans="1:27">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c r="AA311" s="294"/>
    </row>
    <row r="312" ht="14.25" spans="1:27">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c r="AA312" s="294"/>
    </row>
    <row r="313" ht="14.25" spans="1:27">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c r="AA313" s="294"/>
    </row>
    <row r="314" ht="14.25" spans="1:27">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c r="AA314" s="294"/>
    </row>
    <row r="315" ht="14.25" spans="1:27">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c r="AA315" s="294"/>
    </row>
    <row r="316" ht="14.25" spans="1:27">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c r="AA316" s="294"/>
    </row>
    <row r="317" ht="14.25" spans="1:27">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c r="AA317" s="294"/>
    </row>
    <row r="318" ht="14.25" spans="1:27">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c r="AA318" s="294"/>
    </row>
    <row r="319" ht="14.25" spans="1:27">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c r="AA319" s="294"/>
    </row>
    <row r="320" ht="14.25" spans="1:27">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row>
    <row r="321" ht="14.25" spans="1:27">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c r="AA321" s="294"/>
    </row>
    <row r="322" ht="14.25" spans="1:27">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c r="AA322" s="294"/>
    </row>
    <row r="323" ht="14.25" spans="1:27">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c r="AA323" s="294"/>
    </row>
    <row r="324" ht="14.25" spans="1:27">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c r="AA324" s="294"/>
    </row>
    <row r="325" ht="14.25" spans="1:27">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c r="AA325" s="294"/>
    </row>
    <row r="326" ht="14.25" spans="1:27">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c r="AA326" s="294"/>
    </row>
    <row r="327" ht="14.25" spans="1:27">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row>
    <row r="328" ht="14.25" spans="1:27">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row>
    <row r="329" ht="14.25" spans="1:27">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c r="AA329" s="294"/>
    </row>
    <row r="330" ht="14.25" spans="1:27">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c r="AA330" s="294"/>
    </row>
    <row r="331" ht="14.25" spans="1:27">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c r="AA331" s="294"/>
    </row>
    <row r="332" ht="14.25" spans="1:27">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row>
    <row r="333" ht="14.25" spans="1:27">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c r="AA333" s="294"/>
    </row>
    <row r="334" ht="14.25" spans="1:27">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c r="AA334" s="294"/>
    </row>
    <row r="335" ht="14.25" spans="1:27">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row>
    <row r="336" ht="14.25" spans="1:27">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c r="AA336" s="294"/>
    </row>
    <row r="337" ht="14.25" spans="1:27">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row>
    <row r="338" ht="14.25" spans="1:27">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c r="AA338" s="294"/>
    </row>
    <row r="339" ht="14.25" spans="1:27">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c r="AA339" s="294"/>
    </row>
    <row r="340" ht="14.25" spans="1:27">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c r="AA340" s="294"/>
    </row>
    <row r="341" ht="14.25" spans="1:27">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c r="AA341" s="294"/>
    </row>
    <row r="342" ht="14.25" spans="1:27">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c r="AA342" s="294"/>
    </row>
    <row r="343" ht="14.25" spans="1:27">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c r="AA343" s="294"/>
    </row>
    <row r="344" ht="14.25" spans="1:27">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c r="AA344" s="294"/>
    </row>
    <row r="345" ht="14.25" spans="1:27">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c r="AA345" s="294"/>
    </row>
    <row r="346" ht="14.25" spans="1:27">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c r="AA346" s="294"/>
    </row>
    <row r="347" ht="14.25" spans="1:27">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c r="AA347" s="294"/>
    </row>
    <row r="348" ht="14.25" spans="1:27">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c r="AA348" s="294"/>
    </row>
    <row r="349" ht="14.25" spans="1:27">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c r="AA349" s="294"/>
    </row>
    <row r="350" ht="14.25" spans="1:27">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c r="AA350" s="294"/>
    </row>
    <row r="351" ht="14.25" spans="1:27">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c r="AA351" s="294"/>
    </row>
    <row r="352" ht="14.25" spans="1:27">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c r="AA352" s="294"/>
    </row>
    <row r="353" ht="14.25" spans="1:27">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c r="AA353" s="294"/>
    </row>
    <row r="354" ht="14.25" spans="1:27">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c r="AA354" s="294"/>
    </row>
    <row r="355" ht="14.25" spans="1:27">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c r="AA355" s="294"/>
    </row>
    <row r="356" ht="14.25" spans="1:27">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c r="AA356" s="294"/>
    </row>
    <row r="357" ht="14.25" spans="1:27">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c r="AA357" s="294"/>
    </row>
    <row r="358" ht="14.25" spans="1:27">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c r="AA358" s="294"/>
    </row>
    <row r="359" ht="14.25" spans="1:27">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c r="AA359" s="294"/>
    </row>
    <row r="360" ht="14.25" spans="1:27">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c r="AA360" s="294"/>
    </row>
    <row r="361" ht="14.25" spans="1:27">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c r="AA361" s="294"/>
    </row>
    <row r="362" ht="14.25" spans="1:27">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c r="AA362" s="294"/>
    </row>
    <row r="363" ht="14.25" spans="1:27">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c r="AA363" s="294"/>
    </row>
    <row r="364" ht="14.25" spans="1:27">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c r="AA364" s="294"/>
    </row>
    <row r="365" ht="14.25" spans="1:27">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c r="AA365" s="294"/>
    </row>
    <row r="366" ht="14.25" spans="1:27">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c r="AA366" s="294"/>
    </row>
    <row r="367" ht="14.25" spans="1:27">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c r="AA367" s="294"/>
    </row>
    <row r="368" ht="14.25" spans="1:27">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row>
    <row r="369" ht="14.25" spans="1:27">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c r="AA369" s="294"/>
    </row>
    <row r="370" ht="14.25" spans="1:27">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c r="AA370" s="294"/>
    </row>
    <row r="371" ht="14.25" spans="1:27">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c r="AA371" s="294"/>
    </row>
    <row r="372" ht="14.25" spans="1:27">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c r="AA372" s="294"/>
    </row>
    <row r="373" ht="14.25" spans="1:27">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c r="AA373" s="294"/>
    </row>
    <row r="374" ht="14.25" spans="1:27">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c r="AA374" s="294"/>
    </row>
    <row r="375" ht="14.25" spans="1:27">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c r="AA375" s="294"/>
    </row>
    <row r="376" ht="14.25" spans="1:27">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c r="AA376" s="294"/>
    </row>
    <row r="377" ht="14.25" spans="1:27">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row>
    <row r="378" ht="14.25" spans="1:27">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c r="AA378" s="294"/>
    </row>
    <row r="379" ht="14.25" spans="1:27">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c r="AA379" s="294"/>
    </row>
    <row r="380" ht="14.25" spans="1:27">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c r="AA380" s="294"/>
    </row>
    <row r="381" ht="14.25" spans="1:27">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c r="AA381" s="294"/>
    </row>
    <row r="382" ht="14.25" spans="1:27">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c r="AA382" s="294"/>
    </row>
    <row r="383" ht="14.25" spans="1:27">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c r="AA383" s="294"/>
    </row>
    <row r="384" ht="14.25" spans="1:27">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c r="AA384" s="294"/>
    </row>
    <row r="385" ht="14.25" spans="1:27">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c r="AA385" s="294"/>
    </row>
    <row r="386" ht="14.25" spans="1:27">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c r="AA386" s="294"/>
    </row>
    <row r="387" ht="14.25" spans="1:27">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c r="AA387" s="294"/>
    </row>
    <row r="388" ht="14.25" spans="1:27">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c r="AA388" s="294"/>
    </row>
    <row r="389" ht="14.25" spans="1:27">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c r="AA389" s="294"/>
    </row>
    <row r="390" ht="14.25" spans="1:27">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c r="AA390" s="294"/>
    </row>
    <row r="391" ht="14.25" spans="1:27">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c r="AA391" s="294"/>
    </row>
    <row r="392" ht="14.25" spans="1:27">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c r="AA392" s="294"/>
    </row>
    <row r="393" ht="14.25" spans="1:27">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c r="AA393" s="294"/>
    </row>
    <row r="394" ht="14.25" spans="1:27">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c r="AA394" s="294"/>
    </row>
    <row r="395" ht="14.25" spans="1:27">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c r="AA395" s="294"/>
    </row>
    <row r="396" ht="14.25" spans="1:27">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c r="AA396" s="294"/>
    </row>
    <row r="397" ht="14.25" spans="1:27">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c r="AA397" s="294"/>
    </row>
    <row r="398" ht="14.25" spans="1:27">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c r="AA398" s="294"/>
    </row>
    <row r="399" ht="14.25" spans="1:27">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c r="AA399" s="294"/>
    </row>
    <row r="400" ht="14.25" spans="1:27">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c r="AA400" s="294"/>
    </row>
    <row r="401" ht="14.25" spans="1:27">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c r="AA401" s="294"/>
    </row>
    <row r="402" ht="14.25" spans="1:27">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c r="AA402" s="294"/>
    </row>
    <row r="403" ht="14.25" spans="1:27">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c r="AA403" s="294"/>
    </row>
    <row r="404" ht="14.25" spans="1:27">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c r="AA404" s="294"/>
    </row>
    <row r="405" ht="14.25" spans="1:27">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c r="AA405" s="294"/>
    </row>
    <row r="406" ht="14.25" spans="1:27">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c r="AA406" s="294"/>
    </row>
    <row r="407" ht="14.25" spans="1:27">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c r="AA407" s="294"/>
    </row>
    <row r="408" ht="14.25" spans="1:27">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c r="AA408" s="294"/>
    </row>
    <row r="409" ht="14.25" spans="1:27">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c r="AA409" s="294"/>
    </row>
    <row r="410" ht="14.25" spans="1:27">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c r="AA410" s="294"/>
    </row>
    <row r="411" ht="14.25" spans="1:27">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c r="AA411" s="294"/>
    </row>
    <row r="412" ht="14.25" spans="1:27">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c r="AA412" s="294"/>
    </row>
    <row r="413" ht="14.25" spans="1:27">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c r="AA413" s="294"/>
    </row>
    <row r="414" ht="14.25" spans="1:27">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c r="AA414" s="294"/>
    </row>
    <row r="415" ht="14.25" spans="1:27">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c r="AA415" s="294"/>
    </row>
    <row r="416" ht="14.25" spans="1:27">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c r="AA416" s="294"/>
    </row>
    <row r="417" ht="14.25" spans="1:27">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c r="AA417" s="294"/>
    </row>
    <row r="418" ht="14.25" spans="1:27">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c r="AA418" s="294"/>
    </row>
    <row r="419" ht="14.25" spans="1:27">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c r="AA419" s="294"/>
    </row>
    <row r="420" ht="14.25" spans="1:27">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c r="AA420" s="294"/>
    </row>
    <row r="421" ht="14.25" spans="1:27">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c r="AA421" s="294"/>
    </row>
    <row r="422" ht="14.25" spans="1:27">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c r="AA422" s="294"/>
    </row>
    <row r="423" ht="14.25" spans="1:27">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c r="AA423" s="294"/>
    </row>
    <row r="424" ht="14.25" spans="1:27">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c r="AA424" s="294"/>
    </row>
    <row r="425" ht="14.25" spans="1:27">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c r="AA425" s="294"/>
    </row>
    <row r="426" ht="14.25" spans="1:27">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c r="AA426" s="294"/>
    </row>
    <row r="427" ht="14.25" spans="1:27">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c r="AA427" s="294"/>
    </row>
    <row r="428" ht="14.25" spans="1:27">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c r="AA428" s="294"/>
    </row>
    <row r="429" ht="14.25" spans="1:27">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c r="AA429" s="294"/>
    </row>
    <row r="430" ht="14.25" spans="1:27">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c r="AA430" s="294"/>
    </row>
    <row r="431" ht="14.25" spans="1:27">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c r="AA431" s="294"/>
    </row>
    <row r="432" ht="14.25" spans="1:27">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c r="AA432" s="294"/>
    </row>
    <row r="433" ht="14.25" spans="1:27">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c r="AA433" s="294"/>
    </row>
    <row r="434" ht="14.25" spans="1:27">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c r="AA434" s="294"/>
    </row>
    <row r="435" ht="14.25" spans="1:27">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c r="AA435" s="294"/>
    </row>
    <row r="436" ht="14.25" spans="1:27">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c r="AA436" s="294"/>
    </row>
    <row r="437" ht="14.25" spans="1:27">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c r="AA437" s="294"/>
    </row>
    <row r="438" ht="14.25" spans="1:27">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c r="AA438" s="294"/>
    </row>
    <row r="439" ht="14.25" spans="1:27">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c r="AA439" s="294"/>
    </row>
    <row r="440" ht="14.25" spans="1:27">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c r="AA440" s="294"/>
    </row>
    <row r="441" ht="14.25" spans="1:27">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c r="AA441" s="294"/>
    </row>
    <row r="442" ht="14.25" spans="1:27">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c r="AA442" s="294"/>
    </row>
    <row r="443" ht="14.25" spans="1:27">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c r="AA443" s="294"/>
    </row>
    <row r="444" ht="14.25" spans="1:27">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c r="AA444" s="294"/>
    </row>
    <row r="445" ht="14.25" spans="1:27">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c r="AA445" s="294"/>
    </row>
    <row r="446" ht="14.25" spans="1:27">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c r="AA446" s="294"/>
    </row>
    <row r="447" ht="14.25" spans="1:27">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c r="AA447" s="294"/>
    </row>
    <row r="448" ht="14.25" spans="1:27">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c r="AA448" s="294"/>
    </row>
    <row r="449" ht="14.25" spans="1:27">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c r="AA449" s="294"/>
    </row>
    <row r="450" ht="14.25" spans="1:27">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c r="AA450" s="294"/>
    </row>
    <row r="451" ht="14.25" spans="1:27">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c r="AA451" s="294"/>
    </row>
    <row r="452" ht="14.25" spans="1:27">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c r="AA452" s="294"/>
    </row>
    <row r="453" ht="14.25" spans="1:27">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c r="AA453" s="294"/>
    </row>
    <row r="454" ht="14.25" spans="1:27">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c r="AA454" s="294"/>
    </row>
    <row r="455" ht="14.25" spans="1:27">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c r="AA455" s="294"/>
    </row>
    <row r="456" ht="14.25" spans="1:27">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c r="AA456" s="294"/>
    </row>
    <row r="457" ht="14.25" spans="1:27">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c r="AA457" s="294"/>
    </row>
    <row r="458" ht="14.25" spans="1:27">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c r="AA458" s="294"/>
    </row>
    <row r="459" ht="14.25" spans="1:27">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c r="AA459" s="294"/>
    </row>
    <row r="460" ht="14.25" spans="1:27">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c r="AA460" s="294"/>
    </row>
    <row r="461" ht="14.25" spans="1:27">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c r="AA461" s="294"/>
    </row>
    <row r="462" ht="14.25" spans="1:27">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c r="AA462" s="294"/>
    </row>
    <row r="463" ht="14.25" spans="1:27">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c r="AA463" s="294"/>
    </row>
    <row r="464" ht="14.25" spans="1:27">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c r="AA464" s="294"/>
    </row>
    <row r="465" ht="14.25" spans="1:27">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c r="AA465" s="294"/>
    </row>
    <row r="466" ht="14.25" spans="1:27">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c r="AA466" s="294"/>
    </row>
    <row r="467" ht="14.25" spans="1:27">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c r="AA467" s="294"/>
    </row>
    <row r="468" ht="14.25" spans="1:27">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c r="AA468" s="294"/>
    </row>
    <row r="469" ht="14.25" spans="1:27">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c r="AA469" s="294"/>
    </row>
    <row r="470" ht="14.25" spans="1:27">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c r="AA470" s="294"/>
    </row>
    <row r="471" ht="14.25" spans="1:27">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row>
    <row r="472" ht="14.25" spans="1:27">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c r="AA472" s="294"/>
    </row>
    <row r="473" ht="14.25" spans="1:27">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c r="AA473" s="294"/>
    </row>
    <row r="474" ht="14.25" spans="1:27">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c r="AA474" s="294"/>
    </row>
    <row r="475" ht="14.25" spans="1:27">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c r="AA475" s="294"/>
    </row>
    <row r="476" ht="14.25" spans="1:27">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c r="AA476" s="294"/>
    </row>
    <row r="477" ht="14.25" spans="1:27">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c r="AA477" s="294"/>
    </row>
    <row r="478" ht="14.25" spans="1:27">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c r="AA478" s="294"/>
    </row>
    <row r="479" ht="14.25" spans="1:27">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c r="AA479" s="294"/>
    </row>
    <row r="480" ht="14.25" spans="1:27">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c r="AA480" s="294"/>
    </row>
    <row r="481" ht="14.25" spans="1:27">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c r="AA481" s="294"/>
    </row>
    <row r="482" ht="14.25" spans="1:27">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c r="AA482" s="294"/>
    </row>
    <row r="483" ht="14.25" spans="1:27">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c r="AA483" s="294"/>
    </row>
    <row r="484" ht="14.25" spans="1:27">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c r="AA484" s="294"/>
    </row>
    <row r="485" ht="14.25" spans="1:27">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c r="AA485" s="294"/>
    </row>
    <row r="486" ht="14.25" spans="1:27">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c r="AA486" s="294"/>
    </row>
    <row r="487" ht="14.25" spans="1:27">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c r="AA487" s="294"/>
    </row>
    <row r="488" ht="14.25" spans="1:27">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c r="AA488" s="294"/>
    </row>
    <row r="489" ht="14.25" spans="1:27">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c r="AA489" s="294"/>
    </row>
    <row r="490" ht="14.25" spans="1:27">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c r="AA490" s="294"/>
    </row>
    <row r="491" ht="14.25" spans="1:27">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c r="AA491" s="294"/>
    </row>
    <row r="492" ht="14.25" spans="1:27">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c r="AA492" s="294"/>
    </row>
    <row r="493" ht="14.25" spans="1:27">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c r="AA493" s="294"/>
    </row>
    <row r="494" ht="14.25" spans="1:27">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c r="AA494" s="294"/>
    </row>
    <row r="495" ht="14.25" spans="1:27">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c r="AA495" s="294"/>
    </row>
    <row r="496" ht="14.25" spans="1:27">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c r="AA496" s="294"/>
    </row>
    <row r="497" ht="14.25" spans="1:27">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c r="AA497" s="294"/>
    </row>
    <row r="498" ht="14.25" spans="1:27">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c r="AA498" s="294"/>
    </row>
    <row r="499" ht="14.25" spans="1:27">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c r="AA499" s="294"/>
    </row>
    <row r="500" ht="14.25" spans="1:27">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c r="AA500" s="294"/>
    </row>
    <row r="501" ht="14.25" spans="1:27">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c r="AA501" s="294"/>
    </row>
    <row r="502" ht="14.25" spans="1:27">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c r="AA502" s="294"/>
    </row>
    <row r="503" ht="14.25" spans="1:27">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c r="AA503" s="294"/>
    </row>
    <row r="504" ht="14.25" spans="1:27">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c r="AA504" s="294"/>
    </row>
    <row r="505" ht="14.25" spans="1:27">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c r="AA505" s="294"/>
    </row>
    <row r="506" ht="14.25" spans="1:27">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c r="AA506" s="294"/>
    </row>
    <row r="507" ht="14.25" spans="1:27">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c r="AA507" s="294"/>
    </row>
    <row r="508" ht="14.25" spans="1:27">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c r="AA508" s="294"/>
    </row>
    <row r="509" ht="14.25" spans="1:27">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c r="AA509" s="294"/>
    </row>
    <row r="510" ht="14.25" spans="1:27">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c r="AA510" s="294"/>
    </row>
    <row r="511" ht="14.25" spans="1:27">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c r="AA511" s="294"/>
    </row>
    <row r="512" ht="14.25" spans="1:27">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c r="AA512" s="294"/>
    </row>
    <row r="513" ht="14.25" spans="1:27">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c r="AA513" s="294"/>
    </row>
    <row r="514" ht="14.25" spans="1:27">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c r="AA514" s="294"/>
    </row>
    <row r="515" ht="14.25" spans="1:27">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c r="AA515" s="294"/>
    </row>
    <row r="516" ht="14.25" spans="1:27">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c r="AA516" s="294"/>
    </row>
    <row r="517" ht="14.25" spans="1:27">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c r="AA517" s="294"/>
    </row>
    <row r="518" ht="14.25" spans="1:27">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row>
    <row r="519" ht="14.25" spans="1:27">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c r="AA519" s="294"/>
    </row>
    <row r="520" ht="14.25" spans="1:27">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c r="AA520" s="294"/>
    </row>
    <row r="521" ht="14.25" spans="1:27">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c r="AA521" s="294"/>
    </row>
    <row r="522" ht="14.25" spans="1:27">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row>
    <row r="523" ht="14.25" spans="1:27">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c r="AA523" s="294"/>
    </row>
    <row r="524" ht="14.25" spans="1:27">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row>
    <row r="525" ht="14.25" spans="1:27">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c r="AA525" s="294"/>
    </row>
    <row r="526" ht="14.25" spans="1:27">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c r="AA526" s="294"/>
    </row>
    <row r="527" ht="14.25" spans="1:27">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c r="AA527" s="294"/>
    </row>
    <row r="528" ht="14.25" spans="1:27">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row>
    <row r="529" ht="14.25" spans="1:27">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c r="AA529" s="294"/>
    </row>
    <row r="530" ht="14.25" spans="1:27">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row>
    <row r="531" ht="14.25" spans="1:27">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row>
    <row r="532" ht="14.25" spans="1:27">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c r="AA532" s="294"/>
    </row>
    <row r="533" ht="14.25" spans="1:27">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c r="AA533" s="294"/>
    </row>
    <row r="534" ht="14.25" spans="1:27">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c r="AA534" s="294"/>
    </row>
    <row r="535" ht="14.25" spans="1:27">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c r="AA535" s="294"/>
    </row>
    <row r="536" ht="14.25" spans="1:27">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c r="AA536" s="294"/>
    </row>
    <row r="537" ht="14.25" spans="1:27">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c r="AA537" s="294"/>
    </row>
    <row r="538" ht="14.25" spans="1:27">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c r="AA538" s="294"/>
    </row>
    <row r="539" ht="14.25" spans="1:27">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c r="AA539" s="294"/>
    </row>
    <row r="540" ht="14.25" spans="1:27">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c r="AA540" s="294"/>
    </row>
    <row r="541" ht="14.25" spans="1:27">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c r="AA541" s="294"/>
    </row>
    <row r="542" ht="14.25" spans="1:27">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c r="AA542" s="294"/>
    </row>
    <row r="543" ht="14.25" spans="1:27">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c r="AA543" s="294"/>
    </row>
    <row r="544" ht="14.25" spans="1:27">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c r="AA544" s="294"/>
    </row>
    <row r="545" ht="14.25" spans="1:27">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c r="AA545" s="294"/>
    </row>
    <row r="546" ht="14.25" spans="1:27">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c r="AA546" s="294"/>
    </row>
    <row r="547" ht="14.25" spans="1:27">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c r="AA547" s="294"/>
    </row>
    <row r="548" ht="14.25" spans="1:27">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c r="AA548" s="294"/>
    </row>
    <row r="549" ht="14.25" spans="1:27">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c r="AA549" s="294"/>
    </row>
    <row r="550" ht="14.25" spans="1:27">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c r="AA550" s="294"/>
    </row>
    <row r="551" ht="14.25" spans="1:27">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c r="AA551" s="294"/>
    </row>
    <row r="552" ht="14.25" spans="1:27">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c r="AA552" s="294"/>
    </row>
    <row r="553" ht="14.25" spans="1:27">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row>
    <row r="554" ht="14.25" spans="1:27">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row>
    <row r="555" ht="14.25" spans="1:27">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c r="AA555" s="294"/>
    </row>
    <row r="556" ht="14.25" spans="1:27">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c r="AA556" s="294"/>
    </row>
    <row r="557" ht="14.25" spans="1:27">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c r="AA557" s="294"/>
    </row>
    <row r="558" ht="14.25" spans="1:27">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c r="AA558" s="294"/>
    </row>
    <row r="559" ht="14.25" spans="1:27">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c r="AA559" s="294"/>
    </row>
    <row r="560" ht="14.25" spans="1:27">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c r="AA560" s="294"/>
    </row>
    <row r="561" ht="14.25" spans="1:27">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c r="AA561" s="294"/>
    </row>
    <row r="562" ht="14.25" spans="1:27">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c r="AA562" s="294"/>
    </row>
    <row r="563" ht="14.25" spans="1:27">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c r="AA563" s="294"/>
    </row>
    <row r="564" ht="14.25" spans="1:27">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c r="AA564" s="294"/>
    </row>
    <row r="565" ht="14.25" spans="1:27">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c r="AA565" s="294"/>
    </row>
    <row r="566" ht="14.25" spans="1:27">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c r="AA566" s="294"/>
    </row>
    <row r="567" ht="14.25" spans="1:27">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c r="AA567" s="294"/>
    </row>
    <row r="568" ht="14.25" spans="1:27">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c r="AA568" s="294"/>
    </row>
    <row r="569" ht="14.25" spans="1:27">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c r="AA569" s="294"/>
    </row>
    <row r="570" ht="14.25" spans="1:27">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c r="AA570" s="294"/>
    </row>
    <row r="571" ht="14.25" spans="1:27">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c r="AA571" s="294"/>
    </row>
    <row r="572" ht="14.25" spans="1:27">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c r="AA572" s="294"/>
    </row>
    <row r="573" ht="14.25" spans="1:27">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c r="AA573" s="294"/>
    </row>
    <row r="574" ht="14.25" spans="1:27">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c r="AA574" s="294"/>
    </row>
    <row r="575" ht="14.25" spans="1:27">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c r="AA575" s="294"/>
    </row>
    <row r="576" ht="14.25" spans="1:27">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c r="AA576" s="294"/>
    </row>
    <row r="577" ht="14.25" spans="1:27">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c r="AA577" s="294"/>
    </row>
    <row r="578" ht="14.25" spans="1:27">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c r="AA578" s="294"/>
    </row>
    <row r="579" ht="14.25" spans="1:27">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c r="AA579" s="294"/>
    </row>
    <row r="580" ht="14.25" spans="1:27">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c r="AA580" s="294"/>
    </row>
    <row r="581" ht="14.25" spans="1:27">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c r="AA581" s="294"/>
    </row>
    <row r="582" ht="14.25" spans="1:27">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c r="AA582" s="294"/>
    </row>
    <row r="583" ht="14.25" spans="1:27">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c r="AA583" s="294"/>
    </row>
    <row r="584" ht="14.25" spans="1:27">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c r="AA584" s="294"/>
    </row>
    <row r="585" ht="14.25" spans="1:27">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c r="AA585" s="294"/>
    </row>
    <row r="586" ht="14.25" spans="1:27">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c r="AA586" s="294"/>
    </row>
    <row r="587" ht="14.25" spans="1:27">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c r="AA587" s="294"/>
    </row>
    <row r="588" ht="14.25" spans="1:27">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c r="AA588" s="294"/>
    </row>
    <row r="589" ht="14.25" spans="1:27">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c r="AA589" s="294"/>
    </row>
    <row r="590" ht="14.25" spans="1:27">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c r="AA590" s="294"/>
    </row>
    <row r="591" ht="14.25" spans="1:27">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c r="AA591" s="294"/>
    </row>
    <row r="592" ht="14.25" spans="1:27">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c r="AA592" s="294"/>
    </row>
    <row r="593" ht="14.25" spans="1:27">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c r="AA593" s="294"/>
    </row>
    <row r="594" ht="14.25" spans="1:27">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c r="AA594" s="294"/>
    </row>
    <row r="595" ht="14.25" spans="1:27">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c r="AA595" s="294"/>
    </row>
    <row r="596" ht="14.25" spans="1:27">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c r="AA596" s="294"/>
    </row>
    <row r="597" ht="14.25" spans="1:27">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c r="AA597" s="294"/>
    </row>
    <row r="598" ht="14.25" spans="1:27">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c r="AA598" s="294"/>
    </row>
    <row r="599" ht="14.25" spans="1:27">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c r="AA599" s="294"/>
    </row>
    <row r="600" ht="14.25" spans="1:27">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c r="AA600" s="294"/>
    </row>
    <row r="601" ht="14.25" spans="1:27">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c r="AA601" s="294"/>
    </row>
    <row r="602" ht="14.25" spans="1:27">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c r="AA602" s="294"/>
    </row>
    <row r="603" ht="14.25" spans="1:27">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c r="AA603" s="294"/>
    </row>
    <row r="604" ht="14.25" spans="1:27">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c r="AA604" s="294"/>
    </row>
    <row r="605" ht="14.25" spans="1:27">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c r="AA605" s="294"/>
    </row>
    <row r="606" ht="14.25" spans="1:27">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c r="AA606" s="294"/>
    </row>
    <row r="607" ht="14.25" spans="1:27">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c r="AA607" s="294"/>
    </row>
    <row r="608" ht="14.25" spans="1:27">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c r="AA608" s="294"/>
    </row>
    <row r="609" ht="14.25" spans="1:27">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c r="AA609" s="294"/>
    </row>
    <row r="610" ht="14.25" spans="1:27">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c r="AA610" s="294"/>
    </row>
    <row r="611" ht="14.25" spans="1:27">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c r="AA611" s="294"/>
    </row>
    <row r="612" ht="14.25" spans="1:27">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c r="AA612" s="294"/>
    </row>
    <row r="613" ht="14.25" spans="1:27">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c r="AA613" s="294"/>
    </row>
    <row r="614" ht="14.25" spans="1:27">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c r="AA614" s="294"/>
    </row>
    <row r="615" ht="14.25" spans="1:27">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c r="AA615" s="294"/>
    </row>
    <row r="616" ht="14.25" spans="1:27">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c r="AA616" s="294"/>
    </row>
    <row r="617" ht="14.25" spans="1:27">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c r="AA617" s="294"/>
    </row>
    <row r="618" ht="14.25" spans="1:27">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c r="AA618" s="294"/>
    </row>
    <row r="619" ht="14.25" spans="1:27">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c r="AA619" s="294"/>
    </row>
    <row r="620" ht="14.25" spans="1:27">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row>
    <row r="621" ht="14.25" spans="1:27">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c r="AA621" s="294"/>
    </row>
    <row r="622" ht="14.25" spans="1:27">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c r="AA622" s="294"/>
    </row>
    <row r="623" ht="14.25" spans="1:27">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c r="AA623" s="294"/>
    </row>
    <row r="624" ht="14.25" spans="1:27">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c r="AA624" s="294"/>
    </row>
    <row r="625" ht="14.25" spans="1:27">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c r="AA625" s="294"/>
    </row>
    <row r="626" ht="14.25" spans="1:27">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c r="AA626" s="294"/>
    </row>
    <row r="627" ht="14.25" spans="1:27">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c r="AA627" s="294"/>
    </row>
    <row r="628" ht="14.25" spans="1:27">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c r="AA628" s="294"/>
    </row>
    <row r="629" ht="14.25" spans="1:27">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c r="AA629" s="294"/>
    </row>
    <row r="630" ht="14.25" spans="1:27">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c r="AA630" s="294"/>
    </row>
    <row r="631" ht="14.25" spans="1:27">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c r="AA631" s="294"/>
    </row>
    <row r="632" ht="14.25" spans="1:27">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c r="AA632" s="294"/>
    </row>
    <row r="633" ht="14.25" spans="1:27">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c r="AA633" s="294"/>
    </row>
    <row r="634" ht="14.25" spans="1:27">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c r="AA634" s="294"/>
    </row>
    <row r="635" ht="14.25" spans="1:27">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c r="AA635" s="294"/>
    </row>
    <row r="636" ht="14.25" spans="1:27">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c r="AA636" s="294"/>
    </row>
    <row r="637" ht="14.25" spans="1:27">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c r="AA637" s="294"/>
    </row>
    <row r="638" ht="14.25" spans="1:27">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c r="AA638" s="294"/>
    </row>
    <row r="639" ht="14.25" spans="1:27">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c r="AA639" s="294"/>
    </row>
    <row r="640" ht="14.25" spans="1:27">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c r="AA640" s="294"/>
    </row>
    <row r="641" ht="14.25" spans="1:27">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c r="AA641" s="294"/>
    </row>
    <row r="642" ht="14.25" spans="1:27">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c r="AA642" s="294"/>
    </row>
    <row r="643" ht="14.25" spans="1:27">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c r="AA643" s="294"/>
    </row>
    <row r="644" ht="14.25" spans="1:27">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c r="AA644" s="294"/>
    </row>
    <row r="645" ht="14.25" spans="1:27">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c r="AA645" s="294"/>
    </row>
    <row r="646" ht="14.25" spans="1:27">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c r="AA646" s="294"/>
    </row>
    <row r="647" ht="14.25" spans="1:27">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c r="AA647" s="294"/>
    </row>
    <row r="648" ht="14.25" spans="1:27">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c r="AA648" s="294"/>
    </row>
    <row r="649" ht="14.25" spans="1:27">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c r="AA649" s="294"/>
    </row>
    <row r="650" ht="14.25" spans="1:27">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c r="AA650" s="294"/>
    </row>
    <row r="651" ht="14.25" spans="1:27">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c r="AA651" s="294"/>
    </row>
    <row r="652" ht="14.25" spans="1:27">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c r="AA652" s="294"/>
    </row>
    <row r="653" ht="14.25" spans="1:27">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c r="AA653" s="294"/>
    </row>
    <row r="654" ht="14.25" spans="1:27">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c r="AA654" s="294"/>
    </row>
    <row r="655" ht="14.25" spans="1:27">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c r="AA655" s="294"/>
    </row>
    <row r="656" ht="14.25" spans="1:27">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c r="AA656" s="294"/>
    </row>
    <row r="657" ht="14.25" spans="1:27">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c r="AA657" s="294"/>
    </row>
    <row r="658" ht="14.25" spans="1:27">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c r="AA658" s="294"/>
    </row>
    <row r="659" ht="14.25" spans="1:27">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c r="AA659" s="294"/>
    </row>
    <row r="660" ht="14.25" spans="1:27">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c r="AA660" s="294"/>
    </row>
    <row r="661" ht="14.25" spans="1:27">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c r="AA661" s="294"/>
    </row>
    <row r="662" ht="14.25" spans="1:27">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c r="AA662" s="294"/>
    </row>
    <row r="663" ht="14.25" spans="1:27">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c r="AA663" s="294"/>
    </row>
    <row r="664" ht="14.25" spans="1:27">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c r="AA664" s="294"/>
    </row>
    <row r="665" ht="14.25" spans="1:27">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c r="AA665" s="294"/>
    </row>
    <row r="666" ht="14.25" spans="1:27">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c r="AA666" s="294"/>
    </row>
    <row r="667" ht="14.25" spans="1:27">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c r="AA667" s="294"/>
    </row>
    <row r="668" ht="14.25" spans="1:27">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c r="AA668" s="294"/>
    </row>
    <row r="669" ht="14.25" spans="1:27">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c r="AA669" s="294"/>
    </row>
    <row r="670" ht="14.25" spans="1:27">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c r="AA670" s="294"/>
    </row>
    <row r="671" ht="14.25" spans="1:27">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c r="AA671" s="294"/>
    </row>
    <row r="672" ht="14.25" spans="1:27">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c r="AA672" s="294"/>
    </row>
    <row r="673" ht="14.25" spans="1:27">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c r="AA673" s="294"/>
    </row>
    <row r="674" ht="14.25" spans="1:27">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c r="AA674" s="294"/>
    </row>
    <row r="675" ht="14.25" spans="1:27">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c r="AA675" s="294"/>
    </row>
    <row r="676" ht="14.25" spans="1:27">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c r="AA676" s="294"/>
    </row>
    <row r="677" ht="14.25" spans="1:27">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c r="AA677" s="294"/>
    </row>
    <row r="678" ht="14.25" spans="1:27">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c r="AA678" s="294"/>
    </row>
    <row r="679" ht="14.25" spans="1:27">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c r="AA679" s="294"/>
    </row>
    <row r="680" ht="14.25" spans="1:27">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c r="AA680" s="294"/>
    </row>
    <row r="681" ht="14.25" spans="1:27">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c r="AA681" s="294"/>
    </row>
    <row r="682" ht="14.25" spans="1:27">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c r="AA682" s="294"/>
    </row>
    <row r="683" ht="14.25" spans="1:27">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c r="AA683" s="294"/>
    </row>
    <row r="684" ht="14.25" spans="1:27">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c r="AA684" s="294"/>
    </row>
    <row r="685" ht="14.25" spans="1:27">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c r="AA685" s="294"/>
    </row>
    <row r="686" ht="14.25" spans="1:27">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c r="AA686" s="294"/>
    </row>
    <row r="687" ht="14.25" spans="1:27">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c r="AA687" s="294"/>
    </row>
    <row r="688" ht="14.25" spans="1:27">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c r="AA688" s="294"/>
    </row>
    <row r="689" ht="14.25" spans="1:27">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c r="AA689" s="294"/>
    </row>
    <row r="690" ht="14.25" spans="1:27">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c r="AA690" s="294"/>
    </row>
    <row r="691" ht="14.25" spans="1:27">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c r="AA691" s="294"/>
    </row>
    <row r="692" ht="14.25" spans="1:27">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c r="AA692" s="294"/>
    </row>
    <row r="693" ht="14.25" spans="1:27">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c r="AA693" s="294"/>
    </row>
    <row r="694" ht="14.25" spans="1:27">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c r="AA694" s="294"/>
    </row>
    <row r="695" ht="14.25" spans="1:27">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c r="AA695" s="294"/>
    </row>
    <row r="696" ht="14.25" spans="1:27">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c r="AA696" s="294"/>
    </row>
    <row r="697" ht="14.25" spans="1:27">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c r="AA697" s="294"/>
    </row>
    <row r="698" ht="14.25" spans="1:27">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c r="AA698" s="294"/>
    </row>
    <row r="699" ht="14.25" spans="1:27">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c r="AA699" s="294"/>
    </row>
    <row r="700" ht="14.25" spans="1:27">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c r="AA700" s="294"/>
    </row>
    <row r="701" ht="14.25" spans="1:27">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c r="AA701" s="294"/>
    </row>
    <row r="702" ht="14.25" spans="1:27">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c r="AA702" s="294"/>
    </row>
    <row r="703" ht="14.25" spans="1:27">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c r="AA703" s="294"/>
    </row>
    <row r="704" ht="14.25" spans="1:27">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c r="AA704" s="294"/>
    </row>
    <row r="705" ht="14.25" spans="1:27">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c r="AA705" s="294"/>
    </row>
    <row r="706" ht="14.25" spans="1:27">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c r="AA706" s="294"/>
    </row>
    <row r="707" ht="14.25" spans="1:27">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c r="AA707" s="294"/>
    </row>
    <row r="708" ht="14.25" spans="1:27">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c r="AA708" s="294"/>
    </row>
    <row r="709" ht="14.25" spans="1:27">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c r="AA709" s="294"/>
    </row>
    <row r="710" ht="14.25" spans="1:27">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c r="AA710" s="294"/>
    </row>
    <row r="711" ht="14.25" spans="1:27">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c r="AA711" s="294"/>
    </row>
    <row r="712" ht="14.25" spans="1:27">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c r="AA712" s="294"/>
    </row>
    <row r="713" ht="14.25" spans="1:27">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c r="AA713" s="294"/>
    </row>
    <row r="714" ht="14.25" spans="1:27">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c r="AA714" s="294"/>
    </row>
    <row r="715" ht="14.25" spans="1:27">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c r="AA715" s="294"/>
    </row>
    <row r="716" ht="14.25" spans="1:27">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c r="AA716" s="294"/>
    </row>
    <row r="717" ht="14.25" spans="1:27">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c r="AA717" s="294"/>
    </row>
    <row r="718" ht="14.25" spans="1:27">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c r="AA718" s="294"/>
    </row>
    <row r="719" ht="14.25" spans="1:27">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c r="AA719" s="294"/>
    </row>
    <row r="720" ht="14.25" spans="1:27">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c r="AA720" s="294"/>
    </row>
    <row r="721" ht="14.25" spans="1:27">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c r="AA721" s="294"/>
    </row>
    <row r="722" ht="14.25" spans="1:27">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c r="AA722" s="294"/>
    </row>
    <row r="723" ht="14.25" spans="1:27">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c r="AA723" s="294"/>
    </row>
    <row r="724" ht="14.25" spans="1:27">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c r="AA724" s="294"/>
    </row>
    <row r="725" ht="14.25" spans="1:27">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c r="AA725" s="294"/>
    </row>
    <row r="726" ht="14.25" spans="1:27">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c r="AA726" s="294"/>
    </row>
    <row r="727" ht="14.25" spans="1:27">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c r="AA727" s="294"/>
    </row>
    <row r="728" ht="14.25" spans="1:27">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c r="AA728" s="294"/>
    </row>
    <row r="729" ht="14.25" spans="1:27">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c r="AA729" s="294"/>
    </row>
    <row r="730" ht="14.25" spans="1:27">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c r="AA730" s="294"/>
    </row>
    <row r="731" ht="14.25" spans="1:27">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c r="AA731" s="294"/>
    </row>
    <row r="732" ht="14.25" spans="1:27">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c r="AA732" s="294"/>
    </row>
    <row r="733" ht="14.25" spans="1:27">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c r="AA733" s="294"/>
    </row>
    <row r="734" ht="14.25" spans="1:27">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c r="AA734" s="294"/>
    </row>
    <row r="735" ht="14.25" spans="1:27">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c r="AA735" s="294"/>
    </row>
    <row r="736" ht="14.25" spans="1:27">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c r="AA736" s="294"/>
    </row>
    <row r="737" ht="14.25" spans="1:27">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c r="AA737" s="294"/>
    </row>
    <row r="738" ht="14.25" spans="1:27">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c r="AA738" s="294"/>
    </row>
    <row r="739" ht="14.25" spans="1:27">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c r="AA739" s="294"/>
    </row>
    <row r="740" ht="14.25" spans="1:27">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c r="AA740" s="294"/>
    </row>
    <row r="741" ht="14.25" spans="1:27">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c r="AA741" s="294"/>
    </row>
    <row r="742" ht="14.25" spans="1:27">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c r="AA742" s="294"/>
    </row>
    <row r="743" ht="14.25" spans="1:27">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c r="AA743" s="294"/>
    </row>
    <row r="744" ht="14.25" spans="1:27">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c r="AA744" s="294"/>
    </row>
    <row r="745" ht="14.25" spans="1:27">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c r="AA745" s="294"/>
    </row>
    <row r="746" ht="14.25" spans="1:27">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c r="AA746" s="294"/>
    </row>
    <row r="747" ht="14.25" spans="1:27">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c r="AA747" s="294"/>
    </row>
    <row r="748" ht="14.25" spans="1:27">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c r="AA748" s="294"/>
    </row>
    <row r="749" ht="14.25" spans="1:27">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c r="AA749" s="294"/>
    </row>
    <row r="750" ht="14.25" spans="1:27">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c r="AA750" s="294"/>
    </row>
    <row r="751" ht="14.25" spans="1:27">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c r="AA751" s="294"/>
    </row>
    <row r="752" ht="14.25" spans="1:27">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c r="AA752" s="294"/>
    </row>
    <row r="753" ht="14.25" spans="1:27">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c r="AA753" s="294"/>
    </row>
    <row r="754" ht="14.25" spans="1:27">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c r="AA754" s="294"/>
    </row>
    <row r="755" ht="14.25" spans="1:27">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c r="AA755" s="294"/>
    </row>
    <row r="756" ht="14.25" spans="1:27">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c r="AA756" s="294"/>
    </row>
    <row r="757" ht="14.25" spans="1:27">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c r="AA757" s="294"/>
    </row>
    <row r="758" ht="14.25" spans="1:27">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c r="AA758" s="294"/>
    </row>
    <row r="759" ht="14.25" spans="1:27">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c r="AA759" s="294"/>
    </row>
    <row r="760" ht="14.25" spans="1:27">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c r="AA760" s="294"/>
    </row>
    <row r="761" ht="14.25" spans="1:27">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c r="AA761" s="294"/>
    </row>
    <row r="762" ht="14.25" spans="1:27">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c r="AA762" s="294"/>
    </row>
    <row r="763" ht="14.25" spans="1:27">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c r="AA763" s="294"/>
    </row>
    <row r="764" ht="14.25" spans="1:27">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c r="AA764" s="294"/>
    </row>
    <row r="765" ht="14.25" spans="1:27">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c r="AA765" s="294"/>
    </row>
    <row r="766" ht="14.25" spans="1:27">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c r="AA766" s="294"/>
    </row>
    <row r="767" ht="14.25" spans="1:27">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c r="AA767" s="294"/>
    </row>
    <row r="768" ht="14.25" spans="1:27">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c r="AA768" s="294"/>
    </row>
    <row r="769" ht="14.25" spans="1:27">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c r="AA769" s="294"/>
    </row>
    <row r="770" ht="14.25" spans="1:27">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c r="AA770" s="294"/>
    </row>
    <row r="771" ht="14.25" spans="1:27">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c r="AA771" s="294"/>
    </row>
    <row r="772" ht="14.25" spans="1:27">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c r="AA772" s="294"/>
    </row>
    <row r="773" ht="14.25" spans="1:27">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c r="AA773" s="294"/>
    </row>
    <row r="774" ht="14.25" spans="1:27">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c r="AA774" s="294"/>
    </row>
    <row r="775" ht="14.25" spans="1:27">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c r="AA775" s="294"/>
    </row>
    <row r="776" ht="14.25" spans="1:27">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c r="AA776" s="294"/>
    </row>
    <row r="777" ht="14.25" spans="1:27">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c r="AA777" s="294"/>
    </row>
    <row r="778" ht="14.25" spans="1:27">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c r="AA778" s="294"/>
    </row>
    <row r="779" ht="14.25" spans="1:27">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c r="AA779" s="294"/>
    </row>
    <row r="780" ht="14.25" spans="1:27">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c r="AA780" s="294"/>
    </row>
    <row r="781" ht="14.25" spans="1:27">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c r="AA781" s="294"/>
    </row>
    <row r="782" ht="14.25" spans="1:27">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c r="AA782" s="294"/>
    </row>
    <row r="783" ht="14.25" spans="1:27">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c r="AA783" s="294"/>
    </row>
    <row r="784" ht="14.25" spans="1:27">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c r="AA784" s="294"/>
    </row>
    <row r="785" ht="14.25" spans="1:27">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c r="AA785" s="294"/>
    </row>
    <row r="786" ht="14.25" spans="1:27">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c r="AA786" s="294"/>
    </row>
    <row r="787" ht="14.25" spans="1:27">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c r="AA787" s="294"/>
    </row>
    <row r="788" ht="14.25" spans="1:27">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c r="AA788" s="294"/>
    </row>
    <row r="789" ht="14.25" spans="1:27">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c r="AA789" s="294"/>
    </row>
    <row r="790" ht="14.25" spans="1:27">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c r="AA790" s="294"/>
    </row>
    <row r="791" ht="14.25" spans="1:27">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c r="AA791" s="294"/>
    </row>
    <row r="792" ht="14.25" spans="1:27">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c r="AA792" s="294"/>
    </row>
    <row r="793" ht="14.25" spans="1:27">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c r="AA793" s="294"/>
    </row>
    <row r="794" ht="14.25" spans="1:27">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c r="AA794" s="294"/>
    </row>
    <row r="795" ht="14.25" spans="1:27">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c r="AA795" s="294"/>
    </row>
    <row r="796" ht="14.25" spans="1:27">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c r="AA796" s="294"/>
    </row>
    <row r="797" ht="14.25" spans="1:27">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c r="AA797" s="294"/>
    </row>
    <row r="798" ht="14.25" spans="1:27">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c r="AA798" s="294"/>
    </row>
    <row r="799" ht="14.25" spans="1:27">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c r="AA799" s="294"/>
    </row>
    <row r="800" ht="14.25" spans="1:27">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c r="AA800" s="294"/>
    </row>
    <row r="801" ht="14.25" spans="1:27">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c r="AA801" s="294"/>
    </row>
    <row r="802" ht="14.25" spans="1:27">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c r="AA802" s="294"/>
    </row>
    <row r="803" ht="14.25" spans="1:27">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c r="AA803" s="294"/>
    </row>
    <row r="804" ht="14.25" spans="1:27">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c r="AA804" s="294"/>
    </row>
    <row r="805" ht="14.25" spans="1:27">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c r="AA805" s="294"/>
    </row>
    <row r="806" ht="14.25" spans="1:27">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c r="AA806" s="294"/>
    </row>
    <row r="807" ht="14.25" spans="1:27">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c r="AA807" s="294"/>
    </row>
    <row r="808" ht="14.25" spans="1:27">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c r="AA808" s="294"/>
    </row>
    <row r="809" ht="14.25" spans="1:27">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c r="AA809" s="294"/>
    </row>
    <row r="810" ht="14.25" spans="1:27">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c r="AA810" s="294"/>
    </row>
    <row r="811" ht="14.25" spans="1:27">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c r="AA811" s="294"/>
    </row>
    <row r="812" ht="14.25" spans="1:27">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c r="AA812" s="294"/>
    </row>
    <row r="813" ht="14.25" spans="1:27">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c r="AA813" s="294"/>
    </row>
    <row r="814" ht="14.25" spans="1:27">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c r="AA814" s="294"/>
    </row>
    <row r="815" ht="14.25" spans="1:27">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c r="AA815" s="294"/>
    </row>
    <row r="816" ht="14.25" spans="1:27">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c r="AA816" s="294"/>
    </row>
    <row r="817" ht="14.25" spans="1:27">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c r="AA817" s="294"/>
    </row>
    <row r="818" ht="14.25" spans="1:27">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c r="AA818" s="294"/>
    </row>
    <row r="819" ht="14.25" spans="1:27">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c r="AA819" s="294"/>
    </row>
    <row r="820" ht="14.25" spans="1:27">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c r="AA820" s="294"/>
    </row>
    <row r="821" ht="14.25" spans="1:27">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c r="AA821" s="294"/>
    </row>
    <row r="822" ht="14.25" spans="1:27">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c r="AA822" s="294"/>
    </row>
    <row r="823" ht="14.25" spans="1:27">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c r="AA823" s="294"/>
    </row>
    <row r="824" ht="14.25" spans="1:27">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c r="AA824" s="294"/>
    </row>
    <row r="825" ht="14.25" spans="1:27">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c r="AA825" s="294"/>
    </row>
    <row r="826" ht="14.25" spans="1:27">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c r="AA826" s="294"/>
    </row>
    <row r="827" ht="14.25" spans="1:27">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c r="AA827" s="294"/>
    </row>
    <row r="828" ht="14.25" spans="1:27">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c r="AA828" s="294"/>
    </row>
    <row r="829" ht="14.25" spans="1:27">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c r="AA829" s="294"/>
    </row>
    <row r="830" ht="14.25" spans="1:27">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c r="AA830" s="294"/>
    </row>
    <row r="831" ht="14.25" spans="1:27">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c r="AA831" s="294"/>
    </row>
    <row r="832" ht="14.25" spans="1:27">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c r="AA832" s="294"/>
    </row>
    <row r="833" ht="14.25" spans="1:27">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c r="AA833" s="294"/>
    </row>
    <row r="834" ht="14.25" spans="1:27">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c r="AA834" s="294"/>
    </row>
    <row r="835" ht="14.25" spans="1:27">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c r="AA835" s="294"/>
    </row>
    <row r="836" ht="14.25" spans="1:27">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c r="AA836" s="294"/>
    </row>
    <row r="837" ht="14.25" spans="1:27">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c r="AA837" s="294"/>
    </row>
    <row r="838" ht="14.25" spans="1:27">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c r="AA838" s="294"/>
    </row>
    <row r="839" ht="14.25" spans="1:27">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c r="AA839" s="294"/>
    </row>
    <row r="840" ht="14.25" spans="1:27">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c r="AA840" s="294"/>
    </row>
    <row r="841" ht="14.25" spans="1:27">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c r="AA841" s="294"/>
    </row>
    <row r="842" ht="14.25" spans="1:27">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c r="AA842" s="294"/>
    </row>
    <row r="843" ht="14.25" spans="1:27">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c r="AA843" s="294"/>
    </row>
    <row r="844" ht="14.25" spans="1:27">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c r="AA844" s="294"/>
    </row>
    <row r="845" ht="14.25" spans="1:27">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c r="AA845" s="294"/>
    </row>
    <row r="846" ht="14.25" spans="1:27">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c r="AA846" s="294"/>
    </row>
    <row r="847" ht="14.25" spans="1:27">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c r="AA847" s="294"/>
    </row>
    <row r="848" ht="14.25" spans="1:27">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c r="AA848" s="294"/>
    </row>
    <row r="849" ht="14.25" spans="1:27">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c r="AA849" s="294"/>
    </row>
    <row r="850" ht="14.25" spans="1:27">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c r="AA850" s="294"/>
    </row>
    <row r="851" ht="14.25" spans="1:27">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c r="AA851" s="294"/>
    </row>
    <row r="852" ht="14.25" spans="1:27">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c r="AA852" s="294"/>
    </row>
    <row r="853" ht="14.25" spans="1:27">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c r="AA853" s="294"/>
    </row>
    <row r="854" ht="14.25" spans="1:27">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c r="AA854" s="294"/>
    </row>
    <row r="855" ht="14.25" spans="1:27">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c r="AA855" s="294"/>
    </row>
    <row r="856" ht="14.25" spans="1:27">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c r="AA856" s="294"/>
    </row>
    <row r="857" ht="14.25" spans="1:27">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c r="AA857" s="294"/>
    </row>
    <row r="858" ht="14.25" spans="1:27">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c r="AA858" s="294"/>
    </row>
    <row r="859" ht="14.25" spans="1:27">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c r="AA859" s="294"/>
    </row>
    <row r="860" ht="14.25" spans="1:27">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c r="AA860" s="294"/>
    </row>
    <row r="861" ht="14.25" spans="1:27">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c r="AA861" s="294"/>
    </row>
    <row r="862" ht="14.25" spans="1:27">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c r="AA862" s="294"/>
    </row>
    <row r="863" ht="14.25" spans="1:27">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c r="AA863" s="294"/>
    </row>
    <row r="864" ht="14.25" spans="1:27">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c r="AA864" s="294"/>
    </row>
    <row r="865" ht="14.25" spans="1:27">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c r="AA865" s="294"/>
    </row>
    <row r="866" ht="14.25" spans="1:27">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c r="AA866" s="294"/>
    </row>
    <row r="867" ht="14.25" spans="1:27">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c r="AA867" s="294"/>
    </row>
    <row r="868" ht="14.25" spans="1:27">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c r="AA868" s="294"/>
    </row>
    <row r="869" ht="14.25" spans="1:27">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c r="AA869" s="294"/>
    </row>
    <row r="870" ht="14.25" spans="1:27">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c r="AA870" s="294"/>
    </row>
    <row r="871" ht="14.25" spans="1:27">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c r="AA871" s="294"/>
    </row>
    <row r="872" ht="14.25" spans="1:27">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c r="AA872" s="294"/>
    </row>
    <row r="873" ht="14.25" spans="1:27">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c r="AA873" s="294"/>
    </row>
    <row r="874" ht="14.25" spans="1:27">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c r="AA874" s="294"/>
    </row>
    <row r="875" ht="14.25" spans="1:27">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c r="AA875" s="294"/>
    </row>
    <row r="876" ht="14.25" spans="1:27">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c r="AA876" s="294"/>
    </row>
    <row r="877" ht="14.25" spans="1:27">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c r="AA877" s="294"/>
    </row>
    <row r="878" ht="14.25" spans="1:27">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c r="AA878" s="294"/>
    </row>
    <row r="879" ht="14.25" spans="1:27">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c r="AA879" s="294"/>
    </row>
    <row r="880" ht="14.25" spans="1:27">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c r="AA880" s="294"/>
    </row>
    <row r="881" ht="14.25" spans="1:27">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c r="AA881" s="294"/>
    </row>
    <row r="882" ht="14.25" spans="1:27">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c r="AA882" s="294"/>
    </row>
    <row r="883" ht="14.25" spans="1:27">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c r="AA883" s="294"/>
    </row>
    <row r="884" ht="14.25" spans="1:27">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c r="AA884" s="294"/>
    </row>
    <row r="885" ht="14.25" spans="1:27">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c r="AA885" s="294"/>
    </row>
    <row r="886" ht="14.25" spans="1:27">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c r="AA886" s="294"/>
    </row>
    <row r="887" ht="14.25" spans="1:27">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c r="AA887" s="294"/>
    </row>
    <row r="888" ht="14.25" spans="1:27">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c r="AA888" s="294"/>
    </row>
    <row r="889" ht="14.25" spans="1:27">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c r="AA889" s="294"/>
    </row>
    <row r="890" ht="14.25" spans="1:27">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c r="AA890" s="294"/>
    </row>
    <row r="891" ht="14.25" spans="1:27">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c r="AA891" s="294"/>
    </row>
    <row r="892" ht="14.25" spans="1:27">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c r="AA892" s="294"/>
    </row>
    <row r="893" ht="14.25" spans="1:27">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c r="AA893" s="294"/>
    </row>
    <row r="894" ht="14.25" spans="1:27">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c r="AA894" s="294"/>
    </row>
    <row r="895" ht="14.25" spans="1:27">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c r="AA895" s="294"/>
    </row>
    <row r="896" ht="14.25" spans="1:27">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c r="AA896" s="294"/>
    </row>
    <row r="897" ht="14.25" spans="1:27">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c r="AA897" s="294"/>
    </row>
    <row r="898" ht="14.25" spans="1:27">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c r="AA898" s="294"/>
    </row>
    <row r="899" ht="14.25" spans="1:27">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c r="AA899" s="294"/>
    </row>
    <row r="900" ht="14.25" spans="1:27">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c r="AA900" s="294"/>
    </row>
    <row r="901" ht="14.25" spans="1:27">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c r="AA901" s="294"/>
    </row>
    <row r="902" ht="14.25" spans="1:27">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c r="AA902" s="294"/>
    </row>
    <row r="903" ht="14.25" spans="1:27">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c r="AA903" s="294"/>
    </row>
    <row r="904" ht="14.25" spans="1:27">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c r="AA904" s="294"/>
    </row>
    <row r="905" ht="14.25" spans="1:27">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c r="AA905" s="294"/>
    </row>
    <row r="906" ht="14.25" spans="1:27">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c r="AA906" s="294"/>
    </row>
    <row r="907" ht="14.25" spans="1:27">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c r="AA907" s="294"/>
    </row>
    <row r="908" ht="14.25" spans="1:27">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c r="AA908" s="294"/>
    </row>
    <row r="909" ht="14.25" spans="1:27">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c r="AA909" s="294"/>
    </row>
    <row r="910" ht="14.25" spans="1:27">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c r="AA910" s="294"/>
    </row>
    <row r="911" ht="14.25" spans="1:27">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c r="AA911" s="294"/>
    </row>
    <row r="912" ht="14.25" spans="1:27">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c r="AA912" s="294"/>
    </row>
    <row r="913" ht="14.25" spans="1:27">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c r="AA913" s="294"/>
    </row>
    <row r="914" ht="14.25" spans="1:27">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c r="AA914" s="294"/>
    </row>
    <row r="915" ht="14.25" spans="1:27">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c r="AA915" s="294"/>
    </row>
    <row r="916" ht="14.25" spans="1:27">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c r="AA916" s="294"/>
    </row>
    <row r="917" ht="14.25" spans="1:27">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c r="AA917" s="294"/>
    </row>
    <row r="918" ht="14.25" spans="1:27">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c r="AA918" s="294"/>
    </row>
    <row r="919" ht="14.25" spans="1:27">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c r="AA919" s="294"/>
    </row>
    <row r="920" ht="14.25" spans="1:27">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c r="AA920" s="294"/>
    </row>
    <row r="921" ht="14.25" spans="1:27">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c r="AA921" s="294"/>
    </row>
    <row r="922" ht="14.25" spans="1:27">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c r="AA922" s="294"/>
    </row>
    <row r="923" ht="14.25" spans="1:27">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c r="AA923" s="294"/>
    </row>
    <row r="924" ht="14.25" spans="1:27">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c r="AA924" s="294"/>
    </row>
    <row r="925" ht="14.25" spans="1:27">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c r="AA925" s="294"/>
    </row>
    <row r="926" ht="14.25" spans="1:27">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c r="AA926" s="294"/>
    </row>
    <row r="927" ht="14.25" spans="1:27">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c r="AA927" s="294"/>
    </row>
    <row r="928" ht="14.25" spans="1:27">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c r="AA928" s="294"/>
    </row>
    <row r="929" ht="14.25" spans="1:27">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c r="AA929" s="294"/>
    </row>
    <row r="930" ht="14.25" spans="1:27">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c r="AA930" s="294"/>
    </row>
    <row r="931" ht="14.25" spans="1:27">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c r="AA931" s="294"/>
    </row>
    <row r="932" ht="14.25" spans="1:27">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c r="AA932" s="294"/>
    </row>
    <row r="933" ht="14.25" spans="1:27">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c r="AA933" s="294"/>
    </row>
    <row r="934" ht="14.25" spans="1:27">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c r="AA934" s="294"/>
    </row>
    <row r="935" ht="14.25" spans="1:27">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c r="AA935" s="294"/>
    </row>
    <row r="936" ht="14.25" spans="1:27">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c r="AA936" s="294"/>
    </row>
    <row r="937" ht="14.25" spans="1:27">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c r="AA937" s="294"/>
    </row>
    <row r="938" ht="14.25" spans="1:27">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c r="AA938" s="294"/>
    </row>
    <row r="939" ht="14.25" spans="1:27">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c r="AA939" s="294"/>
    </row>
    <row r="940" ht="14.25" spans="1:27">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c r="AA940" s="294"/>
    </row>
    <row r="941" ht="14.25" spans="1:27">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c r="AA941" s="294"/>
    </row>
    <row r="942" ht="14.25" spans="1:27">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c r="AA942" s="294"/>
    </row>
    <row r="943" ht="14.25" spans="1:27">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c r="AA943" s="294"/>
    </row>
    <row r="944" ht="14.25" spans="1:27">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c r="AA944" s="294"/>
    </row>
    <row r="945" ht="14.25" spans="1:27">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c r="AA945" s="294"/>
    </row>
    <row r="946" ht="14.25" spans="1:27">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c r="AA946" s="294"/>
    </row>
    <row r="947" ht="14.25" spans="1:27">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c r="AA947" s="294"/>
    </row>
    <row r="948" ht="14.25" spans="1:27">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c r="AA948" s="294"/>
    </row>
    <row r="949" ht="14.25" spans="1:27">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c r="AA949" s="294"/>
    </row>
    <row r="950" ht="14.25" spans="1:27">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c r="AA950" s="294"/>
    </row>
    <row r="951" ht="14.25" spans="1:27">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c r="AA951" s="294"/>
    </row>
    <row r="952" ht="14.25" spans="1:27">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c r="AA952" s="294"/>
    </row>
    <row r="953" ht="14.25" spans="1:27">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c r="AA953" s="294"/>
    </row>
    <row r="954" ht="14.25" spans="1:27">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c r="AA954" s="294"/>
    </row>
    <row r="955" ht="14.25" spans="1:27">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c r="AA955" s="294"/>
    </row>
    <row r="956" ht="14.25" spans="1:27">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c r="AA956" s="294"/>
    </row>
    <row r="957" ht="14.25" spans="1:27">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c r="AA957" s="294"/>
    </row>
    <row r="958" ht="14.25" spans="1:27">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c r="AA958" s="294"/>
    </row>
    <row r="959" ht="14.25" spans="1:27">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c r="AA959" s="294"/>
    </row>
    <row r="960" ht="14.25" spans="1:27">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c r="AA960" s="294"/>
    </row>
    <row r="961" ht="14.25" spans="1:27">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c r="AA961" s="294"/>
    </row>
    <row r="962" ht="14.25" spans="1:27">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c r="AA962" s="294"/>
    </row>
    <row r="963" ht="14.25" spans="1:27">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c r="AA963" s="294"/>
    </row>
    <row r="964" ht="14.25" spans="1:27">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c r="AA964" s="294"/>
    </row>
    <row r="965" ht="14.25" spans="1:27">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c r="AA965" s="294"/>
    </row>
    <row r="966" ht="14.25" spans="1:27">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c r="AA966" s="294"/>
    </row>
    <row r="967" ht="14.25" spans="1:27">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c r="AA967" s="294"/>
    </row>
    <row r="968" ht="14.25" spans="1:27">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c r="AA968" s="294"/>
    </row>
    <row r="969" ht="14.25" spans="1:27">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c r="AA969" s="294"/>
    </row>
    <row r="970" ht="14.25" spans="1:27">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c r="AA970" s="294"/>
    </row>
    <row r="971" ht="14.25" spans="1:27">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c r="AA971" s="294"/>
    </row>
    <row r="972" ht="14.25" spans="1:27">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c r="AA972" s="294"/>
    </row>
    <row r="973" ht="14.25" spans="1:27">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c r="AA973" s="294"/>
    </row>
    <row r="974" ht="14.25" spans="1:27">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c r="AA974" s="294"/>
    </row>
    <row r="975" ht="14.25" spans="1:27">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c r="AA975" s="294"/>
    </row>
    <row r="976" ht="14.25" spans="1:27">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c r="AA976" s="294"/>
    </row>
    <row r="977" ht="14.25" spans="1:27">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c r="AA977" s="294"/>
    </row>
    <row r="978" ht="14.25" spans="1:27">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c r="AA978" s="294"/>
    </row>
    <row r="979" ht="14.25" spans="1:27">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c r="AA979" s="294"/>
    </row>
    <row r="980" ht="14.25" spans="1:27">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c r="AA980" s="294"/>
    </row>
    <row r="981" ht="14.25" spans="1:27">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c r="AA981" s="294"/>
    </row>
    <row r="982" ht="14.25" spans="1:27">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c r="AA982" s="294"/>
    </row>
    <row r="983" ht="14.25" spans="1:27">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c r="AA983" s="294"/>
    </row>
    <row r="984" ht="14.25" spans="1:27">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c r="AA984" s="294"/>
    </row>
    <row r="985" ht="14.25" spans="1:27">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c r="AA985" s="294"/>
    </row>
    <row r="986" ht="14.25" spans="1:27">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c r="AA986" s="294"/>
    </row>
    <row r="987" ht="14.25" spans="1:27">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c r="AA987" s="294"/>
    </row>
    <row r="988" ht="14.25" spans="1:27">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c r="AA988" s="294"/>
    </row>
    <row r="989" ht="14.25" spans="1:27">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c r="AA989" s="294"/>
    </row>
    <row r="990" ht="14.25" spans="1:27">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c r="AA990" s="294"/>
    </row>
    <row r="991" ht="14.25" spans="1:27">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c r="AA991" s="294"/>
    </row>
    <row r="992" ht="14.25" spans="1:27">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c r="AA992" s="294"/>
    </row>
    <row r="993" ht="14.25" spans="1:27">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c r="AA993" s="294"/>
    </row>
    <row r="994" ht="14.25" spans="1:27">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c r="AA994" s="294"/>
    </row>
    <row r="995" ht="14.25" spans="1:27">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c r="AA995" s="294"/>
    </row>
    <row r="996" ht="14.25" spans="1:27">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c r="AA996" s="294"/>
    </row>
    <row r="997" ht="14.25" spans="1:27">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c r="AA997" s="294"/>
    </row>
    <row r="998" ht="14.25" spans="1:27">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c r="AA998" s="294"/>
    </row>
    <row r="999" ht="14.25" spans="1:27">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c r="AA999" s="294"/>
    </row>
    <row r="1000" ht="14.25" spans="1:27">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c r="Z1000" s="294"/>
      <c r="AA1000" s="294"/>
    </row>
    <row r="1001" ht="14.25" spans="1:27">
      <c r="A1001" s="294"/>
      <c r="B1001" s="294"/>
      <c r="C1001" s="294"/>
      <c r="D1001" s="294"/>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c r="Y1001" s="294"/>
      <c r="Z1001" s="294"/>
      <c r="AA1001" s="294"/>
    </row>
    <row r="1002" ht="14.25" spans="1:27">
      <c r="A1002" s="294"/>
      <c r="B1002" s="294"/>
      <c r="C1002" s="294"/>
      <c r="D1002" s="294"/>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c r="Y1002" s="294"/>
      <c r="Z1002" s="294"/>
      <c r="AA1002" s="294"/>
    </row>
    <row r="1003" ht="14.25" spans="1:27">
      <c r="A1003" s="294"/>
      <c r="B1003" s="294"/>
      <c r="C1003" s="294"/>
      <c r="D1003" s="294"/>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c r="Y1003" s="294"/>
      <c r="Z1003" s="294"/>
      <c r="AA1003" s="294"/>
    </row>
  </sheetData>
  <mergeCells count="31">
    <mergeCell ref="C3:L3"/>
    <mergeCell ref="J4:L4"/>
    <mergeCell ref="J5:L5"/>
    <mergeCell ref="J6:L6"/>
    <mergeCell ref="J7:L7"/>
    <mergeCell ref="J8:L8"/>
    <mergeCell ref="J9:L9"/>
    <mergeCell ref="J10:L10"/>
    <mergeCell ref="J11:L11"/>
    <mergeCell ref="J12:L12"/>
    <mergeCell ref="J13:L13"/>
    <mergeCell ref="J14:L14"/>
    <mergeCell ref="J15:L15"/>
    <mergeCell ref="J16:L16"/>
    <mergeCell ref="J17:L17"/>
    <mergeCell ref="J18:L18"/>
    <mergeCell ref="J19:L19"/>
    <mergeCell ref="C5:C7"/>
    <mergeCell ref="C9:C11"/>
    <mergeCell ref="C13:C15"/>
    <mergeCell ref="C17:C19"/>
    <mergeCell ref="D5:D7"/>
    <mergeCell ref="D9:D11"/>
    <mergeCell ref="D13:D15"/>
    <mergeCell ref="D17:D19"/>
    <mergeCell ref="E5:E7"/>
    <mergeCell ref="E9:E11"/>
    <mergeCell ref="E13:E15"/>
    <mergeCell ref="E17:E19"/>
    <mergeCell ref="F5:F7"/>
    <mergeCell ref="F22:F24"/>
  </mergeCells>
  <hyperlinks>
    <hyperlink ref="A1" location="Home!A1" display="Home"/>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1006"/>
  <sheetViews>
    <sheetView workbookViewId="0">
      <selection activeCell="A1" sqref="A1"/>
    </sheetView>
  </sheetViews>
  <sheetFormatPr defaultColWidth="12.6285714285714" defaultRowHeight="15.75" customHeight="1"/>
  <cols>
    <col min="2" max="2" width="39.3809523809524" customWidth="1"/>
    <col min="3" max="5" width="24.5047619047619" customWidth="1"/>
    <col min="6" max="6" width="30.5047619047619" customWidth="1"/>
    <col min="7" max="7" width="49" customWidth="1"/>
    <col min="8" max="8" width="55.1333333333333" customWidth="1"/>
    <col min="9" max="9" width="26.752380952381" customWidth="1"/>
    <col min="11" max="11" width="38.3809523809524" customWidth="1"/>
    <col min="12" max="12" width="27.752380952381" customWidth="1"/>
    <col min="13" max="13" width="23.752380952381" customWidth="1"/>
    <col min="14" max="14" width="27.5047619047619" customWidth="1"/>
    <col min="15" max="15" width="58.5047619047619" customWidth="1"/>
    <col min="16" max="16" width="40" customWidth="1"/>
    <col min="17" max="17" width="26.247619047619" customWidth="1"/>
  </cols>
  <sheetData>
    <row r="1" ht="14.25" spans="1:24">
      <c r="A1" s="138" t="s">
        <v>282</v>
      </c>
      <c r="B1" s="294"/>
      <c r="C1" s="294"/>
      <c r="D1" s="294"/>
      <c r="E1" s="294"/>
      <c r="F1" s="294"/>
      <c r="G1" s="294"/>
      <c r="H1" s="294"/>
      <c r="I1" s="294"/>
      <c r="J1" s="294"/>
      <c r="K1" s="294"/>
      <c r="L1" s="294"/>
      <c r="M1" s="294"/>
      <c r="N1" s="294"/>
      <c r="O1" s="294"/>
      <c r="P1" s="294"/>
      <c r="Q1" s="294"/>
      <c r="R1" s="294"/>
      <c r="S1" s="294"/>
      <c r="T1" s="294"/>
      <c r="U1" s="294"/>
      <c r="V1" s="294"/>
      <c r="W1" s="294"/>
      <c r="X1" s="294"/>
    </row>
    <row r="2" ht="33" customHeight="1" spans="1:24">
      <c r="A2" s="294"/>
      <c r="B2" s="656" t="s">
        <v>14</v>
      </c>
      <c r="I2" s="294"/>
      <c r="J2" s="294"/>
      <c r="K2" s="294"/>
      <c r="L2" s="294"/>
      <c r="M2" s="294"/>
      <c r="N2" s="294"/>
      <c r="O2" s="294"/>
      <c r="P2" s="294"/>
      <c r="Q2" s="294"/>
      <c r="R2" s="294"/>
      <c r="S2" s="294"/>
      <c r="T2" s="294"/>
      <c r="U2" s="294"/>
      <c r="V2" s="294"/>
      <c r="W2" s="294"/>
      <c r="X2" s="294"/>
    </row>
    <row r="3" ht="26.25" customHeight="1" spans="1:24">
      <c r="A3" s="294"/>
      <c r="B3" s="31" t="s">
        <v>362</v>
      </c>
      <c r="C3" s="31" t="s">
        <v>1382</v>
      </c>
      <c r="D3" s="31" t="s">
        <v>1383</v>
      </c>
      <c r="E3" s="31" t="s">
        <v>1384</v>
      </c>
      <c r="F3" s="31" t="s">
        <v>1385</v>
      </c>
      <c r="G3" s="657" t="s">
        <v>368</v>
      </c>
      <c r="H3" s="657" t="s">
        <v>1386</v>
      </c>
      <c r="I3" s="294"/>
      <c r="J3" s="294"/>
      <c r="K3" s="660"/>
      <c r="L3" s="660"/>
      <c r="M3" s="660"/>
      <c r="N3" s="660"/>
      <c r="O3" s="660"/>
      <c r="P3" s="660"/>
      <c r="Q3" s="660"/>
      <c r="R3" s="294"/>
      <c r="S3" s="294"/>
      <c r="T3" s="294"/>
      <c r="U3" s="294"/>
      <c r="V3" s="294"/>
      <c r="W3" s="294"/>
      <c r="X3" s="294"/>
    </row>
    <row r="4" ht="17.25" spans="1:24">
      <c r="A4" s="294"/>
      <c r="B4" s="112" t="s">
        <v>406</v>
      </c>
      <c r="C4" s="31">
        <v>267416</v>
      </c>
      <c r="D4" s="31">
        <v>270747</v>
      </c>
      <c r="E4" s="31">
        <v>244365</v>
      </c>
      <c r="F4" s="31" t="s">
        <v>1387</v>
      </c>
      <c r="G4" s="434" t="s">
        <v>1388</v>
      </c>
      <c r="H4" s="434" t="s">
        <v>1389</v>
      </c>
      <c r="I4" s="294"/>
      <c r="J4" s="294"/>
      <c r="K4" s="294"/>
      <c r="L4" s="294"/>
      <c r="M4" s="294"/>
      <c r="N4" s="294"/>
      <c r="O4" s="294"/>
      <c r="P4" s="661"/>
      <c r="Q4" s="661"/>
      <c r="R4" s="294"/>
      <c r="S4" s="294"/>
      <c r="T4" s="294"/>
      <c r="U4" s="294"/>
      <c r="V4" s="294"/>
      <c r="W4" s="294"/>
      <c r="X4" s="294"/>
    </row>
    <row r="5" ht="33.75" spans="1:24">
      <c r="A5" s="294"/>
      <c r="B5" s="112" t="s">
        <v>401</v>
      </c>
      <c r="C5" s="31">
        <v>209031</v>
      </c>
      <c r="D5" s="31">
        <v>203664</v>
      </c>
      <c r="E5" s="31">
        <v>175676</v>
      </c>
      <c r="F5" s="31" t="s">
        <v>1390</v>
      </c>
      <c r="G5" s="434" t="s">
        <v>1391</v>
      </c>
      <c r="H5" s="434" t="s">
        <v>1392</v>
      </c>
      <c r="I5" s="294"/>
      <c r="J5" s="294"/>
      <c r="K5" s="294"/>
      <c r="L5" s="294"/>
      <c r="M5" s="294"/>
      <c r="N5" s="294"/>
      <c r="O5" s="294"/>
      <c r="P5" s="661"/>
      <c r="Q5" s="661"/>
      <c r="R5" s="294"/>
      <c r="S5" s="294"/>
      <c r="T5" s="294"/>
      <c r="U5" s="294"/>
      <c r="V5" s="294"/>
      <c r="W5" s="294"/>
      <c r="X5" s="294"/>
    </row>
    <row r="6" ht="34.5" spans="1:24">
      <c r="A6" s="294"/>
      <c r="B6" s="112" t="s">
        <v>70</v>
      </c>
      <c r="C6" s="31">
        <v>2799</v>
      </c>
      <c r="D6" s="31">
        <v>2584</v>
      </c>
      <c r="E6" s="31">
        <v>1863</v>
      </c>
      <c r="F6" s="31" t="s">
        <v>1390</v>
      </c>
      <c r="G6" s="434" t="s">
        <v>1393</v>
      </c>
      <c r="H6" s="434" t="s">
        <v>1394</v>
      </c>
      <c r="I6" s="294"/>
      <c r="J6" s="294"/>
      <c r="K6" s="294"/>
      <c r="L6" s="294"/>
      <c r="M6" s="294"/>
      <c r="N6" s="294"/>
      <c r="O6" s="294"/>
      <c r="P6" s="661"/>
      <c r="Q6" s="661"/>
      <c r="R6" s="294"/>
      <c r="S6" s="294"/>
      <c r="T6" s="294"/>
      <c r="U6" s="294"/>
      <c r="V6" s="294"/>
      <c r="W6" s="294"/>
      <c r="X6" s="294"/>
    </row>
    <row r="7" ht="34.5" spans="1:24">
      <c r="A7" s="294"/>
      <c r="B7" s="112" t="s">
        <v>73</v>
      </c>
      <c r="C7" s="31">
        <v>3.97</v>
      </c>
      <c r="D7" s="31">
        <v>3.97</v>
      </c>
      <c r="E7" s="31">
        <v>3.86</v>
      </c>
      <c r="F7" s="31" t="s">
        <v>1395</v>
      </c>
      <c r="G7" s="434" t="s">
        <v>1396</v>
      </c>
      <c r="H7" s="434" t="s">
        <v>1397</v>
      </c>
      <c r="I7" s="294"/>
      <c r="J7" s="294"/>
      <c r="K7" s="294"/>
      <c r="L7" s="294"/>
      <c r="M7" s="294"/>
      <c r="N7" s="294"/>
      <c r="O7" s="294"/>
      <c r="P7" s="661"/>
      <c r="Q7" s="661"/>
      <c r="R7" s="294"/>
      <c r="S7" s="294"/>
      <c r="T7" s="294"/>
      <c r="U7" s="294"/>
      <c r="V7" s="294"/>
      <c r="W7" s="294"/>
      <c r="X7" s="294"/>
    </row>
    <row r="8" ht="33.75" spans="1:24">
      <c r="A8" s="294"/>
      <c r="B8" s="112" t="s">
        <v>1398</v>
      </c>
      <c r="C8" s="31">
        <v>951</v>
      </c>
      <c r="D8" s="31">
        <v>942</v>
      </c>
      <c r="E8" s="31">
        <v>776</v>
      </c>
      <c r="F8" s="31" t="s">
        <v>1390</v>
      </c>
      <c r="G8" s="434" t="s">
        <v>1399</v>
      </c>
      <c r="H8" s="434" t="s">
        <v>1400</v>
      </c>
      <c r="I8" s="294"/>
      <c r="J8" s="294"/>
      <c r="K8" s="294"/>
      <c r="L8" s="294"/>
      <c r="M8" s="294"/>
      <c r="N8" s="294"/>
      <c r="O8" s="294"/>
      <c r="P8" s="661"/>
      <c r="Q8" s="661"/>
      <c r="R8" s="294"/>
      <c r="S8" s="294"/>
      <c r="T8" s="294"/>
      <c r="U8" s="294"/>
      <c r="V8" s="294"/>
      <c r="W8" s="294"/>
      <c r="X8" s="294"/>
    </row>
    <row r="9" ht="17.25" spans="1:24">
      <c r="A9" s="294"/>
      <c r="B9" s="112" t="s">
        <v>86</v>
      </c>
      <c r="C9" s="31">
        <v>1293</v>
      </c>
      <c r="D9" s="31">
        <v>1218</v>
      </c>
      <c r="E9" s="31">
        <v>882</v>
      </c>
      <c r="F9" s="31" t="s">
        <v>1390</v>
      </c>
      <c r="G9" s="434" t="s">
        <v>1401</v>
      </c>
      <c r="H9" s="434" t="s">
        <v>1402</v>
      </c>
      <c r="I9" s="294"/>
      <c r="J9" s="294"/>
      <c r="K9" s="294"/>
      <c r="L9" s="294"/>
      <c r="M9" s="294"/>
      <c r="N9" s="294"/>
      <c r="O9" s="294"/>
      <c r="P9" s="661"/>
      <c r="Q9" s="661"/>
      <c r="R9" s="294"/>
      <c r="S9" s="294"/>
      <c r="T9" s="294"/>
      <c r="U9" s="294"/>
      <c r="V9" s="294"/>
      <c r="W9" s="294"/>
      <c r="X9" s="294"/>
    </row>
    <row r="10" ht="33.75" spans="1:24">
      <c r="A10" s="294"/>
      <c r="B10" s="112" t="s">
        <v>129</v>
      </c>
      <c r="C10" s="31">
        <v>1.72</v>
      </c>
      <c r="D10" s="31">
        <v>1.73</v>
      </c>
      <c r="E10" s="31">
        <v>1.33</v>
      </c>
      <c r="F10" s="31" t="s">
        <v>1395</v>
      </c>
      <c r="G10" s="434" t="s">
        <v>1403</v>
      </c>
      <c r="H10" s="434" t="s">
        <v>1404</v>
      </c>
      <c r="I10" s="294"/>
      <c r="J10" s="294"/>
      <c r="K10" s="294"/>
      <c r="L10" s="294"/>
      <c r="M10" s="294"/>
      <c r="N10" s="294"/>
      <c r="O10" s="294"/>
      <c r="P10" s="661"/>
      <c r="Q10" s="661"/>
      <c r="R10" s="294"/>
      <c r="S10" s="294"/>
      <c r="T10" s="294"/>
      <c r="U10" s="294"/>
      <c r="V10" s="294"/>
      <c r="W10" s="294"/>
      <c r="X10" s="294"/>
    </row>
    <row r="11" ht="33.75" spans="1:24">
      <c r="A11" s="294"/>
      <c r="B11" s="112" t="s">
        <v>133</v>
      </c>
      <c r="C11" s="31">
        <v>27.62</v>
      </c>
      <c r="D11" s="31">
        <v>28.35</v>
      </c>
      <c r="E11" s="31">
        <v>23.73</v>
      </c>
      <c r="F11" s="31" t="s">
        <v>1387</v>
      </c>
      <c r="G11" s="434" t="s">
        <v>1405</v>
      </c>
      <c r="H11" s="434" t="s">
        <v>1406</v>
      </c>
      <c r="I11" s="294"/>
      <c r="J11" s="294"/>
      <c r="K11" s="294"/>
      <c r="L11" s="294"/>
      <c r="M11" s="294"/>
      <c r="N11" s="294"/>
      <c r="O11" s="294"/>
      <c r="P11" s="661"/>
      <c r="Q11" s="661"/>
      <c r="R11" s="294"/>
      <c r="S11" s="294"/>
      <c r="T11" s="294"/>
      <c r="U11" s="294"/>
      <c r="V11" s="294"/>
      <c r="W11" s="294"/>
      <c r="X11" s="294"/>
    </row>
    <row r="12" ht="34.5" spans="1:24">
      <c r="A12" s="294"/>
      <c r="B12" s="112" t="s">
        <v>1407</v>
      </c>
      <c r="C12" s="31">
        <v>17.04</v>
      </c>
      <c r="D12" s="31">
        <v>17.38</v>
      </c>
      <c r="E12" s="31">
        <v>16.15</v>
      </c>
      <c r="F12" s="31" t="s">
        <v>1387</v>
      </c>
      <c r="G12" s="434" t="s">
        <v>1408</v>
      </c>
      <c r="H12" s="434" t="s">
        <v>1409</v>
      </c>
      <c r="I12" s="294"/>
      <c r="J12" s="294"/>
      <c r="K12" s="294"/>
      <c r="L12" s="294"/>
      <c r="M12" s="294"/>
      <c r="N12" s="294"/>
      <c r="O12" s="294"/>
      <c r="P12" s="661"/>
      <c r="Q12" s="661"/>
      <c r="R12" s="294"/>
      <c r="S12" s="294"/>
      <c r="T12" s="294"/>
      <c r="U12" s="294"/>
      <c r="V12" s="294"/>
      <c r="W12" s="294"/>
      <c r="X12" s="294"/>
    </row>
    <row r="13" ht="34.5" spans="1:24">
      <c r="A13" s="294"/>
      <c r="B13" s="112" t="s">
        <v>1410</v>
      </c>
      <c r="C13" s="31">
        <v>1.85</v>
      </c>
      <c r="D13" s="31">
        <v>1.88</v>
      </c>
      <c r="E13" s="31">
        <v>2.28</v>
      </c>
      <c r="F13" s="31" t="s">
        <v>1387</v>
      </c>
      <c r="G13" s="434" t="s">
        <v>1411</v>
      </c>
      <c r="H13" s="434" t="s">
        <v>1412</v>
      </c>
      <c r="I13" s="294"/>
      <c r="J13" s="294"/>
      <c r="K13" s="294"/>
      <c r="L13" s="294"/>
      <c r="M13" s="294"/>
      <c r="N13" s="294"/>
      <c r="O13" s="294"/>
      <c r="P13" s="661"/>
      <c r="Q13" s="661"/>
      <c r="R13" s="294"/>
      <c r="S13" s="294"/>
      <c r="T13" s="294"/>
      <c r="U13" s="294"/>
      <c r="V13" s="294"/>
      <c r="W13" s="294"/>
      <c r="X13" s="294"/>
    </row>
    <row r="14" ht="33.75" spans="1:24">
      <c r="A14" s="294"/>
      <c r="B14" s="112" t="s">
        <v>1413</v>
      </c>
      <c r="C14" s="31">
        <v>0.2</v>
      </c>
      <c r="D14" s="31">
        <v>0.22</v>
      </c>
      <c r="E14" s="31">
        <v>0.24</v>
      </c>
      <c r="F14" s="31" t="s">
        <v>1387</v>
      </c>
      <c r="G14" s="434" t="s">
        <v>1414</v>
      </c>
      <c r="H14" s="434" t="s">
        <v>1415</v>
      </c>
      <c r="I14" s="294"/>
      <c r="J14" s="294"/>
      <c r="K14" s="294"/>
      <c r="L14" s="294"/>
      <c r="M14" s="294"/>
      <c r="N14" s="294"/>
      <c r="O14" s="294"/>
      <c r="P14" s="661"/>
      <c r="Q14" s="661"/>
      <c r="R14" s="294"/>
      <c r="S14" s="294"/>
      <c r="T14" s="294"/>
      <c r="U14" s="294"/>
      <c r="V14" s="294"/>
      <c r="W14" s="294"/>
      <c r="X14" s="294"/>
    </row>
    <row r="15" ht="17.25" spans="1:24">
      <c r="A15" s="294"/>
      <c r="B15" s="112" t="s">
        <v>510</v>
      </c>
      <c r="C15" s="31">
        <v>37.87</v>
      </c>
      <c r="D15" s="31">
        <v>38.72</v>
      </c>
      <c r="E15" s="31">
        <v>39.99</v>
      </c>
      <c r="F15" s="31" t="s">
        <v>1416</v>
      </c>
      <c r="G15" s="434" t="s">
        <v>1417</v>
      </c>
      <c r="H15" s="434" t="s">
        <v>1418</v>
      </c>
      <c r="I15" s="294"/>
      <c r="J15" s="294"/>
      <c r="K15" s="294"/>
      <c r="L15" s="294"/>
      <c r="M15" s="294"/>
      <c r="N15" s="294"/>
      <c r="O15" s="294"/>
      <c r="P15" s="661"/>
      <c r="Q15" s="661"/>
      <c r="R15" s="294"/>
      <c r="S15" s="294"/>
      <c r="T15" s="294"/>
      <c r="U15" s="294"/>
      <c r="V15" s="294"/>
      <c r="W15" s="294"/>
      <c r="X15" s="294"/>
    </row>
    <row r="16" ht="17.25" spans="1:24">
      <c r="A16" s="294"/>
      <c r="B16" s="112" t="s">
        <v>102</v>
      </c>
      <c r="C16" s="31">
        <v>1.12</v>
      </c>
      <c r="D16" s="31">
        <v>0.9</v>
      </c>
      <c r="E16" s="31">
        <v>1.81</v>
      </c>
      <c r="F16" s="31" t="s">
        <v>1390</v>
      </c>
      <c r="G16" s="434" t="s">
        <v>1419</v>
      </c>
      <c r="H16" s="434" t="s">
        <v>1420</v>
      </c>
      <c r="I16" s="294"/>
      <c r="J16" s="294"/>
      <c r="K16" s="294"/>
      <c r="L16" s="294"/>
      <c r="M16" s="294"/>
      <c r="N16" s="294"/>
      <c r="O16" s="294"/>
      <c r="P16" s="661"/>
      <c r="Q16" s="661"/>
      <c r="R16" s="294"/>
      <c r="S16" s="294"/>
      <c r="T16" s="294"/>
      <c r="U16" s="294"/>
      <c r="V16" s="294"/>
      <c r="W16" s="294"/>
      <c r="X16" s="294"/>
    </row>
    <row r="17" ht="17.25" spans="1:24">
      <c r="A17" s="294"/>
      <c r="B17" s="112" t="s">
        <v>114</v>
      </c>
      <c r="C17" s="31">
        <v>26.45</v>
      </c>
      <c r="D17" s="31">
        <v>24.26</v>
      </c>
      <c r="E17" s="31">
        <v>21.78</v>
      </c>
      <c r="F17" s="31" t="s">
        <v>1390</v>
      </c>
      <c r="G17" s="434" t="s">
        <v>1421</v>
      </c>
      <c r="H17" s="434" t="s">
        <v>1422</v>
      </c>
      <c r="I17" s="294"/>
      <c r="J17" s="294"/>
      <c r="K17" s="294"/>
      <c r="L17" s="294"/>
      <c r="M17" s="294"/>
      <c r="N17" s="294"/>
      <c r="O17" s="294"/>
      <c r="P17" s="661"/>
      <c r="Q17" s="661"/>
      <c r="R17" s="294"/>
      <c r="S17" s="294"/>
      <c r="T17" s="294"/>
      <c r="U17" s="294"/>
      <c r="V17" s="294"/>
      <c r="W17" s="294"/>
      <c r="X17" s="294"/>
    </row>
    <row r="18" ht="17.25" spans="1:24">
      <c r="A18" s="294"/>
      <c r="B18" s="112" t="s">
        <v>1423</v>
      </c>
      <c r="C18" s="31">
        <v>68</v>
      </c>
      <c r="D18" s="31">
        <v>68</v>
      </c>
      <c r="E18" s="31">
        <v>68</v>
      </c>
      <c r="F18" s="31" t="s">
        <v>1395</v>
      </c>
      <c r="G18" s="434" t="s">
        <v>1424</v>
      </c>
      <c r="H18" s="434" t="s">
        <v>1425</v>
      </c>
      <c r="I18" s="294"/>
      <c r="J18" s="294"/>
      <c r="K18" s="294"/>
      <c r="L18" s="294"/>
      <c r="M18" s="294"/>
      <c r="N18" s="294"/>
      <c r="O18" s="294"/>
      <c r="P18" s="661"/>
      <c r="Q18" s="661"/>
      <c r="R18" s="294"/>
      <c r="S18" s="294"/>
      <c r="T18" s="294"/>
      <c r="U18" s="294"/>
      <c r="V18" s="294"/>
      <c r="W18" s="294"/>
      <c r="X18" s="294"/>
    </row>
    <row r="19" ht="17.25" spans="1:24">
      <c r="A19" s="294"/>
      <c r="B19" s="112" t="s">
        <v>1426</v>
      </c>
      <c r="C19" s="31">
        <v>2.57</v>
      </c>
      <c r="D19" s="31">
        <v>2.8</v>
      </c>
      <c r="E19" s="31">
        <v>3.12</v>
      </c>
      <c r="F19" s="31" t="s">
        <v>1387</v>
      </c>
      <c r="G19" s="434" t="s">
        <v>1427</v>
      </c>
      <c r="H19" s="434" t="s">
        <v>1428</v>
      </c>
      <c r="I19" s="294"/>
      <c r="J19" s="294"/>
      <c r="K19" s="294"/>
      <c r="L19" s="294"/>
      <c r="M19" s="294"/>
      <c r="N19" s="294"/>
      <c r="O19" s="294"/>
      <c r="P19" s="661"/>
      <c r="Q19" s="661"/>
      <c r="R19" s="294"/>
      <c r="S19" s="294"/>
      <c r="T19" s="294"/>
      <c r="U19" s="294"/>
      <c r="V19" s="294"/>
      <c r="W19" s="294"/>
      <c r="X19" s="294"/>
    </row>
    <row r="20" ht="34.5" spans="1:24">
      <c r="A20" s="294"/>
      <c r="B20" s="112" t="s">
        <v>76</v>
      </c>
      <c r="C20" s="31">
        <v>49.86</v>
      </c>
      <c r="D20" s="31">
        <v>52.73</v>
      </c>
      <c r="E20" s="31">
        <v>50.97</v>
      </c>
      <c r="F20" s="31" t="s">
        <v>1387</v>
      </c>
      <c r="G20" s="434" t="s">
        <v>1429</v>
      </c>
      <c r="H20" s="434" t="s">
        <v>1430</v>
      </c>
      <c r="I20" s="294"/>
      <c r="J20" s="294"/>
      <c r="K20" s="294"/>
      <c r="L20" s="294"/>
      <c r="M20" s="294"/>
      <c r="N20" s="294"/>
      <c r="O20" s="294"/>
      <c r="P20" s="661"/>
      <c r="Q20" s="661"/>
      <c r="R20" s="294"/>
      <c r="S20" s="294"/>
      <c r="T20" s="294"/>
      <c r="U20" s="294"/>
      <c r="V20" s="294"/>
      <c r="W20" s="294"/>
      <c r="X20" s="294"/>
    </row>
    <row r="21" ht="82.5" spans="1:24">
      <c r="A21" s="294"/>
      <c r="B21" s="112" t="s">
        <v>1431</v>
      </c>
      <c r="C21" s="657" t="s">
        <v>1432</v>
      </c>
      <c r="D21" s="657" t="s">
        <v>1433</v>
      </c>
      <c r="E21" s="657" t="s">
        <v>1434</v>
      </c>
      <c r="F21" s="31" t="s">
        <v>1390</v>
      </c>
      <c r="G21" s="434" t="s">
        <v>1435</v>
      </c>
      <c r="H21" s="434" t="s">
        <v>1436</v>
      </c>
      <c r="I21" s="294"/>
      <c r="J21" s="294"/>
      <c r="K21" s="294"/>
      <c r="L21" s="294"/>
      <c r="M21" s="294"/>
      <c r="N21" s="294"/>
      <c r="O21" s="294"/>
      <c r="P21" s="661"/>
      <c r="Q21" s="661"/>
      <c r="R21" s="294"/>
      <c r="S21" s="294"/>
      <c r="T21" s="294"/>
      <c r="U21" s="294"/>
      <c r="V21" s="294"/>
      <c r="W21" s="294"/>
      <c r="X21" s="294"/>
    </row>
    <row r="22" ht="34.5" spans="1:24">
      <c r="A22" s="294"/>
      <c r="B22" s="112" t="s">
        <v>79</v>
      </c>
      <c r="C22" s="31">
        <v>894</v>
      </c>
      <c r="D22" s="31">
        <v>1022</v>
      </c>
      <c r="E22" s="31">
        <v>629</v>
      </c>
      <c r="F22" s="31" t="s">
        <v>1387</v>
      </c>
      <c r="G22" s="434" t="s">
        <v>1437</v>
      </c>
      <c r="H22" s="434" t="s">
        <v>1438</v>
      </c>
      <c r="I22" s="294"/>
      <c r="J22" s="294"/>
      <c r="K22" s="294"/>
      <c r="L22" s="294"/>
      <c r="M22" s="294"/>
      <c r="N22" s="294"/>
      <c r="O22" s="294"/>
      <c r="P22" s="661"/>
      <c r="Q22" s="661"/>
      <c r="R22" s="294"/>
      <c r="S22" s="294"/>
      <c r="T22" s="294"/>
      <c r="U22" s="294"/>
      <c r="V22" s="294"/>
      <c r="W22" s="294"/>
      <c r="X22" s="294"/>
    </row>
    <row r="23" ht="14.25" spans="1:24">
      <c r="A23" s="294"/>
      <c r="B23" s="294"/>
      <c r="C23" s="294"/>
      <c r="D23" s="294"/>
      <c r="E23" s="294"/>
      <c r="F23" s="294"/>
      <c r="G23" s="294"/>
      <c r="H23" s="294"/>
      <c r="I23" s="294"/>
      <c r="J23" s="294"/>
      <c r="K23" s="294"/>
      <c r="L23" s="294"/>
      <c r="M23" s="294"/>
      <c r="N23" s="294"/>
      <c r="O23" s="294"/>
      <c r="P23" s="661"/>
      <c r="Q23" s="661"/>
      <c r="R23" s="294"/>
      <c r="S23" s="294"/>
      <c r="T23" s="294"/>
      <c r="U23" s="294"/>
      <c r="V23" s="294"/>
      <c r="W23" s="294"/>
      <c r="X23" s="294"/>
    </row>
    <row r="24" ht="14.25" spans="1:24">
      <c r="A24" s="294"/>
      <c r="B24" s="294"/>
      <c r="C24" s="294"/>
      <c r="D24" s="294"/>
      <c r="E24" s="294"/>
      <c r="F24" s="294"/>
      <c r="G24" s="294"/>
      <c r="H24" s="294"/>
      <c r="I24" s="294"/>
      <c r="J24" s="294"/>
      <c r="K24" s="294"/>
      <c r="L24" s="294"/>
      <c r="M24" s="294"/>
      <c r="N24" s="294"/>
      <c r="O24" s="294"/>
      <c r="P24" s="661"/>
      <c r="Q24" s="661"/>
      <c r="R24" s="294"/>
      <c r="S24" s="294"/>
      <c r="T24" s="294"/>
      <c r="U24" s="294"/>
      <c r="V24" s="294"/>
      <c r="W24" s="294"/>
      <c r="X24" s="294"/>
    </row>
    <row r="25" ht="18" customHeight="1" spans="1:24">
      <c r="A25" s="294"/>
      <c r="B25" s="658" t="s">
        <v>1439</v>
      </c>
      <c r="F25" s="294"/>
      <c r="G25" s="294"/>
      <c r="H25" s="294"/>
      <c r="I25" s="294"/>
      <c r="J25" s="294"/>
      <c r="K25" s="294"/>
      <c r="L25" s="294"/>
      <c r="M25" s="294"/>
      <c r="N25" s="294"/>
      <c r="O25" s="294"/>
      <c r="P25" s="294"/>
      <c r="Q25" s="294"/>
      <c r="R25" s="294"/>
      <c r="S25" s="294"/>
      <c r="T25" s="294"/>
      <c r="U25" s="294"/>
      <c r="V25" s="294"/>
      <c r="W25" s="294"/>
      <c r="X25" s="294"/>
    </row>
    <row r="26" ht="17.25" spans="1:24">
      <c r="A26" s="294"/>
      <c r="B26" s="112" t="s">
        <v>423</v>
      </c>
      <c r="F26" s="294"/>
      <c r="G26" s="294"/>
      <c r="H26" s="294"/>
      <c r="I26" s="294"/>
      <c r="J26" s="294"/>
      <c r="K26" s="294"/>
      <c r="L26" s="294"/>
      <c r="M26" s="294"/>
      <c r="N26" s="294"/>
      <c r="O26" s="294"/>
      <c r="P26" s="294"/>
      <c r="Q26" s="294"/>
      <c r="R26" s="294"/>
      <c r="S26" s="294"/>
      <c r="T26" s="294"/>
      <c r="U26" s="294"/>
      <c r="V26" s="294"/>
      <c r="W26" s="294"/>
      <c r="X26" s="294"/>
    </row>
    <row r="27" ht="17.25" spans="1:24">
      <c r="A27" s="294"/>
      <c r="B27" s="112" t="s">
        <v>1440</v>
      </c>
      <c r="F27" s="294"/>
      <c r="G27" s="294"/>
      <c r="H27" s="294"/>
      <c r="I27" s="294"/>
      <c r="J27" s="294"/>
      <c r="K27" s="112"/>
      <c r="L27" s="294"/>
      <c r="M27" s="294"/>
      <c r="N27" s="294"/>
      <c r="O27" s="294"/>
      <c r="P27" s="294"/>
      <c r="Q27" s="294"/>
      <c r="R27" s="294"/>
      <c r="S27" s="294"/>
      <c r="T27" s="294"/>
      <c r="U27" s="294"/>
      <c r="V27" s="294"/>
      <c r="W27" s="294"/>
      <c r="X27" s="294"/>
    </row>
    <row r="28" ht="17.25" spans="1:24">
      <c r="A28" s="294"/>
      <c r="B28" s="112" t="s">
        <v>1441</v>
      </c>
      <c r="F28" s="294"/>
      <c r="G28" s="294"/>
      <c r="H28" s="294"/>
      <c r="I28" s="294"/>
      <c r="J28" s="294"/>
      <c r="K28" s="112"/>
      <c r="L28" s="294"/>
      <c r="M28" s="294"/>
      <c r="N28" s="294"/>
      <c r="O28" s="294"/>
      <c r="P28" s="294"/>
      <c r="Q28" s="294"/>
      <c r="R28" s="294"/>
      <c r="S28" s="294"/>
      <c r="T28" s="294"/>
      <c r="U28" s="294"/>
      <c r="V28" s="294"/>
      <c r="W28" s="294"/>
      <c r="X28" s="294"/>
    </row>
    <row r="29" ht="17.25" spans="1:24">
      <c r="A29" s="294"/>
      <c r="B29" s="112" t="s">
        <v>1442</v>
      </c>
      <c r="F29" s="294"/>
      <c r="G29" s="294"/>
      <c r="H29" s="294"/>
      <c r="I29" s="294"/>
      <c r="J29" s="294"/>
      <c r="K29" s="112"/>
      <c r="L29" s="294"/>
      <c r="M29" s="294"/>
      <c r="N29" s="294"/>
      <c r="O29" s="294"/>
      <c r="P29" s="294"/>
      <c r="Q29" s="294"/>
      <c r="R29" s="294"/>
      <c r="S29" s="294"/>
      <c r="T29" s="294"/>
      <c r="U29" s="294"/>
      <c r="V29" s="294"/>
      <c r="W29" s="294"/>
      <c r="X29" s="294"/>
    </row>
    <row r="30" ht="17.25" spans="1:24">
      <c r="A30" s="294"/>
      <c r="B30" s="112" t="s">
        <v>1443</v>
      </c>
      <c r="F30" s="294"/>
      <c r="G30" s="294"/>
      <c r="H30" s="294"/>
      <c r="I30" s="294"/>
      <c r="J30" s="294"/>
      <c r="K30" s="112"/>
      <c r="L30" s="294"/>
      <c r="M30" s="294"/>
      <c r="N30" s="294"/>
      <c r="O30" s="294"/>
      <c r="P30" s="294"/>
      <c r="Q30" s="294"/>
      <c r="R30" s="294"/>
      <c r="S30" s="294"/>
      <c r="T30" s="294"/>
      <c r="U30" s="294"/>
      <c r="V30" s="294"/>
      <c r="W30" s="294"/>
      <c r="X30" s="294"/>
    </row>
    <row r="31" ht="17.25" spans="1:24">
      <c r="A31" s="294"/>
      <c r="B31" s="112" t="s">
        <v>1444</v>
      </c>
      <c r="F31" s="294"/>
      <c r="G31" s="294"/>
      <c r="H31" s="294"/>
      <c r="I31" s="294"/>
      <c r="J31" s="294"/>
      <c r="K31" s="112"/>
      <c r="L31" s="294"/>
      <c r="M31" s="294"/>
      <c r="N31" s="294"/>
      <c r="O31" s="294"/>
      <c r="P31" s="294"/>
      <c r="Q31" s="294"/>
      <c r="R31" s="294"/>
      <c r="S31" s="294"/>
      <c r="T31" s="294"/>
      <c r="U31" s="294"/>
      <c r="V31" s="294"/>
      <c r="W31" s="294"/>
      <c r="X31" s="294"/>
    </row>
    <row r="32" ht="17.25" spans="1:24">
      <c r="A32" s="294"/>
      <c r="B32" s="112" t="s">
        <v>1445</v>
      </c>
      <c r="F32" s="294"/>
      <c r="G32" s="294"/>
      <c r="H32" s="294"/>
      <c r="I32" s="294"/>
      <c r="J32" s="294"/>
      <c r="K32" s="112"/>
      <c r="L32" s="294"/>
      <c r="M32" s="294"/>
      <c r="N32" s="294"/>
      <c r="O32" s="294"/>
      <c r="P32" s="294"/>
      <c r="Q32" s="294"/>
      <c r="R32" s="294"/>
      <c r="S32" s="294"/>
      <c r="T32" s="294"/>
      <c r="U32" s="294"/>
      <c r="V32" s="294"/>
      <c r="W32" s="294"/>
      <c r="X32" s="294"/>
    </row>
    <row r="33" ht="17.25" spans="1:24">
      <c r="A33" s="294"/>
      <c r="B33" s="112"/>
      <c r="F33" s="294"/>
      <c r="G33" s="294"/>
      <c r="H33" s="294"/>
      <c r="I33" s="294"/>
      <c r="J33" s="294"/>
      <c r="K33" s="112"/>
      <c r="L33" s="294"/>
      <c r="M33" s="294"/>
      <c r="N33" s="294"/>
      <c r="O33" s="294"/>
      <c r="P33" s="294"/>
      <c r="Q33" s="294"/>
      <c r="R33" s="294"/>
      <c r="S33" s="294"/>
      <c r="T33" s="294"/>
      <c r="U33" s="294"/>
      <c r="V33" s="294"/>
      <c r="W33" s="294"/>
      <c r="X33" s="294"/>
    </row>
    <row r="34" ht="17.25" spans="1:24">
      <c r="A34" s="294"/>
      <c r="B34" s="112" t="s">
        <v>439</v>
      </c>
      <c r="F34" s="294"/>
      <c r="G34" s="294"/>
      <c r="H34" s="294"/>
      <c r="I34" s="294"/>
      <c r="J34" s="294"/>
      <c r="K34" s="112"/>
      <c r="L34" s="294"/>
      <c r="M34" s="294"/>
      <c r="N34" s="294"/>
      <c r="O34" s="294"/>
      <c r="P34" s="294"/>
      <c r="Q34" s="294"/>
      <c r="R34" s="294"/>
      <c r="S34" s="294"/>
      <c r="T34" s="294"/>
      <c r="U34" s="294"/>
      <c r="V34" s="294"/>
      <c r="W34" s="294"/>
      <c r="X34" s="294"/>
    </row>
    <row r="35" ht="17.25" spans="1:24">
      <c r="A35" s="294"/>
      <c r="B35" s="112" t="s">
        <v>1446</v>
      </c>
      <c r="F35" s="294"/>
      <c r="G35" s="294"/>
      <c r="H35" s="294"/>
      <c r="I35" s="294"/>
      <c r="J35" s="294"/>
      <c r="K35" s="112"/>
      <c r="L35" s="294"/>
      <c r="M35" s="294"/>
      <c r="N35" s="294"/>
      <c r="O35" s="294"/>
      <c r="P35" s="294"/>
      <c r="Q35" s="294"/>
      <c r="R35" s="294"/>
      <c r="S35" s="294"/>
      <c r="T35" s="294"/>
      <c r="U35" s="294"/>
      <c r="V35" s="294"/>
      <c r="W35" s="294"/>
      <c r="X35" s="294"/>
    </row>
    <row r="36" ht="17.25" spans="1:24">
      <c r="A36" s="294"/>
      <c r="B36" s="112" t="s">
        <v>1447</v>
      </c>
      <c r="F36" s="294"/>
      <c r="G36" s="294"/>
      <c r="H36" s="294"/>
      <c r="I36" s="294"/>
      <c r="J36" s="294"/>
      <c r="K36" s="112"/>
      <c r="L36" s="294"/>
      <c r="M36" s="294"/>
      <c r="N36" s="294"/>
      <c r="O36" s="294"/>
      <c r="P36" s="294"/>
      <c r="Q36" s="294"/>
      <c r="R36" s="294"/>
      <c r="S36" s="294"/>
      <c r="T36" s="294"/>
      <c r="U36" s="294"/>
      <c r="V36" s="294"/>
      <c r="W36" s="294"/>
      <c r="X36" s="294"/>
    </row>
    <row r="37" ht="17.25" spans="1:24">
      <c r="A37" s="294"/>
      <c r="B37" s="112" t="s">
        <v>1448</v>
      </c>
      <c r="F37" s="294"/>
      <c r="G37" s="294"/>
      <c r="H37" s="294"/>
      <c r="I37" s="294"/>
      <c r="J37" s="294"/>
      <c r="K37" s="112"/>
      <c r="L37" s="294"/>
      <c r="M37" s="294"/>
      <c r="N37" s="294"/>
      <c r="O37" s="294"/>
      <c r="P37" s="294"/>
      <c r="Q37" s="294"/>
      <c r="R37" s="294"/>
      <c r="S37" s="294"/>
      <c r="T37" s="294"/>
      <c r="U37" s="294"/>
      <c r="V37" s="294"/>
      <c r="W37" s="294"/>
      <c r="X37" s="294"/>
    </row>
    <row r="38" ht="17.25" spans="1:24">
      <c r="A38" s="294"/>
      <c r="B38" s="112"/>
      <c r="F38" s="294"/>
      <c r="G38" s="294"/>
      <c r="H38" s="294"/>
      <c r="I38" s="294"/>
      <c r="J38" s="294"/>
      <c r="K38" s="112"/>
      <c r="L38" s="294"/>
      <c r="M38" s="294"/>
      <c r="N38" s="294"/>
      <c r="O38" s="294"/>
      <c r="P38" s="294"/>
      <c r="Q38" s="294"/>
      <c r="R38" s="294"/>
      <c r="S38" s="294"/>
      <c r="T38" s="294"/>
      <c r="U38" s="294"/>
      <c r="V38" s="294"/>
      <c r="W38" s="294"/>
      <c r="X38" s="294"/>
    </row>
    <row r="39" ht="17.25" spans="1:24">
      <c r="A39" s="294"/>
      <c r="B39" s="112" t="s">
        <v>446</v>
      </c>
      <c r="F39" s="294"/>
      <c r="G39" s="294"/>
      <c r="H39" s="294"/>
      <c r="I39" s="294"/>
      <c r="J39" s="294"/>
      <c r="K39" s="112"/>
      <c r="L39" s="294"/>
      <c r="M39" s="294"/>
      <c r="N39" s="294"/>
      <c r="O39" s="294"/>
      <c r="P39" s="294"/>
      <c r="Q39" s="294"/>
      <c r="R39" s="294"/>
      <c r="S39" s="294"/>
      <c r="T39" s="294"/>
      <c r="U39" s="294"/>
      <c r="V39" s="294"/>
      <c r="W39" s="294"/>
      <c r="X39" s="294"/>
    </row>
    <row r="40" ht="17.25" spans="1:24">
      <c r="A40" s="294"/>
      <c r="B40" s="112" t="s">
        <v>1449</v>
      </c>
      <c r="F40" s="294"/>
      <c r="G40" s="294"/>
      <c r="H40" s="294"/>
      <c r="I40" s="294"/>
      <c r="J40" s="294"/>
      <c r="K40" s="112"/>
      <c r="L40" s="294"/>
      <c r="M40" s="294"/>
      <c r="N40" s="294"/>
      <c r="O40" s="294"/>
      <c r="P40" s="294"/>
      <c r="Q40" s="294"/>
      <c r="R40" s="294"/>
      <c r="S40" s="294"/>
      <c r="T40" s="294"/>
      <c r="U40" s="294"/>
      <c r="V40" s="294"/>
      <c r="W40" s="294"/>
      <c r="X40" s="294"/>
    </row>
    <row r="41" ht="17.25" spans="1:24">
      <c r="A41" s="294"/>
      <c r="B41" s="112" t="s">
        <v>1450</v>
      </c>
      <c r="F41" s="294"/>
      <c r="G41" s="294"/>
      <c r="H41" s="294"/>
      <c r="I41" s="294"/>
      <c r="J41" s="294"/>
      <c r="K41" s="112"/>
      <c r="L41" s="294"/>
      <c r="M41" s="294"/>
      <c r="N41" s="294"/>
      <c r="O41" s="294"/>
      <c r="P41" s="294"/>
      <c r="Q41" s="294"/>
      <c r="R41" s="294"/>
      <c r="S41" s="294"/>
      <c r="T41" s="294"/>
      <c r="U41" s="294"/>
      <c r="V41" s="294"/>
      <c r="W41" s="294"/>
      <c r="X41" s="294"/>
    </row>
    <row r="42" ht="17.25" spans="1:24">
      <c r="A42" s="294"/>
      <c r="B42" s="112" t="s">
        <v>1451</v>
      </c>
      <c r="F42" s="294"/>
      <c r="G42" s="294"/>
      <c r="H42" s="294"/>
      <c r="I42" s="294"/>
      <c r="J42" s="294"/>
      <c r="K42" s="112"/>
      <c r="L42" s="294"/>
      <c r="M42" s="294"/>
      <c r="N42" s="294"/>
      <c r="O42" s="294"/>
      <c r="P42" s="294"/>
      <c r="Q42" s="294"/>
      <c r="R42" s="294"/>
      <c r="S42" s="294"/>
      <c r="T42" s="294"/>
      <c r="U42" s="294"/>
      <c r="V42" s="294"/>
      <c r="W42" s="294"/>
      <c r="X42" s="294"/>
    </row>
    <row r="43" ht="14.25" spans="1:24">
      <c r="A43" s="294"/>
      <c r="B43" s="294"/>
      <c r="C43" s="294"/>
      <c r="D43" s="294"/>
      <c r="E43" s="294"/>
      <c r="F43" s="294"/>
      <c r="G43" s="294"/>
      <c r="H43" s="294"/>
      <c r="I43" s="294"/>
      <c r="J43" s="294"/>
      <c r="K43" s="294"/>
      <c r="L43" s="294"/>
      <c r="M43" s="294"/>
      <c r="N43" s="294"/>
      <c r="O43" s="294"/>
      <c r="P43" s="294"/>
      <c r="Q43" s="294"/>
      <c r="R43" s="294"/>
      <c r="S43" s="294"/>
      <c r="T43" s="294"/>
      <c r="U43" s="294"/>
      <c r="V43" s="294"/>
      <c r="W43" s="294"/>
      <c r="X43" s="294"/>
    </row>
    <row r="44" ht="37.5" customHeight="1" spans="1:24">
      <c r="A44" s="294"/>
      <c r="B44" s="659" t="s">
        <v>1452</v>
      </c>
      <c r="I44" s="294"/>
      <c r="J44" s="294"/>
      <c r="K44" s="307" t="s">
        <v>2012</v>
      </c>
      <c r="L44" s="294"/>
      <c r="M44" s="294"/>
      <c r="N44" s="294"/>
      <c r="O44" s="294"/>
      <c r="P44" s="294"/>
      <c r="Q44" s="294"/>
      <c r="R44" s="294"/>
      <c r="S44" s="294"/>
      <c r="T44" s="294"/>
      <c r="U44" s="294"/>
      <c r="V44" s="294"/>
      <c r="W44" s="294"/>
      <c r="X44" s="294"/>
    </row>
    <row r="45" ht="23.25" customHeight="1" spans="1:24">
      <c r="A45" s="294"/>
      <c r="B45" s="31" t="s">
        <v>362</v>
      </c>
      <c r="C45" s="31" t="s">
        <v>1453</v>
      </c>
      <c r="D45" s="31" t="s">
        <v>363</v>
      </c>
      <c r="E45" s="31" t="s">
        <v>1454</v>
      </c>
      <c r="F45" s="31" t="s">
        <v>1385</v>
      </c>
      <c r="G45" s="31" t="s">
        <v>368</v>
      </c>
      <c r="H45" s="31" t="s">
        <v>1455</v>
      </c>
      <c r="I45" s="294"/>
      <c r="J45" s="294"/>
      <c r="K45" s="401" t="s">
        <v>362</v>
      </c>
      <c r="L45" s="401" t="s">
        <v>1453</v>
      </c>
      <c r="M45" s="401" t="s">
        <v>2013</v>
      </c>
      <c r="N45" s="401" t="s">
        <v>2014</v>
      </c>
      <c r="O45" s="401" t="s">
        <v>2015</v>
      </c>
      <c r="P45" s="401" t="s">
        <v>368</v>
      </c>
      <c r="Q45" s="401" t="s">
        <v>51</v>
      </c>
      <c r="R45" s="294"/>
      <c r="S45" s="294"/>
      <c r="T45" s="294"/>
      <c r="U45" s="294"/>
      <c r="V45" s="294"/>
      <c r="W45" s="294"/>
      <c r="X45" s="294"/>
    </row>
    <row r="46" ht="33" spans="1:24">
      <c r="A46" s="294"/>
      <c r="B46" s="112" t="s">
        <v>1456</v>
      </c>
      <c r="C46" s="31" t="s">
        <v>1457</v>
      </c>
      <c r="D46" s="31" t="s">
        <v>1458</v>
      </c>
      <c r="E46" s="410">
        <v>95499</v>
      </c>
      <c r="F46" s="31" t="s">
        <v>1459</v>
      </c>
      <c r="G46" s="434" t="s">
        <v>1460</v>
      </c>
      <c r="H46" s="112" t="s">
        <v>1461</v>
      </c>
      <c r="I46" s="294"/>
      <c r="J46" s="294"/>
      <c r="K46" s="400" t="s">
        <v>1456</v>
      </c>
      <c r="L46" s="400">
        <v>265072</v>
      </c>
      <c r="M46" s="400">
        <v>266372</v>
      </c>
      <c r="N46" s="400">
        <v>219369</v>
      </c>
      <c r="O46" s="400" t="s">
        <v>1387</v>
      </c>
      <c r="P46" s="662" t="s">
        <v>1388</v>
      </c>
      <c r="Q46" s="662" t="s">
        <v>2016</v>
      </c>
      <c r="R46" s="294"/>
      <c r="S46" s="294"/>
      <c r="T46" s="294"/>
      <c r="U46" s="294"/>
      <c r="V46" s="294"/>
      <c r="W46" s="294"/>
      <c r="X46" s="294"/>
    </row>
    <row r="47" ht="25.5" customHeight="1" spans="1:24">
      <c r="A47" s="294"/>
      <c r="B47" s="112" t="s">
        <v>1462</v>
      </c>
      <c r="C47" s="410">
        <v>82580</v>
      </c>
      <c r="D47" s="410">
        <v>80426</v>
      </c>
      <c r="E47" s="410">
        <v>74102</v>
      </c>
      <c r="F47" s="31" t="s">
        <v>1463</v>
      </c>
      <c r="G47" s="434" t="s">
        <v>1464</v>
      </c>
      <c r="H47" s="112" t="s">
        <v>1465</v>
      </c>
      <c r="I47" s="294"/>
      <c r="J47" s="294"/>
      <c r="K47" s="400" t="s">
        <v>1462</v>
      </c>
      <c r="L47" s="400">
        <v>229565</v>
      </c>
      <c r="M47" s="400">
        <v>227799</v>
      </c>
      <c r="N47" s="400">
        <v>200204</v>
      </c>
      <c r="O47" s="400" t="s">
        <v>2017</v>
      </c>
      <c r="P47" s="662" t="s">
        <v>2018</v>
      </c>
      <c r="Q47" s="662" t="s">
        <v>2019</v>
      </c>
      <c r="R47" s="294"/>
      <c r="S47" s="294"/>
      <c r="T47" s="294"/>
      <c r="U47" s="294"/>
      <c r="V47" s="294"/>
      <c r="W47" s="294"/>
      <c r="X47" s="294"/>
    </row>
    <row r="48" ht="34.5" spans="1:24">
      <c r="A48" s="294"/>
      <c r="B48" s="112" t="s">
        <v>1466</v>
      </c>
      <c r="C48" s="31">
        <v>866</v>
      </c>
      <c r="D48" s="31">
        <v>875</v>
      </c>
      <c r="E48" s="31">
        <v>808</v>
      </c>
      <c r="F48" s="31" t="s">
        <v>1467</v>
      </c>
      <c r="G48" s="434" t="s">
        <v>1468</v>
      </c>
      <c r="H48" s="112" t="s">
        <v>1469</v>
      </c>
      <c r="I48" s="294"/>
      <c r="J48" s="294"/>
      <c r="K48" s="400" t="s">
        <v>1568</v>
      </c>
      <c r="L48" s="400">
        <v>2244</v>
      </c>
      <c r="M48" s="400">
        <v>2153</v>
      </c>
      <c r="N48" s="400">
        <v>2000</v>
      </c>
      <c r="O48" s="400" t="s">
        <v>2017</v>
      </c>
      <c r="P48" s="662" t="s">
        <v>2020</v>
      </c>
      <c r="Q48" s="662" t="s">
        <v>2021</v>
      </c>
      <c r="R48" s="294"/>
      <c r="S48" s="294"/>
      <c r="T48" s="294"/>
      <c r="U48" s="294"/>
      <c r="V48" s="294"/>
      <c r="W48" s="294"/>
      <c r="X48" s="294"/>
    </row>
    <row r="49" ht="68.25" spans="1:24">
      <c r="A49" s="294"/>
      <c r="B49" s="112" t="s">
        <v>1470</v>
      </c>
      <c r="C49" s="31">
        <v>3.26</v>
      </c>
      <c r="D49" s="31">
        <v>3.38</v>
      </c>
      <c r="E49" s="31">
        <v>3.34</v>
      </c>
      <c r="F49" s="31" t="s">
        <v>1471</v>
      </c>
      <c r="G49" s="434" t="s">
        <v>1472</v>
      </c>
      <c r="H49" s="112" t="s">
        <v>1473</v>
      </c>
      <c r="I49" s="294"/>
      <c r="J49" s="294"/>
      <c r="K49" s="400" t="s">
        <v>1575</v>
      </c>
      <c r="L49" s="400">
        <v>1199</v>
      </c>
      <c r="M49" s="400">
        <v>1569</v>
      </c>
      <c r="N49" s="400">
        <v>1141</v>
      </c>
      <c r="O49" s="400" t="s">
        <v>1387</v>
      </c>
      <c r="P49" s="662" t="s">
        <v>2022</v>
      </c>
      <c r="Q49" s="662" t="s">
        <v>2023</v>
      </c>
      <c r="R49" s="294"/>
      <c r="S49" s="294"/>
      <c r="T49" s="294"/>
      <c r="U49" s="294"/>
      <c r="V49" s="294"/>
      <c r="W49" s="294"/>
      <c r="X49" s="294"/>
    </row>
    <row r="50" ht="33.75" spans="1:24">
      <c r="A50" s="294"/>
      <c r="B50" s="112" t="s">
        <v>1474</v>
      </c>
      <c r="C50" s="31">
        <v>113</v>
      </c>
      <c r="D50" s="31">
        <v>41</v>
      </c>
      <c r="E50" s="31">
        <v>199</v>
      </c>
      <c r="F50" s="31" t="s">
        <v>1475</v>
      </c>
      <c r="G50" s="434" t="s">
        <v>1476</v>
      </c>
      <c r="H50" s="112" t="s">
        <v>1477</v>
      </c>
      <c r="I50" s="294"/>
      <c r="J50" s="294"/>
      <c r="K50" s="400" t="s">
        <v>1569</v>
      </c>
      <c r="L50" s="400">
        <v>2.4</v>
      </c>
      <c r="M50" s="400">
        <v>2.4</v>
      </c>
      <c r="N50" s="400">
        <v>2.5</v>
      </c>
      <c r="O50" s="400" t="s">
        <v>1395</v>
      </c>
      <c r="P50" s="662" t="s">
        <v>2024</v>
      </c>
      <c r="Q50" s="662" t="s">
        <v>2025</v>
      </c>
      <c r="R50" s="294"/>
      <c r="S50" s="294"/>
      <c r="T50" s="294"/>
      <c r="U50" s="294"/>
      <c r="V50" s="294"/>
      <c r="W50" s="294"/>
      <c r="X50" s="294"/>
    </row>
    <row r="51" ht="33.75" spans="1:24">
      <c r="A51" s="294"/>
      <c r="B51" s="112" t="s">
        <v>1478</v>
      </c>
      <c r="C51" s="31">
        <v>294</v>
      </c>
      <c r="D51" s="31">
        <v>288</v>
      </c>
      <c r="E51" s="31">
        <v>202</v>
      </c>
      <c r="F51" s="31" t="s">
        <v>1479</v>
      </c>
      <c r="G51" s="434" t="s">
        <v>465</v>
      </c>
      <c r="H51" s="112" t="s">
        <v>1480</v>
      </c>
      <c r="I51" s="294"/>
      <c r="J51" s="294"/>
      <c r="K51" s="400" t="s">
        <v>1570</v>
      </c>
      <c r="L51" s="400">
        <v>212</v>
      </c>
      <c r="M51" s="400">
        <v>471</v>
      </c>
      <c r="N51" s="400">
        <v>360</v>
      </c>
      <c r="O51" s="400" t="s">
        <v>1387</v>
      </c>
      <c r="P51" s="662" t="s">
        <v>2026</v>
      </c>
      <c r="Q51" s="662" t="s">
        <v>2027</v>
      </c>
      <c r="R51" s="294"/>
      <c r="S51" s="294"/>
      <c r="T51" s="294"/>
      <c r="U51" s="294"/>
      <c r="V51" s="294"/>
      <c r="W51" s="294"/>
      <c r="X51" s="294"/>
    </row>
    <row r="52" ht="33" spans="1:24">
      <c r="A52" s="294"/>
      <c r="B52" s="112" t="s">
        <v>1481</v>
      </c>
      <c r="C52" s="31">
        <v>1</v>
      </c>
      <c r="D52" s="31">
        <v>0.98</v>
      </c>
      <c r="E52" s="31">
        <v>0.73</v>
      </c>
      <c r="F52" s="31" t="s">
        <v>1482</v>
      </c>
      <c r="G52" s="434" t="s">
        <v>1483</v>
      </c>
      <c r="H52" s="112" t="s">
        <v>1484</v>
      </c>
      <c r="I52" s="294"/>
      <c r="J52" s="294"/>
      <c r="K52" s="400" t="s">
        <v>1478</v>
      </c>
      <c r="L52" s="400">
        <v>502</v>
      </c>
      <c r="M52" s="400">
        <v>452</v>
      </c>
      <c r="N52" s="400">
        <v>343</v>
      </c>
      <c r="O52" s="400" t="s">
        <v>2017</v>
      </c>
      <c r="P52" s="662" t="s">
        <v>2028</v>
      </c>
      <c r="Q52" s="662" t="s">
        <v>2029</v>
      </c>
      <c r="R52" s="294"/>
      <c r="S52" s="294"/>
      <c r="T52" s="294"/>
      <c r="U52" s="294"/>
      <c r="V52" s="294"/>
      <c r="W52" s="294"/>
      <c r="X52" s="294"/>
    </row>
    <row r="53" ht="33.75" spans="1:24">
      <c r="A53" s="294"/>
      <c r="B53" s="112" t="s">
        <v>1120</v>
      </c>
      <c r="C53" s="31">
        <v>12.9</v>
      </c>
      <c r="D53" s="31">
        <v>12.13</v>
      </c>
      <c r="E53" s="31">
        <v>11.61</v>
      </c>
      <c r="F53" s="31" t="s">
        <v>1485</v>
      </c>
      <c r="G53" s="434" t="s">
        <v>1486</v>
      </c>
      <c r="H53" s="112" t="s">
        <v>1487</v>
      </c>
      <c r="I53" s="294"/>
      <c r="J53" s="294"/>
      <c r="K53" s="400" t="s">
        <v>474</v>
      </c>
      <c r="L53" s="400">
        <v>0.5</v>
      </c>
      <c r="M53" s="400">
        <v>0.5</v>
      </c>
      <c r="N53" s="400">
        <v>0.4</v>
      </c>
      <c r="O53" s="400" t="s">
        <v>1395</v>
      </c>
      <c r="P53" s="662" t="s">
        <v>2030</v>
      </c>
      <c r="Q53" s="662" t="s">
        <v>2031</v>
      </c>
      <c r="R53" s="294"/>
      <c r="S53" s="294"/>
      <c r="T53" s="294"/>
      <c r="U53" s="294"/>
      <c r="V53" s="294"/>
      <c r="W53" s="294"/>
      <c r="X53" s="294"/>
    </row>
    <row r="54" ht="33.75" spans="1:24">
      <c r="A54" s="294"/>
      <c r="B54" s="112" t="s">
        <v>1326</v>
      </c>
      <c r="C54" s="31">
        <v>18.11</v>
      </c>
      <c r="D54" s="31">
        <v>19.91</v>
      </c>
      <c r="E54" s="31">
        <v>16.49</v>
      </c>
      <c r="F54" s="31" t="s">
        <v>1488</v>
      </c>
      <c r="G54" s="434" t="s">
        <v>1489</v>
      </c>
      <c r="H54" s="112" t="s">
        <v>1490</v>
      </c>
      <c r="I54" s="294"/>
      <c r="J54" s="294"/>
      <c r="K54" s="400" t="s">
        <v>476</v>
      </c>
      <c r="L54" s="400">
        <v>4.5</v>
      </c>
      <c r="M54" s="400">
        <v>4.3</v>
      </c>
      <c r="N54" s="400">
        <v>3.3</v>
      </c>
      <c r="O54" s="400" t="s">
        <v>2017</v>
      </c>
      <c r="P54" s="662" t="s">
        <v>2032</v>
      </c>
      <c r="Q54" s="662" t="s">
        <v>2033</v>
      </c>
      <c r="R54" s="294"/>
      <c r="S54" s="294"/>
      <c r="T54" s="294"/>
      <c r="U54" s="294"/>
      <c r="V54" s="294"/>
      <c r="W54" s="294"/>
      <c r="X54" s="294"/>
    </row>
    <row r="55" ht="33.75" spans="1:24">
      <c r="A55" s="294"/>
      <c r="B55" s="112" t="s">
        <v>1491</v>
      </c>
      <c r="C55" s="31">
        <v>4.5</v>
      </c>
      <c r="D55" s="31">
        <v>4.5</v>
      </c>
      <c r="E55" s="31">
        <v>5.13</v>
      </c>
      <c r="F55" s="31" t="s">
        <v>1492</v>
      </c>
      <c r="G55" s="434" t="s">
        <v>1493</v>
      </c>
      <c r="H55" s="112" t="s">
        <v>1494</v>
      </c>
      <c r="I55" s="294"/>
      <c r="J55" s="294"/>
      <c r="K55" s="400" t="s">
        <v>478</v>
      </c>
      <c r="L55" s="400">
        <v>16.5</v>
      </c>
      <c r="M55" s="400">
        <v>15.4</v>
      </c>
      <c r="N55" s="400">
        <v>18.3</v>
      </c>
      <c r="O55" s="400" t="s">
        <v>2017</v>
      </c>
      <c r="P55" s="662" t="s">
        <v>2034</v>
      </c>
      <c r="Q55" s="662" t="s">
        <v>2035</v>
      </c>
      <c r="R55" s="294"/>
      <c r="S55" s="294"/>
      <c r="T55" s="294"/>
      <c r="U55" s="294"/>
      <c r="V55" s="294"/>
      <c r="W55" s="294"/>
      <c r="X55" s="294"/>
    </row>
    <row r="56" ht="34.5" spans="1:24">
      <c r="A56" s="294"/>
      <c r="B56" s="112" t="s">
        <v>1495</v>
      </c>
      <c r="C56" s="31">
        <v>1.44</v>
      </c>
      <c r="D56" s="31">
        <v>1.46</v>
      </c>
      <c r="E56" s="31">
        <v>1.85</v>
      </c>
      <c r="F56" s="31" t="s">
        <v>1496</v>
      </c>
      <c r="G56" s="434" t="s">
        <v>1497</v>
      </c>
      <c r="H56" s="112" t="s">
        <v>1498</v>
      </c>
      <c r="I56" s="294"/>
      <c r="J56" s="294"/>
      <c r="K56" s="400" t="s">
        <v>466</v>
      </c>
      <c r="L56" s="400">
        <v>1.7</v>
      </c>
      <c r="M56" s="400">
        <v>1.7</v>
      </c>
      <c r="N56" s="400">
        <v>2</v>
      </c>
      <c r="O56" s="400" t="s">
        <v>1395</v>
      </c>
      <c r="P56" s="662" t="s">
        <v>2036</v>
      </c>
      <c r="Q56" s="662" t="s">
        <v>2037</v>
      </c>
      <c r="R56" s="294"/>
      <c r="S56" s="294"/>
      <c r="T56" s="294"/>
      <c r="U56" s="294"/>
      <c r="V56" s="294"/>
      <c r="W56" s="294"/>
      <c r="X56" s="294"/>
    </row>
    <row r="57" ht="33.75" spans="1:24">
      <c r="A57" s="294"/>
      <c r="B57" s="112" t="s">
        <v>470</v>
      </c>
      <c r="C57" s="31">
        <v>60.57</v>
      </c>
      <c r="D57" s="31">
        <v>64.48</v>
      </c>
      <c r="E57" s="31">
        <v>58.07</v>
      </c>
      <c r="F57" s="31" t="s">
        <v>1499</v>
      </c>
      <c r="G57" s="434" t="s">
        <v>1500</v>
      </c>
      <c r="H57" s="112" t="s">
        <v>1501</v>
      </c>
      <c r="I57" s="294"/>
      <c r="J57" s="294"/>
      <c r="K57" s="400" t="s">
        <v>468</v>
      </c>
      <c r="L57" s="400">
        <v>0.5</v>
      </c>
      <c r="M57" s="400">
        <v>0.6</v>
      </c>
      <c r="N57" s="400">
        <v>1</v>
      </c>
      <c r="O57" s="400" t="s">
        <v>1387</v>
      </c>
      <c r="P57" s="662" t="s">
        <v>2038</v>
      </c>
      <c r="Q57" s="662" t="s">
        <v>2039</v>
      </c>
      <c r="R57" s="294"/>
      <c r="S57" s="294"/>
      <c r="T57" s="294"/>
      <c r="U57" s="294"/>
      <c r="V57" s="294"/>
      <c r="W57" s="294"/>
      <c r="X57" s="294"/>
    </row>
    <row r="58" ht="33.75" spans="1:24">
      <c r="A58" s="294"/>
      <c r="B58" s="112" t="s">
        <v>472</v>
      </c>
      <c r="C58" s="31">
        <v>0.7</v>
      </c>
      <c r="D58" s="31">
        <v>0.65</v>
      </c>
      <c r="E58" s="31">
        <v>1.2</v>
      </c>
      <c r="F58" s="31" t="s">
        <v>1502</v>
      </c>
      <c r="G58" s="434" t="s">
        <v>1503</v>
      </c>
      <c r="H58" s="112" t="s">
        <v>1504</v>
      </c>
      <c r="I58" s="294"/>
      <c r="J58" s="294"/>
      <c r="K58" s="400" t="s">
        <v>470</v>
      </c>
      <c r="L58" s="400">
        <v>74.3</v>
      </c>
      <c r="M58" s="400">
        <v>75.8</v>
      </c>
      <c r="N58" s="400">
        <v>73.9</v>
      </c>
      <c r="O58" s="400" t="s">
        <v>1387</v>
      </c>
      <c r="P58" s="662" t="s">
        <v>2040</v>
      </c>
      <c r="Q58" s="662" t="s">
        <v>2041</v>
      </c>
      <c r="R58" s="294"/>
      <c r="S58" s="294"/>
      <c r="T58" s="294"/>
      <c r="U58" s="294"/>
      <c r="V58" s="294"/>
      <c r="W58" s="294"/>
      <c r="X58" s="294"/>
    </row>
    <row r="59" ht="33.75" spans="1:24">
      <c r="A59" s="294"/>
      <c r="B59" s="112" t="s">
        <v>1505</v>
      </c>
      <c r="C59" s="31">
        <v>79.75</v>
      </c>
      <c r="D59" s="31">
        <v>78.89</v>
      </c>
      <c r="E59" s="31">
        <v>77.6</v>
      </c>
      <c r="F59" s="31" t="s">
        <v>1506</v>
      </c>
      <c r="G59" s="434" t="s">
        <v>1507</v>
      </c>
      <c r="H59" s="112" t="s">
        <v>1508</v>
      </c>
      <c r="I59" s="294"/>
      <c r="J59" s="294"/>
      <c r="K59" s="400" t="s">
        <v>2042</v>
      </c>
      <c r="L59" s="400">
        <v>80.1</v>
      </c>
      <c r="M59" s="400">
        <v>79.3</v>
      </c>
      <c r="N59" s="400">
        <v>67.8</v>
      </c>
      <c r="O59" s="400" t="s">
        <v>2017</v>
      </c>
      <c r="P59" s="662" t="s">
        <v>2043</v>
      </c>
      <c r="Q59" s="662" t="s">
        <v>2044</v>
      </c>
      <c r="R59" s="294"/>
      <c r="S59" s="294"/>
      <c r="T59" s="294"/>
      <c r="U59" s="294"/>
      <c r="V59" s="294"/>
      <c r="W59" s="294"/>
      <c r="X59" s="294"/>
    </row>
    <row r="60" ht="33" spans="1:24">
      <c r="A60" s="294"/>
      <c r="B60" s="112" t="s">
        <v>1509</v>
      </c>
      <c r="C60" s="31">
        <v>35</v>
      </c>
      <c r="D60" s="31">
        <v>33.7</v>
      </c>
      <c r="E60" s="31">
        <v>32.9</v>
      </c>
      <c r="F60" s="31" t="s">
        <v>1510</v>
      </c>
      <c r="G60" s="434" t="s">
        <v>1511</v>
      </c>
      <c r="H60" s="112" t="s">
        <v>1512</v>
      </c>
      <c r="I60" s="294"/>
      <c r="J60" s="294"/>
      <c r="K60" s="400" t="s">
        <v>472</v>
      </c>
      <c r="L60" s="400">
        <v>0.73</v>
      </c>
      <c r="M60" s="400">
        <v>0.66</v>
      </c>
      <c r="N60" s="400">
        <v>0.97</v>
      </c>
      <c r="O60" s="400" t="s">
        <v>2017</v>
      </c>
      <c r="P60" s="662" t="s">
        <v>2045</v>
      </c>
      <c r="Q60" s="662" t="s">
        <v>2046</v>
      </c>
      <c r="R60" s="294"/>
      <c r="S60" s="294"/>
      <c r="T60" s="294"/>
      <c r="U60" s="294"/>
      <c r="V60" s="294"/>
      <c r="W60" s="294"/>
      <c r="X60" s="294"/>
    </row>
    <row r="61" ht="33" spans="1:24">
      <c r="A61" s="294"/>
      <c r="B61" s="112" t="s">
        <v>332</v>
      </c>
      <c r="C61" s="31">
        <v>26</v>
      </c>
      <c r="D61" s="31" t="s">
        <v>599</v>
      </c>
      <c r="E61" s="31" t="s">
        <v>599</v>
      </c>
      <c r="F61" s="31" t="s">
        <v>599</v>
      </c>
      <c r="G61" s="434" t="s">
        <v>1513</v>
      </c>
      <c r="H61" s="112" t="s">
        <v>1514</v>
      </c>
      <c r="I61" s="294"/>
      <c r="J61" s="294"/>
      <c r="K61" s="400" t="s">
        <v>2047</v>
      </c>
      <c r="L61" s="400">
        <v>86.6</v>
      </c>
      <c r="M61" s="400">
        <v>85.5</v>
      </c>
      <c r="N61" s="400">
        <v>91.3</v>
      </c>
      <c r="O61" s="400" t="s">
        <v>2017</v>
      </c>
      <c r="P61" s="662" t="s">
        <v>2048</v>
      </c>
      <c r="Q61" s="662" t="s">
        <v>2049</v>
      </c>
      <c r="R61" s="294"/>
      <c r="S61" s="294"/>
      <c r="T61" s="294"/>
      <c r="U61" s="294"/>
      <c r="V61" s="294"/>
      <c r="W61" s="294"/>
      <c r="X61" s="294"/>
    </row>
    <row r="62" ht="17.25" spans="1:24">
      <c r="A62" s="294"/>
      <c r="B62" s="112" t="s">
        <v>1317</v>
      </c>
      <c r="C62" s="31">
        <v>0.74</v>
      </c>
      <c r="D62" s="31" t="s">
        <v>599</v>
      </c>
      <c r="E62" s="31" t="s">
        <v>599</v>
      </c>
      <c r="F62" s="31" t="s">
        <v>599</v>
      </c>
      <c r="G62" s="434" t="s">
        <v>1318</v>
      </c>
      <c r="H62" s="112" t="s">
        <v>1515</v>
      </c>
      <c r="I62" s="294"/>
      <c r="J62" s="294"/>
      <c r="K62" s="400" t="s">
        <v>489</v>
      </c>
      <c r="L62" s="400">
        <v>14.6</v>
      </c>
      <c r="M62" s="400">
        <v>14.7</v>
      </c>
      <c r="N62" s="400">
        <v>14.3</v>
      </c>
      <c r="O62" s="400" t="s">
        <v>1387</v>
      </c>
      <c r="P62" s="662" t="s">
        <v>2050</v>
      </c>
      <c r="Q62" s="662" t="s">
        <v>2051</v>
      </c>
      <c r="R62" s="294"/>
      <c r="S62" s="294"/>
      <c r="T62" s="294"/>
      <c r="U62" s="294"/>
      <c r="V62" s="294"/>
      <c r="W62" s="294"/>
      <c r="X62" s="294"/>
    </row>
    <row r="63" ht="49.5" spans="1:24">
      <c r="A63" s="294"/>
      <c r="B63" s="112" t="s">
        <v>482</v>
      </c>
      <c r="C63" s="31">
        <v>32.06</v>
      </c>
      <c r="D63" s="31">
        <v>32.08</v>
      </c>
      <c r="E63" s="31">
        <v>32.64</v>
      </c>
      <c r="F63" s="31" t="s">
        <v>1516</v>
      </c>
      <c r="G63" s="434" t="s">
        <v>1517</v>
      </c>
      <c r="H63" s="112" t="s">
        <v>1518</v>
      </c>
      <c r="I63" s="294"/>
      <c r="J63" s="294"/>
      <c r="K63" s="400" t="s">
        <v>1572</v>
      </c>
      <c r="L63" s="400">
        <v>24.4</v>
      </c>
      <c r="M63" s="400">
        <v>21.3</v>
      </c>
      <c r="N63" s="400">
        <v>20.1</v>
      </c>
      <c r="O63" s="400" t="s">
        <v>2017</v>
      </c>
      <c r="P63" s="662" t="s">
        <v>2052</v>
      </c>
      <c r="Q63" s="662" t="s">
        <v>2053</v>
      </c>
      <c r="R63" s="294"/>
      <c r="S63" s="294"/>
      <c r="T63" s="294"/>
      <c r="U63" s="294"/>
      <c r="V63" s="294"/>
      <c r="W63" s="294"/>
      <c r="X63" s="294"/>
    </row>
    <row r="64" ht="66" spans="1:24">
      <c r="A64" s="294"/>
      <c r="B64" s="112" t="s">
        <v>1431</v>
      </c>
      <c r="C64" s="657" t="s">
        <v>1519</v>
      </c>
      <c r="D64" s="31" t="s">
        <v>0</v>
      </c>
      <c r="E64" s="31" t="s">
        <v>0</v>
      </c>
      <c r="F64" s="31" t="s">
        <v>599</v>
      </c>
      <c r="G64" s="112" t="s">
        <v>0</v>
      </c>
      <c r="H64" s="112" t="s">
        <v>1520</v>
      </c>
      <c r="I64" s="294"/>
      <c r="J64" s="294"/>
      <c r="K64" s="400" t="s">
        <v>1426</v>
      </c>
      <c r="L64" s="400">
        <v>1.67</v>
      </c>
      <c r="M64" s="400">
        <v>1.45</v>
      </c>
      <c r="N64" s="400">
        <v>1.41</v>
      </c>
      <c r="O64" s="400" t="s">
        <v>2017</v>
      </c>
      <c r="P64" s="662" t="s">
        <v>2054</v>
      </c>
      <c r="Q64" s="662" t="s">
        <v>2055</v>
      </c>
      <c r="R64" s="294"/>
      <c r="S64" s="294"/>
      <c r="T64" s="294"/>
      <c r="U64" s="294"/>
      <c r="V64" s="294"/>
      <c r="W64" s="294"/>
      <c r="X64" s="294"/>
    </row>
    <row r="65" ht="51" spans="1:24">
      <c r="A65" s="294"/>
      <c r="B65" s="294"/>
      <c r="C65" s="294"/>
      <c r="D65" s="294"/>
      <c r="E65" s="294"/>
      <c r="F65" s="294"/>
      <c r="G65" s="294"/>
      <c r="H65" s="294"/>
      <c r="I65" s="294"/>
      <c r="J65" s="294"/>
      <c r="K65" s="400" t="s">
        <v>482</v>
      </c>
      <c r="L65" s="400">
        <v>30.8</v>
      </c>
      <c r="M65" s="400">
        <v>30.9</v>
      </c>
      <c r="N65" s="400">
        <v>29.4</v>
      </c>
      <c r="O65" s="400" t="s">
        <v>1387</v>
      </c>
      <c r="P65" s="662" t="s">
        <v>2056</v>
      </c>
      <c r="Q65" s="662" t="s">
        <v>2057</v>
      </c>
      <c r="R65" s="294"/>
      <c r="S65" s="294"/>
      <c r="T65" s="294"/>
      <c r="U65" s="294"/>
      <c r="V65" s="294"/>
      <c r="W65" s="294"/>
      <c r="X65" s="294"/>
    </row>
    <row r="66" ht="33.75" spans="1:24">
      <c r="A66" s="294"/>
      <c r="B66" s="294"/>
      <c r="C66" s="294"/>
      <c r="D66" s="294"/>
      <c r="E66" s="294"/>
      <c r="F66" s="294"/>
      <c r="G66" s="294"/>
      <c r="H66" s="294"/>
      <c r="I66" s="294"/>
      <c r="J66" s="294"/>
      <c r="K66" s="400" t="s">
        <v>1431</v>
      </c>
      <c r="L66" s="400" t="s">
        <v>2058</v>
      </c>
      <c r="M66" s="400" t="s">
        <v>2059</v>
      </c>
      <c r="N66" s="400" t="s">
        <v>2060</v>
      </c>
      <c r="O66" s="400" t="s">
        <v>2017</v>
      </c>
      <c r="P66" s="662" t="s">
        <v>2061</v>
      </c>
      <c r="Q66" s="662" t="s">
        <v>2062</v>
      </c>
      <c r="R66" s="294"/>
      <c r="S66" s="294"/>
      <c r="T66" s="294"/>
      <c r="U66" s="294"/>
      <c r="V66" s="294"/>
      <c r="W66" s="294"/>
      <c r="X66" s="294"/>
    </row>
    <row r="67" ht="17.25" spans="1:24">
      <c r="A67" s="294"/>
      <c r="B67" s="400" t="s">
        <v>1521</v>
      </c>
      <c r="C67" s="294"/>
      <c r="D67" s="294"/>
      <c r="E67" s="294"/>
      <c r="F67" s="294"/>
      <c r="G67" s="294"/>
      <c r="H67" s="294"/>
      <c r="I67" s="294"/>
      <c r="J67" s="294"/>
      <c r="K67" s="400" t="s">
        <v>0</v>
      </c>
      <c r="L67" s="400"/>
      <c r="M67" s="400"/>
      <c r="N67" s="400"/>
      <c r="O67" s="400"/>
      <c r="P67" s="400"/>
      <c r="Q67" s="400"/>
      <c r="R67" s="294"/>
      <c r="S67" s="294"/>
      <c r="T67" s="294"/>
      <c r="U67" s="294"/>
      <c r="V67" s="294"/>
      <c r="W67" s="294"/>
      <c r="X67" s="294"/>
    </row>
    <row r="68" ht="17.25" spans="1:24">
      <c r="A68" s="294"/>
      <c r="B68" s="400" t="s">
        <v>1522</v>
      </c>
      <c r="C68" s="294"/>
      <c r="D68" s="294"/>
      <c r="E68" s="294"/>
      <c r="F68" s="294"/>
      <c r="G68" s="294"/>
      <c r="H68" s="294"/>
      <c r="I68" s="294"/>
      <c r="J68" s="294"/>
      <c r="K68" s="400"/>
      <c r="L68" s="400"/>
      <c r="M68" s="400"/>
      <c r="N68" s="400"/>
      <c r="O68" s="400"/>
      <c r="P68" s="400"/>
      <c r="Q68" s="400"/>
      <c r="R68" s="294"/>
      <c r="S68" s="294"/>
      <c r="T68" s="294"/>
      <c r="U68" s="294"/>
      <c r="V68" s="294"/>
      <c r="W68" s="294"/>
      <c r="X68" s="294"/>
    </row>
    <row r="69" ht="17.25" spans="1:24">
      <c r="A69" s="294"/>
      <c r="B69" s="400" t="s">
        <v>1523</v>
      </c>
      <c r="C69" s="294"/>
      <c r="D69" s="294"/>
      <c r="E69" s="294"/>
      <c r="F69" s="294"/>
      <c r="G69" s="294"/>
      <c r="H69" s="294"/>
      <c r="I69" s="294"/>
      <c r="J69" s="294"/>
      <c r="K69" s="112" t="s">
        <v>1128</v>
      </c>
      <c r="L69" s="400"/>
      <c r="M69" s="400"/>
      <c r="N69" s="400"/>
      <c r="O69" s="400"/>
      <c r="P69" s="400"/>
      <c r="Q69" s="400"/>
      <c r="R69" s="294"/>
      <c r="S69" s="294"/>
      <c r="T69" s="294"/>
      <c r="U69" s="294"/>
      <c r="V69" s="294"/>
      <c r="W69" s="294"/>
      <c r="X69" s="294"/>
    </row>
    <row r="70" ht="17.25" spans="1:24">
      <c r="A70" s="294"/>
      <c r="B70" s="294"/>
      <c r="C70" s="294"/>
      <c r="D70" s="294"/>
      <c r="E70" s="294"/>
      <c r="F70" s="294"/>
      <c r="G70" s="294"/>
      <c r="H70" s="294"/>
      <c r="I70" s="294"/>
      <c r="J70" s="294"/>
      <c r="K70" s="112"/>
      <c r="L70" s="400"/>
      <c r="M70" s="400"/>
      <c r="N70" s="400"/>
      <c r="O70" s="400"/>
      <c r="P70" s="400"/>
      <c r="Q70" s="400"/>
      <c r="R70" s="294"/>
      <c r="S70" s="294"/>
      <c r="T70" s="294"/>
      <c r="U70" s="294"/>
      <c r="V70" s="294"/>
      <c r="W70" s="294"/>
      <c r="X70" s="294"/>
    </row>
    <row r="71" ht="17.25" spans="1:24">
      <c r="A71" s="294"/>
      <c r="B71" s="294"/>
      <c r="C71" s="294"/>
      <c r="D71" s="294"/>
      <c r="E71" s="294"/>
      <c r="F71" s="294"/>
      <c r="G71" s="294"/>
      <c r="H71" s="294"/>
      <c r="I71" s="294"/>
      <c r="J71" s="294"/>
      <c r="K71" s="112" t="s">
        <v>2063</v>
      </c>
      <c r="L71" s="400"/>
      <c r="M71" s="400"/>
      <c r="N71" s="400"/>
      <c r="O71" s="400"/>
      <c r="P71" s="400"/>
      <c r="Q71" s="400"/>
      <c r="R71" s="294"/>
      <c r="S71" s="294"/>
      <c r="T71" s="294"/>
      <c r="U71" s="294"/>
      <c r="V71" s="294"/>
      <c r="W71" s="294"/>
      <c r="X71" s="294"/>
    </row>
    <row r="72" ht="17.25" spans="1:24">
      <c r="A72" s="294"/>
      <c r="B72" s="400" t="s">
        <v>1524</v>
      </c>
      <c r="C72" s="294"/>
      <c r="D72" s="294"/>
      <c r="E72" s="294"/>
      <c r="F72" s="294"/>
      <c r="G72" s="294"/>
      <c r="H72" s="294"/>
      <c r="I72" s="294"/>
      <c r="J72" s="294"/>
      <c r="K72" s="112" t="s">
        <v>2064</v>
      </c>
      <c r="L72" s="400"/>
      <c r="M72" s="400"/>
      <c r="N72" s="400"/>
      <c r="O72" s="400"/>
      <c r="P72" s="400"/>
      <c r="Q72" s="400"/>
      <c r="R72" s="294"/>
      <c r="S72" s="294"/>
      <c r="T72" s="294"/>
      <c r="U72" s="294"/>
      <c r="V72" s="294"/>
      <c r="W72" s="294"/>
      <c r="X72" s="294"/>
    </row>
    <row r="73" ht="17.25" spans="1:24">
      <c r="A73" s="294"/>
      <c r="B73" s="400"/>
      <c r="C73" s="294"/>
      <c r="D73" s="294"/>
      <c r="E73" s="294"/>
      <c r="F73" s="294"/>
      <c r="G73" s="294"/>
      <c r="H73" s="294"/>
      <c r="I73" s="294"/>
      <c r="J73" s="294"/>
      <c r="K73" s="112" t="s">
        <v>2065</v>
      </c>
      <c r="L73" s="400"/>
      <c r="M73" s="400"/>
      <c r="N73" s="400"/>
      <c r="O73" s="400"/>
      <c r="P73" s="400"/>
      <c r="Q73" s="400"/>
      <c r="R73" s="294"/>
      <c r="S73" s="294"/>
      <c r="T73" s="294"/>
      <c r="U73" s="294"/>
      <c r="V73" s="294"/>
      <c r="W73" s="294"/>
      <c r="X73" s="294"/>
    </row>
    <row r="74" ht="17.25" spans="1:24">
      <c r="A74" s="294"/>
      <c r="B74" s="400" t="s">
        <v>1525</v>
      </c>
      <c r="C74" s="294"/>
      <c r="D74" s="294"/>
      <c r="E74" s="294"/>
      <c r="F74" s="294"/>
      <c r="G74" s="294"/>
      <c r="H74" s="294"/>
      <c r="I74" s="294"/>
      <c r="J74" s="294"/>
      <c r="K74" s="112"/>
      <c r="L74" s="400"/>
      <c r="M74" s="400"/>
      <c r="N74" s="400"/>
      <c r="O74" s="400"/>
      <c r="P74" s="400"/>
      <c r="Q74" s="400"/>
      <c r="R74" s="294"/>
      <c r="S74" s="294"/>
      <c r="T74" s="294"/>
      <c r="U74" s="294"/>
      <c r="V74" s="294"/>
      <c r="W74" s="294"/>
      <c r="X74" s="294"/>
    </row>
    <row r="75" ht="17.25" spans="1:24">
      <c r="A75" s="294"/>
      <c r="B75" s="400" t="s">
        <v>1526</v>
      </c>
      <c r="C75" s="294"/>
      <c r="D75" s="294"/>
      <c r="E75" s="294"/>
      <c r="F75" s="294"/>
      <c r="G75" s="294"/>
      <c r="H75" s="294"/>
      <c r="I75" s="294"/>
      <c r="J75" s="294"/>
      <c r="K75" s="112" t="s">
        <v>1134</v>
      </c>
      <c r="L75" s="400"/>
      <c r="M75" s="400"/>
      <c r="N75" s="400"/>
      <c r="O75" s="400"/>
      <c r="P75" s="400"/>
      <c r="Q75" s="400"/>
      <c r="R75" s="294"/>
      <c r="S75" s="294"/>
      <c r="T75" s="294"/>
      <c r="U75" s="294"/>
      <c r="V75" s="294"/>
      <c r="W75" s="294"/>
      <c r="X75" s="294"/>
    </row>
    <row r="76" ht="17.25" spans="1:24">
      <c r="A76" s="294"/>
      <c r="B76" s="400" t="s">
        <v>1527</v>
      </c>
      <c r="C76" s="294"/>
      <c r="D76" s="294"/>
      <c r="E76" s="294"/>
      <c r="F76" s="294"/>
      <c r="G76" s="294"/>
      <c r="H76" s="294"/>
      <c r="I76" s="294"/>
      <c r="J76" s="294"/>
      <c r="K76" s="112"/>
      <c r="L76" s="400"/>
      <c r="M76" s="400"/>
      <c r="N76" s="400"/>
      <c r="O76" s="400"/>
      <c r="P76" s="400"/>
      <c r="Q76" s="400"/>
      <c r="R76" s="294"/>
      <c r="S76" s="294"/>
      <c r="T76" s="294"/>
      <c r="U76" s="294"/>
      <c r="V76" s="294"/>
      <c r="W76" s="294"/>
      <c r="X76" s="294"/>
    </row>
    <row r="77" ht="17.25" spans="1:24">
      <c r="A77" s="294"/>
      <c r="B77" s="294"/>
      <c r="C77" s="294"/>
      <c r="D77" s="294"/>
      <c r="E77" s="294"/>
      <c r="F77" s="294"/>
      <c r="G77" s="294"/>
      <c r="H77" s="294"/>
      <c r="I77" s="294"/>
      <c r="J77" s="294"/>
      <c r="K77" s="112" t="s">
        <v>2066</v>
      </c>
      <c r="L77" s="400"/>
      <c r="M77" s="400"/>
      <c r="N77" s="400"/>
      <c r="O77" s="400"/>
      <c r="P77" s="400"/>
      <c r="Q77" s="400"/>
      <c r="R77" s="294"/>
      <c r="S77" s="294"/>
      <c r="T77" s="294"/>
      <c r="U77" s="294"/>
      <c r="V77" s="294"/>
      <c r="W77" s="294"/>
      <c r="X77" s="294"/>
    </row>
    <row r="78" ht="33.75" customHeight="1" spans="1:24">
      <c r="A78" s="294"/>
      <c r="B78" s="663" t="s">
        <v>1528</v>
      </c>
      <c r="I78" s="294"/>
      <c r="J78" s="294"/>
      <c r="K78" s="112" t="s">
        <v>2067</v>
      </c>
      <c r="L78" s="400"/>
      <c r="M78" s="400"/>
      <c r="N78" s="400"/>
      <c r="O78" s="400"/>
      <c r="P78" s="400"/>
      <c r="Q78" s="400"/>
      <c r="R78" s="294"/>
      <c r="S78" s="294"/>
      <c r="T78" s="294"/>
      <c r="U78" s="294"/>
      <c r="V78" s="294"/>
      <c r="W78" s="294"/>
      <c r="X78" s="294"/>
    </row>
    <row r="79" ht="26.25" customHeight="1" spans="1:24">
      <c r="A79" s="294"/>
      <c r="B79" s="664" t="s">
        <v>362</v>
      </c>
      <c r="C79" s="664" t="s">
        <v>1453</v>
      </c>
      <c r="D79" s="664" t="s">
        <v>363</v>
      </c>
      <c r="E79" s="664" t="s">
        <v>1454</v>
      </c>
      <c r="F79" s="664" t="s">
        <v>1385</v>
      </c>
      <c r="G79" s="664" t="s">
        <v>368</v>
      </c>
      <c r="H79" s="664" t="s">
        <v>1455</v>
      </c>
      <c r="I79" s="294"/>
      <c r="J79" s="294"/>
      <c r="K79" s="112"/>
      <c r="L79" s="400"/>
      <c r="M79" s="400"/>
      <c r="N79" s="400"/>
      <c r="O79" s="400"/>
      <c r="P79" s="400"/>
      <c r="Q79" s="400"/>
      <c r="R79" s="294"/>
      <c r="S79" s="294"/>
      <c r="T79" s="294"/>
      <c r="U79" s="294"/>
      <c r="V79" s="294"/>
      <c r="W79" s="294"/>
      <c r="X79" s="294"/>
    </row>
    <row r="80" ht="33" spans="1:24">
      <c r="A80" s="294"/>
      <c r="B80" s="112" t="s">
        <v>1456</v>
      </c>
      <c r="C80" s="31" t="s">
        <v>1529</v>
      </c>
      <c r="D80" s="31" t="s">
        <v>1530</v>
      </c>
      <c r="E80" s="31" t="s">
        <v>1531</v>
      </c>
      <c r="F80" s="31" t="s">
        <v>1532</v>
      </c>
      <c r="G80" s="434" t="s">
        <v>1460</v>
      </c>
      <c r="H80" s="112" t="s">
        <v>1461</v>
      </c>
      <c r="I80" s="294"/>
      <c r="J80" s="294"/>
      <c r="K80" s="112" t="s">
        <v>1137</v>
      </c>
      <c r="L80" s="400"/>
      <c r="M80" s="400"/>
      <c r="N80" s="400"/>
      <c r="O80" s="400"/>
      <c r="P80" s="400"/>
      <c r="Q80" s="400"/>
      <c r="R80" s="294"/>
      <c r="S80" s="294"/>
      <c r="T80" s="294"/>
      <c r="U80" s="294"/>
      <c r="V80" s="294"/>
      <c r="W80" s="294"/>
      <c r="X80" s="294"/>
    </row>
    <row r="81" ht="17.25" spans="1:24">
      <c r="A81" s="294"/>
      <c r="B81" s="112" t="s">
        <v>1462</v>
      </c>
      <c r="C81" s="31" t="s">
        <v>1533</v>
      </c>
      <c r="D81" s="31" t="s">
        <v>1534</v>
      </c>
      <c r="E81" s="31" t="s">
        <v>1535</v>
      </c>
      <c r="F81" s="31" t="s">
        <v>1536</v>
      </c>
      <c r="G81" s="434" t="s">
        <v>1464</v>
      </c>
      <c r="H81" s="112" t="s">
        <v>1465</v>
      </c>
      <c r="I81" s="294"/>
      <c r="J81" s="294"/>
      <c r="K81" s="112"/>
      <c r="L81" s="400"/>
      <c r="M81" s="400"/>
      <c r="N81" s="400"/>
      <c r="O81" s="400"/>
      <c r="P81" s="400"/>
      <c r="Q81" s="400"/>
      <c r="R81" s="294"/>
      <c r="S81" s="294"/>
      <c r="T81" s="294"/>
      <c r="U81" s="294"/>
      <c r="V81" s="294"/>
      <c r="W81" s="294"/>
      <c r="X81" s="294"/>
    </row>
    <row r="82" ht="33" spans="1:24">
      <c r="A82" s="294"/>
      <c r="B82" s="112" t="s">
        <v>1466</v>
      </c>
      <c r="C82" s="410">
        <v>3548</v>
      </c>
      <c r="D82" s="410">
        <v>3541</v>
      </c>
      <c r="E82" s="410">
        <v>3176</v>
      </c>
      <c r="F82" s="31" t="s">
        <v>1537</v>
      </c>
      <c r="G82" s="434" t="s">
        <v>1468</v>
      </c>
      <c r="H82" s="112" t="s">
        <v>1469</v>
      </c>
      <c r="I82" s="294"/>
      <c r="J82" s="294"/>
      <c r="K82" s="112" t="s">
        <v>2068</v>
      </c>
      <c r="L82" s="400"/>
      <c r="M82" s="400"/>
      <c r="N82" s="400"/>
      <c r="O82" s="400"/>
      <c r="P82" s="400"/>
      <c r="Q82" s="400"/>
      <c r="R82" s="294"/>
      <c r="S82" s="294"/>
      <c r="T82" s="294"/>
      <c r="U82" s="294"/>
      <c r="V82" s="294"/>
      <c r="W82" s="294"/>
      <c r="X82" s="294"/>
    </row>
    <row r="83" ht="33" spans="1:24">
      <c r="A83" s="294"/>
      <c r="B83" s="112" t="s">
        <v>1470</v>
      </c>
      <c r="C83" s="31">
        <v>3.57</v>
      </c>
      <c r="D83" s="31">
        <v>3.43</v>
      </c>
      <c r="E83" s="31">
        <v>3.4</v>
      </c>
      <c r="F83" s="31" t="s">
        <v>1538</v>
      </c>
      <c r="G83" s="434" t="s">
        <v>1472</v>
      </c>
      <c r="H83" s="112" t="s">
        <v>1473</v>
      </c>
      <c r="I83" s="294"/>
      <c r="J83" s="294"/>
      <c r="K83" s="112" t="s">
        <v>2069</v>
      </c>
      <c r="L83" s="400"/>
      <c r="M83" s="400"/>
      <c r="N83" s="400"/>
      <c r="O83" s="400"/>
      <c r="P83" s="400"/>
      <c r="Q83" s="400"/>
      <c r="R83" s="294"/>
      <c r="S83" s="294"/>
      <c r="T83" s="294"/>
      <c r="U83" s="294"/>
      <c r="V83" s="294"/>
      <c r="W83" s="294"/>
      <c r="X83" s="294"/>
    </row>
    <row r="84" ht="17.25" spans="1:24">
      <c r="A84" s="294"/>
      <c r="B84" s="112" t="s">
        <v>1474</v>
      </c>
      <c r="C84" s="410">
        <v>1113</v>
      </c>
      <c r="D84" s="410">
        <v>1257</v>
      </c>
      <c r="E84" s="410">
        <v>1420</v>
      </c>
      <c r="F84" s="31" t="s">
        <v>1539</v>
      </c>
      <c r="G84" s="434" t="s">
        <v>1476</v>
      </c>
      <c r="H84" s="112" t="s">
        <v>1477</v>
      </c>
      <c r="I84" s="294"/>
      <c r="J84" s="294"/>
      <c r="K84" s="112" t="s">
        <v>2070</v>
      </c>
      <c r="L84" s="400"/>
      <c r="M84" s="400"/>
      <c r="N84" s="400"/>
      <c r="O84" s="400"/>
      <c r="P84" s="400"/>
      <c r="Q84" s="400"/>
      <c r="R84" s="294"/>
      <c r="S84" s="294"/>
      <c r="T84" s="294"/>
      <c r="U84" s="294"/>
      <c r="V84" s="294"/>
      <c r="W84" s="294"/>
      <c r="X84" s="294"/>
    </row>
    <row r="85" ht="17.25" spans="1:24">
      <c r="A85" s="294"/>
      <c r="B85" s="112" t="s">
        <v>1478</v>
      </c>
      <c r="C85" s="31">
        <v>880</v>
      </c>
      <c r="D85" s="31">
        <v>807</v>
      </c>
      <c r="E85" s="31">
        <v>418</v>
      </c>
      <c r="F85" s="31" t="s">
        <v>1540</v>
      </c>
      <c r="G85" s="434" t="s">
        <v>465</v>
      </c>
      <c r="H85" s="112" t="s">
        <v>1480</v>
      </c>
      <c r="I85" s="294"/>
      <c r="J85" s="294"/>
      <c r="K85" s="294"/>
      <c r="L85" s="294"/>
      <c r="M85" s="294"/>
      <c r="N85" s="294"/>
      <c r="O85" s="294"/>
      <c r="P85" s="294"/>
      <c r="Q85" s="294"/>
      <c r="R85" s="294"/>
      <c r="S85" s="294"/>
      <c r="T85" s="294"/>
      <c r="U85" s="294"/>
      <c r="V85" s="294"/>
      <c r="W85" s="294"/>
      <c r="X85" s="294"/>
    </row>
    <row r="86" ht="33" spans="1:24">
      <c r="A86" s="294"/>
      <c r="B86" s="112" t="s">
        <v>1481</v>
      </c>
      <c r="C86" s="31">
        <v>0.82</v>
      </c>
      <c r="D86" s="31">
        <v>0.43</v>
      </c>
      <c r="E86" s="31">
        <v>0.63</v>
      </c>
      <c r="F86" s="31" t="s">
        <v>1541</v>
      </c>
      <c r="G86" s="434" t="s">
        <v>1483</v>
      </c>
      <c r="H86" s="112" t="s">
        <v>1484</v>
      </c>
      <c r="I86" s="294"/>
      <c r="J86" s="294"/>
      <c r="K86" s="112" t="s">
        <v>2071</v>
      </c>
      <c r="L86" s="294"/>
      <c r="M86" s="294"/>
      <c r="N86" s="294"/>
      <c r="O86" s="294"/>
      <c r="P86" s="294"/>
      <c r="Q86" s="294"/>
      <c r="R86" s="294"/>
      <c r="S86" s="294"/>
      <c r="T86" s="294"/>
      <c r="U86" s="294"/>
      <c r="V86" s="294"/>
      <c r="W86" s="294"/>
      <c r="X86" s="294"/>
    </row>
    <row r="87" ht="33" spans="1:24">
      <c r="A87" s="294"/>
      <c r="B87" s="112" t="s">
        <v>1120</v>
      </c>
      <c r="C87" s="31">
        <v>3.14</v>
      </c>
      <c r="D87" s="31">
        <v>1.63</v>
      </c>
      <c r="E87" s="31">
        <v>9.53</v>
      </c>
      <c r="F87" s="31" t="s">
        <v>1542</v>
      </c>
      <c r="G87" s="434" t="s">
        <v>1486</v>
      </c>
      <c r="H87" s="112" t="s">
        <v>1487</v>
      </c>
      <c r="I87" s="294"/>
      <c r="J87" s="294"/>
      <c r="K87" s="31" t="s">
        <v>362</v>
      </c>
      <c r="L87" s="31" t="s">
        <v>1453</v>
      </c>
      <c r="M87" s="31" t="s">
        <v>2013</v>
      </c>
      <c r="N87" s="31" t="s">
        <v>2014</v>
      </c>
      <c r="O87" s="31" t="s">
        <v>2015</v>
      </c>
      <c r="P87" s="31" t="s">
        <v>368</v>
      </c>
      <c r="Q87" s="31" t="s">
        <v>51</v>
      </c>
      <c r="R87" s="294"/>
      <c r="S87" s="294"/>
      <c r="T87" s="294"/>
      <c r="U87" s="294"/>
      <c r="V87" s="294"/>
      <c r="W87" s="294"/>
      <c r="X87" s="294"/>
    </row>
    <row r="88" ht="33" spans="1:24">
      <c r="A88" s="294"/>
      <c r="B88" s="112" t="s">
        <v>1326</v>
      </c>
      <c r="C88" s="31">
        <v>15.68</v>
      </c>
      <c r="D88" s="31">
        <v>15.08</v>
      </c>
      <c r="E88" s="31">
        <v>12.46</v>
      </c>
      <c r="F88" s="31" t="s">
        <v>1543</v>
      </c>
      <c r="G88" s="434" t="s">
        <v>1489</v>
      </c>
      <c r="H88" s="112" t="s">
        <v>1490</v>
      </c>
      <c r="I88" s="294"/>
      <c r="J88" s="294"/>
      <c r="K88" s="112" t="s">
        <v>1456</v>
      </c>
      <c r="L88" s="112">
        <v>1224191</v>
      </c>
      <c r="M88" s="112">
        <v>1221528</v>
      </c>
      <c r="N88" s="112">
        <v>1128052</v>
      </c>
      <c r="O88" s="112" t="s">
        <v>2017</v>
      </c>
      <c r="P88" s="434" t="s">
        <v>1388</v>
      </c>
      <c r="Q88" s="434" t="s">
        <v>2016</v>
      </c>
      <c r="R88" s="294"/>
      <c r="S88" s="294"/>
      <c r="T88" s="294"/>
      <c r="U88" s="294"/>
      <c r="V88" s="294"/>
      <c r="W88" s="294"/>
      <c r="X88" s="294"/>
    </row>
    <row r="89" ht="33.75" spans="1:24">
      <c r="A89" s="294"/>
      <c r="B89" s="112" t="s">
        <v>1491</v>
      </c>
      <c r="C89" s="31">
        <v>4.54</v>
      </c>
      <c r="D89" s="31">
        <v>4.5</v>
      </c>
      <c r="E89" s="31">
        <v>4.95</v>
      </c>
      <c r="F89" s="31" t="s">
        <v>1544</v>
      </c>
      <c r="G89" s="434" t="s">
        <v>1493</v>
      </c>
      <c r="H89" s="112" t="s">
        <v>1494</v>
      </c>
      <c r="I89" s="294"/>
      <c r="J89" s="294"/>
      <c r="K89" s="112" t="s">
        <v>1462</v>
      </c>
      <c r="L89" s="112">
        <v>912214</v>
      </c>
      <c r="M89" s="112">
        <v>904884</v>
      </c>
      <c r="N89" s="112">
        <v>818457</v>
      </c>
      <c r="O89" s="112" t="s">
        <v>2017</v>
      </c>
      <c r="P89" s="434" t="s">
        <v>2018</v>
      </c>
      <c r="Q89" s="434" t="s">
        <v>2019</v>
      </c>
      <c r="R89" s="294"/>
      <c r="S89" s="294"/>
      <c r="T89" s="294"/>
      <c r="U89" s="294"/>
      <c r="V89" s="294"/>
      <c r="W89" s="294"/>
      <c r="X89" s="294"/>
    </row>
    <row r="90" ht="34.5" spans="1:24">
      <c r="A90" s="294"/>
      <c r="B90" s="112" t="s">
        <v>1495</v>
      </c>
      <c r="C90" s="31">
        <v>0.73</v>
      </c>
      <c r="D90" s="31">
        <v>1.23</v>
      </c>
      <c r="E90" s="31">
        <v>1.75</v>
      </c>
      <c r="F90" s="31" t="s">
        <v>1545</v>
      </c>
      <c r="G90" s="434" t="s">
        <v>1497</v>
      </c>
      <c r="H90" s="112" t="s">
        <v>1498</v>
      </c>
      <c r="I90" s="294"/>
      <c r="J90" s="294"/>
      <c r="K90" s="112" t="s">
        <v>1568</v>
      </c>
      <c r="L90" s="112">
        <v>9412</v>
      </c>
      <c r="M90" s="112">
        <v>9437</v>
      </c>
      <c r="N90" s="112">
        <v>8840</v>
      </c>
      <c r="O90" s="112" t="s">
        <v>1387</v>
      </c>
      <c r="P90" s="434" t="s">
        <v>2020</v>
      </c>
      <c r="Q90" s="434" t="s">
        <v>2021</v>
      </c>
      <c r="R90" s="294"/>
      <c r="S90" s="294"/>
      <c r="T90" s="294"/>
      <c r="U90" s="294"/>
      <c r="V90" s="294"/>
      <c r="W90" s="294"/>
      <c r="X90" s="294"/>
    </row>
    <row r="91" ht="33.75" spans="1:24">
      <c r="A91" s="294"/>
      <c r="B91" s="112" t="s">
        <v>470</v>
      </c>
      <c r="C91" s="31">
        <v>57.71</v>
      </c>
      <c r="D91" s="31">
        <v>55.55</v>
      </c>
      <c r="E91" s="31">
        <v>58.18</v>
      </c>
      <c r="F91" s="31" t="s">
        <v>1546</v>
      </c>
      <c r="G91" s="434" t="s">
        <v>1500</v>
      </c>
      <c r="H91" s="112" t="s">
        <v>1501</v>
      </c>
      <c r="I91" s="294"/>
      <c r="J91" s="294"/>
      <c r="K91" s="112" t="s">
        <v>1569</v>
      </c>
      <c r="L91" s="112">
        <v>3.05</v>
      </c>
      <c r="M91" s="112">
        <v>3.09</v>
      </c>
      <c r="N91" s="112">
        <v>3.13</v>
      </c>
      <c r="O91" s="112" t="s">
        <v>1387</v>
      </c>
      <c r="P91" s="434" t="s">
        <v>2024</v>
      </c>
      <c r="Q91" s="434" t="s">
        <v>2025</v>
      </c>
      <c r="R91" s="294"/>
      <c r="S91" s="294"/>
      <c r="T91" s="294"/>
      <c r="U91" s="294"/>
      <c r="V91" s="294"/>
      <c r="W91" s="294"/>
      <c r="X91" s="294"/>
    </row>
    <row r="92" ht="34.5" spans="1:24">
      <c r="A92" s="294"/>
      <c r="B92" s="112" t="s">
        <v>472</v>
      </c>
      <c r="C92" s="31">
        <v>2.13</v>
      </c>
      <c r="D92" s="31">
        <v>0.63</v>
      </c>
      <c r="E92" s="31">
        <v>1.5</v>
      </c>
      <c r="F92" s="31" t="s">
        <v>1547</v>
      </c>
      <c r="G92" s="434" t="s">
        <v>1503</v>
      </c>
      <c r="H92" s="112" t="s">
        <v>1504</v>
      </c>
      <c r="I92" s="294"/>
      <c r="J92" s="294"/>
      <c r="K92" s="112" t="s">
        <v>1570</v>
      </c>
      <c r="L92" s="112">
        <v>4106</v>
      </c>
      <c r="M92" s="112">
        <v>3222</v>
      </c>
      <c r="N92" s="112">
        <v>3943</v>
      </c>
      <c r="O92" s="112" t="s">
        <v>2017</v>
      </c>
      <c r="P92" s="434" t="s">
        <v>2026</v>
      </c>
      <c r="Q92" s="434" t="s">
        <v>2027</v>
      </c>
      <c r="R92" s="294"/>
      <c r="S92" s="294"/>
      <c r="T92" s="294"/>
      <c r="U92" s="294"/>
      <c r="V92" s="294"/>
      <c r="W92" s="294"/>
      <c r="X92" s="294"/>
    </row>
    <row r="93" ht="17.25" spans="1:24">
      <c r="A93" s="294"/>
      <c r="B93" s="112" t="s">
        <v>1505</v>
      </c>
      <c r="C93" s="31">
        <v>65.27</v>
      </c>
      <c r="D93" s="31">
        <v>60.75</v>
      </c>
      <c r="E93" s="31">
        <v>60.75</v>
      </c>
      <c r="F93" s="31" t="s">
        <v>1548</v>
      </c>
      <c r="G93" s="434" t="s">
        <v>1507</v>
      </c>
      <c r="H93" s="112" t="s">
        <v>1508</v>
      </c>
      <c r="I93" s="294"/>
      <c r="J93" s="294"/>
      <c r="K93" s="112" t="s">
        <v>1478</v>
      </c>
      <c r="L93" s="112">
        <v>3679</v>
      </c>
      <c r="M93" s="112">
        <v>3311</v>
      </c>
      <c r="N93" s="112">
        <v>3236</v>
      </c>
      <c r="O93" s="112" t="s">
        <v>2017</v>
      </c>
      <c r="P93" s="434" t="s">
        <v>2028</v>
      </c>
      <c r="Q93" s="434" t="s">
        <v>2029</v>
      </c>
      <c r="R93" s="294"/>
      <c r="S93" s="294"/>
      <c r="T93" s="294"/>
      <c r="U93" s="294"/>
      <c r="V93" s="294"/>
      <c r="W93" s="294"/>
      <c r="X93" s="294"/>
    </row>
    <row r="94" ht="33.75" spans="1:24">
      <c r="A94" s="294"/>
      <c r="B94" s="112" t="s">
        <v>1509</v>
      </c>
      <c r="C94" s="31">
        <v>32.2</v>
      </c>
      <c r="D94" s="31">
        <v>29.81</v>
      </c>
      <c r="E94" s="31">
        <v>32.32</v>
      </c>
      <c r="F94" s="31" t="s">
        <v>1549</v>
      </c>
      <c r="G94" s="434" t="s">
        <v>1511</v>
      </c>
      <c r="H94" s="112" t="s">
        <v>1512</v>
      </c>
      <c r="I94" s="294"/>
      <c r="J94" s="294"/>
      <c r="K94" s="112" t="s">
        <v>474</v>
      </c>
      <c r="L94" s="112">
        <v>1.06</v>
      </c>
      <c r="M94" s="112">
        <v>0.97</v>
      </c>
      <c r="N94" s="112">
        <v>0.72</v>
      </c>
      <c r="O94" s="112" t="s">
        <v>2017</v>
      </c>
      <c r="P94" s="434" t="s">
        <v>2030</v>
      </c>
      <c r="Q94" s="434" t="s">
        <v>2031</v>
      </c>
      <c r="R94" s="294"/>
      <c r="S94" s="294"/>
      <c r="T94" s="294"/>
      <c r="U94" s="294"/>
      <c r="V94" s="294"/>
      <c r="W94" s="294"/>
      <c r="X94" s="294"/>
    </row>
    <row r="95" ht="34.5" spans="1:24">
      <c r="A95" s="294"/>
      <c r="B95" s="112" t="s">
        <v>332</v>
      </c>
      <c r="C95" s="31">
        <v>64.2</v>
      </c>
      <c r="D95" s="31" t="s">
        <v>0</v>
      </c>
      <c r="E95" s="31" t="s">
        <v>0</v>
      </c>
      <c r="F95" s="31" t="s">
        <v>599</v>
      </c>
      <c r="G95" s="434" t="s">
        <v>1513</v>
      </c>
      <c r="H95" s="112" t="s">
        <v>1514</v>
      </c>
      <c r="I95" s="294"/>
      <c r="J95" s="294"/>
      <c r="K95" s="112" t="s">
        <v>476</v>
      </c>
      <c r="L95" s="112">
        <v>15.7</v>
      </c>
      <c r="M95" s="112">
        <v>15.12</v>
      </c>
      <c r="N95" s="112">
        <v>11.52</v>
      </c>
      <c r="O95" s="112" t="s">
        <v>2017</v>
      </c>
      <c r="P95" s="434" t="s">
        <v>2032</v>
      </c>
      <c r="Q95" s="434" t="s">
        <v>2033</v>
      </c>
      <c r="R95" s="294"/>
      <c r="S95" s="294"/>
      <c r="T95" s="294"/>
      <c r="U95" s="294"/>
      <c r="V95" s="294"/>
      <c r="W95" s="294"/>
      <c r="X95" s="294"/>
    </row>
    <row r="96" ht="33.75" spans="1:24">
      <c r="A96" s="294"/>
      <c r="B96" s="112" t="s">
        <v>1317</v>
      </c>
      <c r="C96" s="665">
        <f>C95/C94</f>
        <v>1.99378881987578</v>
      </c>
      <c r="D96" s="31" t="s">
        <v>0</v>
      </c>
      <c r="E96" s="31" t="s">
        <v>0</v>
      </c>
      <c r="F96" s="31" t="s">
        <v>599</v>
      </c>
      <c r="G96" s="434" t="s">
        <v>1318</v>
      </c>
      <c r="H96" s="112" t="s">
        <v>1515</v>
      </c>
      <c r="I96" s="294"/>
      <c r="J96" s="294"/>
      <c r="K96" s="112" t="s">
        <v>478</v>
      </c>
      <c r="L96" s="112">
        <v>17.02</v>
      </c>
      <c r="M96" s="112">
        <v>17.66</v>
      </c>
      <c r="N96" s="112">
        <v>15.95</v>
      </c>
      <c r="O96" s="112" t="s">
        <v>1387</v>
      </c>
      <c r="P96" s="434" t="s">
        <v>2034</v>
      </c>
      <c r="Q96" s="434" t="s">
        <v>2035</v>
      </c>
      <c r="R96" s="294"/>
      <c r="S96" s="294"/>
      <c r="T96" s="294"/>
      <c r="U96" s="294"/>
      <c r="V96" s="294"/>
      <c r="W96" s="294"/>
      <c r="X96" s="294"/>
    </row>
    <row r="97" ht="49.5" spans="1:24">
      <c r="A97" s="294"/>
      <c r="B97" s="112" t="s">
        <v>482</v>
      </c>
      <c r="C97" s="31">
        <v>49.19</v>
      </c>
      <c r="D97" s="31">
        <v>49.76</v>
      </c>
      <c r="E97" s="31">
        <v>49.76</v>
      </c>
      <c r="F97" s="31" t="s">
        <v>1550</v>
      </c>
      <c r="G97" s="434" t="s">
        <v>1517</v>
      </c>
      <c r="H97" s="112" t="s">
        <v>1518</v>
      </c>
      <c r="I97" s="294"/>
      <c r="J97" s="294"/>
      <c r="K97" s="112" t="s">
        <v>466</v>
      </c>
      <c r="L97" s="112">
        <v>4.54</v>
      </c>
      <c r="M97" s="112">
        <v>4.76</v>
      </c>
      <c r="N97" s="112">
        <v>7.34</v>
      </c>
      <c r="O97" s="112" t="s">
        <v>1387</v>
      </c>
      <c r="P97" s="434" t="s">
        <v>2036</v>
      </c>
      <c r="Q97" s="434" t="s">
        <v>2037</v>
      </c>
      <c r="R97" s="294"/>
      <c r="S97" s="294"/>
      <c r="T97" s="294"/>
      <c r="U97" s="294"/>
      <c r="V97" s="294"/>
      <c r="W97" s="294"/>
      <c r="X97" s="294"/>
    </row>
    <row r="98" ht="33.75" spans="1:24">
      <c r="A98" s="294"/>
      <c r="B98" s="112" t="s">
        <v>1431</v>
      </c>
      <c r="C98" s="31" t="s">
        <v>0</v>
      </c>
      <c r="D98" s="31" t="s">
        <v>0</v>
      </c>
      <c r="E98" s="31" t="s">
        <v>0</v>
      </c>
      <c r="F98" s="31" t="s">
        <v>0</v>
      </c>
      <c r="G98" s="434" t="s">
        <v>1551</v>
      </c>
      <c r="H98" s="112" t="s">
        <v>1520</v>
      </c>
      <c r="I98" s="294"/>
      <c r="J98" s="294"/>
      <c r="K98" s="112" t="s">
        <v>468</v>
      </c>
      <c r="L98" s="112">
        <v>0.9</v>
      </c>
      <c r="M98" s="112">
        <v>1.03</v>
      </c>
      <c r="N98" s="112">
        <v>1.58</v>
      </c>
      <c r="O98" s="112" t="s">
        <v>1387</v>
      </c>
      <c r="P98" s="434" t="s">
        <v>2038</v>
      </c>
      <c r="Q98" s="434" t="s">
        <v>2039</v>
      </c>
      <c r="R98" s="294"/>
      <c r="S98" s="294"/>
      <c r="T98" s="294"/>
      <c r="U98" s="294"/>
      <c r="V98" s="294"/>
      <c r="W98" s="294"/>
      <c r="X98" s="294"/>
    </row>
    <row r="99" ht="33.75" spans="1:24">
      <c r="A99" s="294"/>
      <c r="B99" s="112" t="s">
        <v>1552</v>
      </c>
      <c r="C99" s="31">
        <v>65.27</v>
      </c>
      <c r="D99" s="666"/>
      <c r="E99" s="31">
        <v>60.75</v>
      </c>
      <c r="F99" s="666"/>
      <c r="G99" s="112" t="s">
        <v>1553</v>
      </c>
      <c r="H99" s="294"/>
      <c r="I99" s="294"/>
      <c r="J99" s="294"/>
      <c r="K99" s="112" t="s">
        <v>470</v>
      </c>
      <c r="L99" s="112">
        <v>44.08</v>
      </c>
      <c r="M99" s="112">
        <v>44.49</v>
      </c>
      <c r="N99" s="112">
        <v>43.66</v>
      </c>
      <c r="O99" s="112" t="s">
        <v>1387</v>
      </c>
      <c r="P99" s="434" t="s">
        <v>2040</v>
      </c>
      <c r="Q99" s="434" t="s">
        <v>2041</v>
      </c>
      <c r="R99" s="294"/>
      <c r="S99" s="294"/>
      <c r="T99" s="294"/>
      <c r="U99" s="294"/>
      <c r="V99" s="294"/>
      <c r="W99" s="294"/>
      <c r="X99" s="294"/>
    </row>
    <row r="100" ht="33.75" spans="1:24">
      <c r="A100" s="294"/>
      <c r="B100" s="294"/>
      <c r="C100" s="294"/>
      <c r="D100" s="294"/>
      <c r="E100" s="294"/>
      <c r="F100" s="294"/>
      <c r="G100" s="294"/>
      <c r="H100" s="294"/>
      <c r="I100" s="294"/>
      <c r="J100" s="294"/>
      <c r="K100" s="112" t="s">
        <v>2042</v>
      </c>
      <c r="L100" s="112">
        <v>93.49</v>
      </c>
      <c r="M100" s="112">
        <v>92.69</v>
      </c>
      <c r="N100" s="112">
        <v>90.86</v>
      </c>
      <c r="O100" s="112" t="s">
        <v>2017</v>
      </c>
      <c r="P100" s="434" t="s">
        <v>2043</v>
      </c>
      <c r="Q100" s="434" t="s">
        <v>2044</v>
      </c>
      <c r="R100" s="294"/>
      <c r="S100" s="294"/>
      <c r="T100" s="294"/>
      <c r="U100" s="294"/>
      <c r="V100" s="294"/>
      <c r="W100" s="294"/>
      <c r="X100" s="294"/>
    </row>
    <row r="101" ht="17.25" spans="1:24">
      <c r="A101" s="294"/>
      <c r="B101" s="294"/>
      <c r="C101" s="294"/>
      <c r="D101" s="294"/>
      <c r="E101" s="294"/>
      <c r="F101" s="294"/>
      <c r="G101" s="294"/>
      <c r="H101" s="294"/>
      <c r="I101" s="294"/>
      <c r="J101" s="294"/>
      <c r="K101" s="112" t="s">
        <v>472</v>
      </c>
      <c r="L101" s="112">
        <v>0.73</v>
      </c>
      <c r="M101" s="112">
        <v>0.66</v>
      </c>
      <c r="N101" s="112">
        <v>0.97</v>
      </c>
      <c r="O101" s="112" t="s">
        <v>2017</v>
      </c>
      <c r="P101" s="434" t="s">
        <v>2045</v>
      </c>
      <c r="Q101" s="434" t="s">
        <v>2046</v>
      </c>
      <c r="R101" s="294"/>
      <c r="S101" s="294"/>
      <c r="T101" s="294"/>
      <c r="U101" s="294"/>
      <c r="V101" s="294"/>
      <c r="W101" s="294"/>
      <c r="X101" s="294"/>
    </row>
    <row r="102" ht="17.25" spans="1:24">
      <c r="A102" s="294"/>
      <c r="B102" s="112" t="s">
        <v>1554</v>
      </c>
      <c r="C102" s="294"/>
      <c r="D102" s="294"/>
      <c r="E102" s="294"/>
      <c r="F102" s="294"/>
      <c r="G102" s="294"/>
      <c r="H102" s="294"/>
      <c r="I102" s="294"/>
      <c r="J102" s="294"/>
      <c r="K102" s="112" t="s">
        <v>2047</v>
      </c>
      <c r="L102" s="112">
        <v>85.6</v>
      </c>
      <c r="M102" s="112">
        <v>85.4</v>
      </c>
      <c r="N102" s="112">
        <v>84.75</v>
      </c>
      <c r="O102" s="112" t="s">
        <v>2017</v>
      </c>
      <c r="P102" s="434" t="s">
        <v>2048</v>
      </c>
      <c r="Q102" s="434" t="s">
        <v>2049</v>
      </c>
      <c r="R102" s="294"/>
      <c r="S102" s="294"/>
      <c r="T102" s="294"/>
      <c r="U102" s="294"/>
      <c r="V102" s="294"/>
      <c r="W102" s="294"/>
      <c r="X102" s="294"/>
    </row>
    <row r="103" ht="17.25" spans="1:24">
      <c r="A103" s="294"/>
      <c r="B103" s="434" t="s">
        <v>1555</v>
      </c>
      <c r="G103" s="294"/>
      <c r="H103" s="294"/>
      <c r="I103" s="294"/>
      <c r="J103" s="294"/>
      <c r="K103" s="112" t="s">
        <v>489</v>
      </c>
      <c r="L103" s="112">
        <v>122.81</v>
      </c>
      <c r="M103" s="112">
        <v>114.76</v>
      </c>
      <c r="N103" s="112">
        <v>99.84</v>
      </c>
      <c r="O103" s="112" t="s">
        <v>2017</v>
      </c>
      <c r="P103" s="434" t="s">
        <v>2050</v>
      </c>
      <c r="Q103" s="434" t="s">
        <v>2051</v>
      </c>
      <c r="R103" s="294"/>
      <c r="S103" s="294"/>
      <c r="T103" s="294"/>
      <c r="U103" s="294"/>
      <c r="V103" s="294"/>
      <c r="W103" s="294"/>
      <c r="X103" s="294"/>
    </row>
    <row r="104" ht="34.5" spans="1:24">
      <c r="A104" s="294"/>
      <c r="B104" s="434" t="s">
        <v>1556</v>
      </c>
      <c r="G104" s="294"/>
      <c r="H104" s="294"/>
      <c r="I104" s="294"/>
      <c r="J104" s="294"/>
      <c r="K104" s="112" t="s">
        <v>1572</v>
      </c>
      <c r="L104" s="112">
        <v>136</v>
      </c>
      <c r="M104" s="112">
        <v>130</v>
      </c>
      <c r="N104" s="112">
        <v>110</v>
      </c>
      <c r="O104" s="112" t="s">
        <v>2017</v>
      </c>
      <c r="P104" s="434" t="s">
        <v>2052</v>
      </c>
      <c r="Q104" s="434" t="s">
        <v>2053</v>
      </c>
      <c r="R104" s="294"/>
      <c r="S104" s="294"/>
      <c r="T104" s="294"/>
      <c r="U104" s="294"/>
      <c r="V104" s="294"/>
      <c r="W104" s="294"/>
      <c r="X104" s="294"/>
    </row>
    <row r="105" ht="24.75" customHeight="1" spans="1:24">
      <c r="A105" s="294"/>
      <c r="B105" s="434" t="s">
        <v>1557</v>
      </c>
      <c r="G105" s="294"/>
      <c r="H105" s="294"/>
      <c r="I105" s="294"/>
      <c r="J105" s="294"/>
      <c r="K105" s="112" t="s">
        <v>1426</v>
      </c>
      <c r="L105" s="112">
        <v>1.11</v>
      </c>
      <c r="M105" s="112">
        <v>1.13</v>
      </c>
      <c r="N105" s="112">
        <v>1.1</v>
      </c>
      <c r="O105" s="112" t="s">
        <v>1387</v>
      </c>
      <c r="P105" s="434" t="s">
        <v>2054</v>
      </c>
      <c r="Q105" s="434" t="s">
        <v>2055</v>
      </c>
      <c r="R105" s="294"/>
      <c r="S105" s="294"/>
      <c r="T105" s="294"/>
      <c r="U105" s="294"/>
      <c r="V105" s="294"/>
      <c r="W105" s="294"/>
      <c r="X105" s="294"/>
    </row>
    <row r="106" ht="51" spans="1:24">
      <c r="A106" s="294"/>
      <c r="B106" s="434"/>
      <c r="G106" s="294"/>
      <c r="H106" s="294"/>
      <c r="I106" s="294"/>
      <c r="J106" s="294"/>
      <c r="K106" s="112" t="s">
        <v>482</v>
      </c>
      <c r="L106" s="112">
        <v>33.4</v>
      </c>
      <c r="M106" s="112">
        <v>34.2</v>
      </c>
      <c r="N106" s="112">
        <v>34.6</v>
      </c>
      <c r="O106" s="112" t="s">
        <v>1387</v>
      </c>
      <c r="P106" s="434" t="s">
        <v>2056</v>
      </c>
      <c r="Q106" s="434" t="s">
        <v>2057</v>
      </c>
      <c r="R106" s="294"/>
      <c r="S106" s="294"/>
      <c r="T106" s="294"/>
      <c r="U106" s="294"/>
      <c r="V106" s="294"/>
      <c r="W106" s="294"/>
      <c r="X106" s="294"/>
    </row>
    <row r="107" ht="33.75" spans="1:24">
      <c r="A107" s="294"/>
      <c r="B107" s="434" t="s">
        <v>1524</v>
      </c>
      <c r="G107" s="294"/>
      <c r="H107" s="294"/>
      <c r="I107" s="294"/>
      <c r="J107" s="294"/>
      <c r="K107" s="112" t="s">
        <v>1431</v>
      </c>
      <c r="L107" s="112" t="s">
        <v>2072</v>
      </c>
      <c r="M107" s="112" t="s">
        <v>2073</v>
      </c>
      <c r="N107" s="112" t="s">
        <v>2074</v>
      </c>
      <c r="O107" s="112" t="s">
        <v>2017</v>
      </c>
      <c r="P107" s="434" t="s">
        <v>2061</v>
      </c>
      <c r="Q107" s="434" t="s">
        <v>2062</v>
      </c>
      <c r="R107" s="294"/>
      <c r="S107" s="294"/>
      <c r="T107" s="294"/>
      <c r="U107" s="294"/>
      <c r="V107" s="294"/>
      <c r="W107" s="294"/>
      <c r="X107" s="294"/>
    </row>
    <row r="108" ht="17.25" spans="1:24">
      <c r="A108" s="294"/>
      <c r="B108" s="434"/>
      <c r="G108" s="294"/>
      <c r="H108" s="294"/>
      <c r="I108" s="294"/>
      <c r="J108" s="294"/>
      <c r="K108" s="112" t="s">
        <v>2075</v>
      </c>
      <c r="L108" s="112"/>
      <c r="M108" s="112"/>
      <c r="N108" s="112"/>
      <c r="O108" s="112"/>
      <c r="P108" s="434"/>
      <c r="Q108" s="434"/>
      <c r="R108" s="294"/>
      <c r="S108" s="294"/>
      <c r="T108" s="294"/>
      <c r="U108" s="294"/>
      <c r="V108" s="294"/>
      <c r="W108" s="294"/>
      <c r="X108" s="294"/>
    </row>
    <row r="109" ht="17.25" spans="1:24">
      <c r="A109" s="294"/>
      <c r="B109" s="434" t="s">
        <v>1558</v>
      </c>
      <c r="G109" s="294"/>
      <c r="H109" s="294"/>
      <c r="I109" s="294"/>
      <c r="J109" s="294"/>
      <c r="K109" s="112"/>
      <c r="L109" s="112"/>
      <c r="M109" s="112"/>
      <c r="N109" s="112"/>
      <c r="O109" s="112"/>
      <c r="P109" s="112"/>
      <c r="Q109" s="112"/>
      <c r="R109" s="294"/>
      <c r="S109" s="294"/>
      <c r="T109" s="294"/>
      <c r="U109" s="294"/>
      <c r="V109" s="294"/>
      <c r="W109" s="294"/>
      <c r="X109" s="294"/>
    </row>
    <row r="110" ht="17.25" spans="1:24">
      <c r="A110" s="294"/>
      <c r="B110" s="434" t="s">
        <v>1559</v>
      </c>
      <c r="G110" s="294"/>
      <c r="H110" s="294"/>
      <c r="I110" s="294"/>
      <c r="J110" s="294"/>
      <c r="K110" s="112" t="s">
        <v>1128</v>
      </c>
      <c r="L110" s="112"/>
      <c r="M110" s="112"/>
      <c r="N110" s="112"/>
      <c r="O110" s="112"/>
      <c r="P110" s="112"/>
      <c r="Q110" s="112"/>
      <c r="R110" s="294"/>
      <c r="S110" s="294"/>
      <c r="T110" s="294"/>
      <c r="U110" s="294"/>
      <c r="V110" s="294"/>
      <c r="W110" s="294"/>
      <c r="X110" s="294"/>
    </row>
    <row r="111" ht="17.25" spans="1:24">
      <c r="A111" s="294"/>
      <c r="B111" s="434" t="s">
        <v>1560</v>
      </c>
      <c r="G111" s="294"/>
      <c r="H111" s="294"/>
      <c r="I111" s="294"/>
      <c r="J111" s="294"/>
      <c r="K111" s="112"/>
      <c r="L111" s="112"/>
      <c r="M111" s="112"/>
      <c r="N111" s="112"/>
      <c r="O111" s="112"/>
      <c r="P111" s="112"/>
      <c r="Q111" s="112"/>
      <c r="R111" s="294"/>
      <c r="S111" s="294"/>
      <c r="T111" s="294"/>
      <c r="U111" s="294"/>
      <c r="V111" s="294"/>
      <c r="W111" s="294"/>
      <c r="X111" s="294"/>
    </row>
    <row r="112" ht="17.25" spans="1:24">
      <c r="A112" s="294"/>
      <c r="B112" s="25"/>
      <c r="C112" s="25"/>
      <c r="D112" s="25"/>
      <c r="E112" s="25"/>
      <c r="F112" s="25"/>
      <c r="G112" s="294"/>
      <c r="H112" s="294"/>
      <c r="I112" s="294"/>
      <c r="J112" s="294"/>
      <c r="K112" s="112" t="s">
        <v>2076</v>
      </c>
      <c r="L112" s="112"/>
      <c r="M112" s="112"/>
      <c r="N112" s="112"/>
      <c r="O112" s="112"/>
      <c r="P112" s="112"/>
      <c r="Q112" s="112"/>
      <c r="R112" s="294"/>
      <c r="S112" s="294"/>
      <c r="T112" s="294"/>
      <c r="U112" s="294"/>
      <c r="V112" s="294"/>
      <c r="W112" s="294"/>
      <c r="X112" s="294"/>
    </row>
    <row r="113" ht="17.25" spans="1:24">
      <c r="A113" s="294"/>
      <c r="B113" s="25"/>
      <c r="C113" s="25"/>
      <c r="D113" s="25"/>
      <c r="E113" s="25"/>
      <c r="F113" s="25"/>
      <c r="G113" s="294"/>
      <c r="H113" s="294"/>
      <c r="I113" s="294"/>
      <c r="J113" s="294"/>
      <c r="K113" s="112" t="s">
        <v>2077</v>
      </c>
      <c r="L113" s="112"/>
      <c r="M113" s="112"/>
      <c r="N113" s="112"/>
      <c r="O113" s="112"/>
      <c r="P113" s="112"/>
      <c r="Q113" s="112"/>
      <c r="R113" s="294"/>
      <c r="S113" s="294"/>
      <c r="T113" s="294"/>
      <c r="U113" s="294"/>
      <c r="V113" s="294"/>
      <c r="W113" s="294"/>
      <c r="X113" s="294"/>
    </row>
    <row r="114" ht="17.25" spans="1:24">
      <c r="A114" s="294"/>
      <c r="B114" s="25"/>
      <c r="C114" s="25"/>
      <c r="D114" s="25"/>
      <c r="E114" s="25"/>
      <c r="F114" s="25"/>
      <c r="G114" s="294"/>
      <c r="H114" s="294"/>
      <c r="I114" s="294"/>
      <c r="J114" s="294"/>
      <c r="K114" s="112" t="s">
        <v>2078</v>
      </c>
      <c r="L114" s="112"/>
      <c r="M114" s="112"/>
      <c r="N114" s="112"/>
      <c r="O114" s="112"/>
      <c r="P114" s="112"/>
      <c r="Q114" s="112"/>
      <c r="R114" s="294"/>
      <c r="S114" s="294"/>
      <c r="T114" s="294"/>
      <c r="U114" s="294"/>
      <c r="V114" s="294"/>
      <c r="W114" s="294"/>
      <c r="X114" s="294"/>
    </row>
    <row r="115" ht="17.25" spans="1:24">
      <c r="A115" s="294"/>
      <c r="B115" s="294"/>
      <c r="C115" s="294"/>
      <c r="D115" s="294"/>
      <c r="E115" s="294"/>
      <c r="F115" s="294"/>
      <c r="G115" s="294"/>
      <c r="H115" s="294"/>
      <c r="I115" s="294"/>
      <c r="J115" s="294"/>
      <c r="K115" s="112" t="s">
        <v>2079</v>
      </c>
      <c r="L115" s="112"/>
      <c r="M115" s="112"/>
      <c r="N115" s="112"/>
      <c r="O115" s="112"/>
      <c r="P115" s="112"/>
      <c r="Q115" s="112"/>
      <c r="R115" s="294"/>
      <c r="S115" s="294"/>
      <c r="T115" s="294"/>
      <c r="U115" s="294"/>
      <c r="V115" s="294"/>
      <c r="W115" s="294"/>
      <c r="X115" s="294"/>
    </row>
    <row r="116" ht="17.25" spans="1:24">
      <c r="A116" s="294"/>
      <c r="B116" s="294"/>
      <c r="C116" s="294"/>
      <c r="D116" s="294"/>
      <c r="E116" s="294"/>
      <c r="F116" s="294"/>
      <c r="G116" s="294"/>
      <c r="H116" s="294"/>
      <c r="I116" s="294"/>
      <c r="J116" s="294"/>
      <c r="K116" s="112"/>
      <c r="L116" s="112"/>
      <c r="M116" s="112"/>
      <c r="N116" s="112"/>
      <c r="O116" s="112"/>
      <c r="P116" s="112"/>
      <c r="Q116" s="112"/>
      <c r="R116" s="294"/>
      <c r="S116" s="294"/>
      <c r="T116" s="294"/>
      <c r="U116" s="294"/>
      <c r="V116" s="294"/>
      <c r="W116" s="294"/>
      <c r="X116" s="294"/>
    </row>
    <row r="117" ht="17.25" spans="1:24">
      <c r="A117" s="294"/>
      <c r="B117" s="294"/>
      <c r="C117" s="294"/>
      <c r="D117" s="294"/>
      <c r="E117" s="294"/>
      <c r="F117" s="294"/>
      <c r="G117" s="294"/>
      <c r="H117" s="294"/>
      <c r="I117" s="294"/>
      <c r="J117" s="294"/>
      <c r="K117" s="112" t="s">
        <v>1134</v>
      </c>
      <c r="L117" s="112"/>
      <c r="M117" s="112"/>
      <c r="N117" s="112"/>
      <c r="O117" s="112"/>
      <c r="P117" s="112"/>
      <c r="Q117" s="112"/>
      <c r="R117" s="294"/>
      <c r="S117" s="294"/>
      <c r="T117" s="294"/>
      <c r="U117" s="294"/>
      <c r="V117" s="294"/>
      <c r="W117" s="294"/>
      <c r="X117" s="294"/>
    </row>
    <row r="118" ht="17.25" spans="1:24">
      <c r="A118" s="294"/>
      <c r="B118" s="294"/>
      <c r="C118" s="294"/>
      <c r="D118" s="294"/>
      <c r="E118" s="294"/>
      <c r="F118" s="294"/>
      <c r="G118" s="294"/>
      <c r="H118" s="294"/>
      <c r="I118" s="294"/>
      <c r="J118" s="294"/>
      <c r="K118" s="112"/>
      <c r="L118" s="112"/>
      <c r="M118" s="112"/>
      <c r="N118" s="112"/>
      <c r="O118" s="112"/>
      <c r="P118" s="112"/>
      <c r="Q118" s="112"/>
      <c r="R118" s="294"/>
      <c r="S118" s="294"/>
      <c r="T118" s="294"/>
      <c r="U118" s="294"/>
      <c r="V118" s="294"/>
      <c r="W118" s="294"/>
      <c r="X118" s="294"/>
    </row>
    <row r="119" ht="33" spans="1:24">
      <c r="A119" s="294"/>
      <c r="B119" s="31" t="s">
        <v>362</v>
      </c>
      <c r="C119" s="657" t="s">
        <v>1561</v>
      </c>
      <c r="D119" s="657" t="s">
        <v>1562</v>
      </c>
      <c r="E119" s="657" t="s">
        <v>1563</v>
      </c>
      <c r="F119" s="31" t="s">
        <v>1564</v>
      </c>
      <c r="G119" s="657" t="s">
        <v>368</v>
      </c>
      <c r="H119" s="31" t="s">
        <v>1386</v>
      </c>
      <c r="J119" s="294"/>
      <c r="K119" s="112" t="s">
        <v>2080</v>
      </c>
      <c r="L119" s="112"/>
      <c r="M119" s="112"/>
      <c r="N119" s="112"/>
      <c r="O119" s="112"/>
      <c r="P119" s="112"/>
      <c r="Q119" s="112"/>
      <c r="R119" s="294"/>
      <c r="S119" s="294"/>
      <c r="T119" s="294"/>
      <c r="U119" s="294"/>
      <c r="V119" s="294"/>
      <c r="W119" s="294"/>
      <c r="X119" s="294"/>
    </row>
    <row r="120" ht="17.25" spans="1:24">
      <c r="A120" s="294"/>
      <c r="B120" s="112" t="s">
        <v>1456</v>
      </c>
      <c r="C120" s="31" t="s">
        <v>1565</v>
      </c>
      <c r="D120" s="31" t="s">
        <v>1457</v>
      </c>
      <c r="E120" s="31" t="s">
        <v>1529</v>
      </c>
      <c r="F120" s="112" t="s">
        <v>1566</v>
      </c>
      <c r="G120" s="434" t="s">
        <v>1388</v>
      </c>
      <c r="H120" s="434" t="s">
        <v>1389</v>
      </c>
      <c r="J120" s="294"/>
      <c r="K120" s="112" t="s">
        <v>2081</v>
      </c>
      <c r="L120" s="112"/>
      <c r="M120" s="112"/>
      <c r="N120" s="112"/>
      <c r="O120" s="112"/>
      <c r="P120" s="112"/>
      <c r="Q120" s="112"/>
      <c r="R120" s="294"/>
      <c r="S120" s="294"/>
      <c r="T120" s="294"/>
      <c r="U120" s="294"/>
      <c r="V120" s="294"/>
      <c r="W120" s="294"/>
      <c r="X120" s="294"/>
    </row>
    <row r="121" ht="17.25" spans="1:24">
      <c r="A121" s="294"/>
      <c r="B121" s="112" t="s">
        <v>1462</v>
      </c>
      <c r="C121" s="31" t="s">
        <v>1567</v>
      </c>
      <c r="D121" s="410">
        <v>82580</v>
      </c>
      <c r="E121" s="31" t="s">
        <v>1533</v>
      </c>
      <c r="F121" s="112" t="s">
        <v>1566</v>
      </c>
      <c r="G121" s="434" t="s">
        <v>1391</v>
      </c>
      <c r="H121" s="434" t="s">
        <v>1392</v>
      </c>
      <c r="J121" s="294"/>
      <c r="K121" s="112"/>
      <c r="L121" s="112"/>
      <c r="M121" s="112"/>
      <c r="N121" s="112"/>
      <c r="O121" s="112"/>
      <c r="P121" s="112"/>
      <c r="Q121" s="112"/>
      <c r="R121" s="294"/>
      <c r="S121" s="294"/>
      <c r="T121" s="294"/>
      <c r="U121" s="294"/>
      <c r="V121" s="294"/>
      <c r="W121" s="294"/>
      <c r="X121" s="294"/>
    </row>
    <row r="122" ht="33" spans="1:24">
      <c r="A122" s="294"/>
      <c r="B122" s="112" t="s">
        <v>1568</v>
      </c>
      <c r="C122" s="410">
        <v>2799</v>
      </c>
      <c r="D122" s="31">
        <v>866</v>
      </c>
      <c r="E122" s="410">
        <v>3548</v>
      </c>
      <c r="F122" s="112" t="s">
        <v>1566</v>
      </c>
      <c r="G122" s="434" t="s">
        <v>1393</v>
      </c>
      <c r="H122" s="434" t="s">
        <v>1394</v>
      </c>
      <c r="J122" s="294"/>
      <c r="K122" s="112" t="s">
        <v>1137</v>
      </c>
      <c r="L122" s="112"/>
      <c r="M122" s="112"/>
      <c r="N122" s="112"/>
      <c r="O122" s="112"/>
      <c r="P122" s="112"/>
      <c r="Q122" s="112"/>
      <c r="R122" s="294"/>
      <c r="S122" s="294"/>
      <c r="T122" s="294"/>
      <c r="U122" s="294"/>
      <c r="V122" s="294"/>
      <c r="W122" s="294"/>
      <c r="X122" s="294"/>
    </row>
    <row r="123" ht="33" spans="1:24">
      <c r="A123" s="294"/>
      <c r="B123" s="112" t="s">
        <v>1569</v>
      </c>
      <c r="C123" s="31">
        <v>3.97</v>
      </c>
      <c r="D123" s="31">
        <v>3.26</v>
      </c>
      <c r="E123" s="31">
        <v>3.57</v>
      </c>
      <c r="F123" s="112" t="s">
        <v>14</v>
      </c>
      <c r="G123" s="434" t="s">
        <v>1396</v>
      </c>
      <c r="H123" s="434" t="s">
        <v>1397</v>
      </c>
      <c r="J123" s="294"/>
      <c r="K123" s="112"/>
      <c r="L123" s="112"/>
      <c r="M123" s="112"/>
      <c r="N123" s="112"/>
      <c r="O123" s="112"/>
      <c r="P123" s="112"/>
      <c r="Q123" s="112"/>
      <c r="R123" s="294"/>
      <c r="S123" s="294"/>
      <c r="T123" s="294"/>
      <c r="U123" s="294"/>
      <c r="V123" s="294"/>
      <c r="W123" s="294"/>
      <c r="X123" s="294"/>
    </row>
    <row r="124" ht="17.25" spans="1:24">
      <c r="A124" s="294"/>
      <c r="B124" s="112" t="s">
        <v>1570</v>
      </c>
      <c r="C124" s="31">
        <v>951</v>
      </c>
      <c r="D124" s="31">
        <v>113</v>
      </c>
      <c r="E124" s="410">
        <v>1113</v>
      </c>
      <c r="F124" s="112" t="s">
        <v>1571</v>
      </c>
      <c r="G124" s="434" t="s">
        <v>1399</v>
      </c>
      <c r="H124" s="434" t="s">
        <v>1400</v>
      </c>
      <c r="J124" s="294"/>
      <c r="K124" s="112" t="s">
        <v>2082</v>
      </c>
      <c r="L124" s="112"/>
      <c r="M124" s="112"/>
      <c r="N124" s="112"/>
      <c r="O124" s="112"/>
      <c r="P124" s="112"/>
      <c r="Q124" s="112"/>
      <c r="R124" s="294"/>
      <c r="S124" s="294"/>
      <c r="T124" s="294"/>
      <c r="U124" s="294"/>
      <c r="V124" s="294"/>
      <c r="W124" s="294"/>
      <c r="X124" s="294"/>
    </row>
    <row r="125" ht="17.25" spans="1:24">
      <c r="A125" s="294"/>
      <c r="B125" s="112" t="s">
        <v>1478</v>
      </c>
      <c r="C125" s="410">
        <v>1293</v>
      </c>
      <c r="D125" s="31">
        <v>294</v>
      </c>
      <c r="E125" s="31">
        <v>880</v>
      </c>
      <c r="F125" s="112" t="s">
        <v>14</v>
      </c>
      <c r="G125" s="434" t="s">
        <v>1401</v>
      </c>
      <c r="H125" s="434" t="s">
        <v>1402</v>
      </c>
      <c r="J125" s="294"/>
      <c r="K125" s="112" t="s">
        <v>2067</v>
      </c>
      <c r="L125" s="112"/>
      <c r="M125" s="112"/>
      <c r="N125" s="112"/>
      <c r="O125" s="112"/>
      <c r="P125" s="112"/>
      <c r="Q125" s="112"/>
      <c r="R125" s="294"/>
      <c r="S125" s="294"/>
      <c r="T125" s="294"/>
      <c r="U125" s="294"/>
      <c r="V125" s="294"/>
      <c r="W125" s="294"/>
      <c r="X125" s="294"/>
    </row>
    <row r="126" ht="17.25" spans="1:24">
      <c r="A126" s="294"/>
      <c r="B126" s="112" t="s">
        <v>474</v>
      </c>
      <c r="C126" s="31">
        <v>1.72</v>
      </c>
      <c r="D126" s="31">
        <v>1</v>
      </c>
      <c r="E126" s="31">
        <v>0.82</v>
      </c>
      <c r="F126" s="112" t="s">
        <v>14</v>
      </c>
      <c r="G126" s="434" t="s">
        <v>1403</v>
      </c>
      <c r="H126" s="434" t="s">
        <v>1404</v>
      </c>
      <c r="J126" s="294"/>
      <c r="K126" s="112" t="s">
        <v>2083</v>
      </c>
      <c r="L126" s="112"/>
      <c r="M126" s="112"/>
      <c r="N126" s="112"/>
      <c r="O126" s="112"/>
      <c r="P126" s="112"/>
      <c r="Q126" s="112"/>
      <c r="R126" s="294"/>
      <c r="S126" s="294"/>
      <c r="T126" s="294"/>
      <c r="U126" s="294"/>
      <c r="V126" s="294"/>
      <c r="W126" s="294"/>
      <c r="X126" s="294"/>
    </row>
    <row r="127" ht="33" spans="1:24">
      <c r="A127" s="294"/>
      <c r="B127" s="112" t="s">
        <v>476</v>
      </c>
      <c r="C127" s="31">
        <v>27.62</v>
      </c>
      <c r="D127" s="31">
        <v>12.9</v>
      </c>
      <c r="E127" s="31">
        <v>3.14</v>
      </c>
      <c r="F127" s="112" t="s">
        <v>14</v>
      </c>
      <c r="G127" s="434" t="s">
        <v>1405</v>
      </c>
      <c r="H127" s="434" t="s">
        <v>1406</v>
      </c>
      <c r="J127" s="294"/>
      <c r="K127" s="294"/>
      <c r="L127" s="294"/>
      <c r="M127" s="294"/>
      <c r="N127" s="294"/>
      <c r="O127" s="294"/>
      <c r="P127" s="294"/>
      <c r="Q127" s="294"/>
      <c r="R127" s="294"/>
      <c r="S127" s="294"/>
      <c r="T127" s="294"/>
      <c r="U127" s="294"/>
      <c r="V127" s="294"/>
      <c r="W127" s="294"/>
      <c r="X127" s="294"/>
    </row>
    <row r="128" ht="33" spans="1:24">
      <c r="A128" s="294"/>
      <c r="B128" s="112" t="s">
        <v>478</v>
      </c>
      <c r="C128" s="31">
        <v>17.04</v>
      </c>
      <c r="D128" s="31">
        <v>18.11</v>
      </c>
      <c r="E128" s="31">
        <v>15.68</v>
      </c>
      <c r="F128" s="112" t="s">
        <v>1571</v>
      </c>
      <c r="G128" s="434" t="s">
        <v>1408</v>
      </c>
      <c r="H128" s="434" t="s">
        <v>1409</v>
      </c>
      <c r="J128" s="294"/>
      <c r="K128" s="112" t="s">
        <v>2084</v>
      </c>
      <c r="L128" s="294"/>
      <c r="M128" s="294"/>
      <c r="N128" s="294"/>
      <c r="O128" s="294"/>
      <c r="P128" s="294"/>
      <c r="Q128" s="294"/>
      <c r="R128" s="294"/>
      <c r="S128" s="294"/>
      <c r="T128" s="294"/>
      <c r="U128" s="294"/>
      <c r="V128" s="294"/>
      <c r="W128" s="294"/>
      <c r="X128" s="294"/>
    </row>
    <row r="129" ht="33" spans="1:24">
      <c r="A129" s="294"/>
      <c r="B129" s="112" t="s">
        <v>466</v>
      </c>
      <c r="C129" s="31">
        <v>1.85</v>
      </c>
      <c r="D129" s="31">
        <v>4.5</v>
      </c>
      <c r="E129" s="31">
        <v>4.54</v>
      </c>
      <c r="F129" s="112" t="s">
        <v>14</v>
      </c>
      <c r="G129" s="434" t="s">
        <v>1411</v>
      </c>
      <c r="H129" s="434" t="s">
        <v>1412</v>
      </c>
      <c r="J129" s="294"/>
      <c r="K129" s="660" t="s">
        <v>362</v>
      </c>
      <c r="L129" s="660" t="s">
        <v>1453</v>
      </c>
      <c r="M129" s="660" t="s">
        <v>2013</v>
      </c>
      <c r="N129" s="660" t="s">
        <v>2014</v>
      </c>
      <c r="O129" s="660" t="s">
        <v>2015</v>
      </c>
      <c r="P129" s="660" t="s">
        <v>368</v>
      </c>
      <c r="Q129" s="660" t="s">
        <v>51</v>
      </c>
      <c r="R129" s="294"/>
      <c r="S129" s="294"/>
      <c r="T129" s="294"/>
      <c r="U129" s="294"/>
      <c r="V129" s="294"/>
      <c r="W129" s="294"/>
      <c r="X129" s="294"/>
    </row>
    <row r="130" ht="33" spans="1:24">
      <c r="A130" s="294"/>
      <c r="B130" s="112" t="s">
        <v>468</v>
      </c>
      <c r="C130" s="31">
        <v>0.2</v>
      </c>
      <c r="D130" s="31">
        <v>1.44</v>
      </c>
      <c r="E130" s="31">
        <v>0.73</v>
      </c>
      <c r="F130" s="112" t="s">
        <v>14</v>
      </c>
      <c r="G130" s="434" t="s">
        <v>1414</v>
      </c>
      <c r="H130" s="434" t="s">
        <v>1415</v>
      </c>
      <c r="J130" s="294"/>
      <c r="K130" s="294" t="s">
        <v>1456</v>
      </c>
      <c r="L130" s="294">
        <v>447418</v>
      </c>
      <c r="M130" s="294">
        <v>448954</v>
      </c>
      <c r="N130" s="294">
        <v>386254</v>
      </c>
      <c r="O130" s="294" t="s">
        <v>1387</v>
      </c>
      <c r="P130" s="661" t="s">
        <v>1388</v>
      </c>
      <c r="Q130" s="661" t="s">
        <v>2016</v>
      </c>
      <c r="R130" s="294"/>
      <c r="S130" s="294"/>
      <c r="T130" s="294"/>
      <c r="U130" s="294"/>
      <c r="V130" s="294"/>
      <c r="W130" s="294"/>
      <c r="X130" s="294"/>
    </row>
    <row r="131" ht="17.25" spans="1:24">
      <c r="A131" s="294"/>
      <c r="B131" s="112" t="s">
        <v>470</v>
      </c>
      <c r="C131" s="31">
        <v>37.87</v>
      </c>
      <c r="D131" s="31">
        <v>60.57</v>
      </c>
      <c r="E131" s="31">
        <v>57.71</v>
      </c>
      <c r="F131" s="112" t="s">
        <v>14</v>
      </c>
      <c r="G131" s="434" t="s">
        <v>1417</v>
      </c>
      <c r="H131" s="434" t="s">
        <v>1418</v>
      </c>
      <c r="J131" s="294"/>
      <c r="K131" s="294" t="s">
        <v>1462</v>
      </c>
      <c r="L131" s="294">
        <v>405957</v>
      </c>
      <c r="M131" s="294">
        <v>391729</v>
      </c>
      <c r="N131" s="294">
        <v>337031</v>
      </c>
      <c r="O131" s="294" t="s">
        <v>2017</v>
      </c>
      <c r="P131" s="661" t="s">
        <v>2018</v>
      </c>
      <c r="Q131" s="661" t="s">
        <v>2019</v>
      </c>
      <c r="R131" s="294"/>
      <c r="S131" s="294"/>
      <c r="T131" s="294"/>
      <c r="U131" s="294"/>
      <c r="V131" s="294"/>
      <c r="W131" s="294"/>
      <c r="X131" s="294"/>
    </row>
    <row r="132" ht="28.5" spans="1:24">
      <c r="A132" s="294"/>
      <c r="B132" s="112" t="s">
        <v>472</v>
      </c>
      <c r="C132" s="31">
        <v>1.12</v>
      </c>
      <c r="D132" s="31">
        <v>0.7</v>
      </c>
      <c r="E132" s="31">
        <v>2.13</v>
      </c>
      <c r="F132" s="112" t="s">
        <v>1571</v>
      </c>
      <c r="G132" s="434" t="s">
        <v>1419</v>
      </c>
      <c r="H132" s="434" t="s">
        <v>1420</v>
      </c>
      <c r="J132" s="294"/>
      <c r="K132" s="294" t="s">
        <v>1568</v>
      </c>
      <c r="L132" s="294">
        <v>6842</v>
      </c>
      <c r="M132" s="294">
        <v>6909</v>
      </c>
      <c r="N132" s="294">
        <v>6234</v>
      </c>
      <c r="O132" s="294" t="s">
        <v>1387</v>
      </c>
      <c r="P132" s="661" t="s">
        <v>2020</v>
      </c>
      <c r="Q132" s="661" t="s">
        <v>2021</v>
      </c>
      <c r="R132" s="294"/>
      <c r="S132" s="294"/>
      <c r="T132" s="294"/>
      <c r="U132" s="294"/>
      <c r="V132" s="294"/>
      <c r="W132" s="294"/>
      <c r="X132" s="294"/>
    </row>
    <row r="133" ht="27.75" spans="1:24">
      <c r="A133" s="294"/>
      <c r="B133" s="112" t="s">
        <v>489</v>
      </c>
      <c r="C133" s="31">
        <v>26.45</v>
      </c>
      <c r="D133" s="31">
        <v>35</v>
      </c>
      <c r="E133" s="31">
        <v>32.2</v>
      </c>
      <c r="F133" s="112" t="s">
        <v>1571</v>
      </c>
      <c r="G133" s="434" t="s">
        <v>1421</v>
      </c>
      <c r="H133" s="434" t="s">
        <v>1422</v>
      </c>
      <c r="J133" s="294"/>
      <c r="K133" s="294" t="s">
        <v>1569</v>
      </c>
      <c r="L133" s="294">
        <v>5.02</v>
      </c>
      <c r="M133" s="294">
        <v>5.57</v>
      </c>
      <c r="N133" s="294">
        <v>5.02</v>
      </c>
      <c r="O133" s="294" t="s">
        <v>1387</v>
      </c>
      <c r="P133" s="661" t="s">
        <v>2024</v>
      </c>
      <c r="Q133" s="661" t="s">
        <v>2025</v>
      </c>
      <c r="R133" s="294"/>
      <c r="S133" s="294"/>
      <c r="T133" s="294"/>
      <c r="U133" s="294"/>
      <c r="V133" s="294"/>
      <c r="W133" s="294"/>
      <c r="X133" s="294"/>
    </row>
    <row r="134" ht="27.75" spans="1:24">
      <c r="A134" s="294"/>
      <c r="B134" s="112" t="s">
        <v>1572</v>
      </c>
      <c r="C134" s="31">
        <v>68</v>
      </c>
      <c r="D134" s="31">
        <v>26</v>
      </c>
      <c r="E134" s="31">
        <v>64</v>
      </c>
      <c r="F134" s="112" t="s">
        <v>14</v>
      </c>
      <c r="G134" s="434" t="s">
        <v>1424</v>
      </c>
      <c r="H134" s="434" t="s">
        <v>1425</v>
      </c>
      <c r="J134" s="294"/>
      <c r="K134" s="294" t="s">
        <v>1570</v>
      </c>
      <c r="L134" s="294">
        <v>578</v>
      </c>
      <c r="M134" s="294">
        <v>439</v>
      </c>
      <c r="N134" s="294">
        <v>365</v>
      </c>
      <c r="O134" s="294" t="s">
        <v>2017</v>
      </c>
      <c r="P134" s="661" t="s">
        <v>2026</v>
      </c>
      <c r="Q134" s="661" t="s">
        <v>2027</v>
      </c>
      <c r="R134" s="294"/>
      <c r="S134" s="294"/>
      <c r="T134" s="294"/>
      <c r="U134" s="294"/>
      <c r="V134" s="294"/>
      <c r="W134" s="294"/>
      <c r="X134" s="294"/>
    </row>
    <row r="135" ht="17.25" spans="1:24">
      <c r="A135" s="294"/>
      <c r="B135" s="112" t="s">
        <v>1426</v>
      </c>
      <c r="C135" s="31">
        <v>2.57</v>
      </c>
      <c r="D135" s="31">
        <v>0.74</v>
      </c>
      <c r="E135" s="665">
        <f>E134/E133</f>
        <v>1.98757763975155</v>
      </c>
      <c r="F135" s="112" t="s">
        <v>1571</v>
      </c>
      <c r="G135" s="434" t="s">
        <v>1427</v>
      </c>
      <c r="H135" s="434" t="s">
        <v>1428</v>
      </c>
      <c r="J135" s="294"/>
      <c r="K135" s="294" t="s">
        <v>1478</v>
      </c>
      <c r="L135" s="294">
        <v>6250</v>
      </c>
      <c r="M135" s="294">
        <v>4133</v>
      </c>
      <c r="N135" s="294">
        <v>3452</v>
      </c>
      <c r="O135" s="294" t="s">
        <v>2017</v>
      </c>
      <c r="P135" s="661" t="s">
        <v>2028</v>
      </c>
      <c r="Q135" s="661" t="s">
        <v>2029</v>
      </c>
      <c r="R135" s="294"/>
      <c r="S135" s="294"/>
      <c r="T135" s="294"/>
      <c r="U135" s="294"/>
      <c r="V135" s="294"/>
      <c r="W135" s="294"/>
      <c r="X135" s="294"/>
    </row>
    <row r="136" ht="33" spans="1:24">
      <c r="A136" s="294"/>
      <c r="B136" s="112" t="s">
        <v>482</v>
      </c>
      <c r="C136" s="31">
        <v>49.86</v>
      </c>
      <c r="D136" s="31">
        <v>32.06</v>
      </c>
      <c r="E136" s="31">
        <v>49.19</v>
      </c>
      <c r="F136" s="112" t="s">
        <v>14</v>
      </c>
      <c r="G136" s="434" t="s">
        <v>1429</v>
      </c>
      <c r="H136" s="434" t="s">
        <v>1430</v>
      </c>
      <c r="J136" s="294"/>
      <c r="K136" s="294" t="s">
        <v>474</v>
      </c>
      <c r="L136" s="294">
        <v>4.22</v>
      </c>
      <c r="M136" s="294">
        <v>2.81</v>
      </c>
      <c r="N136" s="294">
        <v>2.38</v>
      </c>
      <c r="O136" s="294" t="s">
        <v>2017</v>
      </c>
      <c r="P136" s="661" t="s">
        <v>2030</v>
      </c>
      <c r="Q136" s="661" t="s">
        <v>2031</v>
      </c>
      <c r="R136" s="294"/>
      <c r="S136" s="294"/>
      <c r="T136" s="294"/>
      <c r="U136" s="294"/>
      <c r="V136" s="294"/>
      <c r="W136" s="294"/>
      <c r="X136" s="294"/>
    </row>
    <row r="137" ht="138" spans="1:24">
      <c r="A137" s="294"/>
      <c r="B137" s="112" t="s">
        <v>1431</v>
      </c>
      <c r="C137" s="657" t="s">
        <v>1573</v>
      </c>
      <c r="D137" s="657" t="s">
        <v>1519</v>
      </c>
      <c r="E137" s="657" t="s">
        <v>1574</v>
      </c>
      <c r="F137" s="112" t="s">
        <v>0</v>
      </c>
      <c r="G137" s="434" t="s">
        <v>1435</v>
      </c>
      <c r="H137" s="434" t="s">
        <v>0</v>
      </c>
      <c r="J137" s="294"/>
      <c r="K137" s="294" t="s">
        <v>476</v>
      </c>
      <c r="L137" s="294">
        <v>13.91</v>
      </c>
      <c r="M137" s="294">
        <v>17.54</v>
      </c>
      <c r="N137" s="294">
        <v>16.34</v>
      </c>
      <c r="O137" s="294" t="s">
        <v>1387</v>
      </c>
      <c r="P137" s="661" t="s">
        <v>2032</v>
      </c>
      <c r="Q137" s="661" t="s">
        <v>2033</v>
      </c>
      <c r="R137" s="294"/>
      <c r="S137" s="294"/>
      <c r="T137" s="294"/>
      <c r="U137" s="294"/>
      <c r="V137" s="294"/>
      <c r="W137" s="294"/>
      <c r="X137" s="294"/>
    </row>
    <row r="138" ht="33" spans="1:24">
      <c r="A138" s="294"/>
      <c r="B138" s="112" t="s">
        <v>1575</v>
      </c>
      <c r="C138" s="31">
        <v>894</v>
      </c>
      <c r="D138" s="31">
        <v>422</v>
      </c>
      <c r="E138" s="410">
        <v>1165</v>
      </c>
      <c r="F138" s="112" t="s">
        <v>1566</v>
      </c>
      <c r="G138" s="434" t="s">
        <v>1437</v>
      </c>
      <c r="H138" s="434" t="s">
        <v>1438</v>
      </c>
      <c r="J138" s="294"/>
      <c r="K138" s="294" t="s">
        <v>478</v>
      </c>
      <c r="L138" s="294">
        <v>22.4</v>
      </c>
      <c r="M138" s="294">
        <v>21.3</v>
      </c>
      <c r="N138" s="294">
        <v>22</v>
      </c>
      <c r="O138" s="294" t="s">
        <v>2017</v>
      </c>
      <c r="P138" s="661" t="s">
        <v>2034</v>
      </c>
      <c r="Q138" s="661" t="s">
        <v>2035</v>
      </c>
      <c r="R138" s="294"/>
      <c r="S138" s="294"/>
      <c r="T138" s="294"/>
      <c r="U138" s="294"/>
      <c r="V138" s="294"/>
      <c r="W138" s="294"/>
      <c r="X138" s="294"/>
    </row>
    <row r="139" ht="27.75" spans="1:24">
      <c r="A139" s="294"/>
      <c r="B139" s="294"/>
      <c r="C139" s="294"/>
      <c r="D139" s="294"/>
      <c r="E139" s="294"/>
      <c r="F139" s="294"/>
      <c r="G139" s="294"/>
      <c r="H139" s="294"/>
      <c r="I139" s="294"/>
      <c r="J139" s="294"/>
      <c r="K139" s="294" t="s">
        <v>466</v>
      </c>
      <c r="L139" s="294">
        <v>1.39</v>
      </c>
      <c r="M139" s="294">
        <v>1.39</v>
      </c>
      <c r="N139" s="294">
        <v>1.77</v>
      </c>
      <c r="O139" s="294" t="s">
        <v>1395</v>
      </c>
      <c r="P139" s="661" t="s">
        <v>2036</v>
      </c>
      <c r="Q139" s="661" t="s">
        <v>2037</v>
      </c>
      <c r="R139" s="294"/>
      <c r="S139" s="294"/>
      <c r="T139" s="294"/>
      <c r="U139" s="294"/>
      <c r="V139" s="294"/>
      <c r="W139" s="294"/>
      <c r="X139" s="294"/>
    </row>
    <row r="140" ht="27.75" spans="1:24">
      <c r="A140" s="294"/>
      <c r="B140" s="294"/>
      <c r="C140" s="294"/>
      <c r="D140" s="294"/>
      <c r="E140" s="294"/>
      <c r="F140" s="294"/>
      <c r="G140" s="294"/>
      <c r="H140" s="294"/>
      <c r="I140" s="294"/>
      <c r="J140" s="294"/>
      <c r="K140" s="294" t="s">
        <v>468</v>
      </c>
      <c r="L140" s="294">
        <v>0.35</v>
      </c>
      <c r="M140" s="294">
        <v>0.34</v>
      </c>
      <c r="N140" s="294">
        <v>0.4</v>
      </c>
      <c r="O140" s="294" t="s">
        <v>1395</v>
      </c>
      <c r="P140" s="661" t="s">
        <v>2038</v>
      </c>
      <c r="Q140" s="661" t="s">
        <v>2039</v>
      </c>
      <c r="R140" s="294"/>
      <c r="S140" s="294"/>
      <c r="T140" s="294"/>
      <c r="U140" s="294"/>
      <c r="V140" s="294"/>
      <c r="W140" s="294"/>
      <c r="X140" s="294"/>
    </row>
    <row r="141" ht="35.25" customHeight="1" spans="1:24">
      <c r="A141" s="294"/>
      <c r="B141" s="667" t="s">
        <v>1576</v>
      </c>
      <c r="H141" s="294"/>
      <c r="I141" s="294"/>
      <c r="J141" s="294"/>
      <c r="K141" s="294" t="s">
        <v>470</v>
      </c>
      <c r="L141" s="294">
        <v>34.1</v>
      </c>
      <c r="M141" s="294">
        <v>44.49</v>
      </c>
      <c r="N141" s="294">
        <v>46.23</v>
      </c>
      <c r="O141" s="294" t="s">
        <v>1387</v>
      </c>
      <c r="P141" s="661" t="s">
        <v>2040</v>
      </c>
      <c r="Q141" s="661" t="s">
        <v>2041</v>
      </c>
      <c r="R141" s="294"/>
      <c r="S141" s="294"/>
      <c r="T141" s="294"/>
      <c r="U141" s="294"/>
      <c r="V141" s="294"/>
      <c r="W141" s="294"/>
      <c r="X141" s="294"/>
    </row>
    <row r="142" ht="35.25" customHeight="1" spans="1:24">
      <c r="A142" s="294"/>
      <c r="B142" s="668" t="s">
        <v>362</v>
      </c>
      <c r="C142" s="668" t="s">
        <v>1382</v>
      </c>
      <c r="D142" s="668" t="s">
        <v>1383</v>
      </c>
      <c r="E142" s="668" t="s">
        <v>1384</v>
      </c>
      <c r="F142" s="668" t="s">
        <v>1385</v>
      </c>
      <c r="G142" s="685" t="s">
        <v>368</v>
      </c>
      <c r="H142" s="294"/>
      <c r="I142" s="294"/>
      <c r="J142" s="294"/>
      <c r="K142" s="294" t="s">
        <v>2042</v>
      </c>
      <c r="L142" s="294">
        <v>75</v>
      </c>
      <c r="M142" s="294">
        <v>76</v>
      </c>
      <c r="N142" s="294">
        <v>78</v>
      </c>
      <c r="O142" s="294" t="s">
        <v>1387</v>
      </c>
      <c r="P142" s="661" t="s">
        <v>2043</v>
      </c>
      <c r="Q142" s="661" t="s">
        <v>2044</v>
      </c>
      <c r="R142" s="294"/>
      <c r="S142" s="294"/>
      <c r="T142" s="294"/>
      <c r="U142" s="294"/>
      <c r="V142" s="294"/>
      <c r="W142" s="294"/>
      <c r="X142" s="294"/>
    </row>
    <row r="143" ht="27.75" customHeight="1" spans="1:24">
      <c r="A143" s="294"/>
      <c r="B143" s="669" t="s">
        <v>406</v>
      </c>
      <c r="C143" s="670">
        <v>92349</v>
      </c>
      <c r="D143" s="670">
        <v>89113</v>
      </c>
      <c r="E143" s="670">
        <v>80715</v>
      </c>
      <c r="F143" s="670" t="s">
        <v>1390</v>
      </c>
      <c r="G143" s="686" t="s">
        <v>1388</v>
      </c>
      <c r="H143" s="294"/>
      <c r="I143" s="294"/>
      <c r="J143" s="294"/>
      <c r="K143" s="294" t="s">
        <v>472</v>
      </c>
      <c r="L143" s="294">
        <v>0.55</v>
      </c>
      <c r="M143" s="294">
        <v>0.42</v>
      </c>
      <c r="N143" s="294">
        <v>0.46</v>
      </c>
      <c r="O143" s="294" t="s">
        <v>2017</v>
      </c>
      <c r="P143" s="661" t="s">
        <v>2045</v>
      </c>
      <c r="Q143" s="661" t="s">
        <v>2046</v>
      </c>
      <c r="R143" s="294"/>
      <c r="S143" s="294"/>
      <c r="T143" s="294"/>
      <c r="U143" s="294"/>
      <c r="V143" s="294"/>
      <c r="W143" s="294"/>
      <c r="X143" s="294"/>
    </row>
    <row r="144" ht="17.25" spans="1:24">
      <c r="A144" s="294"/>
      <c r="B144" s="671" t="s">
        <v>401</v>
      </c>
      <c r="C144" s="672">
        <v>77710</v>
      </c>
      <c r="D144" s="672">
        <v>74423</v>
      </c>
      <c r="E144" s="672">
        <v>68636</v>
      </c>
      <c r="F144" s="672" t="s">
        <v>1390</v>
      </c>
      <c r="G144" s="687" t="s">
        <v>1391</v>
      </c>
      <c r="H144" s="294"/>
      <c r="I144" s="294"/>
      <c r="J144" s="294"/>
      <c r="K144" s="294" t="s">
        <v>2047</v>
      </c>
      <c r="L144" s="294">
        <v>85.6</v>
      </c>
      <c r="M144" s="294">
        <v>85.4</v>
      </c>
      <c r="N144" s="294">
        <v>85.6</v>
      </c>
      <c r="O144" s="294" t="s">
        <v>1395</v>
      </c>
      <c r="P144" s="661" t="s">
        <v>2048</v>
      </c>
      <c r="Q144" s="661" t="s">
        <v>2049</v>
      </c>
      <c r="R144" s="294"/>
      <c r="S144" s="294"/>
      <c r="T144" s="294"/>
      <c r="U144" s="294"/>
      <c r="V144" s="294"/>
      <c r="W144" s="294"/>
      <c r="X144" s="294"/>
    </row>
    <row r="145" ht="33" spans="1:24">
      <c r="A145" s="294"/>
      <c r="B145" s="669" t="s">
        <v>70</v>
      </c>
      <c r="C145" s="670">
        <v>1024</v>
      </c>
      <c r="D145" s="670">
        <v>996</v>
      </c>
      <c r="E145" s="670">
        <v>897</v>
      </c>
      <c r="F145" s="670" t="s">
        <v>1390</v>
      </c>
      <c r="G145" s="686" t="s">
        <v>1393</v>
      </c>
      <c r="H145" s="294"/>
      <c r="I145" s="294"/>
      <c r="J145" s="294"/>
      <c r="K145" s="294" t="s">
        <v>489</v>
      </c>
      <c r="L145" s="294">
        <v>710</v>
      </c>
      <c r="M145" s="294">
        <v>702</v>
      </c>
      <c r="N145" s="294">
        <v>584</v>
      </c>
      <c r="O145" s="294" t="s">
        <v>2017</v>
      </c>
      <c r="P145" s="661" t="s">
        <v>2050</v>
      </c>
      <c r="Q145" s="661" t="s">
        <v>2051</v>
      </c>
      <c r="R145" s="294"/>
      <c r="S145" s="294"/>
      <c r="T145" s="294"/>
      <c r="U145" s="294"/>
      <c r="V145" s="294"/>
      <c r="W145" s="294"/>
      <c r="X145" s="294"/>
    </row>
    <row r="146" ht="33" spans="1:24">
      <c r="A146" s="294"/>
      <c r="B146" s="671" t="s">
        <v>73</v>
      </c>
      <c r="C146" s="672">
        <v>4.1</v>
      </c>
      <c r="D146" s="672">
        <v>4.19</v>
      </c>
      <c r="E146" s="672">
        <v>4.19</v>
      </c>
      <c r="F146" s="672" t="s">
        <v>1387</v>
      </c>
      <c r="G146" s="687" t="s">
        <v>1396</v>
      </c>
      <c r="H146" s="294"/>
      <c r="I146" s="294"/>
      <c r="J146" s="294"/>
      <c r="K146" s="294" t="s">
        <v>1572</v>
      </c>
      <c r="L146" s="294">
        <v>1822</v>
      </c>
      <c r="M146" s="294">
        <v>1720</v>
      </c>
      <c r="N146" s="294">
        <v>1675</v>
      </c>
      <c r="O146" s="294" t="s">
        <v>2017</v>
      </c>
      <c r="P146" s="661" t="s">
        <v>2052</v>
      </c>
      <c r="Q146" s="661" t="s">
        <v>2053</v>
      </c>
      <c r="R146" s="294"/>
      <c r="S146" s="294"/>
      <c r="T146" s="294"/>
      <c r="U146" s="294"/>
      <c r="V146" s="294"/>
      <c r="W146" s="294"/>
      <c r="X146" s="294"/>
    </row>
    <row r="147" ht="17.25" spans="1:24">
      <c r="A147" s="294"/>
      <c r="B147" s="669" t="s">
        <v>1398</v>
      </c>
      <c r="C147" s="670">
        <v>133</v>
      </c>
      <c r="D147" s="670">
        <v>159</v>
      </c>
      <c r="E147" s="670">
        <v>294</v>
      </c>
      <c r="F147" s="670" t="s">
        <v>1390</v>
      </c>
      <c r="G147" s="686" t="s">
        <v>1399</v>
      </c>
      <c r="H147" s="294"/>
      <c r="I147" s="294"/>
      <c r="J147" s="294"/>
      <c r="K147" s="294" t="s">
        <v>1426</v>
      </c>
      <c r="L147" s="294">
        <v>2.57</v>
      </c>
      <c r="M147" s="294">
        <v>2.45</v>
      </c>
      <c r="N147" s="294">
        <v>2.87</v>
      </c>
      <c r="O147" s="294" t="s">
        <v>2017</v>
      </c>
      <c r="P147" s="661" t="s">
        <v>2054</v>
      </c>
      <c r="Q147" s="661" t="s">
        <v>2055</v>
      </c>
      <c r="R147" s="294"/>
      <c r="S147" s="294"/>
      <c r="T147" s="294"/>
      <c r="U147" s="294"/>
      <c r="V147" s="294"/>
      <c r="W147" s="294"/>
      <c r="X147" s="294"/>
    </row>
    <row r="148" ht="28.5" spans="1:24">
      <c r="A148" s="294"/>
      <c r="B148" s="671" t="s">
        <v>86</v>
      </c>
      <c r="C148" s="672">
        <v>459</v>
      </c>
      <c r="D148" s="672">
        <v>456</v>
      </c>
      <c r="E148" s="672">
        <v>359</v>
      </c>
      <c r="F148" s="672" t="s">
        <v>1390</v>
      </c>
      <c r="G148" s="687" t="s">
        <v>1401</v>
      </c>
      <c r="H148" s="294"/>
      <c r="I148" s="294"/>
      <c r="J148" s="294"/>
      <c r="K148" s="294" t="s">
        <v>482</v>
      </c>
      <c r="L148" s="294">
        <v>43.4</v>
      </c>
      <c r="M148" s="294">
        <v>45.5</v>
      </c>
      <c r="N148" s="294">
        <v>49</v>
      </c>
      <c r="O148" s="294" t="s">
        <v>1387</v>
      </c>
      <c r="P148" s="661" t="s">
        <v>2056</v>
      </c>
      <c r="Q148" s="661" t="s">
        <v>2057</v>
      </c>
      <c r="R148" s="294"/>
      <c r="S148" s="294"/>
      <c r="T148" s="294"/>
      <c r="U148" s="294"/>
      <c r="V148" s="294"/>
      <c r="W148" s="294"/>
      <c r="X148" s="294"/>
    </row>
    <row r="149" ht="17.25" spans="1:24">
      <c r="A149" s="294"/>
      <c r="B149" s="669" t="s">
        <v>129</v>
      </c>
      <c r="C149" s="673">
        <v>0.017</v>
      </c>
      <c r="D149" s="673">
        <v>0.0176</v>
      </c>
      <c r="E149" s="673">
        <v>0.0153</v>
      </c>
      <c r="F149" s="670" t="s">
        <v>1387</v>
      </c>
      <c r="G149" s="686" t="s">
        <v>1403</v>
      </c>
      <c r="H149" s="294"/>
      <c r="I149" s="294"/>
      <c r="J149" s="294"/>
      <c r="K149" s="294" t="s">
        <v>1431</v>
      </c>
      <c r="L149" s="294" t="s">
        <v>2085</v>
      </c>
      <c r="M149" s="294" t="s">
        <v>2086</v>
      </c>
      <c r="N149" s="294" t="s">
        <v>2087</v>
      </c>
      <c r="O149" s="294" t="s">
        <v>2017</v>
      </c>
      <c r="P149" s="661" t="s">
        <v>2061</v>
      </c>
      <c r="Q149" s="661" t="s">
        <v>2062</v>
      </c>
      <c r="R149" s="294"/>
      <c r="S149" s="294"/>
      <c r="T149" s="294"/>
      <c r="U149" s="294"/>
      <c r="V149" s="294"/>
      <c r="W149" s="294"/>
      <c r="X149" s="294"/>
    </row>
    <row r="150" ht="33" spans="1:24">
      <c r="A150" s="294"/>
      <c r="B150" s="671" t="s">
        <v>133</v>
      </c>
      <c r="C150" s="674">
        <v>0.1733</v>
      </c>
      <c r="D150" s="674">
        <v>0.1817</v>
      </c>
      <c r="E150" s="674">
        <v>0.1605</v>
      </c>
      <c r="F150" s="672" t="s">
        <v>1387</v>
      </c>
      <c r="G150" s="687" t="s">
        <v>1405</v>
      </c>
      <c r="H150" s="294"/>
      <c r="I150" s="294"/>
      <c r="J150" s="294"/>
      <c r="K150" s="526" t="s">
        <v>2075</v>
      </c>
      <c r="L150" s="294"/>
      <c r="M150" s="294"/>
      <c r="N150" s="294"/>
      <c r="O150" s="294"/>
      <c r="P150" s="294"/>
      <c r="Q150" s="294"/>
      <c r="R150" s="294"/>
      <c r="S150" s="294"/>
      <c r="T150" s="294"/>
      <c r="U150" s="294"/>
      <c r="V150" s="294"/>
      <c r="W150" s="294"/>
      <c r="X150" s="294"/>
    </row>
    <row r="151" ht="33" spans="1:24">
      <c r="A151" s="294"/>
      <c r="B151" s="669" t="s">
        <v>1407</v>
      </c>
      <c r="C151" s="673">
        <v>0.1647</v>
      </c>
      <c r="D151" s="670">
        <v>9126</v>
      </c>
      <c r="E151" s="670">
        <v>10192</v>
      </c>
      <c r="F151" s="670" t="s">
        <v>1390</v>
      </c>
      <c r="G151" s="686" t="s">
        <v>1408</v>
      </c>
      <c r="H151" s="294"/>
      <c r="I151" s="294"/>
      <c r="J151" s="294"/>
      <c r="K151" s="526"/>
      <c r="L151" s="294"/>
      <c r="M151" s="294"/>
      <c r="N151" s="294"/>
      <c r="O151" s="294"/>
      <c r="P151" s="294"/>
      <c r="Q151" s="294"/>
      <c r="R151" s="294"/>
      <c r="S151" s="294"/>
      <c r="T151" s="294"/>
      <c r="U151" s="294"/>
      <c r="V151" s="294"/>
      <c r="W151" s="294"/>
      <c r="X151" s="294"/>
    </row>
    <row r="152" ht="33" spans="1:24">
      <c r="A152" s="294"/>
      <c r="B152" s="671" t="s">
        <v>1410</v>
      </c>
      <c r="C152" s="674">
        <v>0.0132</v>
      </c>
      <c r="D152" s="674">
        <v>0.014</v>
      </c>
      <c r="E152" s="674">
        <v>0.0199</v>
      </c>
      <c r="F152" s="672" t="s">
        <v>1387</v>
      </c>
      <c r="G152" s="687" t="s">
        <v>1411</v>
      </c>
      <c r="H152" s="294"/>
      <c r="I152" s="294"/>
      <c r="J152" s="294"/>
      <c r="K152" s="526" t="s">
        <v>1128</v>
      </c>
      <c r="L152" s="294"/>
      <c r="M152" s="294"/>
      <c r="N152" s="294"/>
      <c r="O152" s="294"/>
      <c r="P152" s="294"/>
      <c r="Q152" s="294"/>
      <c r="R152" s="294"/>
      <c r="S152" s="294"/>
      <c r="T152" s="294"/>
      <c r="U152" s="294"/>
      <c r="V152" s="294"/>
      <c r="W152" s="294"/>
      <c r="X152" s="294"/>
    </row>
    <row r="153" ht="33" spans="1:24">
      <c r="A153" s="294"/>
      <c r="B153" s="669" t="s">
        <v>1413</v>
      </c>
      <c r="C153" s="673">
        <v>0.0038</v>
      </c>
      <c r="D153" s="673">
        <v>0.004</v>
      </c>
      <c r="E153" s="673">
        <v>0.0059</v>
      </c>
      <c r="F153" s="670" t="s">
        <v>1387</v>
      </c>
      <c r="G153" s="686" t="s">
        <v>1414</v>
      </c>
      <c r="H153" s="294"/>
      <c r="I153" s="294"/>
      <c r="J153" s="294"/>
      <c r="K153" s="526"/>
      <c r="L153" s="294"/>
      <c r="M153" s="294"/>
      <c r="N153" s="294"/>
      <c r="O153" s="294"/>
      <c r="P153" s="294"/>
      <c r="Q153" s="294"/>
      <c r="R153" s="294"/>
      <c r="S153" s="294"/>
      <c r="T153" s="294"/>
      <c r="U153" s="294"/>
      <c r="V153" s="294"/>
      <c r="W153" s="294"/>
      <c r="X153" s="294"/>
    </row>
    <row r="154" ht="20.25" spans="1:24">
      <c r="A154" s="294"/>
      <c r="B154" s="671" t="s">
        <v>510</v>
      </c>
      <c r="C154" s="674">
        <v>0.472</v>
      </c>
      <c r="D154" s="674">
        <v>0.5162</v>
      </c>
      <c r="E154" s="674">
        <v>0.4729</v>
      </c>
      <c r="F154" s="672" t="s">
        <v>1387</v>
      </c>
      <c r="G154" s="687" t="s">
        <v>1417</v>
      </c>
      <c r="H154" s="294"/>
      <c r="I154" s="294"/>
      <c r="J154" s="294"/>
      <c r="K154" s="526" t="s">
        <v>2063</v>
      </c>
      <c r="L154" s="294"/>
      <c r="M154" s="294"/>
      <c r="N154" s="294"/>
      <c r="O154" s="294"/>
      <c r="P154" s="294"/>
      <c r="Q154" s="294"/>
      <c r="R154" s="294"/>
      <c r="S154" s="294"/>
      <c r="T154" s="294"/>
      <c r="U154" s="294"/>
      <c r="V154" s="294"/>
      <c r="W154" s="294"/>
      <c r="X154" s="294"/>
    </row>
    <row r="155" ht="20.25" spans="1:24">
      <c r="A155" s="294"/>
      <c r="B155" s="669" t="s">
        <v>102</v>
      </c>
      <c r="C155" s="673">
        <v>0.0056</v>
      </c>
      <c r="D155" s="673">
        <v>0.0065</v>
      </c>
      <c r="E155" s="673">
        <v>0.0145</v>
      </c>
      <c r="F155" s="670" t="s">
        <v>1387</v>
      </c>
      <c r="G155" s="686" t="s">
        <v>1419</v>
      </c>
      <c r="H155" s="294"/>
      <c r="I155" s="294"/>
      <c r="J155" s="294"/>
      <c r="K155" s="526" t="s">
        <v>2088</v>
      </c>
      <c r="L155" s="294"/>
      <c r="M155" s="294"/>
      <c r="N155" s="294"/>
      <c r="O155" s="294"/>
      <c r="P155" s="294"/>
      <c r="Q155" s="294"/>
      <c r="R155" s="294"/>
      <c r="S155" s="294"/>
      <c r="T155" s="294"/>
      <c r="U155" s="294"/>
      <c r="V155" s="294"/>
      <c r="W155" s="294"/>
      <c r="X155" s="294"/>
    </row>
    <row r="156" ht="34.5" spans="1:24">
      <c r="A156" s="294"/>
      <c r="B156" s="671" t="s">
        <v>1577</v>
      </c>
      <c r="C156" s="675">
        <f t="shared" ref="C156:E156" si="0">(C144*100)/C143</f>
        <v>84.148177024115</v>
      </c>
      <c r="D156" s="675">
        <f t="shared" si="0"/>
        <v>83.5153120195707</v>
      </c>
      <c r="E156" s="675">
        <f t="shared" si="0"/>
        <v>85.0349996902682</v>
      </c>
      <c r="F156" s="672" t="s">
        <v>1390</v>
      </c>
      <c r="G156" s="687" t="s">
        <v>1578</v>
      </c>
      <c r="H156" s="294"/>
      <c r="I156" s="294"/>
      <c r="J156" s="294"/>
      <c r="K156" s="526" t="s">
        <v>2089</v>
      </c>
      <c r="L156" s="294"/>
      <c r="M156" s="294"/>
      <c r="N156" s="294"/>
      <c r="O156" s="294"/>
      <c r="P156" s="294"/>
      <c r="Q156" s="294"/>
      <c r="R156" s="294"/>
      <c r="S156" s="294"/>
      <c r="T156" s="294"/>
      <c r="U156" s="294"/>
      <c r="V156" s="294"/>
      <c r="W156" s="294"/>
      <c r="X156" s="294"/>
    </row>
    <row r="157" ht="20.25" spans="1:24">
      <c r="A157" s="294"/>
      <c r="B157" s="669" t="s">
        <v>114</v>
      </c>
      <c r="C157" s="670">
        <v>107</v>
      </c>
      <c r="D157" s="670">
        <v>122.42</v>
      </c>
      <c r="E157" s="670">
        <v>105.03</v>
      </c>
      <c r="F157" s="670" t="s">
        <v>1387</v>
      </c>
      <c r="G157" s="686" t="s">
        <v>1421</v>
      </c>
      <c r="H157" s="294"/>
      <c r="I157" s="294"/>
      <c r="J157" s="294"/>
      <c r="K157" s="526" t="s">
        <v>2090</v>
      </c>
      <c r="L157" s="294"/>
      <c r="M157" s="294"/>
      <c r="N157" s="294"/>
      <c r="O157" s="294"/>
      <c r="P157" s="294"/>
      <c r="Q157" s="294"/>
      <c r="R157" s="294"/>
      <c r="S157" s="294"/>
      <c r="T157" s="294"/>
      <c r="U157" s="294"/>
      <c r="V157" s="294"/>
      <c r="W157" s="294"/>
      <c r="X157" s="294"/>
    </row>
    <row r="158" ht="20.25" spans="1:24">
      <c r="A158" s="294"/>
      <c r="B158" s="671" t="s">
        <v>1423</v>
      </c>
      <c r="C158" s="672">
        <v>210</v>
      </c>
      <c r="D158" s="672">
        <v>182.7</v>
      </c>
      <c r="E158" s="672">
        <v>124.65</v>
      </c>
      <c r="F158" s="672" t="s">
        <v>1390</v>
      </c>
      <c r="G158" s="687" t="s">
        <v>1424</v>
      </c>
      <c r="H158" s="294"/>
      <c r="I158" s="294"/>
      <c r="J158" s="294"/>
      <c r="K158" s="526"/>
      <c r="L158" s="294"/>
      <c r="M158" s="294"/>
      <c r="N158" s="294"/>
      <c r="O158" s="294"/>
      <c r="P158" s="294"/>
      <c r="Q158" s="294"/>
      <c r="R158" s="294"/>
      <c r="S158" s="294"/>
      <c r="T158" s="294"/>
      <c r="U158" s="294"/>
      <c r="V158" s="294"/>
      <c r="W158" s="294"/>
      <c r="X158" s="294"/>
    </row>
    <row r="159" ht="20.25" spans="1:24">
      <c r="A159" s="294"/>
      <c r="B159" s="669" t="s">
        <v>1426</v>
      </c>
      <c r="C159" s="670">
        <v>2</v>
      </c>
      <c r="D159" s="670">
        <v>1.5</v>
      </c>
      <c r="E159" s="670">
        <v>1.19</v>
      </c>
      <c r="F159" s="670" t="s">
        <v>1390</v>
      </c>
      <c r="G159" s="686" t="s">
        <v>1427</v>
      </c>
      <c r="H159" s="294"/>
      <c r="I159" s="294"/>
      <c r="J159" s="294"/>
      <c r="K159" s="526" t="s">
        <v>1134</v>
      </c>
      <c r="L159" s="294"/>
      <c r="M159" s="294"/>
      <c r="N159" s="294"/>
      <c r="O159" s="294"/>
      <c r="P159" s="294"/>
      <c r="Q159" s="294"/>
      <c r="R159" s="294"/>
      <c r="S159" s="294"/>
      <c r="T159" s="294"/>
      <c r="U159" s="294"/>
      <c r="V159" s="294"/>
      <c r="W159" s="294"/>
      <c r="X159" s="294"/>
    </row>
    <row r="160" ht="33" spans="1:24">
      <c r="A160" s="294"/>
      <c r="B160" s="671" t="s">
        <v>76</v>
      </c>
      <c r="C160" s="672">
        <v>28042</v>
      </c>
      <c r="D160" s="672">
        <v>27085</v>
      </c>
      <c r="E160" s="672">
        <v>26549</v>
      </c>
      <c r="F160" s="672" t="s">
        <v>1390</v>
      </c>
      <c r="G160" s="687" t="s">
        <v>1429</v>
      </c>
      <c r="H160" s="294"/>
      <c r="I160" s="294"/>
      <c r="J160" s="294"/>
      <c r="K160" s="526"/>
      <c r="L160" s="294"/>
      <c r="M160" s="294"/>
      <c r="N160" s="294"/>
      <c r="O160" s="294"/>
      <c r="P160" s="294"/>
      <c r="Q160" s="294"/>
      <c r="R160" s="294"/>
      <c r="S160" s="294"/>
      <c r="T160" s="294"/>
      <c r="U160" s="294"/>
      <c r="V160" s="294"/>
      <c r="W160" s="294"/>
      <c r="X160" s="294"/>
    </row>
    <row r="161" ht="33" spans="1:24">
      <c r="A161" s="294"/>
      <c r="B161" s="669" t="s">
        <v>1579</v>
      </c>
      <c r="C161" s="670">
        <v>30</v>
      </c>
      <c r="D161" s="670">
        <v>30</v>
      </c>
      <c r="E161" s="670">
        <v>33</v>
      </c>
      <c r="F161" s="670" t="s">
        <v>1395</v>
      </c>
      <c r="G161" s="686" t="s">
        <v>1580</v>
      </c>
      <c r="H161" s="294"/>
      <c r="I161" s="294"/>
      <c r="J161" s="294"/>
      <c r="K161" s="526" t="s">
        <v>2080</v>
      </c>
      <c r="L161" s="294"/>
      <c r="M161" s="294"/>
      <c r="N161" s="294"/>
      <c r="O161" s="294"/>
      <c r="P161" s="294"/>
      <c r="Q161" s="294"/>
      <c r="R161" s="294"/>
      <c r="S161" s="294"/>
      <c r="T161" s="294"/>
      <c r="U161" s="294"/>
      <c r="V161" s="294"/>
      <c r="W161" s="294"/>
      <c r="X161" s="294"/>
    </row>
    <row r="162" ht="66" spans="1:24">
      <c r="A162" s="294"/>
      <c r="B162" s="671" t="s">
        <v>1431</v>
      </c>
      <c r="C162" s="676" t="s">
        <v>1581</v>
      </c>
      <c r="D162" s="676" t="s">
        <v>1582</v>
      </c>
      <c r="E162" s="676" t="s">
        <v>1583</v>
      </c>
      <c r="F162" s="672" t="s">
        <v>1390</v>
      </c>
      <c r="G162" s="687" t="s">
        <v>1435</v>
      </c>
      <c r="H162" s="294"/>
      <c r="I162" s="294"/>
      <c r="J162" s="294"/>
      <c r="K162" s="526" t="s">
        <v>2091</v>
      </c>
      <c r="L162" s="294"/>
      <c r="M162" s="294"/>
      <c r="N162" s="294"/>
      <c r="O162" s="294"/>
      <c r="P162" s="294"/>
      <c r="Q162" s="294"/>
      <c r="R162" s="294"/>
      <c r="S162" s="294"/>
      <c r="T162" s="294"/>
      <c r="U162" s="294"/>
      <c r="V162" s="294"/>
      <c r="W162" s="294"/>
      <c r="X162" s="294"/>
    </row>
    <row r="163" ht="33" spans="1:24">
      <c r="A163" s="294"/>
      <c r="B163" s="669" t="s">
        <v>79</v>
      </c>
      <c r="C163" s="670">
        <v>388</v>
      </c>
      <c r="D163" s="670">
        <v>629</v>
      </c>
      <c r="E163" s="670">
        <v>333</v>
      </c>
      <c r="F163" s="670" t="s">
        <v>1387</v>
      </c>
      <c r="G163" s="686" t="s">
        <v>1437</v>
      </c>
      <c r="H163" s="294"/>
      <c r="I163" s="294"/>
      <c r="J163" s="294"/>
      <c r="K163" s="526" t="s">
        <v>2092</v>
      </c>
      <c r="L163" s="294"/>
      <c r="M163" s="294"/>
      <c r="N163" s="294"/>
      <c r="O163" s="294"/>
      <c r="P163" s="294"/>
      <c r="Q163" s="294"/>
      <c r="R163" s="294"/>
      <c r="S163" s="294"/>
      <c r="T163" s="294"/>
      <c r="U163" s="294"/>
      <c r="V163" s="294"/>
      <c r="W163" s="294"/>
      <c r="X163" s="294"/>
    </row>
    <row r="164" ht="20.25" spans="1:24">
      <c r="A164" s="294"/>
      <c r="B164" s="671"/>
      <c r="C164" s="672"/>
      <c r="D164" s="672"/>
      <c r="E164" s="672"/>
      <c r="F164" s="672"/>
      <c r="G164" s="671"/>
      <c r="H164" s="294"/>
      <c r="I164" s="294"/>
      <c r="J164" s="294"/>
      <c r="K164" s="526"/>
      <c r="L164" s="294"/>
      <c r="M164" s="294"/>
      <c r="N164" s="294"/>
      <c r="O164" s="294"/>
      <c r="P164" s="294"/>
      <c r="Q164" s="294"/>
      <c r="R164" s="294"/>
      <c r="S164" s="294"/>
      <c r="T164" s="294"/>
      <c r="U164" s="294"/>
      <c r="V164" s="294"/>
      <c r="W164" s="294"/>
      <c r="X164" s="294"/>
    </row>
    <row r="165" ht="20.25" spans="1:24">
      <c r="A165" s="294"/>
      <c r="B165" s="669"/>
      <c r="C165" s="670"/>
      <c r="D165" s="670"/>
      <c r="E165" s="670"/>
      <c r="F165" s="670"/>
      <c r="G165" s="686"/>
      <c r="H165" s="294"/>
      <c r="I165" s="294"/>
      <c r="J165" s="294"/>
      <c r="K165" s="526" t="s">
        <v>1137</v>
      </c>
      <c r="L165" s="294"/>
      <c r="M165" s="294"/>
      <c r="N165" s="294"/>
      <c r="O165" s="294"/>
      <c r="P165" s="294"/>
      <c r="Q165" s="294"/>
      <c r="R165" s="294"/>
      <c r="S165" s="294"/>
      <c r="T165" s="294"/>
      <c r="U165" s="294"/>
      <c r="V165" s="294"/>
      <c r="W165" s="294"/>
      <c r="X165" s="294"/>
    </row>
    <row r="166" ht="20.25" spans="1:24">
      <c r="A166" s="294"/>
      <c r="B166" s="294"/>
      <c r="C166" s="294"/>
      <c r="D166" s="294"/>
      <c r="E166" s="294"/>
      <c r="F166" s="294"/>
      <c r="G166" s="294"/>
      <c r="H166" s="294"/>
      <c r="I166" s="294"/>
      <c r="J166" s="294"/>
      <c r="K166" s="526"/>
      <c r="L166" s="294"/>
      <c r="M166" s="294"/>
      <c r="N166" s="294"/>
      <c r="O166" s="294"/>
      <c r="P166" s="294"/>
      <c r="Q166" s="294"/>
      <c r="R166" s="294"/>
      <c r="S166" s="294"/>
      <c r="T166" s="294"/>
      <c r="U166" s="294"/>
      <c r="V166" s="294"/>
      <c r="W166" s="294"/>
      <c r="X166" s="294"/>
    </row>
    <row r="167" ht="20.25" spans="1:24">
      <c r="A167" s="294"/>
      <c r="B167" s="294"/>
      <c r="C167" s="294"/>
      <c r="D167" s="294"/>
      <c r="E167" s="294"/>
      <c r="F167" s="294"/>
      <c r="G167" s="294"/>
      <c r="H167" s="294"/>
      <c r="I167" s="294"/>
      <c r="J167" s="294"/>
      <c r="K167" s="526" t="s">
        <v>2093</v>
      </c>
      <c r="L167" s="294"/>
      <c r="M167" s="294"/>
      <c r="N167" s="294"/>
      <c r="O167" s="294"/>
      <c r="P167" s="294"/>
      <c r="Q167" s="294"/>
      <c r="R167" s="294"/>
      <c r="S167" s="294"/>
      <c r="T167" s="294"/>
      <c r="U167" s="294"/>
      <c r="V167" s="294"/>
      <c r="W167" s="294"/>
      <c r="X167" s="294"/>
    </row>
    <row r="168" ht="24.75" customHeight="1" spans="1:24">
      <c r="A168" s="294"/>
      <c r="B168" s="677" t="s">
        <v>423</v>
      </c>
      <c r="C168" s="152"/>
      <c r="D168" s="152"/>
      <c r="E168" s="152"/>
      <c r="F168" s="152"/>
      <c r="G168" s="165"/>
      <c r="H168" s="294"/>
      <c r="I168" s="294"/>
      <c r="J168" s="294"/>
      <c r="K168" s="526" t="s">
        <v>2094</v>
      </c>
      <c r="L168" s="294"/>
      <c r="M168" s="294"/>
      <c r="N168" s="294"/>
      <c r="O168" s="294"/>
      <c r="P168" s="294"/>
      <c r="Q168" s="294"/>
      <c r="R168" s="294"/>
      <c r="S168" s="294"/>
      <c r="T168" s="294"/>
      <c r="U168" s="294"/>
      <c r="V168" s="294"/>
      <c r="W168" s="294"/>
      <c r="X168" s="294"/>
    </row>
    <row r="169" ht="20.25" spans="1:24">
      <c r="A169" s="294"/>
      <c r="B169" s="678" t="s">
        <v>1584</v>
      </c>
      <c r="C169" s="152"/>
      <c r="D169" s="152"/>
      <c r="E169" s="152"/>
      <c r="F169" s="152"/>
      <c r="G169" s="165"/>
      <c r="H169" s="294"/>
      <c r="I169" s="294"/>
      <c r="J169" s="294"/>
      <c r="K169" s="526" t="s">
        <v>2095</v>
      </c>
      <c r="L169" s="294"/>
      <c r="M169" s="294"/>
      <c r="N169" s="294"/>
      <c r="O169" s="294"/>
      <c r="P169" s="294"/>
      <c r="Q169" s="294"/>
      <c r="R169" s="294"/>
      <c r="S169" s="294"/>
      <c r="T169" s="294"/>
      <c r="U169" s="294"/>
      <c r="V169" s="294"/>
      <c r="W169" s="294"/>
      <c r="X169" s="294"/>
    </row>
    <row r="170" ht="20.25" spans="1:24">
      <c r="A170" s="294"/>
      <c r="B170" s="679" t="s">
        <v>1585</v>
      </c>
      <c r="C170" s="152"/>
      <c r="D170" s="152"/>
      <c r="E170" s="152"/>
      <c r="F170" s="152"/>
      <c r="G170" s="165"/>
      <c r="H170" s="294"/>
      <c r="I170" s="294"/>
      <c r="J170" s="294"/>
      <c r="K170" s="294"/>
      <c r="L170" s="294"/>
      <c r="M170" s="294"/>
      <c r="N170" s="294"/>
      <c r="O170" s="294"/>
      <c r="P170" s="294"/>
      <c r="Q170" s="294"/>
      <c r="R170" s="294"/>
      <c r="S170" s="294"/>
      <c r="T170" s="294"/>
      <c r="U170" s="294"/>
      <c r="V170" s="294"/>
      <c r="W170" s="294"/>
      <c r="X170" s="294"/>
    </row>
    <row r="171" ht="20.25" spans="1:24">
      <c r="A171" s="294"/>
      <c r="B171" s="679" t="s">
        <v>1586</v>
      </c>
      <c r="C171" s="152"/>
      <c r="D171" s="152"/>
      <c r="E171" s="152"/>
      <c r="F171" s="152"/>
      <c r="G171" s="165"/>
      <c r="H171" s="294"/>
      <c r="I171" s="294"/>
      <c r="J171" s="294"/>
      <c r="K171" s="294"/>
      <c r="L171" s="294"/>
      <c r="M171" s="294"/>
      <c r="N171" s="294"/>
      <c r="O171" s="294"/>
      <c r="P171" s="294"/>
      <c r="Q171" s="294"/>
      <c r="R171" s="294"/>
      <c r="S171" s="294"/>
      <c r="T171" s="294"/>
      <c r="U171" s="294"/>
      <c r="V171" s="294"/>
      <c r="W171" s="294"/>
      <c r="X171" s="294"/>
    </row>
    <row r="172" ht="20.25" spans="1:24">
      <c r="A172" s="294"/>
      <c r="B172" s="680" t="s">
        <v>1587</v>
      </c>
      <c r="C172" s="152"/>
      <c r="D172" s="152"/>
      <c r="E172" s="152"/>
      <c r="F172" s="152"/>
      <c r="G172" s="165"/>
      <c r="H172" s="294"/>
      <c r="I172" s="294"/>
      <c r="J172" s="294"/>
      <c r="K172" s="294"/>
      <c r="L172" s="294"/>
      <c r="M172" s="294"/>
      <c r="N172" s="294"/>
      <c r="O172" s="294"/>
      <c r="P172" s="294"/>
      <c r="Q172" s="294"/>
      <c r="R172" s="294"/>
      <c r="S172" s="294"/>
      <c r="T172" s="294"/>
      <c r="U172" s="294"/>
      <c r="V172" s="294"/>
      <c r="W172" s="294"/>
      <c r="X172" s="294"/>
    </row>
    <row r="173" ht="36.75" customHeight="1" spans="1:24">
      <c r="A173" s="294"/>
      <c r="B173" s="681" t="s">
        <v>439</v>
      </c>
      <c r="C173" s="152"/>
      <c r="D173" s="152"/>
      <c r="E173" s="152"/>
      <c r="F173" s="152"/>
      <c r="G173" s="165"/>
      <c r="H173" s="294"/>
      <c r="I173" s="294"/>
      <c r="J173" s="688"/>
      <c r="K173" s="689" t="s">
        <v>2096</v>
      </c>
      <c r="R173" s="294"/>
      <c r="S173" s="294"/>
      <c r="T173" s="294"/>
      <c r="U173" s="294"/>
      <c r="V173" s="294"/>
      <c r="W173" s="294"/>
      <c r="X173" s="294"/>
    </row>
    <row r="174" ht="37.5" customHeight="1" spans="1:24">
      <c r="A174" s="294"/>
      <c r="B174" s="679" t="s">
        <v>1588</v>
      </c>
      <c r="C174" s="152"/>
      <c r="D174" s="152"/>
      <c r="E174" s="152"/>
      <c r="F174" s="152"/>
      <c r="G174" s="165"/>
      <c r="H174" s="294"/>
      <c r="I174" s="294"/>
      <c r="J174" s="690"/>
      <c r="K174" s="664" t="s">
        <v>362</v>
      </c>
      <c r="L174" s="691" t="s">
        <v>2097</v>
      </c>
      <c r="M174" s="691" t="s">
        <v>1102</v>
      </c>
      <c r="N174" s="691" t="s">
        <v>2015</v>
      </c>
      <c r="O174" s="691" t="s">
        <v>368</v>
      </c>
      <c r="P174" s="691" t="s">
        <v>51</v>
      </c>
      <c r="R174" s="294"/>
      <c r="S174" s="294"/>
      <c r="T174" s="294"/>
      <c r="U174" s="294"/>
      <c r="V174" s="294"/>
      <c r="W174" s="294"/>
      <c r="X174" s="294"/>
    </row>
    <row r="175" ht="23.25" customHeight="1" spans="1:24">
      <c r="A175" s="294"/>
      <c r="B175" s="679" t="s">
        <v>1589</v>
      </c>
      <c r="C175" s="152"/>
      <c r="D175" s="152"/>
      <c r="E175" s="152"/>
      <c r="F175" s="152"/>
      <c r="G175" s="165"/>
      <c r="H175" s="294"/>
      <c r="I175" s="294"/>
      <c r="J175" s="692">
        <v>1</v>
      </c>
      <c r="K175" s="526" t="s">
        <v>406</v>
      </c>
      <c r="L175" s="556" t="s">
        <v>2098</v>
      </c>
      <c r="M175" s="556" t="s">
        <v>2099</v>
      </c>
      <c r="N175" s="556" t="s">
        <v>1387</v>
      </c>
      <c r="O175" s="698" t="s">
        <v>1388</v>
      </c>
      <c r="P175" s="698" t="s">
        <v>2016</v>
      </c>
      <c r="R175" s="294"/>
      <c r="S175" s="294"/>
      <c r="T175" s="294"/>
      <c r="U175" s="294"/>
      <c r="V175" s="294"/>
      <c r="W175" s="294"/>
      <c r="X175" s="294"/>
    </row>
    <row r="176" ht="23.25" customHeight="1" spans="1:24">
      <c r="A176" s="294"/>
      <c r="B176" s="679" t="s">
        <v>1590</v>
      </c>
      <c r="C176" s="152"/>
      <c r="D176" s="152"/>
      <c r="E176" s="152"/>
      <c r="F176" s="152"/>
      <c r="G176" s="165"/>
      <c r="H176" s="294"/>
      <c r="I176" s="294"/>
      <c r="J176" s="692">
        <v>2</v>
      </c>
      <c r="K176" s="693" t="s">
        <v>401</v>
      </c>
      <c r="L176" s="694" t="s">
        <v>2100</v>
      </c>
      <c r="M176" s="694" t="s">
        <v>2101</v>
      </c>
      <c r="N176" s="694" t="s">
        <v>1387</v>
      </c>
      <c r="O176" s="696" t="s">
        <v>2018</v>
      </c>
      <c r="P176" s="696" t="s">
        <v>2019</v>
      </c>
      <c r="R176" s="294"/>
      <c r="S176" s="294"/>
      <c r="T176" s="294"/>
      <c r="U176" s="294"/>
      <c r="V176" s="294"/>
      <c r="W176" s="294"/>
      <c r="X176" s="294"/>
    </row>
    <row r="177" ht="23.25" customHeight="1" spans="1:24">
      <c r="A177" s="294"/>
      <c r="B177" s="682" t="s">
        <v>446</v>
      </c>
      <c r="G177" s="168"/>
      <c r="H177" s="294"/>
      <c r="I177" s="294"/>
      <c r="J177" s="692">
        <v>3</v>
      </c>
      <c r="K177" s="526" t="s">
        <v>70</v>
      </c>
      <c r="L177" s="695">
        <v>29840</v>
      </c>
      <c r="M177" s="695">
        <v>29080</v>
      </c>
      <c r="N177" s="556" t="s">
        <v>2017</v>
      </c>
      <c r="O177" s="698" t="s">
        <v>2020</v>
      </c>
      <c r="P177" s="698" t="s">
        <v>2021</v>
      </c>
      <c r="R177" s="294"/>
      <c r="S177" s="294"/>
      <c r="T177" s="294"/>
      <c r="U177" s="294"/>
      <c r="V177" s="294"/>
      <c r="W177" s="294"/>
      <c r="X177" s="294"/>
    </row>
    <row r="178" ht="23.25" customHeight="1" spans="1:24">
      <c r="A178" s="294"/>
      <c r="B178" s="680" t="s">
        <v>1591</v>
      </c>
      <c r="C178" s="152"/>
      <c r="D178" s="152"/>
      <c r="E178" s="152"/>
      <c r="F178" s="152"/>
      <c r="G178" s="165"/>
      <c r="H178" s="294"/>
      <c r="I178" s="294"/>
      <c r="J178" s="692">
        <v>4</v>
      </c>
      <c r="K178" s="693" t="s">
        <v>1569</v>
      </c>
      <c r="L178" s="694">
        <v>3.47</v>
      </c>
      <c r="M178" s="694">
        <v>3.45</v>
      </c>
      <c r="N178" s="694" t="s">
        <v>2017</v>
      </c>
      <c r="O178" s="696" t="s">
        <v>2024</v>
      </c>
      <c r="P178" s="696" t="s">
        <v>2025</v>
      </c>
      <c r="R178" s="294"/>
      <c r="S178" s="294"/>
      <c r="T178" s="294"/>
      <c r="U178" s="294"/>
      <c r="V178" s="294"/>
      <c r="W178" s="294"/>
      <c r="X178" s="294"/>
    </row>
    <row r="179" ht="23.25" customHeight="1" spans="1:24">
      <c r="A179" s="294"/>
      <c r="B179" s="526" t="s">
        <v>1592</v>
      </c>
      <c r="H179" s="294"/>
      <c r="I179" s="294"/>
      <c r="J179" s="692">
        <v>5</v>
      </c>
      <c r="K179" s="526" t="s">
        <v>79</v>
      </c>
      <c r="L179" s="695">
        <v>10670</v>
      </c>
      <c r="M179" s="695">
        <v>18170</v>
      </c>
      <c r="N179" s="556" t="s">
        <v>1387</v>
      </c>
      <c r="O179" s="698" t="s">
        <v>2102</v>
      </c>
      <c r="P179" s="698" t="s">
        <v>2103</v>
      </c>
      <c r="R179" s="294"/>
      <c r="S179" s="294"/>
      <c r="T179" s="294"/>
      <c r="U179" s="294"/>
      <c r="V179" s="294"/>
      <c r="W179" s="294"/>
      <c r="X179" s="294"/>
    </row>
    <row r="180" ht="23.25" customHeight="1" spans="1:24">
      <c r="A180" s="294"/>
      <c r="B180" s="25"/>
      <c r="C180" s="25"/>
      <c r="D180" s="25"/>
      <c r="E180" s="25"/>
      <c r="F180" s="25"/>
      <c r="G180" s="25"/>
      <c r="H180" s="294"/>
      <c r="I180" s="294"/>
      <c r="J180" s="692">
        <v>6</v>
      </c>
      <c r="K180" s="696" t="s">
        <v>1398</v>
      </c>
      <c r="L180" s="697">
        <v>3140</v>
      </c>
      <c r="M180" s="697">
        <v>13810</v>
      </c>
      <c r="N180" s="694" t="s">
        <v>1387</v>
      </c>
      <c r="O180" s="696" t="s">
        <v>2026</v>
      </c>
      <c r="P180" s="696" t="s">
        <v>2027</v>
      </c>
      <c r="R180" s="294"/>
      <c r="S180" s="294"/>
      <c r="T180" s="294"/>
      <c r="U180" s="294"/>
      <c r="V180" s="294"/>
      <c r="W180" s="294"/>
      <c r="X180" s="294"/>
    </row>
    <row r="181" ht="23.25" customHeight="1" spans="1:24">
      <c r="A181" s="294"/>
      <c r="B181" s="25"/>
      <c r="C181" s="25"/>
      <c r="D181" s="25"/>
      <c r="E181" s="25"/>
      <c r="F181" s="25"/>
      <c r="G181" s="25"/>
      <c r="H181" s="294"/>
      <c r="I181" s="294"/>
      <c r="J181" s="692">
        <v>7</v>
      </c>
      <c r="K181" s="526" t="s">
        <v>86</v>
      </c>
      <c r="L181" s="695">
        <v>16170</v>
      </c>
      <c r="M181" s="695">
        <v>16510</v>
      </c>
      <c r="N181" s="556" t="s">
        <v>1387</v>
      </c>
      <c r="O181" s="698" t="s">
        <v>2028</v>
      </c>
      <c r="P181" s="698" t="s">
        <v>2029</v>
      </c>
      <c r="R181" s="294"/>
      <c r="S181" s="294"/>
      <c r="T181" s="294"/>
      <c r="U181" s="294"/>
      <c r="V181" s="294"/>
      <c r="W181" s="294"/>
      <c r="X181" s="294"/>
    </row>
    <row r="182" ht="23.25" customHeight="1" spans="1:24">
      <c r="A182" s="294"/>
      <c r="B182" s="683" t="s">
        <v>362</v>
      </c>
      <c r="C182" s="684" t="s">
        <v>1561</v>
      </c>
      <c r="D182" s="684" t="s">
        <v>1562</v>
      </c>
      <c r="E182" s="684" t="s">
        <v>1563</v>
      </c>
      <c r="F182" s="684" t="s">
        <v>1593</v>
      </c>
      <c r="G182" s="683" t="s">
        <v>1255</v>
      </c>
      <c r="H182" s="294"/>
      <c r="I182" s="294"/>
      <c r="J182" s="692">
        <v>8</v>
      </c>
      <c r="K182" s="693" t="s">
        <v>474</v>
      </c>
      <c r="L182" s="694">
        <v>1.89</v>
      </c>
      <c r="M182" s="694">
        <v>1.89</v>
      </c>
      <c r="N182" s="694" t="s">
        <v>1395</v>
      </c>
      <c r="O182" s="696" t="s">
        <v>2030</v>
      </c>
      <c r="P182" s="696" t="s">
        <v>2031</v>
      </c>
      <c r="R182" s="294"/>
      <c r="S182" s="294"/>
      <c r="T182" s="294"/>
      <c r="U182" s="294"/>
      <c r="V182" s="294"/>
      <c r="W182" s="294"/>
      <c r="X182" s="294"/>
    </row>
    <row r="183" ht="23.25" customHeight="1" spans="1:24">
      <c r="A183" s="294"/>
      <c r="B183" s="408" t="s">
        <v>1456</v>
      </c>
      <c r="C183" s="412">
        <v>267416</v>
      </c>
      <c r="D183" s="412">
        <v>103532</v>
      </c>
      <c r="E183" s="412">
        <v>384949</v>
      </c>
      <c r="F183" s="412">
        <v>92349</v>
      </c>
      <c r="G183" s="408" t="s">
        <v>1594</v>
      </c>
      <c r="H183" s="294"/>
      <c r="I183" s="294"/>
      <c r="J183" s="692">
        <v>9</v>
      </c>
      <c r="K183" s="526" t="s">
        <v>476</v>
      </c>
      <c r="L183" s="556">
        <v>15</v>
      </c>
      <c r="M183" s="556">
        <v>15</v>
      </c>
      <c r="N183" s="556" t="s">
        <v>1395</v>
      </c>
      <c r="O183" s="698" t="s">
        <v>2032</v>
      </c>
      <c r="P183" s="698" t="s">
        <v>2033</v>
      </c>
      <c r="R183" s="294"/>
      <c r="S183" s="294"/>
      <c r="T183" s="294"/>
      <c r="U183" s="294"/>
      <c r="V183" s="294"/>
      <c r="W183" s="294"/>
      <c r="X183" s="294"/>
    </row>
    <row r="184" ht="23.25" customHeight="1" spans="1:24">
      <c r="A184" s="294"/>
      <c r="B184" s="112" t="s">
        <v>1462</v>
      </c>
      <c r="C184" s="31">
        <v>209031</v>
      </c>
      <c r="D184" s="31">
        <v>82580</v>
      </c>
      <c r="E184" s="31">
        <v>250615</v>
      </c>
      <c r="F184" s="31">
        <v>77710</v>
      </c>
      <c r="G184" s="112" t="s">
        <v>1594</v>
      </c>
      <c r="H184" s="294"/>
      <c r="I184" s="294"/>
      <c r="J184" s="692">
        <v>10</v>
      </c>
      <c r="K184" s="693" t="s">
        <v>478</v>
      </c>
      <c r="L184" s="694">
        <v>19.3</v>
      </c>
      <c r="M184" s="694">
        <v>18.8</v>
      </c>
      <c r="N184" s="694" t="s">
        <v>2017</v>
      </c>
      <c r="O184" s="696" t="s">
        <v>2034</v>
      </c>
      <c r="P184" s="696" t="s">
        <v>2035</v>
      </c>
      <c r="R184" s="294"/>
      <c r="S184" s="294"/>
      <c r="T184" s="294"/>
      <c r="U184" s="294"/>
      <c r="V184" s="294"/>
      <c r="W184" s="294"/>
      <c r="X184" s="294"/>
    </row>
    <row r="185" ht="23.25" customHeight="1" spans="1:24">
      <c r="A185" s="294"/>
      <c r="B185" s="408" t="s">
        <v>1568</v>
      </c>
      <c r="C185" s="412">
        <v>2799</v>
      </c>
      <c r="D185" s="412">
        <v>866</v>
      </c>
      <c r="E185" s="412">
        <v>3548</v>
      </c>
      <c r="F185" s="412">
        <v>1024</v>
      </c>
      <c r="G185" s="408" t="s">
        <v>1595</v>
      </c>
      <c r="H185" s="294"/>
      <c r="I185" s="294"/>
      <c r="J185" s="692">
        <v>11</v>
      </c>
      <c r="K185" s="526" t="s">
        <v>466</v>
      </c>
      <c r="L185" s="556">
        <v>1.33</v>
      </c>
      <c r="M185" s="556">
        <v>1.33</v>
      </c>
      <c r="N185" s="556" t="s">
        <v>1395</v>
      </c>
      <c r="O185" s="698" t="s">
        <v>2036</v>
      </c>
      <c r="P185" s="698" t="s">
        <v>2037</v>
      </c>
      <c r="R185" s="294"/>
      <c r="S185" s="294"/>
      <c r="T185" s="294"/>
      <c r="U185" s="294"/>
      <c r="V185" s="294"/>
      <c r="W185" s="294"/>
      <c r="X185" s="294"/>
    </row>
    <row r="186" ht="23.25" customHeight="1" spans="1:24">
      <c r="A186" s="294"/>
      <c r="B186" s="112" t="s">
        <v>1569</v>
      </c>
      <c r="C186" s="31">
        <v>3.97</v>
      </c>
      <c r="D186" s="31">
        <v>3.26</v>
      </c>
      <c r="E186" s="31">
        <v>3.57</v>
      </c>
      <c r="F186" s="31">
        <v>4.1</v>
      </c>
      <c r="G186" s="112" t="s">
        <v>1596</v>
      </c>
      <c r="H186" s="294"/>
      <c r="I186" s="294"/>
      <c r="J186" s="692">
        <v>12</v>
      </c>
      <c r="K186" s="693" t="s">
        <v>468</v>
      </c>
      <c r="L186" s="694">
        <v>0.66</v>
      </c>
      <c r="M186" s="694">
        <v>0.62</v>
      </c>
      <c r="N186" s="694" t="s">
        <v>2017</v>
      </c>
      <c r="O186" s="696" t="s">
        <v>2038</v>
      </c>
      <c r="P186" s="696" t="s">
        <v>2039</v>
      </c>
      <c r="R186" s="294"/>
      <c r="S186" s="294"/>
      <c r="T186" s="294"/>
      <c r="U186" s="294"/>
      <c r="V186" s="294"/>
      <c r="W186" s="294"/>
      <c r="X186" s="294"/>
    </row>
    <row r="187" ht="23.25" customHeight="1" spans="1:24">
      <c r="A187" s="294"/>
      <c r="B187" s="408" t="s">
        <v>1570</v>
      </c>
      <c r="C187" s="412">
        <v>951</v>
      </c>
      <c r="D187" s="412">
        <v>113</v>
      </c>
      <c r="E187" s="412">
        <v>1113</v>
      </c>
      <c r="F187" s="412">
        <v>133</v>
      </c>
      <c r="G187" s="408" t="s">
        <v>1595</v>
      </c>
      <c r="H187" s="294"/>
      <c r="I187" s="294"/>
      <c r="J187" s="692">
        <v>13</v>
      </c>
      <c r="K187" s="526" t="s">
        <v>470</v>
      </c>
      <c r="L187" s="556">
        <v>41</v>
      </c>
      <c r="M187" s="556">
        <v>41.3</v>
      </c>
      <c r="N187" s="556" t="s">
        <v>1416</v>
      </c>
      <c r="O187" s="698" t="s">
        <v>2040</v>
      </c>
      <c r="P187" s="698" t="s">
        <v>2041</v>
      </c>
      <c r="R187" s="294"/>
      <c r="S187" s="294"/>
      <c r="T187" s="294"/>
      <c r="U187" s="294"/>
      <c r="V187" s="294"/>
      <c r="W187" s="294"/>
      <c r="X187" s="294"/>
    </row>
    <row r="188" ht="23.25" customHeight="1" spans="1:24">
      <c r="A188" s="294"/>
      <c r="B188" s="112" t="s">
        <v>1478</v>
      </c>
      <c r="C188" s="31">
        <v>1293</v>
      </c>
      <c r="D188" s="31">
        <v>294</v>
      </c>
      <c r="E188" s="31">
        <v>880</v>
      </c>
      <c r="F188" s="31">
        <v>459</v>
      </c>
      <c r="G188" s="112" t="s">
        <v>1595</v>
      </c>
      <c r="H188" s="294"/>
      <c r="I188" s="294"/>
      <c r="J188" s="692">
        <v>14</v>
      </c>
      <c r="K188" s="693" t="s">
        <v>2042</v>
      </c>
      <c r="L188" s="694">
        <v>90.49</v>
      </c>
      <c r="M188" s="694">
        <v>90.9</v>
      </c>
      <c r="N188" s="694" t="s">
        <v>1387</v>
      </c>
      <c r="O188" s="696" t="s">
        <v>2043</v>
      </c>
      <c r="P188" s="696" t="s">
        <v>2044</v>
      </c>
      <c r="R188" s="294"/>
      <c r="S188" s="294"/>
      <c r="T188" s="294"/>
      <c r="U188" s="294"/>
      <c r="V188" s="294"/>
      <c r="W188" s="294"/>
      <c r="X188" s="294"/>
    </row>
    <row r="189" ht="23.25" customHeight="1" spans="1:24">
      <c r="A189" s="294"/>
      <c r="B189" s="408" t="s">
        <v>474</v>
      </c>
      <c r="C189" s="412">
        <v>1.72</v>
      </c>
      <c r="D189" s="412">
        <v>1</v>
      </c>
      <c r="E189" s="412">
        <v>0.82</v>
      </c>
      <c r="F189" s="412">
        <v>1.7</v>
      </c>
      <c r="G189" s="408" t="s">
        <v>1597</v>
      </c>
      <c r="H189" s="294"/>
      <c r="I189" s="294"/>
      <c r="J189" s="692">
        <v>15</v>
      </c>
      <c r="K189" s="526" t="s">
        <v>472</v>
      </c>
      <c r="L189" s="556">
        <v>0.5</v>
      </c>
      <c r="M189" s="556">
        <v>0.64</v>
      </c>
      <c r="N189" s="556" t="s">
        <v>1387</v>
      </c>
      <c r="O189" s="698" t="s">
        <v>2045</v>
      </c>
      <c r="P189" s="698" t="s">
        <v>2046</v>
      </c>
      <c r="R189" s="294"/>
      <c r="S189" s="294"/>
      <c r="T189" s="294"/>
      <c r="U189" s="294"/>
      <c r="V189" s="294"/>
      <c r="W189" s="294"/>
      <c r="X189" s="294"/>
    </row>
    <row r="190" ht="23.25" customHeight="1" spans="1:24">
      <c r="A190" s="294"/>
      <c r="B190" s="112" t="s">
        <v>476</v>
      </c>
      <c r="C190" s="31">
        <v>27.62</v>
      </c>
      <c r="D190" s="31">
        <v>12.9</v>
      </c>
      <c r="E190" s="31">
        <v>3.14</v>
      </c>
      <c r="F190" s="31">
        <v>17.33</v>
      </c>
      <c r="G190" s="112" t="s">
        <v>1597</v>
      </c>
      <c r="H190" s="294"/>
      <c r="I190" s="294"/>
      <c r="J190" s="692">
        <v>16</v>
      </c>
      <c r="K190" s="693" t="s">
        <v>2047</v>
      </c>
      <c r="L190" s="694">
        <v>86.6</v>
      </c>
      <c r="M190" s="694">
        <v>86.6</v>
      </c>
      <c r="N190" s="694" t="s">
        <v>1395</v>
      </c>
      <c r="O190" s="696" t="s">
        <v>2048</v>
      </c>
      <c r="P190" s="696" t="s">
        <v>2049</v>
      </c>
      <c r="R190" s="294"/>
      <c r="S190" s="294"/>
      <c r="T190" s="294"/>
      <c r="U190" s="294"/>
      <c r="V190" s="294"/>
      <c r="W190" s="294"/>
      <c r="X190" s="294"/>
    </row>
    <row r="191" ht="23.25" customHeight="1" spans="1:24">
      <c r="A191" s="294"/>
      <c r="B191" s="408" t="s">
        <v>478</v>
      </c>
      <c r="C191" s="412">
        <v>17.04</v>
      </c>
      <c r="D191" s="412">
        <v>18.11</v>
      </c>
      <c r="E191" s="412">
        <v>15.68</v>
      </c>
      <c r="F191" s="412">
        <v>16.47</v>
      </c>
      <c r="G191" s="408" t="s">
        <v>1595</v>
      </c>
      <c r="H191" s="294"/>
      <c r="I191" s="294"/>
      <c r="J191" s="692">
        <v>17</v>
      </c>
      <c r="K191" s="526" t="s">
        <v>489</v>
      </c>
      <c r="L191" s="556">
        <v>710</v>
      </c>
      <c r="M191" s="556">
        <v>710</v>
      </c>
      <c r="N191" s="556" t="s">
        <v>1395</v>
      </c>
      <c r="O191" s="698" t="s">
        <v>2050</v>
      </c>
      <c r="P191" s="698" t="s">
        <v>2104</v>
      </c>
      <c r="R191" s="294"/>
      <c r="S191" s="294"/>
      <c r="T191" s="294"/>
      <c r="U191" s="294"/>
      <c r="V191" s="294"/>
      <c r="W191" s="294"/>
      <c r="X191" s="294"/>
    </row>
    <row r="192" ht="23.25" customHeight="1" spans="1:24">
      <c r="A192" s="294"/>
      <c r="B192" s="112" t="s">
        <v>466</v>
      </c>
      <c r="C192" s="31">
        <v>1.85</v>
      </c>
      <c r="D192" s="31">
        <v>4.5</v>
      </c>
      <c r="E192" s="31">
        <v>4.54</v>
      </c>
      <c r="F192" s="31">
        <v>1.32</v>
      </c>
      <c r="G192" s="112" t="s">
        <v>1596</v>
      </c>
      <c r="H192" s="294"/>
      <c r="I192" s="294"/>
      <c r="J192" s="692">
        <v>18</v>
      </c>
      <c r="K192" s="693" t="s">
        <v>1572</v>
      </c>
      <c r="L192" s="694">
        <v>1822</v>
      </c>
      <c r="M192" s="694">
        <v>1822</v>
      </c>
      <c r="N192" s="694" t="s">
        <v>1395</v>
      </c>
      <c r="O192" s="696" t="s">
        <v>2052</v>
      </c>
      <c r="P192" s="696" t="s">
        <v>2053</v>
      </c>
      <c r="R192" s="294"/>
      <c r="S192" s="294"/>
      <c r="T192" s="294"/>
      <c r="U192" s="294"/>
      <c r="V192" s="294"/>
      <c r="W192" s="294"/>
      <c r="X192" s="294"/>
    </row>
    <row r="193" ht="23.25" customHeight="1" spans="1:24">
      <c r="A193" s="294"/>
      <c r="B193" s="408" t="s">
        <v>468</v>
      </c>
      <c r="C193" s="412">
        <v>0.2</v>
      </c>
      <c r="D193" s="412">
        <v>1.44</v>
      </c>
      <c r="E193" s="412">
        <v>0.73</v>
      </c>
      <c r="F193" s="412">
        <v>0.38</v>
      </c>
      <c r="G193" s="408" t="s">
        <v>1597</v>
      </c>
      <c r="H193" s="294"/>
      <c r="I193" s="294"/>
      <c r="J193" s="692">
        <v>19</v>
      </c>
      <c r="K193" s="526" t="s">
        <v>1426</v>
      </c>
      <c r="L193" s="556">
        <v>2.57</v>
      </c>
      <c r="M193" s="556">
        <v>2.57</v>
      </c>
      <c r="N193" s="556" t="s">
        <v>1395</v>
      </c>
      <c r="O193" s="698" t="s">
        <v>2054</v>
      </c>
      <c r="P193" s="698" t="s">
        <v>2055</v>
      </c>
      <c r="R193" s="294"/>
      <c r="S193" s="294"/>
      <c r="T193" s="294"/>
      <c r="U193" s="294"/>
      <c r="V193" s="294"/>
      <c r="W193" s="294"/>
      <c r="X193" s="294"/>
    </row>
    <row r="194" ht="23.25" customHeight="1" spans="1:24">
      <c r="A194" s="294"/>
      <c r="B194" s="112" t="s">
        <v>470</v>
      </c>
      <c r="C194" s="31">
        <v>37.87</v>
      </c>
      <c r="D194" s="31">
        <v>60.57</v>
      </c>
      <c r="E194" s="31">
        <v>57.71</v>
      </c>
      <c r="F194" s="31">
        <v>47.2</v>
      </c>
      <c r="G194" s="112" t="s">
        <v>1597</v>
      </c>
      <c r="H194" s="294"/>
      <c r="I194" s="294"/>
      <c r="J194" s="692">
        <v>20</v>
      </c>
      <c r="K194" s="693" t="s">
        <v>482</v>
      </c>
      <c r="L194" s="694">
        <v>43.4</v>
      </c>
      <c r="M194" s="694">
        <v>43.4</v>
      </c>
      <c r="N194" s="694" t="s">
        <v>1395</v>
      </c>
      <c r="O194" s="696" t="s">
        <v>2056</v>
      </c>
      <c r="P194" s="696" t="s">
        <v>2057</v>
      </c>
      <c r="R194" s="294"/>
      <c r="S194" s="294"/>
      <c r="T194" s="294"/>
      <c r="U194" s="294"/>
      <c r="V194" s="294"/>
      <c r="W194" s="294"/>
      <c r="X194" s="294"/>
    </row>
    <row r="195" ht="69.75" customHeight="1" spans="1:24">
      <c r="A195" s="294"/>
      <c r="B195" s="408" t="s">
        <v>472</v>
      </c>
      <c r="C195" s="412">
        <v>1.12</v>
      </c>
      <c r="D195" s="412">
        <v>0.7</v>
      </c>
      <c r="E195" s="412">
        <v>2.13</v>
      </c>
      <c r="F195" s="412">
        <v>0.56</v>
      </c>
      <c r="G195" s="408" t="s">
        <v>1596</v>
      </c>
      <c r="H195" s="294"/>
      <c r="I195" s="294"/>
      <c r="J195" s="294"/>
      <c r="K195" s="526" t="s">
        <v>1431</v>
      </c>
      <c r="L195" s="715" t="s">
        <v>2105</v>
      </c>
      <c r="M195" s="556"/>
      <c r="N195" s="556"/>
      <c r="O195" s="698"/>
      <c r="P195" s="698" t="s">
        <v>2061</v>
      </c>
      <c r="R195" s="294"/>
      <c r="S195" s="294"/>
      <c r="T195" s="294"/>
      <c r="U195" s="294"/>
      <c r="V195" s="294"/>
      <c r="W195" s="294"/>
      <c r="X195" s="294"/>
    </row>
    <row r="196" ht="22.5" customHeight="1" spans="1:24">
      <c r="A196" s="294"/>
      <c r="B196" s="112" t="s">
        <v>489</v>
      </c>
      <c r="C196" s="31">
        <v>26.45</v>
      </c>
      <c r="D196" s="31">
        <v>35</v>
      </c>
      <c r="E196" s="31">
        <v>32.2</v>
      </c>
      <c r="F196" s="31">
        <v>107</v>
      </c>
      <c r="G196" s="112" t="s">
        <v>1596</v>
      </c>
      <c r="H196" s="294"/>
      <c r="I196" s="294"/>
      <c r="J196" s="294"/>
      <c r="K196" s="716" t="s">
        <v>2075</v>
      </c>
      <c r="P196" s="294"/>
      <c r="Q196" s="294"/>
      <c r="R196" s="294"/>
      <c r="S196" s="294"/>
      <c r="T196" s="294"/>
      <c r="U196" s="294"/>
      <c r="V196" s="294"/>
      <c r="W196" s="294"/>
      <c r="X196" s="294"/>
    </row>
    <row r="197" ht="22.5" customHeight="1" spans="1:24">
      <c r="A197" s="294"/>
      <c r="B197" s="408" t="s">
        <v>1572</v>
      </c>
      <c r="C197" s="412">
        <v>68</v>
      </c>
      <c r="D197" s="412">
        <v>26</v>
      </c>
      <c r="E197" s="412">
        <v>64</v>
      </c>
      <c r="F197" s="412">
        <v>210</v>
      </c>
      <c r="G197" s="408" t="s">
        <v>1596</v>
      </c>
      <c r="H197" s="294"/>
      <c r="I197" s="294"/>
      <c r="J197" s="294"/>
      <c r="K197" s="526"/>
      <c r="L197" s="294"/>
      <c r="M197" s="294"/>
      <c r="N197" s="294"/>
      <c r="O197" s="294"/>
      <c r="P197" s="294"/>
      <c r="Q197" s="294"/>
      <c r="R197" s="294"/>
      <c r="S197" s="294"/>
      <c r="T197" s="294"/>
      <c r="U197" s="294"/>
      <c r="V197" s="294"/>
      <c r="W197" s="294"/>
      <c r="X197" s="294"/>
    </row>
    <row r="198" ht="24.75" customHeight="1" spans="1:24">
      <c r="A198" s="294"/>
      <c r="B198" s="112" t="s">
        <v>1426</v>
      </c>
      <c r="C198" s="31">
        <v>2.57</v>
      </c>
      <c r="D198" s="31">
        <v>0.74</v>
      </c>
      <c r="E198" s="31">
        <v>1.99</v>
      </c>
      <c r="F198" s="31">
        <v>2</v>
      </c>
      <c r="G198" s="112" t="s">
        <v>1598</v>
      </c>
      <c r="H198" s="294"/>
      <c r="I198" s="294"/>
      <c r="J198" s="294"/>
      <c r="K198" s="717" t="s">
        <v>1128</v>
      </c>
      <c r="L198" s="718"/>
      <c r="M198" s="718"/>
      <c r="N198" s="718"/>
      <c r="O198" s="718"/>
      <c r="P198" s="294"/>
      <c r="Q198" s="294"/>
      <c r="R198" s="294"/>
      <c r="S198" s="294"/>
      <c r="T198" s="294"/>
      <c r="U198" s="294"/>
      <c r="V198" s="294"/>
      <c r="W198" s="294"/>
      <c r="X198" s="294"/>
    </row>
    <row r="199" ht="24.75" customHeight="1" spans="1:24">
      <c r="A199" s="294"/>
      <c r="B199" s="408" t="s">
        <v>482</v>
      </c>
      <c r="C199" s="412">
        <v>49.86</v>
      </c>
      <c r="D199" s="412">
        <v>32.06</v>
      </c>
      <c r="E199" s="412">
        <v>49.19</v>
      </c>
      <c r="F199" s="412">
        <v>30</v>
      </c>
      <c r="G199" s="408" t="s">
        <v>1596</v>
      </c>
      <c r="H199" s="294"/>
      <c r="I199" s="294"/>
      <c r="J199" s="294"/>
      <c r="K199" s="526" t="s">
        <v>2106</v>
      </c>
      <c r="P199" s="294"/>
      <c r="Q199" s="294"/>
      <c r="R199" s="294"/>
      <c r="S199" s="294"/>
      <c r="T199" s="294"/>
      <c r="U199" s="294"/>
      <c r="V199" s="294"/>
      <c r="W199" s="294"/>
      <c r="X199" s="294"/>
    </row>
    <row r="200" ht="24.75" customHeight="1" spans="1:24">
      <c r="A200" s="294"/>
      <c r="B200" s="112" t="s">
        <v>1575</v>
      </c>
      <c r="C200" s="31">
        <v>894</v>
      </c>
      <c r="D200" s="31">
        <v>422</v>
      </c>
      <c r="E200" s="31">
        <v>1165</v>
      </c>
      <c r="F200" s="31">
        <v>388</v>
      </c>
      <c r="G200" s="112" t="s">
        <v>1596</v>
      </c>
      <c r="H200" s="294"/>
      <c r="I200" s="294"/>
      <c r="J200" s="294"/>
      <c r="K200" s="526" t="s">
        <v>2107</v>
      </c>
      <c r="P200" s="294"/>
      <c r="Q200" s="294"/>
      <c r="R200" s="294"/>
      <c r="S200" s="294"/>
      <c r="T200" s="294"/>
      <c r="U200" s="294"/>
      <c r="V200" s="294"/>
      <c r="W200" s="294"/>
      <c r="X200" s="294"/>
    </row>
    <row r="201" ht="24.75" customHeight="1" spans="1:24">
      <c r="A201" s="294"/>
      <c r="B201" s="408" t="s">
        <v>1552</v>
      </c>
      <c r="C201" s="699">
        <f t="shared" ref="C201:F201" si="1">(C184*100)/C183</f>
        <v>78.1669757980076</v>
      </c>
      <c r="D201" s="699">
        <f t="shared" si="1"/>
        <v>79.7627786578063</v>
      </c>
      <c r="E201" s="699">
        <f t="shared" si="1"/>
        <v>65.1034292854378</v>
      </c>
      <c r="F201" s="699">
        <f t="shared" si="1"/>
        <v>84.148177024115</v>
      </c>
      <c r="G201" s="408" t="s">
        <v>1599</v>
      </c>
      <c r="H201" s="294"/>
      <c r="I201" s="294"/>
      <c r="J201" s="294"/>
      <c r="K201" s="719" t="s">
        <v>1134</v>
      </c>
      <c r="L201" s="718"/>
      <c r="M201" s="718"/>
      <c r="N201" s="718"/>
      <c r="O201" s="718"/>
      <c r="P201" s="294"/>
      <c r="Q201" s="294"/>
      <c r="R201" s="294"/>
      <c r="S201" s="294"/>
      <c r="T201" s="294"/>
      <c r="U201" s="294"/>
      <c r="V201" s="294"/>
      <c r="W201" s="294"/>
      <c r="X201" s="294"/>
    </row>
    <row r="202" ht="24.75" customHeight="1" spans="1:24">
      <c r="A202" s="294"/>
      <c r="B202" s="25"/>
      <c r="C202" s="25"/>
      <c r="D202" s="25"/>
      <c r="E202" s="25"/>
      <c r="F202" s="25"/>
      <c r="G202" s="25"/>
      <c r="H202" s="294"/>
      <c r="I202" s="294"/>
      <c r="J202" s="294"/>
      <c r="K202" s="526" t="s">
        <v>2108</v>
      </c>
      <c r="P202" s="294"/>
      <c r="Q202" s="294"/>
      <c r="R202" s="294"/>
      <c r="S202" s="294"/>
      <c r="T202" s="294"/>
      <c r="U202" s="294"/>
      <c r="V202" s="294"/>
      <c r="W202" s="294"/>
      <c r="X202" s="294"/>
    </row>
    <row r="203" ht="24.75" customHeight="1" spans="1:24">
      <c r="A203" s="294"/>
      <c r="B203" s="25"/>
      <c r="C203" s="25"/>
      <c r="D203" s="25"/>
      <c r="E203" s="25"/>
      <c r="F203" s="25"/>
      <c r="G203" s="25"/>
      <c r="H203" s="294"/>
      <c r="I203" s="294"/>
      <c r="J203" s="294"/>
      <c r="K203" s="526" t="s">
        <v>2109</v>
      </c>
      <c r="P203" s="294"/>
      <c r="Q203" s="294"/>
      <c r="R203" s="294"/>
      <c r="S203" s="294"/>
      <c r="T203" s="294"/>
      <c r="U203" s="294"/>
      <c r="V203" s="294"/>
      <c r="W203" s="294"/>
      <c r="X203" s="294"/>
    </row>
    <row r="204" ht="24.75" customHeight="1" spans="1:24">
      <c r="A204" s="294"/>
      <c r="B204" s="25"/>
      <c r="C204" s="25"/>
      <c r="D204" s="25"/>
      <c r="E204" s="25"/>
      <c r="F204" s="25"/>
      <c r="G204" s="25"/>
      <c r="H204" s="294"/>
      <c r="I204" s="294"/>
      <c r="J204" s="294"/>
      <c r="K204" s="720" t="s">
        <v>1137</v>
      </c>
      <c r="L204" s="718"/>
      <c r="M204" s="718"/>
      <c r="N204" s="718"/>
      <c r="O204" s="718"/>
      <c r="P204" s="294"/>
      <c r="Q204" s="294"/>
      <c r="R204" s="294"/>
      <c r="S204" s="294"/>
      <c r="T204" s="294"/>
      <c r="U204" s="294"/>
      <c r="V204" s="294"/>
      <c r="W204" s="294"/>
      <c r="X204" s="294"/>
    </row>
    <row r="205" ht="24.75" customHeight="1" spans="1:24">
      <c r="A205" s="294"/>
      <c r="B205" s="25"/>
      <c r="C205" s="25"/>
      <c r="D205" s="25"/>
      <c r="E205" s="25"/>
      <c r="F205" s="25"/>
      <c r="G205" s="25"/>
      <c r="H205" s="294"/>
      <c r="I205" s="294"/>
      <c r="J205" s="294"/>
      <c r="K205" s="526" t="s">
        <v>2110</v>
      </c>
      <c r="P205" s="294"/>
      <c r="Q205" s="294"/>
      <c r="R205" s="294"/>
      <c r="S205" s="294"/>
      <c r="T205" s="294"/>
      <c r="U205" s="294"/>
      <c r="V205" s="294"/>
      <c r="W205" s="294"/>
      <c r="X205" s="294"/>
    </row>
    <row r="206" ht="14.25" spans="1:24">
      <c r="A206" s="294"/>
      <c r="B206" s="25"/>
      <c r="C206" s="25"/>
      <c r="D206" s="25"/>
      <c r="E206" s="25"/>
      <c r="F206" s="25"/>
      <c r="G206" s="25"/>
      <c r="H206" s="294"/>
      <c r="I206" s="294"/>
      <c r="J206" s="294"/>
      <c r="P206" s="294"/>
      <c r="Q206" s="294"/>
      <c r="R206" s="294"/>
      <c r="S206" s="294"/>
      <c r="T206" s="294"/>
      <c r="U206" s="294"/>
      <c r="V206" s="294"/>
      <c r="W206" s="294"/>
      <c r="X206" s="294"/>
    </row>
    <row r="207" ht="20.25" spans="1:24">
      <c r="A207" s="294"/>
      <c r="B207" s="294"/>
      <c r="C207" s="294"/>
      <c r="D207" s="294"/>
      <c r="E207" s="294"/>
      <c r="F207" s="294"/>
      <c r="G207" s="294"/>
      <c r="H207" s="294"/>
      <c r="I207" s="294"/>
      <c r="J207" s="294"/>
      <c r="K207" s="526"/>
      <c r="P207" s="294"/>
      <c r="Q207" s="294"/>
      <c r="R207" s="294"/>
      <c r="S207" s="294"/>
      <c r="T207" s="294"/>
      <c r="U207" s="294"/>
      <c r="V207" s="294"/>
      <c r="W207" s="294"/>
      <c r="X207" s="294"/>
    </row>
    <row r="208" ht="14.25" spans="1:24">
      <c r="A208" s="294"/>
      <c r="B208" s="294"/>
      <c r="C208" s="294"/>
      <c r="D208" s="294"/>
      <c r="E208" s="294"/>
      <c r="F208" s="294"/>
      <c r="G208" s="294"/>
      <c r="H208" s="294"/>
      <c r="I208" s="294"/>
      <c r="J208" s="294"/>
      <c r="P208" s="294"/>
      <c r="Q208" s="294"/>
      <c r="R208" s="294"/>
      <c r="S208" s="294"/>
      <c r="T208" s="294"/>
      <c r="U208" s="294"/>
      <c r="V208" s="294"/>
      <c r="W208" s="294"/>
      <c r="X208" s="294"/>
    </row>
    <row r="209" ht="14.25" spans="1:24">
      <c r="A209" s="294"/>
      <c r="B209" s="294"/>
      <c r="C209" s="294"/>
      <c r="D209" s="294"/>
      <c r="E209" s="294"/>
      <c r="F209" s="294"/>
      <c r="G209" s="294"/>
      <c r="H209" s="294"/>
      <c r="I209" s="294"/>
      <c r="J209" s="294"/>
      <c r="P209" s="294"/>
      <c r="Q209" s="294"/>
      <c r="R209" s="294"/>
      <c r="S209" s="294"/>
      <c r="T209" s="294"/>
      <c r="U209" s="294"/>
      <c r="V209" s="294"/>
      <c r="W209" s="294"/>
      <c r="X209" s="294"/>
    </row>
    <row r="210" ht="14.25" spans="1:24">
      <c r="A210" s="294"/>
      <c r="B210" s="294"/>
      <c r="C210" s="294"/>
      <c r="D210" s="294"/>
      <c r="E210" s="294"/>
      <c r="F210" s="294"/>
      <c r="G210" s="294"/>
      <c r="H210" s="294"/>
      <c r="I210" s="294"/>
      <c r="J210" s="294"/>
      <c r="P210" s="294"/>
      <c r="Q210" s="294"/>
      <c r="R210" s="294"/>
      <c r="S210" s="294"/>
      <c r="T210" s="294"/>
      <c r="U210" s="294"/>
      <c r="V210" s="294"/>
      <c r="W210" s="294"/>
      <c r="X210" s="294"/>
    </row>
    <row r="211" ht="32.25" customHeight="1" spans="1:24">
      <c r="A211" s="294"/>
      <c r="B211" s="700" t="s">
        <v>2111</v>
      </c>
      <c r="C211" s="60"/>
      <c r="D211" s="60"/>
      <c r="E211" s="60"/>
      <c r="F211" s="60"/>
      <c r="G211" s="60"/>
      <c r="H211" s="60"/>
      <c r="I211" s="721"/>
      <c r="J211" s="294"/>
      <c r="K211" s="294"/>
      <c r="L211" s="294"/>
      <c r="M211" s="294"/>
      <c r="N211" s="294"/>
      <c r="O211" s="294"/>
      <c r="P211" s="294"/>
      <c r="Q211" s="294"/>
      <c r="R211" s="294"/>
      <c r="S211" s="294"/>
      <c r="T211" s="294"/>
      <c r="U211" s="294"/>
      <c r="V211" s="294"/>
      <c r="W211" s="294"/>
      <c r="X211" s="294"/>
    </row>
    <row r="212" ht="32.25" customHeight="1" spans="1:24">
      <c r="A212" s="294"/>
      <c r="B212" s="701" t="s">
        <v>362</v>
      </c>
      <c r="C212" s="702" t="s">
        <v>2112</v>
      </c>
      <c r="D212" s="702" t="s">
        <v>2113</v>
      </c>
      <c r="E212" s="702" t="s">
        <v>2114</v>
      </c>
      <c r="F212" s="702" t="s">
        <v>2115</v>
      </c>
      <c r="G212" s="702" t="s">
        <v>2116</v>
      </c>
      <c r="H212" s="702" t="s">
        <v>2117</v>
      </c>
      <c r="I212" s="25"/>
      <c r="J212" s="294"/>
      <c r="K212" s="294"/>
      <c r="L212" s="294"/>
      <c r="M212" s="294"/>
      <c r="N212" s="294"/>
      <c r="O212" s="294"/>
      <c r="P212" s="294"/>
      <c r="Q212" s="294"/>
      <c r="R212" s="294"/>
      <c r="S212" s="294"/>
      <c r="T212" s="294"/>
      <c r="U212" s="294"/>
      <c r="V212" s="294"/>
      <c r="W212" s="294"/>
      <c r="X212" s="294"/>
    </row>
    <row r="213" ht="17.25" spans="1:24">
      <c r="A213" s="294"/>
      <c r="B213" s="703" t="s">
        <v>1456</v>
      </c>
      <c r="C213" s="391">
        <v>2379100</v>
      </c>
      <c r="D213" s="30" t="s">
        <v>2118</v>
      </c>
      <c r="E213" s="30" t="s">
        <v>2119</v>
      </c>
      <c r="F213" s="30" t="s">
        <v>2120</v>
      </c>
      <c r="G213" s="30" t="s">
        <v>2121</v>
      </c>
      <c r="H213" s="712" t="s">
        <v>693</v>
      </c>
      <c r="I213" s="25"/>
      <c r="J213" s="294"/>
      <c r="K213" s="294"/>
      <c r="L213" s="294"/>
      <c r="M213" s="294"/>
      <c r="N213" s="294"/>
      <c r="O213" s="294"/>
      <c r="P213" s="294"/>
      <c r="Q213" s="294"/>
      <c r="R213" s="294"/>
      <c r="S213" s="294"/>
      <c r="T213" s="294"/>
      <c r="U213" s="294"/>
      <c r="V213" s="294"/>
      <c r="W213" s="294"/>
      <c r="X213" s="294"/>
    </row>
    <row r="214" ht="17.25" spans="1:24">
      <c r="A214" s="294"/>
      <c r="B214" s="704" t="s">
        <v>1462</v>
      </c>
      <c r="C214" s="705" t="s">
        <v>2100</v>
      </c>
      <c r="D214" s="706" t="s">
        <v>2122</v>
      </c>
      <c r="E214" s="706" t="s">
        <v>2123</v>
      </c>
      <c r="F214" s="706" t="s">
        <v>2124</v>
      </c>
      <c r="G214" s="707">
        <v>86704</v>
      </c>
      <c r="H214" s="713" t="s">
        <v>693</v>
      </c>
      <c r="I214" s="25"/>
      <c r="J214" s="294"/>
      <c r="K214" s="294"/>
      <c r="L214" s="294"/>
      <c r="M214" s="294"/>
      <c r="N214" s="294"/>
      <c r="O214" s="294"/>
      <c r="P214" s="294"/>
      <c r="Q214" s="294"/>
      <c r="R214" s="294"/>
      <c r="S214" s="294"/>
      <c r="T214" s="294"/>
      <c r="U214" s="294"/>
      <c r="V214" s="294"/>
      <c r="W214" s="294"/>
      <c r="X214" s="294"/>
    </row>
    <row r="215" ht="17.25" spans="1:24">
      <c r="A215" s="294"/>
      <c r="B215" s="703" t="s">
        <v>1568</v>
      </c>
      <c r="C215" s="391">
        <v>29840</v>
      </c>
      <c r="D215" s="391">
        <v>9412</v>
      </c>
      <c r="E215" s="391">
        <v>6842</v>
      </c>
      <c r="F215" s="391">
        <v>2244</v>
      </c>
      <c r="G215" s="391">
        <v>1700</v>
      </c>
      <c r="H215" s="712" t="s">
        <v>693</v>
      </c>
      <c r="I215" s="25"/>
      <c r="J215" s="294"/>
      <c r="K215" s="294"/>
      <c r="L215" s="294"/>
      <c r="M215" s="294"/>
      <c r="N215" s="294"/>
      <c r="O215" s="294"/>
      <c r="P215" s="294"/>
      <c r="Q215" s="294"/>
      <c r="R215" s="294"/>
      <c r="S215" s="294"/>
      <c r="T215" s="294"/>
      <c r="U215" s="294"/>
      <c r="V215" s="294"/>
      <c r="W215" s="294"/>
      <c r="X215" s="294"/>
    </row>
    <row r="216" ht="17.25" spans="1:24">
      <c r="A216" s="294"/>
      <c r="B216" s="704" t="s">
        <v>1569</v>
      </c>
      <c r="C216" s="706">
        <v>3.47</v>
      </c>
      <c r="D216" s="706">
        <v>3.05</v>
      </c>
      <c r="E216" s="706">
        <v>5.02</v>
      </c>
      <c r="F216" s="706">
        <v>2.4</v>
      </c>
      <c r="G216" s="710">
        <v>5.67</v>
      </c>
      <c r="H216" s="713" t="s">
        <v>2125</v>
      </c>
      <c r="I216" s="25"/>
      <c r="J216" s="294"/>
      <c r="K216" s="294"/>
      <c r="L216" s="294"/>
      <c r="M216" s="294"/>
      <c r="N216" s="294"/>
      <c r="O216" s="294"/>
      <c r="P216" s="294"/>
      <c r="Q216" s="294"/>
      <c r="R216" s="294"/>
      <c r="S216" s="294"/>
      <c r="T216" s="294"/>
      <c r="U216" s="294"/>
      <c r="V216" s="294"/>
      <c r="W216" s="294"/>
      <c r="X216" s="294"/>
    </row>
    <row r="217" ht="17.25" spans="1:24">
      <c r="A217" s="294"/>
      <c r="B217" s="703" t="s">
        <v>1575</v>
      </c>
      <c r="C217" s="391">
        <v>10670</v>
      </c>
      <c r="D217" s="391">
        <v>2845</v>
      </c>
      <c r="E217" s="391">
        <v>2153</v>
      </c>
      <c r="F217" s="391">
        <v>1199</v>
      </c>
      <c r="G217" s="391">
        <v>1534</v>
      </c>
      <c r="H217" s="712" t="s">
        <v>693</v>
      </c>
      <c r="I217" s="25"/>
      <c r="J217" s="294"/>
      <c r="K217" s="294"/>
      <c r="L217" s="294"/>
      <c r="M217" s="294"/>
      <c r="N217" s="294"/>
      <c r="O217" s="294"/>
      <c r="P217" s="294"/>
      <c r="Q217" s="294"/>
      <c r="R217" s="294"/>
      <c r="S217" s="294"/>
      <c r="T217" s="294"/>
      <c r="U217" s="294"/>
      <c r="V217" s="294"/>
      <c r="W217" s="294"/>
      <c r="X217" s="294"/>
    </row>
    <row r="218" ht="17.25" spans="1:24">
      <c r="A218" s="294"/>
      <c r="B218" s="704" t="s">
        <v>1570</v>
      </c>
      <c r="C218" s="707">
        <v>3140</v>
      </c>
      <c r="D218" s="708">
        <v>4106</v>
      </c>
      <c r="E218" s="706">
        <v>578</v>
      </c>
      <c r="F218" s="706">
        <v>212</v>
      </c>
      <c r="G218" s="706">
        <v>366</v>
      </c>
      <c r="H218" s="713" t="s">
        <v>2126</v>
      </c>
      <c r="I218" s="25"/>
      <c r="J218" s="294"/>
      <c r="K218" s="294"/>
      <c r="L218" s="294"/>
      <c r="M218" s="294"/>
      <c r="N218" s="294"/>
      <c r="O218" s="294"/>
      <c r="P218" s="294"/>
      <c r="Q218" s="294"/>
      <c r="R218" s="294"/>
      <c r="S218" s="294"/>
      <c r="T218" s="294"/>
      <c r="U218" s="294"/>
      <c r="V218" s="294"/>
      <c r="W218" s="294"/>
      <c r="X218" s="294"/>
    </row>
    <row r="219" ht="17.25" spans="1:24">
      <c r="A219" s="294"/>
      <c r="B219" s="703" t="s">
        <v>1478</v>
      </c>
      <c r="C219" s="391">
        <v>16170</v>
      </c>
      <c r="D219" s="391">
        <v>3679</v>
      </c>
      <c r="E219" s="714">
        <v>6250</v>
      </c>
      <c r="F219" s="30">
        <v>502</v>
      </c>
      <c r="G219" s="30">
        <v>372</v>
      </c>
      <c r="H219" s="712" t="s">
        <v>696</v>
      </c>
      <c r="I219" s="25"/>
      <c r="J219" s="294"/>
      <c r="K219" s="294"/>
      <c r="L219" s="294"/>
      <c r="M219" s="294"/>
      <c r="N219" s="294"/>
      <c r="O219" s="294"/>
      <c r="P219" s="294"/>
      <c r="Q219" s="294"/>
      <c r="R219" s="294"/>
      <c r="S219" s="294"/>
      <c r="T219" s="294"/>
      <c r="U219" s="294"/>
      <c r="V219" s="294"/>
      <c r="W219" s="294"/>
      <c r="X219" s="294"/>
    </row>
    <row r="220" ht="17.25" spans="1:24">
      <c r="A220" s="294"/>
      <c r="B220" s="704" t="s">
        <v>474</v>
      </c>
      <c r="C220" s="706">
        <v>1.89</v>
      </c>
      <c r="D220" s="706">
        <v>1.06</v>
      </c>
      <c r="E220" s="710">
        <v>4.22</v>
      </c>
      <c r="F220" s="706">
        <v>0.5</v>
      </c>
      <c r="G220" s="706">
        <v>1.14</v>
      </c>
      <c r="H220" s="713" t="s">
        <v>696</v>
      </c>
      <c r="I220" s="25"/>
      <c r="J220" s="294"/>
      <c r="K220" s="294"/>
      <c r="L220" s="294"/>
      <c r="M220" s="294"/>
      <c r="N220" s="294"/>
      <c r="O220" s="294"/>
      <c r="P220" s="294"/>
      <c r="Q220" s="294"/>
      <c r="R220" s="294"/>
      <c r="S220" s="294"/>
      <c r="T220" s="294"/>
      <c r="U220" s="294"/>
      <c r="V220" s="294"/>
      <c r="W220" s="294"/>
      <c r="X220" s="294"/>
    </row>
    <row r="221" ht="17.25" spans="1:24">
      <c r="A221" s="294"/>
      <c r="B221" s="703" t="s">
        <v>476</v>
      </c>
      <c r="C221" s="30">
        <v>15</v>
      </c>
      <c r="D221" s="30">
        <v>15.7</v>
      </c>
      <c r="E221" s="709">
        <v>13.91</v>
      </c>
      <c r="F221" s="30">
        <v>4.5</v>
      </c>
      <c r="G221" s="30">
        <v>9.88</v>
      </c>
      <c r="H221" s="712" t="s">
        <v>2126</v>
      </c>
      <c r="I221" s="25"/>
      <c r="J221" s="294"/>
      <c r="K221" s="294"/>
      <c r="L221" s="294"/>
      <c r="M221" s="294"/>
      <c r="N221" s="294"/>
      <c r="O221" s="294"/>
      <c r="P221" s="294"/>
      <c r="Q221" s="294"/>
      <c r="R221" s="294"/>
      <c r="S221" s="294"/>
      <c r="T221" s="294"/>
      <c r="U221" s="294"/>
      <c r="V221" s="294"/>
      <c r="W221" s="294"/>
      <c r="X221" s="294"/>
    </row>
    <row r="222" ht="17.25" spans="1:24">
      <c r="A222" s="294"/>
      <c r="B222" s="704" t="s">
        <v>478</v>
      </c>
      <c r="C222" s="706">
        <v>19.3</v>
      </c>
      <c r="D222" s="706">
        <v>17.02</v>
      </c>
      <c r="E222" s="710">
        <v>22.4</v>
      </c>
      <c r="F222" s="706">
        <v>16.5</v>
      </c>
      <c r="G222" s="706">
        <v>15.56</v>
      </c>
      <c r="H222" s="713" t="s">
        <v>696</v>
      </c>
      <c r="I222" s="25"/>
      <c r="J222" s="294"/>
      <c r="K222" s="294"/>
      <c r="L222" s="294"/>
      <c r="M222" s="294"/>
      <c r="N222" s="294"/>
      <c r="O222" s="294"/>
      <c r="P222" s="294"/>
      <c r="Q222" s="294"/>
      <c r="R222" s="294"/>
      <c r="S222" s="294"/>
      <c r="T222" s="294"/>
      <c r="U222" s="294"/>
      <c r="V222" s="294"/>
      <c r="W222" s="294"/>
      <c r="X222" s="294"/>
    </row>
    <row r="223" ht="17.25" spans="1:24">
      <c r="A223" s="294"/>
      <c r="B223" s="703" t="s">
        <v>466</v>
      </c>
      <c r="C223" s="30">
        <v>1.33</v>
      </c>
      <c r="D223" s="709">
        <v>4.54</v>
      </c>
      <c r="E223" s="30">
        <v>1.39</v>
      </c>
      <c r="F223" s="30">
        <v>1.7</v>
      </c>
      <c r="G223" s="30">
        <v>2.69</v>
      </c>
      <c r="H223" s="712" t="s">
        <v>696</v>
      </c>
      <c r="I223" s="25"/>
      <c r="J223" s="294"/>
      <c r="K223" s="294"/>
      <c r="L223" s="294"/>
      <c r="M223" s="294"/>
      <c r="N223" s="294"/>
      <c r="O223" s="294"/>
      <c r="P223" s="294"/>
      <c r="Q223" s="294"/>
      <c r="R223" s="294"/>
      <c r="S223" s="294"/>
      <c r="T223" s="294"/>
      <c r="U223" s="294"/>
      <c r="V223" s="294"/>
      <c r="W223" s="294"/>
      <c r="X223" s="294"/>
    </row>
    <row r="224" ht="17.25" spans="1:24">
      <c r="A224" s="294"/>
      <c r="B224" s="704" t="s">
        <v>468</v>
      </c>
      <c r="C224" s="706">
        <v>0.66</v>
      </c>
      <c r="D224" s="706">
        <v>0.9</v>
      </c>
      <c r="E224" s="706">
        <v>0.35</v>
      </c>
      <c r="F224" s="706">
        <v>0.5</v>
      </c>
      <c r="G224" s="706">
        <v>0.74</v>
      </c>
      <c r="H224" s="713" t="s">
        <v>696</v>
      </c>
      <c r="I224" s="25"/>
      <c r="J224" s="294"/>
      <c r="K224" s="294"/>
      <c r="L224" s="294"/>
      <c r="M224" s="294"/>
      <c r="N224" s="294"/>
      <c r="O224" s="294"/>
      <c r="P224" s="294"/>
      <c r="Q224" s="294"/>
      <c r="R224" s="294"/>
      <c r="S224" s="294"/>
      <c r="T224" s="294"/>
      <c r="U224" s="294"/>
      <c r="V224" s="294"/>
      <c r="W224" s="294"/>
      <c r="X224" s="294"/>
    </row>
    <row r="225" ht="17.25" spans="1:24">
      <c r="A225" s="294"/>
      <c r="B225" s="703" t="s">
        <v>470</v>
      </c>
      <c r="C225" s="30">
        <v>41</v>
      </c>
      <c r="D225" s="30">
        <v>44.08</v>
      </c>
      <c r="E225" s="30">
        <v>34.1</v>
      </c>
      <c r="F225" s="30">
        <v>74.3</v>
      </c>
      <c r="G225" s="30">
        <v>65.7</v>
      </c>
      <c r="H225" s="712" t="s">
        <v>696</v>
      </c>
      <c r="I225" s="25"/>
      <c r="J225" s="294"/>
      <c r="K225" s="294"/>
      <c r="L225" s="294"/>
      <c r="M225" s="294"/>
      <c r="N225" s="294"/>
      <c r="O225" s="294"/>
      <c r="P225" s="294"/>
      <c r="Q225" s="294"/>
      <c r="R225" s="294"/>
      <c r="S225" s="294"/>
      <c r="T225" s="294"/>
      <c r="U225" s="294"/>
      <c r="V225" s="294"/>
      <c r="W225" s="294"/>
      <c r="X225" s="294"/>
    </row>
    <row r="226" ht="17.25" spans="1:24">
      <c r="A226" s="294"/>
      <c r="B226" s="704" t="s">
        <v>2042</v>
      </c>
      <c r="C226" s="706">
        <v>90.49</v>
      </c>
      <c r="D226" s="710">
        <v>93.49</v>
      </c>
      <c r="E226" s="706">
        <v>75</v>
      </c>
      <c r="F226" s="706">
        <v>80.1</v>
      </c>
      <c r="G226" s="706">
        <v>73.13</v>
      </c>
      <c r="H226" s="713" t="s">
        <v>2126</v>
      </c>
      <c r="I226" s="25"/>
      <c r="J226" s="294"/>
      <c r="K226" s="294"/>
      <c r="L226" s="294"/>
      <c r="M226" s="294"/>
      <c r="N226" s="294"/>
      <c r="O226" s="294"/>
      <c r="P226" s="294"/>
      <c r="Q226" s="294"/>
      <c r="R226" s="294"/>
      <c r="S226" s="294"/>
      <c r="T226" s="294"/>
      <c r="U226" s="294"/>
      <c r="V226" s="294"/>
      <c r="W226" s="294"/>
      <c r="X226" s="294"/>
    </row>
    <row r="227" ht="17.25" spans="1:24">
      <c r="A227" s="294"/>
      <c r="B227" s="703" t="s">
        <v>472</v>
      </c>
      <c r="C227" s="711">
        <v>0.42</v>
      </c>
      <c r="D227" s="30">
        <v>0.73</v>
      </c>
      <c r="E227" s="30">
        <v>0.55</v>
      </c>
      <c r="F227" s="30">
        <v>0.73</v>
      </c>
      <c r="G227" s="30">
        <v>0.56</v>
      </c>
      <c r="H227" s="712" t="s">
        <v>2127</v>
      </c>
      <c r="I227" s="25"/>
      <c r="J227" s="294"/>
      <c r="K227" s="294"/>
      <c r="L227" s="294"/>
      <c r="M227" s="294"/>
      <c r="N227" s="294"/>
      <c r="O227" s="294"/>
      <c r="P227" s="294"/>
      <c r="Q227" s="294"/>
      <c r="R227" s="294"/>
      <c r="S227" s="294"/>
      <c r="T227" s="294"/>
      <c r="U227" s="294"/>
      <c r="V227" s="294"/>
      <c r="W227" s="294"/>
      <c r="X227" s="294"/>
    </row>
    <row r="228" ht="17.25" spans="1:24">
      <c r="A228" s="294"/>
      <c r="B228" s="704" t="s">
        <v>2047</v>
      </c>
      <c r="C228" s="706">
        <v>103.5</v>
      </c>
      <c r="D228" s="706">
        <v>85.6</v>
      </c>
      <c r="E228" s="706">
        <v>85.6</v>
      </c>
      <c r="F228" s="706">
        <v>86.6</v>
      </c>
      <c r="G228" s="706">
        <v>84.15</v>
      </c>
      <c r="H228" s="713" t="s">
        <v>2</v>
      </c>
      <c r="I228" s="25"/>
      <c r="J228" s="294"/>
      <c r="K228" s="294"/>
      <c r="L228" s="294"/>
      <c r="M228" s="294"/>
      <c r="N228" s="294"/>
      <c r="O228" s="294"/>
      <c r="P228" s="294"/>
      <c r="Q228" s="294"/>
      <c r="R228" s="294"/>
      <c r="S228" s="294"/>
      <c r="T228" s="294"/>
      <c r="U228" s="294"/>
      <c r="V228" s="294"/>
      <c r="W228" s="294"/>
      <c r="X228" s="294"/>
    </row>
    <row r="229" ht="17.25" spans="1:24">
      <c r="A229" s="294"/>
      <c r="B229" s="703" t="s">
        <v>2128</v>
      </c>
      <c r="C229" s="30">
        <v>625</v>
      </c>
      <c r="D229" s="30">
        <v>122.81</v>
      </c>
      <c r="E229" s="30">
        <v>710</v>
      </c>
      <c r="F229" s="30">
        <v>14.6</v>
      </c>
      <c r="G229" s="30">
        <v>241.58</v>
      </c>
      <c r="H229" s="712" t="s">
        <v>696</v>
      </c>
      <c r="I229" s="25"/>
      <c r="J229" s="294"/>
      <c r="K229" s="294"/>
      <c r="L229" s="294"/>
      <c r="M229" s="294"/>
      <c r="N229" s="294"/>
      <c r="O229" s="294"/>
      <c r="P229" s="294"/>
      <c r="Q229" s="294"/>
      <c r="R229" s="294"/>
      <c r="S229" s="294"/>
      <c r="T229" s="294"/>
      <c r="U229" s="294"/>
      <c r="V229" s="294"/>
      <c r="W229" s="294"/>
      <c r="X229" s="294"/>
    </row>
    <row r="230" ht="17.25" spans="1:24">
      <c r="A230" s="294"/>
      <c r="B230" s="704" t="s">
        <v>1572</v>
      </c>
      <c r="C230" s="706">
        <v>1615</v>
      </c>
      <c r="D230" s="706">
        <v>136</v>
      </c>
      <c r="E230" s="706">
        <v>1777</v>
      </c>
      <c r="F230" s="706">
        <v>24.4</v>
      </c>
      <c r="G230" s="706">
        <v>240</v>
      </c>
      <c r="H230" s="713" t="s">
        <v>696</v>
      </c>
      <c r="I230" s="25"/>
      <c r="J230" s="294"/>
      <c r="K230" s="294"/>
      <c r="L230" s="294"/>
      <c r="M230" s="294"/>
      <c r="N230" s="294"/>
      <c r="O230" s="294"/>
      <c r="P230" s="294"/>
      <c r="Q230" s="294"/>
      <c r="R230" s="294"/>
      <c r="S230" s="294"/>
      <c r="T230" s="294"/>
      <c r="U230" s="294"/>
      <c r="V230" s="294"/>
      <c r="W230" s="294"/>
      <c r="X230" s="294"/>
    </row>
    <row r="231" ht="17.25" spans="1:24">
      <c r="A231" s="294"/>
      <c r="B231" s="703" t="s">
        <v>1426</v>
      </c>
      <c r="C231" s="711">
        <f t="shared" ref="C231:G231" si="2">C230/C229</f>
        <v>2.584</v>
      </c>
      <c r="D231" s="711">
        <f t="shared" si="2"/>
        <v>1.10740167738783</v>
      </c>
      <c r="E231" s="711">
        <f t="shared" si="2"/>
        <v>2.50281690140845</v>
      </c>
      <c r="F231" s="711">
        <f t="shared" si="2"/>
        <v>1.67123287671233</v>
      </c>
      <c r="G231" s="711">
        <f t="shared" si="2"/>
        <v>0.993459723487044</v>
      </c>
      <c r="H231" s="712" t="s">
        <v>2125</v>
      </c>
      <c r="I231" s="25"/>
      <c r="J231" s="294"/>
      <c r="K231" s="294"/>
      <c r="L231" s="294"/>
      <c r="M231" s="294"/>
      <c r="N231" s="294"/>
      <c r="O231" s="294"/>
      <c r="P231" s="294"/>
      <c r="Q231" s="294"/>
      <c r="R231" s="294"/>
      <c r="S231" s="294"/>
      <c r="T231" s="294"/>
      <c r="U231" s="294"/>
      <c r="V231" s="294"/>
      <c r="W231" s="294"/>
      <c r="X231" s="294"/>
    </row>
    <row r="232" ht="17.25" spans="1:24">
      <c r="A232" s="294"/>
      <c r="B232" s="704" t="s">
        <v>482</v>
      </c>
      <c r="C232" s="706">
        <v>36</v>
      </c>
      <c r="D232" s="706">
        <v>33.4</v>
      </c>
      <c r="E232" s="706">
        <v>43.4</v>
      </c>
      <c r="F232" s="706">
        <v>30.8</v>
      </c>
      <c r="G232" s="706">
        <v>32.6</v>
      </c>
      <c r="H232" s="713" t="s">
        <v>696</v>
      </c>
      <c r="I232" s="25"/>
      <c r="J232" s="294"/>
      <c r="K232" s="294"/>
      <c r="L232" s="294"/>
      <c r="M232" s="294"/>
      <c r="N232" s="294"/>
      <c r="O232" s="294"/>
      <c r="P232" s="294"/>
      <c r="Q232" s="294"/>
      <c r="R232" s="294"/>
      <c r="S232" s="294"/>
      <c r="T232" s="294"/>
      <c r="U232" s="294"/>
      <c r="V232" s="294"/>
      <c r="W232" s="294"/>
      <c r="X232" s="294"/>
    </row>
    <row r="233" ht="79.5" customHeight="1" spans="1:24">
      <c r="A233" s="294"/>
      <c r="B233" s="703" t="s">
        <v>1431</v>
      </c>
      <c r="C233" s="96" t="s">
        <v>2085</v>
      </c>
      <c r="D233" s="96" t="s">
        <v>2072</v>
      </c>
      <c r="E233" s="96" t="s">
        <v>2085</v>
      </c>
      <c r="F233" s="96" t="s">
        <v>2129</v>
      </c>
      <c r="G233" s="96" t="s">
        <v>2130</v>
      </c>
      <c r="H233" s="96" t="s">
        <v>2126</v>
      </c>
      <c r="I233" s="25"/>
      <c r="J233" s="294"/>
      <c r="K233" s="294"/>
      <c r="L233" s="294"/>
      <c r="M233" s="294"/>
      <c r="N233" s="294"/>
      <c r="O233" s="294"/>
      <c r="P233" s="294"/>
      <c r="Q233" s="294"/>
      <c r="R233" s="294"/>
      <c r="S233" s="294"/>
      <c r="T233" s="294"/>
      <c r="U233" s="294"/>
      <c r="V233" s="294"/>
      <c r="W233" s="294"/>
      <c r="X233" s="294"/>
    </row>
    <row r="234" ht="14.25" spans="1:24">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row>
    <row r="235" ht="14.25" spans="1:24">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row>
    <row r="236" ht="14.25" spans="1:24">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row>
    <row r="237" ht="14.25" spans="1:24">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row>
    <row r="238" ht="14.25" spans="1:24">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row>
    <row r="239" ht="14.25" spans="1:24">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row>
    <row r="240" ht="14.25" spans="1:24">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row>
    <row r="241" ht="14.25" spans="1:24">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row>
    <row r="242" ht="14.25" spans="1:24">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row>
    <row r="243" ht="14.25" spans="1:24">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row>
    <row r="244" ht="14.25" spans="1:24">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row>
    <row r="245" ht="14.25" spans="1:24">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row>
    <row r="246" ht="14.25" spans="1:24">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row>
    <row r="247" ht="14.25" spans="1:24">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row>
    <row r="248" ht="14.25" spans="1:24">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row>
    <row r="249" ht="14.25" spans="1:24">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row>
    <row r="250" ht="14.25" spans="1:24">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row>
    <row r="251" ht="14.25" spans="1:24">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row>
    <row r="252" ht="14.25" spans="1:24">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row>
    <row r="253" ht="14.25" spans="1:24">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row>
    <row r="254" ht="14.25" spans="1:24">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row>
    <row r="255" ht="14.25" spans="1:24">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row>
    <row r="256" ht="14.25" spans="1:24">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row>
    <row r="257" ht="14.25" spans="1:24">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row>
    <row r="258" ht="14.25" spans="1:24">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row>
    <row r="259" ht="14.25" spans="1:24">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row>
    <row r="260" ht="14.25" spans="1:24">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row>
    <row r="261" ht="14.25" spans="1:24">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row>
    <row r="262" ht="14.25" spans="1:24">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row>
    <row r="263" ht="14.25" spans="1:24">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row>
    <row r="264" ht="14.25" spans="1:24">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row>
    <row r="265" ht="14.25" spans="1:24">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row>
    <row r="266" ht="14.25" spans="1:24">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row>
    <row r="267" ht="14.25" spans="1:24">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row>
    <row r="268" ht="14.25" spans="1:24">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row>
    <row r="269" ht="14.25" spans="1:24">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row>
    <row r="270" ht="14.25" spans="1:24">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row>
    <row r="271" ht="14.25" spans="1:24">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row>
    <row r="272" ht="14.25" spans="1:24">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row>
    <row r="273" ht="14.25" spans="1:24">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row>
    <row r="274" ht="14.25" spans="1:24">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row>
    <row r="275" ht="14.25" spans="1:24">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row>
    <row r="276" ht="14.25" spans="1:24">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row>
    <row r="277" ht="14.25" spans="1:24">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row>
    <row r="278" ht="14.25" spans="1:24">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row>
    <row r="279" ht="14.25" spans="1:24">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row>
    <row r="280" ht="14.25" spans="1:24">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row>
    <row r="281" ht="14.25" spans="1:24">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row>
    <row r="282" ht="14.25" spans="1:24">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row>
    <row r="283" ht="14.25" spans="1:24">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row>
    <row r="284" ht="14.25" spans="1:24">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row>
    <row r="285" ht="14.25" spans="1:24">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row>
    <row r="286" ht="14.25" spans="1:24">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row>
    <row r="287" ht="14.25" spans="1:24">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row>
    <row r="288" ht="14.25" spans="1:24">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row>
    <row r="289" ht="14.25" spans="1:24">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row>
    <row r="290" ht="14.25" spans="1:24">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row>
    <row r="291" ht="14.25" spans="1:24">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row>
    <row r="292" ht="14.25" spans="1:24">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row>
    <row r="293" ht="14.25" spans="1:24">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row>
    <row r="294" ht="14.25" spans="1:24">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row>
    <row r="295" ht="14.25" spans="1:24">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row>
    <row r="296" ht="14.25" spans="1:24">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row>
    <row r="297" ht="14.25" spans="1:24">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row>
    <row r="298" ht="14.25" spans="1:24">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row>
    <row r="299" ht="14.25" spans="1:24">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row>
    <row r="300" ht="14.25" spans="1:24">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row>
    <row r="301" ht="14.25" spans="1:24">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row>
    <row r="302" ht="14.25" spans="1:24">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row>
    <row r="303" ht="14.25" spans="1:24">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row>
    <row r="304" ht="14.25" spans="1:24">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row>
    <row r="305" ht="14.25" spans="1:24">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row>
    <row r="306" ht="14.25" spans="1:24">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row>
    <row r="307" ht="14.25" spans="1:24">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row>
    <row r="308" ht="14.25" spans="1:24">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row>
    <row r="309" ht="14.25" spans="1:24">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row>
    <row r="310" ht="14.25" spans="1:24">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row>
    <row r="311" ht="14.25" spans="1:24">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row>
    <row r="312" ht="14.25" spans="1:24">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row>
    <row r="313" ht="14.25" spans="1:24">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row>
    <row r="314" ht="14.25" spans="1:24">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row>
    <row r="315" ht="14.25" spans="1:24">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row>
    <row r="316" ht="14.25" spans="1:24">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row>
    <row r="317" ht="14.25" spans="1:24">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row>
    <row r="318" ht="14.25" spans="1:24">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row>
    <row r="319" ht="14.25" spans="1:24">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row>
    <row r="320" ht="14.25" spans="1:24">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row>
    <row r="321" ht="14.25" spans="1:24">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row>
    <row r="322" ht="14.25" spans="1:24">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row>
    <row r="323" ht="14.25" spans="1:24">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row>
    <row r="324" ht="14.25" spans="1:24">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row>
    <row r="325" ht="14.25" spans="1:24">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row>
    <row r="326" ht="14.25" spans="1:24">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row>
    <row r="327" ht="14.25" spans="1:24">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row>
    <row r="328" ht="14.25" spans="1:24">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row>
    <row r="329" ht="14.25" spans="1:24">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row>
    <row r="330" ht="14.25" spans="1:24">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row>
    <row r="331" ht="14.25" spans="1:24">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row>
    <row r="332" ht="14.25" spans="1:24">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row>
    <row r="333" ht="14.25" spans="1:24">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row>
    <row r="334" ht="14.25" spans="1:24">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row>
    <row r="335" ht="14.25" spans="1:24">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row>
    <row r="336" ht="14.25" spans="1:24">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row>
    <row r="337" ht="14.25" spans="1:24">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row>
    <row r="338" ht="14.25" spans="1:24">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row>
    <row r="339" ht="14.25" spans="1:24">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row>
    <row r="340" ht="14.25" spans="1:24">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row>
    <row r="341" ht="14.25" spans="1:24">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row>
    <row r="342" ht="14.25" spans="1:24">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row>
    <row r="343" ht="14.25" spans="1:24">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row>
    <row r="344" ht="14.25" spans="1:24">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row>
    <row r="345" ht="14.25" spans="1:24">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row>
    <row r="346" ht="14.25" spans="1:24">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row>
    <row r="347" ht="14.25" spans="1:24">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row>
    <row r="348" ht="14.25" spans="1:24">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row>
    <row r="349" ht="14.25" spans="1:24">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row>
    <row r="350" ht="14.25" spans="1:24">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row>
    <row r="351" ht="14.25" spans="1:24">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row>
    <row r="352" ht="14.25" spans="1:24">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row>
    <row r="353" ht="14.25" spans="1:24">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row>
    <row r="354" ht="14.25" spans="1:24">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row>
    <row r="355" ht="14.25" spans="1:24">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row>
    <row r="356" ht="14.25" spans="1:24">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row>
    <row r="357" ht="14.25" spans="1:24">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row>
    <row r="358" ht="14.25" spans="1:24">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row>
    <row r="359" ht="14.25" spans="1:24">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row>
    <row r="360" ht="14.25" spans="1:24">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row>
    <row r="361" ht="14.25" spans="1:24">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row>
    <row r="362" ht="14.25" spans="1:24">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row>
    <row r="363" ht="14.25" spans="1:24">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row>
    <row r="364" ht="14.25" spans="1:24">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row>
    <row r="365" ht="14.25" spans="1:24">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row>
    <row r="366" ht="14.25" spans="1:24">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row>
    <row r="367" ht="14.25" spans="1:24">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row>
    <row r="368" ht="14.25" spans="1:24">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row>
    <row r="369" ht="14.25" spans="1:24">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row>
    <row r="370" ht="14.25" spans="1:24">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row>
    <row r="371" ht="14.25" spans="1:24">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row>
    <row r="372" ht="14.25" spans="1:24">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row>
    <row r="373" ht="14.25" spans="1:24">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row>
    <row r="374" ht="14.25" spans="1:24">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row>
    <row r="375" ht="14.25" spans="1:24">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row>
    <row r="376" ht="14.25" spans="1:24">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row>
    <row r="377" ht="14.25" spans="1:24">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row>
    <row r="378" ht="14.25" spans="1:24">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row>
    <row r="379" ht="14.25" spans="1:24">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row>
    <row r="380" ht="14.25" spans="1:24">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row>
    <row r="381" ht="14.25" spans="1:24">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row>
    <row r="382" ht="14.25" spans="1:24">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row>
    <row r="383" ht="14.25" spans="1:24">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row>
    <row r="384" ht="14.25" spans="1:24">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row>
    <row r="385" ht="14.25" spans="1:24">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row>
    <row r="386" ht="14.25" spans="1:24">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row>
    <row r="387" ht="14.25" spans="1:24">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row>
    <row r="388" ht="14.25" spans="1:24">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row>
    <row r="389" ht="14.25" spans="1:24">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row>
    <row r="390" ht="14.25" spans="1:24">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row>
    <row r="391" ht="14.25" spans="1:24">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row>
    <row r="392" ht="14.25" spans="1:24">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row>
    <row r="393" ht="14.25" spans="1:24">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row>
    <row r="394" ht="14.25" spans="1:24">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row>
    <row r="395" ht="14.25" spans="1:24">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row>
    <row r="396" ht="14.25" spans="1:24">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row>
    <row r="397" ht="14.25" spans="1:24">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row>
    <row r="398" ht="14.25" spans="1:24">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row>
    <row r="399" ht="14.25" spans="1:24">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row>
    <row r="400" ht="14.25" spans="1:24">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row>
    <row r="401" ht="14.25" spans="1:24">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row>
    <row r="402" ht="14.25" spans="1:24">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row>
    <row r="403" ht="14.25" spans="1:24">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row>
    <row r="404" ht="14.25" spans="1:24">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row>
    <row r="405" ht="14.25" spans="1:24">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row>
    <row r="406" ht="14.25" spans="1:24">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row>
    <row r="407" ht="14.25" spans="1:24">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row>
    <row r="408" ht="14.25" spans="1:24">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row>
    <row r="409" ht="14.25" spans="1:24">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row>
    <row r="410" ht="14.25" spans="1:24">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row>
    <row r="411" ht="14.25" spans="1:24">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row>
    <row r="412" ht="14.25" spans="1:24">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row>
    <row r="413" ht="14.25" spans="1:24">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row>
    <row r="414" ht="14.25" spans="1:24">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row>
    <row r="415" ht="14.25" spans="1:24">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row>
    <row r="416" ht="14.25" spans="1:24">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row>
    <row r="417" ht="14.25" spans="1:24">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row>
    <row r="418" ht="14.25" spans="1:24">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row>
    <row r="419" ht="14.25" spans="1:24">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row>
    <row r="420" ht="14.25" spans="1:24">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row>
    <row r="421" ht="14.25" spans="1:24">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row>
    <row r="422" ht="14.25" spans="1:24">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row>
    <row r="423" ht="14.25" spans="1:24">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row>
    <row r="424" ht="14.25" spans="1:24">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row>
    <row r="425" ht="14.25" spans="1:24">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row>
    <row r="426" ht="14.25" spans="1:24">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row>
    <row r="427" ht="14.25" spans="1:24">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row>
    <row r="428" ht="14.25" spans="1:24">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row>
    <row r="429" ht="14.25" spans="1:24">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row>
    <row r="430" ht="14.25" spans="1:24">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row>
    <row r="431" ht="14.25" spans="1:24">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row>
    <row r="432" ht="14.25" spans="1:24">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row>
    <row r="433" ht="14.25" spans="1:24">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row>
    <row r="434" ht="14.25" spans="1:24">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row>
    <row r="435" ht="14.25" spans="1:24">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row>
    <row r="436" ht="14.25" spans="1:24">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row>
    <row r="437" ht="14.25" spans="1:24">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row>
    <row r="438" ht="14.25" spans="1:24">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row>
    <row r="439" ht="14.25" spans="1:24">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row>
    <row r="440" ht="14.25" spans="1:24">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row>
    <row r="441" ht="14.25" spans="1:24">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row>
    <row r="442" ht="14.25" spans="1:24">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row>
    <row r="443" ht="14.25" spans="1:24">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row>
    <row r="444" ht="14.25" spans="1:24">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row>
    <row r="445" ht="14.25" spans="1:24">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row>
    <row r="446" ht="14.25" spans="1:24">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row>
    <row r="447" ht="14.25" spans="1:24">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row>
    <row r="448" ht="14.25" spans="1:24">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row>
    <row r="449" ht="14.25" spans="1:24">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row>
    <row r="450" ht="14.25" spans="1:24">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row>
    <row r="451" ht="14.25" spans="1:24">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row>
    <row r="452" ht="14.25" spans="1:24">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row>
    <row r="453" ht="14.25" spans="1:24">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row>
    <row r="454" ht="14.25" spans="1:24">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row>
    <row r="455" ht="14.25" spans="1:24">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row>
    <row r="456" ht="14.25" spans="1:24">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row>
    <row r="457" ht="14.25" spans="1:24">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row>
    <row r="458" ht="14.25" spans="1:24">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row>
    <row r="459" ht="14.25" spans="1:24">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row>
    <row r="460" ht="14.25" spans="1:24">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row>
    <row r="461" ht="14.25" spans="1:24">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row>
    <row r="462" ht="14.25" spans="1:24">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row>
    <row r="463" ht="14.25" spans="1:24">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row>
    <row r="464" ht="14.25" spans="1:24">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row>
    <row r="465" ht="14.25" spans="1:24">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row>
    <row r="466" ht="14.25" spans="1:24">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row>
    <row r="467" ht="14.25" spans="1:24">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row>
    <row r="468" ht="14.25" spans="1:24">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row>
    <row r="469" ht="14.25" spans="1:24">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row>
    <row r="470" ht="14.25" spans="1:24">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row>
    <row r="471" ht="14.25" spans="1:24">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row>
    <row r="472" ht="14.25" spans="1:24">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row>
    <row r="473" ht="14.25" spans="1:24">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row>
    <row r="474" ht="14.25" spans="1:24">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row>
    <row r="475" ht="14.25" spans="1:24">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row>
    <row r="476" ht="14.25" spans="1:24">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row>
    <row r="477" ht="14.25" spans="1:24">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row>
    <row r="478" ht="14.25" spans="1:24">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row>
    <row r="479" ht="14.25" spans="1:24">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row>
    <row r="480" ht="14.25" spans="1:24">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row>
    <row r="481" ht="14.25" spans="1:24">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row>
    <row r="482" ht="14.25" spans="1:24">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row>
    <row r="483" ht="14.25" spans="1:24">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row>
    <row r="484" ht="14.25" spans="1:24">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row>
    <row r="485" ht="14.25" spans="1:24">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row>
    <row r="486" ht="14.25" spans="1:24">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row>
    <row r="487" ht="14.25" spans="1:24">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row>
    <row r="488" ht="14.25" spans="1:24">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row>
    <row r="489" ht="14.25" spans="1:24">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row>
    <row r="490" ht="14.25" spans="1:24">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row>
    <row r="491" ht="14.25" spans="1:24">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row>
    <row r="492" ht="14.25" spans="1:24">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row>
    <row r="493" ht="14.25" spans="1:24">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row>
    <row r="494" ht="14.25" spans="1:24">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row>
    <row r="495" ht="14.25" spans="1:24">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row>
    <row r="496" ht="14.25" spans="1:24">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row>
    <row r="497" ht="14.25" spans="1:24">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row>
    <row r="498" ht="14.25" spans="1:24">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row>
    <row r="499" ht="14.25" spans="1:24">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row>
    <row r="500" ht="14.25" spans="1:24">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row>
    <row r="501" ht="14.25" spans="1:24">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row>
    <row r="502" ht="14.25" spans="1:24">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row>
    <row r="503" ht="14.25" spans="1:24">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row>
    <row r="504" ht="14.25" spans="1:24">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row>
    <row r="505" ht="14.25" spans="1:24">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row>
    <row r="506" ht="14.25" spans="1:24">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row>
    <row r="507" ht="14.25" spans="1:24">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row>
    <row r="508" ht="14.25" spans="1:24">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row>
    <row r="509" ht="14.25" spans="1:24">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row>
    <row r="510" ht="14.25" spans="1:24">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row>
    <row r="511" ht="14.25" spans="1:24">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row>
    <row r="512" ht="14.25" spans="1:24">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row>
    <row r="513" ht="14.25" spans="1:24">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row>
    <row r="514" ht="14.25" spans="1:24">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row>
    <row r="515" ht="14.25" spans="1:24">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row>
    <row r="516" ht="14.25" spans="1:24">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row>
    <row r="517" ht="14.25" spans="1:24">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row>
    <row r="518" ht="14.25" spans="1:24">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row>
    <row r="519" ht="14.25" spans="1:24">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row>
    <row r="520" ht="14.25" spans="1:24">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row>
    <row r="521" ht="14.25" spans="1:24">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row>
    <row r="522" ht="14.25" spans="1:24">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row>
    <row r="523" ht="14.25" spans="1:24">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row>
    <row r="524" ht="14.25" spans="1:24">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row>
    <row r="525" ht="14.25" spans="1:24">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row>
    <row r="526" ht="14.25" spans="1:24">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row>
    <row r="527" ht="14.25" spans="1:24">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row>
    <row r="528" ht="14.25" spans="1:24">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row>
    <row r="529" ht="14.25" spans="1:24">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row>
    <row r="530" ht="14.25" spans="1:24">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row>
    <row r="531" ht="14.25" spans="1:24">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row>
    <row r="532" ht="14.25" spans="1:24">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row>
    <row r="533" ht="14.25" spans="1:24">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row>
    <row r="534" ht="14.25" spans="1:24">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row>
    <row r="535" ht="14.25" spans="1:24">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row>
    <row r="536" ht="14.25" spans="1:24">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row>
    <row r="537" ht="14.25" spans="1:24">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row>
    <row r="538" ht="14.25" spans="1:24">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row>
    <row r="539" ht="14.25" spans="1:24">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row>
    <row r="540" ht="14.25" spans="1:24">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row>
    <row r="541" ht="14.25" spans="1:24">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row>
    <row r="542" ht="14.25" spans="1:24">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row>
    <row r="543" ht="14.25" spans="1:24">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row>
    <row r="544" ht="14.25" spans="1:24">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row>
    <row r="545" ht="14.25" spans="1:24">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row>
    <row r="546" ht="14.25" spans="1:24">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row>
    <row r="547" ht="14.25" spans="1:24">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row>
    <row r="548" ht="14.25" spans="1:24">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row>
    <row r="549" ht="14.25" spans="1:24">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row>
    <row r="550" ht="14.25" spans="1:24">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row>
    <row r="551" ht="14.25" spans="1:24">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row>
    <row r="552" ht="14.25" spans="1:24">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row>
    <row r="553" ht="14.25" spans="1:24">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row>
    <row r="554" ht="14.25" spans="1:24">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row>
    <row r="555" ht="14.25" spans="1:24">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row>
    <row r="556" ht="14.25" spans="1:24">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row>
    <row r="557" ht="14.25" spans="1:24">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row>
    <row r="558" ht="14.25" spans="1:24">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row>
    <row r="559" ht="14.25" spans="1:24">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row>
    <row r="560" ht="14.25" spans="1:24">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row>
    <row r="561" ht="14.25" spans="1:24">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row>
    <row r="562" ht="14.25" spans="1:24">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row>
    <row r="563" ht="14.25" spans="1:24">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row>
    <row r="564" ht="14.25" spans="1:24">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row>
    <row r="565" ht="14.25" spans="1:24">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row>
    <row r="566" ht="14.25" spans="1:24">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row>
    <row r="567" ht="14.25" spans="1:24">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row>
    <row r="568" ht="14.25" spans="1:24">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row>
    <row r="569" ht="14.25" spans="1:24">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row>
    <row r="570" ht="14.25" spans="1:24">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row>
    <row r="571" ht="14.25" spans="1:24">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row>
    <row r="572" ht="14.25" spans="1:24">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row>
    <row r="573" ht="14.25" spans="1:24">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row>
    <row r="574" ht="14.25" spans="1:24">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row>
    <row r="575" ht="14.25" spans="1:24">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row>
    <row r="576" ht="14.25" spans="1:24">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row>
    <row r="577" ht="14.25" spans="1:24">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row>
    <row r="578" ht="14.25" spans="1:24">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row>
    <row r="579" ht="14.25" spans="1:24">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row>
    <row r="580" ht="14.25" spans="1:24">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row>
    <row r="581" ht="14.25" spans="1:24">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row>
    <row r="582" ht="14.25" spans="1:24">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row>
    <row r="583" ht="14.25" spans="1:24">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row>
    <row r="584" ht="14.25" spans="1:24">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row>
    <row r="585" ht="14.25" spans="1:24">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row>
    <row r="586" ht="14.25" spans="1:24">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row>
    <row r="587" ht="14.25" spans="1:24">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row>
    <row r="588" ht="14.25" spans="1:24">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row>
    <row r="589" ht="14.25" spans="1:24">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row>
    <row r="590" ht="14.25" spans="1:24">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row>
    <row r="591" ht="14.25" spans="1:24">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row>
    <row r="592" ht="14.25" spans="1:24">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row>
    <row r="593" ht="14.25" spans="1:24">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row>
    <row r="594" ht="14.25" spans="1:24">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row>
    <row r="595" ht="14.25" spans="1:24">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row>
    <row r="596" ht="14.25" spans="1:24">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row>
    <row r="597" ht="14.25" spans="1:24">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row>
    <row r="598" ht="14.25" spans="1:24">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row>
    <row r="599" ht="14.25" spans="1:24">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row>
    <row r="600" ht="14.25" spans="1:24">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row>
    <row r="601" ht="14.25" spans="1:24">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row>
    <row r="602" ht="14.25" spans="1:24">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row>
    <row r="603" ht="14.25" spans="1:24">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row>
    <row r="604" ht="14.25" spans="1:24">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row>
    <row r="605" ht="14.25" spans="1:24">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row>
    <row r="606" ht="14.25" spans="1:24">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row>
    <row r="607" ht="14.25" spans="1:24">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row>
    <row r="608" ht="14.25" spans="1:24">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row>
    <row r="609" ht="14.25" spans="1:24">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row>
    <row r="610" ht="14.25" spans="1:24">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row>
    <row r="611" ht="14.25" spans="1:24">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row>
    <row r="612" ht="14.25" spans="1:24">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row>
    <row r="613" ht="14.25" spans="1:24">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row>
    <row r="614" ht="14.25" spans="1:24">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row>
    <row r="615" ht="14.25" spans="1:24">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row>
    <row r="616" ht="14.25" spans="1:24">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row>
    <row r="617" ht="14.25" spans="1:24">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row>
    <row r="618" ht="14.25" spans="1:24">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row>
    <row r="619" ht="14.25" spans="1:24">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row>
    <row r="620" ht="14.25" spans="1:24">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row>
    <row r="621" ht="14.25" spans="1:24">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row>
    <row r="622" ht="14.25" spans="1:24">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row>
    <row r="623" ht="14.25" spans="1:24">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row>
    <row r="624" ht="14.25" spans="1:24">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row>
    <row r="625" ht="14.25" spans="1:24">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row>
    <row r="626" ht="14.25" spans="1:24">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row>
    <row r="627" ht="14.25" spans="1:24">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row>
    <row r="628" ht="14.25" spans="1:24">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row>
    <row r="629" ht="14.25" spans="1:24">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row>
    <row r="630" ht="14.25" spans="1:24">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row>
    <row r="631" ht="14.25" spans="1:24">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row>
    <row r="632" ht="14.25" spans="1:24">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row>
    <row r="633" ht="14.25" spans="1:24">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row>
    <row r="634" ht="14.25" spans="1:24">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row>
    <row r="635" ht="14.25" spans="1:24">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row>
    <row r="636" ht="14.25" spans="1:24">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row>
    <row r="637" ht="14.25" spans="1:24">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row>
    <row r="638" ht="14.25" spans="1:24">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row>
    <row r="639" ht="14.25" spans="1:24">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row>
    <row r="640" ht="14.25" spans="1:24">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row>
    <row r="641" ht="14.25" spans="1:24">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row>
    <row r="642" ht="14.25" spans="1:24">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row>
    <row r="643" ht="14.25" spans="1:24">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row>
    <row r="644" ht="14.25" spans="1:24">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row>
    <row r="645" ht="14.25" spans="1:24">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row>
    <row r="646" ht="14.25" spans="1:24">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row>
    <row r="647" ht="14.25" spans="1:24">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row>
    <row r="648" ht="14.25" spans="1:24">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row>
    <row r="649" ht="14.25" spans="1:24">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row>
    <row r="650" ht="14.25" spans="1:24">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row>
    <row r="651" ht="14.25" spans="1:24">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row>
    <row r="652" ht="14.25" spans="1:24">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row>
    <row r="653" ht="14.25" spans="1:24">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row>
    <row r="654" ht="14.25" spans="1:24">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row>
    <row r="655" ht="14.25" spans="1:24">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row>
    <row r="656" ht="14.25" spans="1:24">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row>
    <row r="657" ht="14.25" spans="1:24">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row>
    <row r="658" ht="14.25" spans="1:24">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row>
    <row r="659" ht="14.25" spans="1:24">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row>
    <row r="660" ht="14.25" spans="1:24">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row>
    <row r="661" ht="14.25" spans="1:24">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row>
    <row r="662" ht="14.25" spans="1:24">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row>
    <row r="663" ht="14.25" spans="1:24">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row>
    <row r="664" ht="14.25" spans="1:24">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row>
    <row r="665" ht="14.25" spans="1:24">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row>
    <row r="666" ht="14.25" spans="1:24">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row>
    <row r="667" ht="14.25" spans="1:24">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row>
    <row r="668" ht="14.25" spans="1:24">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row>
    <row r="669" ht="14.25" spans="1:24">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row>
    <row r="670" ht="14.25" spans="1:24">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row>
    <row r="671" ht="14.25" spans="1:24">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row>
    <row r="672" ht="14.25" spans="1:24">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row>
    <row r="673" ht="14.25" spans="1:24">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row>
    <row r="674" ht="14.25" spans="1:24">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row>
    <row r="675" ht="14.25" spans="1:24">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row>
    <row r="676" ht="14.25" spans="1:24">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row>
    <row r="677" ht="14.25" spans="1:24">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row>
    <row r="678" ht="14.25" spans="1:24">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row>
    <row r="679" ht="14.25" spans="1:24">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row>
    <row r="680" ht="14.25" spans="1:24">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row>
    <row r="681" ht="14.25" spans="1:24">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row>
    <row r="682" ht="14.25" spans="1:24">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row>
    <row r="683" ht="14.25" spans="1:24">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row>
    <row r="684" ht="14.25" spans="1:24">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row>
    <row r="685" ht="14.25" spans="1:24">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row>
    <row r="686" ht="14.25" spans="1:24">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row>
    <row r="687" ht="14.25" spans="1:24">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row>
    <row r="688" ht="14.25" spans="1:24">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row>
    <row r="689" ht="14.25" spans="1:24">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row>
    <row r="690" ht="14.25" spans="1:24">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row>
    <row r="691" ht="14.25" spans="1:24">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row>
    <row r="692" ht="14.25" spans="1:24">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row>
    <row r="693" ht="14.25" spans="1:24">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row>
    <row r="694" ht="14.25" spans="1:24">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row>
    <row r="695" ht="14.25" spans="1:24">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row>
    <row r="696" ht="14.25" spans="1:24">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row>
    <row r="697" ht="14.25" spans="1:24">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row>
    <row r="698" ht="14.25" spans="1:24">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row>
    <row r="699" ht="14.25" spans="1:24">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row>
    <row r="700" ht="14.25" spans="1:24">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row>
    <row r="701" ht="14.25" spans="1:24">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row>
    <row r="702" ht="14.25" spans="1:24">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row>
    <row r="703" ht="14.25" spans="1:24">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row>
    <row r="704" ht="14.25" spans="1:24">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row>
    <row r="705" ht="14.25" spans="1:24">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row>
    <row r="706" ht="14.25" spans="1:24">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row>
    <row r="707" ht="14.25" spans="1:24">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row>
    <row r="708" ht="14.25" spans="1:24">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row>
    <row r="709" ht="14.25" spans="1:24">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row>
    <row r="710" ht="14.25" spans="1:24">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row>
    <row r="711" ht="14.25" spans="1:24">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row>
    <row r="712" ht="14.25" spans="1:24">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row>
    <row r="713" ht="14.25" spans="1:24">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row>
    <row r="714" ht="14.25" spans="1:24">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row>
    <row r="715" ht="14.25" spans="1:24">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row>
    <row r="716" ht="14.25" spans="1:24">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row>
    <row r="717" ht="14.25" spans="1:24">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row>
    <row r="718" ht="14.25" spans="1:24">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row>
    <row r="719" ht="14.25" spans="1:24">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row>
    <row r="720" ht="14.25" spans="1:24">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row>
    <row r="721" ht="14.25" spans="1:24">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row>
    <row r="722" ht="14.25" spans="1:24">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row>
    <row r="723" ht="14.25" spans="1:24">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row>
    <row r="724" ht="14.25" spans="1:24">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row>
    <row r="725" ht="14.25" spans="1:24">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row>
    <row r="726" ht="14.25" spans="1:24">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row>
    <row r="727" ht="14.25" spans="1:24">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row>
    <row r="728" ht="14.25" spans="1:24">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row>
    <row r="729" ht="14.25" spans="1:24">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row>
    <row r="730" ht="14.25" spans="1:24">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row>
    <row r="731" ht="14.25" spans="1:24">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row>
    <row r="732" ht="14.25" spans="1:24">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row>
    <row r="733" ht="14.25" spans="1:24">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row>
    <row r="734" ht="14.25" spans="1:24">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row>
    <row r="735" ht="14.25" spans="1:24">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row>
    <row r="736" ht="14.25" spans="1:24">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row>
    <row r="737" ht="14.25" spans="1:24">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row>
    <row r="738" ht="14.25" spans="1:24">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row>
    <row r="739" ht="14.25" spans="1:24">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row>
    <row r="740" ht="14.25" spans="1:24">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row>
    <row r="741" ht="14.25" spans="1:24">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row>
    <row r="742" ht="14.25" spans="1:24">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row>
    <row r="743" ht="14.25" spans="1:24">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row>
    <row r="744" ht="14.25" spans="1:24">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row>
    <row r="745" ht="14.25" spans="1:24">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row>
    <row r="746" ht="14.25" spans="1:24">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row>
    <row r="747" ht="14.25" spans="1:24">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row>
    <row r="748" ht="14.25" spans="1:24">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row>
    <row r="749" ht="14.25" spans="1:24">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row>
    <row r="750" ht="14.25" spans="1:24">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row>
    <row r="751" ht="14.25" spans="1:24">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row>
    <row r="752" ht="14.25" spans="1:24">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row>
    <row r="753" ht="14.25" spans="1:24">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row>
    <row r="754" ht="14.25" spans="1:24">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row>
    <row r="755" ht="14.25" spans="1:24">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row>
    <row r="756" ht="14.25" spans="1:24">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row>
    <row r="757" ht="14.25" spans="1:24">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row>
    <row r="758" ht="14.25" spans="1:24">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row>
    <row r="759" ht="14.25" spans="1:24">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row>
    <row r="760" ht="14.25" spans="1:24">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row>
    <row r="761" ht="14.25" spans="1:24">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row>
    <row r="762" ht="14.25" spans="1:24">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row>
    <row r="763" ht="14.25" spans="1:24">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row>
    <row r="764" ht="14.25" spans="1:24">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row>
    <row r="765" ht="14.25" spans="1:24">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row>
    <row r="766" ht="14.25" spans="1:24">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row>
    <row r="767" ht="14.25" spans="1:24">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row>
    <row r="768" ht="14.25" spans="1:24">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row>
    <row r="769" ht="14.25" spans="1:24">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row>
    <row r="770" ht="14.25" spans="1:24">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row>
    <row r="771" ht="14.25" spans="1:24">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row>
    <row r="772" ht="14.25" spans="1:24">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row>
    <row r="773" ht="14.25" spans="1:24">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row>
    <row r="774" ht="14.25" spans="1:24">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row>
    <row r="775" ht="14.25" spans="1:24">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row>
    <row r="776" ht="14.25" spans="1:24">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row>
    <row r="777" ht="14.25" spans="1:24">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row>
    <row r="778" ht="14.25" spans="1:24">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row>
    <row r="779" ht="14.25" spans="1:24">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row>
    <row r="780" ht="14.25" spans="1:24">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row>
    <row r="781" ht="14.25" spans="1:24">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row>
    <row r="782" ht="14.25" spans="1:24">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row>
    <row r="783" ht="14.25" spans="1:24">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row>
    <row r="784" ht="14.25" spans="1:24">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row>
    <row r="785" ht="14.25" spans="1:24">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row>
    <row r="786" ht="14.25" spans="1:24">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row>
    <row r="787" ht="14.25" spans="1:24">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row>
    <row r="788" ht="14.25" spans="1:24">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row>
    <row r="789" ht="14.25" spans="1:24">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row>
    <row r="790" ht="14.25" spans="1:24">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row>
    <row r="791" ht="14.25" spans="1:24">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row>
    <row r="792" ht="14.25" spans="1:24">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row>
    <row r="793" ht="14.25" spans="1:24">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row>
    <row r="794" ht="14.25" spans="1:24">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row>
    <row r="795" ht="14.25" spans="1:24">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row>
    <row r="796" ht="14.25" spans="1:24">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row>
    <row r="797" ht="14.25" spans="1:24">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row>
    <row r="798" ht="14.25" spans="1:24">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row>
    <row r="799" ht="14.25" spans="1:24">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row>
    <row r="800" ht="14.25" spans="1:24">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row>
    <row r="801" ht="14.25" spans="1:24">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row>
    <row r="802" ht="14.25" spans="1:24">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row>
    <row r="803" ht="14.25" spans="1:24">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row>
    <row r="804" ht="14.25" spans="1:24">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row>
    <row r="805" ht="14.25" spans="1:24">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row>
    <row r="806" ht="14.25" spans="1:24">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row>
    <row r="807" ht="14.25" spans="1:24">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row>
    <row r="808" ht="14.25" spans="1:24">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row>
    <row r="809" ht="14.25" spans="1:24">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row>
    <row r="810" ht="14.25" spans="1:24">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row>
    <row r="811" ht="14.25" spans="1:24">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row>
    <row r="812" ht="14.25" spans="1:24">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row>
    <row r="813" ht="14.25" spans="1:24">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row>
    <row r="814" ht="14.25" spans="1:24">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row>
    <row r="815" ht="14.25" spans="1:24">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row>
    <row r="816" ht="14.25" spans="1:24">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row>
    <row r="817" ht="14.25" spans="1:24">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row>
    <row r="818" ht="14.25" spans="1:24">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row>
    <row r="819" ht="14.25" spans="1:24">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row>
    <row r="820" ht="14.25" spans="1:24">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row>
    <row r="821" ht="14.25" spans="1:24">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row>
    <row r="822" ht="14.25" spans="1:24">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row>
    <row r="823" ht="14.25" spans="1:24">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row>
    <row r="824" ht="14.25" spans="1:24">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row>
    <row r="825" ht="14.25" spans="1:24">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row>
    <row r="826" ht="14.25" spans="1:24">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row>
    <row r="827" ht="14.25" spans="1:24">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row>
    <row r="828" ht="14.25" spans="1:24">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row>
    <row r="829" ht="14.25" spans="1:24">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row>
    <row r="830" ht="14.25" spans="1:24">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row>
    <row r="831" ht="14.25" spans="1:24">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row>
    <row r="832" ht="14.25" spans="1:24">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row>
    <row r="833" ht="14.25" spans="1:24">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row>
    <row r="834" ht="14.25" spans="1:24">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row>
    <row r="835" ht="14.25" spans="1:24">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row>
    <row r="836" ht="14.25" spans="1:24">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row>
    <row r="837" ht="14.25" spans="1:24">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row>
    <row r="838" ht="14.25" spans="1:24">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row>
    <row r="839" ht="14.25" spans="1:24">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row>
    <row r="840" ht="14.25" spans="1:24">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row>
    <row r="841" ht="14.25" spans="1:24">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row>
    <row r="842" ht="14.25" spans="1:24">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row>
    <row r="843" ht="14.25" spans="1:24">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row>
    <row r="844" ht="14.25" spans="1:24">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row>
    <row r="845" ht="14.25" spans="1:24">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row>
    <row r="846" ht="14.25" spans="1:24">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row>
    <row r="847" ht="14.25" spans="1:24">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row>
    <row r="848" ht="14.25" spans="1:24">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row>
    <row r="849" ht="14.25" spans="1:24">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row>
    <row r="850" ht="14.25" spans="1:24">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row>
    <row r="851" ht="14.25" spans="1:24">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row>
    <row r="852" ht="14.25" spans="1:24">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row>
    <row r="853" ht="14.25" spans="1:24">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row>
    <row r="854" ht="14.25" spans="1:24">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row>
    <row r="855" ht="14.25" spans="1:24">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row>
    <row r="856" ht="14.25" spans="1:24">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row>
    <row r="857" ht="14.25" spans="1:24">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row>
    <row r="858" ht="14.25" spans="1:24">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row>
    <row r="859" ht="14.25" spans="1:24">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row>
    <row r="860" ht="14.25" spans="1:24">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row>
    <row r="861" ht="14.25" spans="1:24">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row>
    <row r="862" ht="14.25" spans="1:24">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row>
    <row r="863" ht="14.25" spans="1:24">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row>
    <row r="864" ht="14.25" spans="1:24">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row>
    <row r="865" ht="14.25" spans="1:24">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row>
    <row r="866" ht="14.25" spans="1:24">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row>
    <row r="867" ht="14.25" spans="1:24">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row>
    <row r="868" ht="14.25" spans="1:24">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row>
    <row r="869" ht="14.25" spans="1:24">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row>
    <row r="870" ht="14.25" spans="1:24">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row>
    <row r="871" ht="14.25" spans="1:24">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row>
    <row r="872" ht="14.25" spans="1:24">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row>
    <row r="873" ht="14.25" spans="1:24">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row>
    <row r="874" ht="14.25" spans="1:24">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row>
    <row r="875" ht="14.25" spans="1:24">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row>
    <row r="876" ht="14.25" spans="1:24">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row>
    <row r="877" ht="14.25" spans="1:24">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row>
    <row r="878" ht="14.25" spans="1:24">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row>
    <row r="879" ht="14.25" spans="1:24">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row>
    <row r="880" ht="14.25" spans="1:24">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row>
    <row r="881" ht="14.25" spans="1:24">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row>
    <row r="882" ht="14.25" spans="1:24">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row>
    <row r="883" ht="14.25" spans="1:24">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row>
    <row r="884" ht="14.25" spans="1:24">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row>
    <row r="885" ht="14.25" spans="1:24">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row>
    <row r="886" ht="14.25" spans="1:24">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row>
    <row r="887" ht="14.25" spans="1:24">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row>
    <row r="888" ht="14.25" spans="1:24">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row>
    <row r="889" ht="14.25" spans="1:24">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row>
    <row r="890" ht="14.25" spans="1:24">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row>
    <row r="891" ht="14.25" spans="1:24">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row>
    <row r="892" ht="14.25" spans="1:24">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row>
    <row r="893" ht="14.25" spans="1:24">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row>
    <row r="894" ht="14.25" spans="1:24">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row>
    <row r="895" ht="14.25" spans="1:24">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row>
    <row r="896" ht="14.25" spans="1:24">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row>
    <row r="897" ht="14.25" spans="1:24">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row>
    <row r="898" ht="14.25" spans="1:24">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row>
    <row r="899" ht="14.25" spans="1:24">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row>
    <row r="900" ht="14.25" spans="1:24">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row>
    <row r="901" ht="14.25" spans="1:24">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row>
    <row r="902" ht="14.25" spans="1:24">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row>
    <row r="903" ht="14.25" spans="1:24">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row>
    <row r="904" ht="14.25" spans="1:24">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row>
    <row r="905" ht="14.25" spans="1:24">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row>
    <row r="906" ht="14.25" spans="1:24">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row>
    <row r="907" ht="14.25" spans="1:24">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row>
    <row r="908" ht="14.25" spans="1:24">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row>
    <row r="909" ht="14.25" spans="1:24">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row>
    <row r="910" ht="14.25" spans="1:24">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row>
    <row r="911" ht="14.25" spans="1:24">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row>
    <row r="912" ht="14.25" spans="1:24">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row>
    <row r="913" ht="14.25" spans="1:24">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row>
    <row r="914" ht="14.25" spans="1:24">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row>
    <row r="915" ht="14.25" spans="1:24">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row>
    <row r="916" ht="14.25" spans="1:24">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row>
    <row r="917" ht="14.25" spans="1:24">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row>
    <row r="918" ht="14.25" spans="1:24">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row>
    <row r="919" ht="14.25" spans="1:24">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row>
    <row r="920" ht="14.25" spans="1:24">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row>
    <row r="921" ht="14.25" spans="1:24">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row>
    <row r="922" ht="14.25" spans="1:24">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row>
    <row r="923" ht="14.25" spans="1:24">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row>
    <row r="924" ht="14.25" spans="1:24">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row>
    <row r="925" ht="14.25" spans="1:24">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row>
    <row r="926" ht="14.25" spans="1:24">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row>
    <row r="927" ht="14.25" spans="1:24">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row>
    <row r="928" ht="14.25" spans="1:24">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row>
    <row r="929" ht="14.25" spans="1:24">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row>
    <row r="930" ht="14.25" spans="1:24">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row>
    <row r="931" ht="14.25" spans="1:24">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row>
    <row r="932" ht="14.25" spans="1:24">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row>
    <row r="933" ht="14.25" spans="1:24">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row>
    <row r="934" ht="14.25" spans="1:24">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row>
    <row r="935" ht="14.25" spans="1:24">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row>
    <row r="936" ht="14.25" spans="1:24">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row>
    <row r="937" ht="14.25" spans="1:24">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row>
    <row r="938" ht="14.25" spans="1:24">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row>
    <row r="939" ht="14.25" spans="1:24">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row>
    <row r="940" ht="14.25" spans="1:24">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row>
    <row r="941" ht="14.25" spans="1:24">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row>
    <row r="942" ht="14.25" spans="1:24">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row>
    <row r="943" ht="14.25" spans="1:24">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row>
    <row r="944" ht="14.25" spans="1:24">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row>
    <row r="945" ht="14.25" spans="1:24">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row>
    <row r="946" ht="14.25" spans="1:24">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row>
    <row r="947" ht="14.25" spans="1:24">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row>
    <row r="948" ht="14.25" spans="1:24">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row>
    <row r="949" ht="14.25" spans="1:24">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row>
    <row r="950" ht="14.25" spans="1:24">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row>
    <row r="951" ht="14.25" spans="1:24">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row>
    <row r="952" ht="14.25" spans="1:24">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row>
    <row r="953" ht="14.25" spans="1:24">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row>
    <row r="954" ht="14.25" spans="1:24">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row>
    <row r="955" ht="14.25" spans="1:24">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row>
    <row r="956" ht="14.25" spans="1:24">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row>
    <row r="957" ht="14.25" spans="1:24">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row>
    <row r="958" ht="14.25" spans="1:24">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row>
    <row r="959" ht="14.25" spans="1:24">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row>
    <row r="960" ht="14.25" spans="1:24">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row>
    <row r="961" ht="14.25" spans="1:24">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row>
    <row r="962" ht="14.25" spans="1:24">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row>
    <row r="963" ht="14.25" spans="1:24">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row>
    <row r="964" ht="14.25" spans="1:24">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row>
    <row r="965" ht="14.25" spans="1:24">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row>
    <row r="966" ht="14.25" spans="1:24">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row>
    <row r="967" ht="14.25" spans="1:24">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row>
    <row r="968" ht="14.25" spans="1:24">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row>
    <row r="969" ht="14.25" spans="1:24">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row>
    <row r="970" ht="14.25" spans="1:24">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row>
    <row r="971" ht="14.25" spans="1:24">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row>
    <row r="972" ht="14.25" spans="1:24">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row>
    <row r="973" ht="14.25" spans="1:24">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row>
    <row r="974" ht="14.25" spans="1:24">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row>
    <row r="975" ht="14.25" spans="1:24">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row>
    <row r="976" ht="14.25" spans="1:24">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row>
    <row r="977" ht="14.25" spans="1:24">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row>
    <row r="978" ht="14.25" spans="1:24">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row>
    <row r="979" ht="14.25" spans="1:24">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row>
    <row r="980" ht="14.25" spans="1:24">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row>
    <row r="981" ht="14.25" spans="1:24">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row>
    <row r="982" ht="14.25" spans="1:24">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row>
    <row r="983" ht="14.25" spans="1:24">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row>
    <row r="984" ht="14.25" spans="1:24">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row>
    <row r="985" ht="14.25" spans="1:24">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row>
    <row r="986" ht="14.25" spans="1:24">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row>
    <row r="987" ht="14.25" spans="1:24">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row>
    <row r="988" ht="14.25" spans="1:24">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row>
    <row r="989" ht="14.25" spans="1:24">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row>
    <row r="990" ht="14.25" spans="1:24">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row>
    <row r="991" ht="14.25" spans="1:24">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row>
    <row r="992" ht="14.25" spans="1:24">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row>
    <row r="993" ht="14.25" spans="1:24">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row>
    <row r="994" ht="14.25" spans="1:24">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row>
    <row r="995" ht="14.25" spans="1:24">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row>
    <row r="996" ht="14.25" spans="1:24">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row>
    <row r="997" ht="14.25" spans="1:24">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row>
    <row r="998" ht="14.25" spans="1:24">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row>
    <row r="999" ht="14.25" spans="1:24">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row>
    <row r="1000" ht="14.25" spans="1:24">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row>
    <row r="1001" ht="14.25" spans="1:24">
      <c r="A1001" s="294"/>
      <c r="B1001" s="294"/>
      <c r="C1001" s="294"/>
      <c r="D1001" s="294"/>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row>
    <row r="1002" ht="14.25" spans="1:24">
      <c r="A1002" s="294"/>
      <c r="B1002" s="294"/>
      <c r="C1002" s="294"/>
      <c r="D1002" s="294"/>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row>
    <row r="1003" ht="14.25" spans="1:24">
      <c r="A1003" s="294"/>
      <c r="B1003" s="294"/>
      <c r="C1003" s="294"/>
      <c r="D1003" s="294"/>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row>
    <row r="1004" ht="14.25" spans="1:24">
      <c r="A1004" s="294"/>
      <c r="B1004" s="294"/>
      <c r="C1004" s="294"/>
      <c r="D1004" s="294"/>
      <c r="E1004" s="294"/>
      <c r="F1004" s="294"/>
      <c r="G1004" s="294"/>
      <c r="H1004" s="294"/>
      <c r="I1004" s="294"/>
      <c r="J1004" s="294"/>
      <c r="K1004" s="294"/>
      <c r="L1004" s="294"/>
      <c r="M1004" s="294"/>
      <c r="N1004" s="294"/>
      <c r="O1004" s="294"/>
      <c r="P1004" s="294"/>
      <c r="Q1004" s="294"/>
      <c r="R1004" s="294"/>
      <c r="S1004" s="294"/>
      <c r="T1004" s="294"/>
      <c r="U1004" s="294"/>
      <c r="V1004" s="294"/>
      <c r="W1004" s="294"/>
      <c r="X1004" s="294"/>
    </row>
    <row r="1005" ht="14.25" spans="1:24">
      <c r="A1005" s="294"/>
      <c r="B1005" s="294"/>
      <c r="C1005" s="294"/>
      <c r="D1005" s="294"/>
      <c r="E1005" s="294"/>
      <c r="F1005" s="294"/>
      <c r="G1005" s="294"/>
      <c r="H1005" s="294"/>
      <c r="I1005" s="294"/>
      <c r="J1005" s="294"/>
      <c r="K1005" s="294"/>
      <c r="L1005" s="294"/>
      <c r="M1005" s="294"/>
      <c r="N1005" s="294"/>
      <c r="O1005" s="294"/>
      <c r="P1005" s="294"/>
      <c r="Q1005" s="294"/>
      <c r="R1005" s="294"/>
      <c r="S1005" s="294"/>
      <c r="T1005" s="294"/>
      <c r="U1005" s="294"/>
      <c r="V1005" s="294"/>
      <c r="W1005" s="294"/>
      <c r="X1005" s="294"/>
    </row>
    <row r="1006" ht="14.25" spans="1:24">
      <c r="A1006" s="294"/>
      <c r="B1006" s="294"/>
      <c r="C1006" s="294"/>
      <c r="D1006" s="294"/>
      <c r="E1006" s="294"/>
      <c r="F1006" s="294"/>
      <c r="G1006" s="294"/>
      <c r="H1006" s="294"/>
      <c r="I1006" s="294"/>
      <c r="J1006" s="294"/>
      <c r="K1006" s="294"/>
      <c r="L1006" s="294"/>
      <c r="M1006" s="294"/>
      <c r="N1006" s="294"/>
      <c r="O1006" s="294"/>
      <c r="P1006" s="294"/>
      <c r="Q1006" s="294"/>
      <c r="R1006" s="294"/>
      <c r="S1006" s="294"/>
      <c r="T1006" s="294"/>
      <c r="U1006" s="294"/>
      <c r="V1006" s="294"/>
      <c r="W1006" s="294"/>
      <c r="X1006" s="294"/>
    </row>
  </sheetData>
  <mergeCells count="94">
    <mergeCell ref="B2:H2"/>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4:H44"/>
    <mergeCell ref="B78:H78"/>
    <mergeCell ref="B103:F103"/>
    <mergeCell ref="B104:F104"/>
    <mergeCell ref="B105:F105"/>
    <mergeCell ref="B106:F106"/>
    <mergeCell ref="B107:F107"/>
    <mergeCell ref="B108:F108"/>
    <mergeCell ref="B109:F109"/>
    <mergeCell ref="B110:F110"/>
    <mergeCell ref="B111:F111"/>
    <mergeCell ref="H119:I119"/>
    <mergeCell ref="H120:I120"/>
    <mergeCell ref="H121:I121"/>
    <mergeCell ref="H122:I122"/>
    <mergeCell ref="H123:I123"/>
    <mergeCell ref="H124:I124"/>
    <mergeCell ref="H125:I125"/>
    <mergeCell ref="H126:I126"/>
    <mergeCell ref="H127:I127"/>
    <mergeCell ref="H128:I128"/>
    <mergeCell ref="H129:I129"/>
    <mergeCell ref="H130:I130"/>
    <mergeCell ref="H131:I131"/>
    <mergeCell ref="H132:I132"/>
    <mergeCell ref="H133:I133"/>
    <mergeCell ref="H134:I134"/>
    <mergeCell ref="H135:I135"/>
    <mergeCell ref="H136:I136"/>
    <mergeCell ref="H137:I137"/>
    <mergeCell ref="H138:I138"/>
    <mergeCell ref="B141:G141"/>
    <mergeCell ref="B168:G168"/>
    <mergeCell ref="B169:G169"/>
    <mergeCell ref="B170:G170"/>
    <mergeCell ref="B171:G171"/>
    <mergeCell ref="B172:G172"/>
    <mergeCell ref="B173:G173"/>
    <mergeCell ref="K173:Q173"/>
    <mergeCell ref="B174:G174"/>
    <mergeCell ref="P174:Q174"/>
    <mergeCell ref="B175:G175"/>
    <mergeCell ref="P175:Q175"/>
    <mergeCell ref="B176:G176"/>
    <mergeCell ref="P176:Q176"/>
    <mergeCell ref="B177:G177"/>
    <mergeCell ref="P177:Q177"/>
    <mergeCell ref="B178:G178"/>
    <mergeCell ref="P178:Q178"/>
    <mergeCell ref="B179:G179"/>
    <mergeCell ref="P179:Q179"/>
    <mergeCell ref="P180:Q180"/>
    <mergeCell ref="P181:Q181"/>
    <mergeCell ref="P182:Q182"/>
    <mergeCell ref="P183:Q183"/>
    <mergeCell ref="P184:Q184"/>
    <mergeCell ref="P185:Q185"/>
    <mergeCell ref="P186:Q186"/>
    <mergeCell ref="P187:Q187"/>
    <mergeCell ref="P188:Q188"/>
    <mergeCell ref="P189:Q189"/>
    <mergeCell ref="P190:Q190"/>
    <mergeCell ref="P191:Q191"/>
    <mergeCell ref="P192:Q192"/>
    <mergeCell ref="P193:Q193"/>
    <mergeCell ref="P194:Q194"/>
    <mergeCell ref="P195:Q195"/>
    <mergeCell ref="K196:O196"/>
    <mergeCell ref="K199:O199"/>
    <mergeCell ref="K200:O200"/>
    <mergeCell ref="K202:O202"/>
    <mergeCell ref="K203:O203"/>
    <mergeCell ref="K205:O205"/>
    <mergeCell ref="K207:O207"/>
    <mergeCell ref="B211:H211"/>
  </mergeCells>
  <conditionalFormatting sqref="C213">
    <cfRule type="notContainsBlanks" dxfId="0" priority="1">
      <formula>LEN(TRIM(C213))&gt;0</formula>
    </cfRule>
  </conditionalFormatting>
  <hyperlinks>
    <hyperlink ref="A1" location="Home!A1" display="Home"/>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workbookViewId="0">
      <selection activeCell="A1" sqref="A1"/>
    </sheetView>
  </sheetViews>
  <sheetFormatPr defaultColWidth="12.6285714285714" defaultRowHeight="15.75" customHeight="1"/>
  <cols>
    <col min="3" max="3" width="66.5047619047619" customWidth="1"/>
    <col min="4" max="4" width="32.8761904761905" customWidth="1"/>
    <col min="5" max="7" width="28.5047619047619" customWidth="1"/>
  </cols>
  <sheetData>
    <row r="1" ht="14.25" spans="1:26">
      <c r="A1" s="138" t="s">
        <v>282</v>
      </c>
      <c r="B1" s="25"/>
      <c r="C1" s="25"/>
      <c r="D1" s="25"/>
      <c r="E1" s="25"/>
      <c r="F1" s="25"/>
      <c r="G1" s="25"/>
      <c r="H1" s="25"/>
      <c r="I1" s="25"/>
      <c r="J1" s="25"/>
      <c r="K1" s="25"/>
      <c r="L1" s="25"/>
      <c r="M1" s="25"/>
      <c r="N1" s="25"/>
      <c r="O1" s="25"/>
      <c r="P1" s="25"/>
      <c r="Q1" s="25"/>
      <c r="R1" s="25"/>
      <c r="S1" s="25"/>
      <c r="T1" s="25"/>
      <c r="U1" s="25"/>
      <c r="V1" s="25"/>
      <c r="W1" s="25"/>
      <c r="X1" s="25"/>
      <c r="Y1" s="25"/>
      <c r="Z1" s="25"/>
    </row>
    <row r="2" ht="13.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13.5" spans="1:26">
      <c r="A3" s="25"/>
      <c r="B3" s="25"/>
      <c r="C3" s="25"/>
      <c r="D3" s="25"/>
      <c r="E3" s="25"/>
      <c r="F3" s="25"/>
      <c r="G3" s="25"/>
      <c r="H3" s="25"/>
      <c r="I3" s="25"/>
      <c r="J3" s="25"/>
      <c r="K3" s="25"/>
      <c r="L3" s="25"/>
      <c r="M3" s="25"/>
      <c r="N3" s="25"/>
      <c r="O3" s="25"/>
      <c r="P3" s="25"/>
      <c r="Q3" s="25"/>
      <c r="R3" s="25"/>
      <c r="S3" s="25"/>
      <c r="T3" s="25"/>
      <c r="U3" s="25"/>
      <c r="V3" s="25"/>
      <c r="W3" s="25"/>
      <c r="X3" s="25"/>
      <c r="Y3" s="25"/>
      <c r="Z3" s="25"/>
    </row>
    <row r="4" ht="32.25" customHeight="1" spans="1:26">
      <c r="A4" s="25"/>
      <c r="B4" s="25"/>
      <c r="C4" s="608" t="s">
        <v>2131</v>
      </c>
      <c r="D4" s="609"/>
      <c r="E4" s="609"/>
      <c r="F4" s="609"/>
      <c r="G4" s="609"/>
      <c r="H4" s="25"/>
      <c r="I4" s="25"/>
      <c r="J4" s="25"/>
      <c r="K4" s="25"/>
      <c r="L4" s="25"/>
      <c r="M4" s="25"/>
      <c r="N4" s="25"/>
      <c r="O4" s="25"/>
      <c r="P4" s="25"/>
      <c r="Q4" s="25"/>
      <c r="R4" s="25"/>
      <c r="S4" s="25"/>
      <c r="T4" s="25"/>
      <c r="U4" s="25"/>
      <c r="V4" s="25"/>
      <c r="W4" s="25"/>
      <c r="X4" s="25"/>
      <c r="Y4" s="25"/>
      <c r="Z4" s="25"/>
    </row>
    <row r="5" ht="33" customHeight="1" spans="1:26">
      <c r="A5" s="25"/>
      <c r="B5" s="25"/>
      <c r="C5" s="610" t="s">
        <v>2132</v>
      </c>
      <c r="D5" s="611"/>
      <c r="E5" s="611"/>
      <c r="F5" s="611"/>
      <c r="G5" s="611"/>
      <c r="H5" s="25"/>
      <c r="I5" s="25"/>
      <c r="J5" s="25"/>
      <c r="K5" s="25"/>
      <c r="L5" s="25"/>
      <c r="M5" s="25"/>
      <c r="N5" s="25"/>
      <c r="O5" s="25"/>
      <c r="P5" s="25"/>
      <c r="Q5" s="25"/>
      <c r="R5" s="25"/>
      <c r="S5" s="25"/>
      <c r="T5" s="25"/>
      <c r="U5" s="25"/>
      <c r="V5" s="25"/>
      <c r="W5" s="25"/>
      <c r="X5" s="25"/>
      <c r="Y5" s="25"/>
      <c r="Z5" s="25"/>
    </row>
    <row r="6" ht="53.25" customHeight="1" spans="1:26">
      <c r="A6" s="25"/>
      <c r="B6" s="25"/>
      <c r="C6" s="612" t="s">
        <v>362</v>
      </c>
      <c r="D6" s="613" t="s">
        <v>2133</v>
      </c>
      <c r="E6" s="613" t="s">
        <v>2134</v>
      </c>
      <c r="F6" s="613" t="s">
        <v>2135</v>
      </c>
      <c r="G6" s="645" t="s">
        <v>2136</v>
      </c>
      <c r="H6" s="25"/>
      <c r="I6" s="25"/>
      <c r="J6" s="25"/>
      <c r="K6" s="25"/>
      <c r="L6" s="25"/>
      <c r="M6" s="25"/>
      <c r="N6" s="25"/>
      <c r="O6" s="25"/>
      <c r="P6" s="25"/>
      <c r="Q6" s="25"/>
      <c r="R6" s="25"/>
      <c r="S6" s="25"/>
      <c r="T6" s="25"/>
      <c r="U6" s="25"/>
      <c r="V6" s="25"/>
      <c r="W6" s="25"/>
      <c r="X6" s="25"/>
      <c r="Y6" s="25"/>
      <c r="Z6" s="25"/>
    </row>
    <row r="7" ht="33" customHeight="1" spans="1:26">
      <c r="A7" s="25"/>
      <c r="B7" s="25"/>
      <c r="C7" s="614" t="s">
        <v>2137</v>
      </c>
      <c r="D7" s="615">
        <v>2562.6</v>
      </c>
      <c r="E7" s="646">
        <v>354.7</v>
      </c>
      <c r="F7" s="615">
        <v>2026.7</v>
      </c>
      <c r="G7" s="647">
        <v>4943.9</v>
      </c>
      <c r="H7" s="25"/>
      <c r="I7" s="25"/>
      <c r="J7" s="25"/>
      <c r="K7" s="25"/>
      <c r="L7" s="25"/>
      <c r="M7" s="25"/>
      <c r="N7" s="25"/>
      <c r="O7" s="25"/>
      <c r="P7" s="25"/>
      <c r="Q7" s="25"/>
      <c r="R7" s="25"/>
      <c r="S7" s="25"/>
      <c r="T7" s="25"/>
      <c r="U7" s="25"/>
      <c r="V7" s="25"/>
      <c r="W7" s="25"/>
      <c r="X7" s="25"/>
      <c r="Y7" s="25"/>
      <c r="Z7" s="25"/>
    </row>
    <row r="8" ht="33" customHeight="1" spans="1:26">
      <c r="A8" s="25"/>
      <c r="B8" s="25"/>
      <c r="C8" s="616" t="s">
        <v>2138</v>
      </c>
      <c r="D8" s="617">
        <v>593.1</v>
      </c>
      <c r="E8" s="617">
        <v>35.7</v>
      </c>
      <c r="F8" s="617">
        <v>16.25</v>
      </c>
      <c r="G8" s="648">
        <v>640.5</v>
      </c>
      <c r="H8" s="25"/>
      <c r="I8" s="25"/>
      <c r="J8" s="25"/>
      <c r="K8" s="25"/>
      <c r="L8" s="25"/>
      <c r="M8" s="25"/>
      <c r="N8" s="25"/>
      <c r="O8" s="25"/>
      <c r="P8" s="25"/>
      <c r="Q8" s="25"/>
      <c r="R8" s="25"/>
      <c r="S8" s="25"/>
      <c r="T8" s="25"/>
      <c r="U8" s="25"/>
      <c r="V8" s="25"/>
      <c r="W8" s="25"/>
      <c r="X8" s="25"/>
      <c r="Y8" s="25"/>
      <c r="Z8" s="25"/>
    </row>
    <row r="9" ht="33" customHeight="1" spans="1:26">
      <c r="A9" s="25"/>
      <c r="B9" s="25"/>
      <c r="C9" s="614" t="s">
        <v>834</v>
      </c>
      <c r="D9" s="618">
        <v>0.231</v>
      </c>
      <c r="E9" s="618">
        <v>0.101</v>
      </c>
      <c r="F9" s="618">
        <v>0.006</v>
      </c>
      <c r="G9" s="649">
        <v>0.13</v>
      </c>
      <c r="H9" s="25"/>
      <c r="I9" s="25"/>
      <c r="J9" s="25"/>
      <c r="K9" s="25"/>
      <c r="L9" s="25"/>
      <c r="M9" s="25"/>
      <c r="N9" s="25"/>
      <c r="O9" s="25"/>
      <c r="P9" s="25"/>
      <c r="Q9" s="25"/>
      <c r="R9" s="25"/>
      <c r="S9" s="25"/>
      <c r="T9" s="25"/>
      <c r="U9" s="25"/>
      <c r="V9" s="25"/>
      <c r="W9" s="25"/>
      <c r="X9" s="25"/>
      <c r="Y9" s="25"/>
      <c r="Z9" s="25"/>
    </row>
    <row r="10" ht="33" customHeight="1" spans="1:26">
      <c r="A10" s="25"/>
      <c r="B10" s="25"/>
      <c r="C10" s="616" t="s">
        <v>2139</v>
      </c>
      <c r="D10" s="617">
        <v>280.3</v>
      </c>
      <c r="E10" s="617">
        <v>-8.7</v>
      </c>
      <c r="F10" s="617">
        <v>-17.7</v>
      </c>
      <c r="G10" s="648">
        <v>253.8</v>
      </c>
      <c r="H10" s="25"/>
      <c r="I10" s="25"/>
      <c r="J10" s="25"/>
      <c r="K10" s="25"/>
      <c r="L10" s="25"/>
      <c r="M10" s="25"/>
      <c r="N10" s="25"/>
      <c r="O10" s="25"/>
      <c r="P10" s="25"/>
      <c r="Q10" s="25"/>
      <c r="R10" s="25"/>
      <c r="S10" s="25"/>
      <c r="T10" s="25"/>
      <c r="U10" s="25"/>
      <c r="V10" s="25"/>
      <c r="W10" s="25"/>
      <c r="X10" s="25"/>
      <c r="Y10" s="25"/>
      <c r="Z10" s="25"/>
    </row>
    <row r="11" ht="33" customHeight="1" spans="1:26">
      <c r="A11" s="25"/>
      <c r="B11" s="25"/>
      <c r="C11" s="619" t="s">
        <v>838</v>
      </c>
      <c r="D11" s="620">
        <v>0.109</v>
      </c>
      <c r="E11" s="620">
        <v>-0.024</v>
      </c>
      <c r="F11" s="620">
        <v>-0.009</v>
      </c>
      <c r="G11" s="650">
        <v>0.051</v>
      </c>
      <c r="H11" s="25"/>
      <c r="I11" s="25"/>
      <c r="J11" s="25"/>
      <c r="K11" s="25"/>
      <c r="L11" s="25"/>
      <c r="M11" s="25"/>
      <c r="N11" s="25"/>
      <c r="O11" s="25"/>
      <c r="P11" s="25"/>
      <c r="Q11" s="25"/>
      <c r="R11" s="25"/>
      <c r="S11" s="25"/>
      <c r="T11" s="25"/>
      <c r="U11" s="25"/>
      <c r="V11" s="25"/>
      <c r="W11" s="25"/>
      <c r="X11" s="25"/>
      <c r="Y11" s="25"/>
      <c r="Z11" s="25"/>
    </row>
    <row r="12" ht="42.75" customHeight="1" spans="1:26">
      <c r="A12" s="25"/>
      <c r="B12" s="25"/>
      <c r="C12" s="608" t="s">
        <v>2140</v>
      </c>
      <c r="D12" s="609"/>
      <c r="E12" s="651"/>
      <c r="F12" s="651"/>
      <c r="G12" s="651"/>
      <c r="H12" s="25"/>
      <c r="I12" s="25"/>
      <c r="J12" s="25"/>
      <c r="K12" s="25"/>
      <c r="L12" s="25"/>
      <c r="M12" s="25"/>
      <c r="N12" s="25"/>
      <c r="O12" s="25"/>
      <c r="P12" s="25"/>
      <c r="Q12" s="25"/>
      <c r="R12" s="25"/>
      <c r="S12" s="25"/>
      <c r="T12" s="25"/>
      <c r="U12" s="25"/>
      <c r="V12" s="25"/>
      <c r="W12" s="25"/>
      <c r="X12" s="25"/>
      <c r="Y12" s="25"/>
      <c r="Z12" s="25"/>
    </row>
    <row r="13" ht="30" customHeight="1" spans="1:26">
      <c r="A13" s="25"/>
      <c r="B13" s="25"/>
      <c r="C13" s="621" t="s">
        <v>362</v>
      </c>
      <c r="D13" s="622" t="s">
        <v>2141</v>
      </c>
      <c r="E13" s="634"/>
      <c r="F13" s="634"/>
      <c r="G13" s="634"/>
      <c r="H13" s="25"/>
      <c r="I13" s="25"/>
      <c r="J13" s="25"/>
      <c r="K13" s="25"/>
      <c r="L13" s="25"/>
      <c r="M13" s="25"/>
      <c r="N13" s="25"/>
      <c r="O13" s="25"/>
      <c r="P13" s="25"/>
      <c r="Q13" s="25"/>
      <c r="R13" s="25"/>
      <c r="S13" s="25"/>
      <c r="T13" s="25"/>
      <c r="U13" s="25"/>
      <c r="V13" s="25"/>
      <c r="W13" s="25"/>
      <c r="X13" s="25"/>
      <c r="Y13" s="25"/>
      <c r="Z13" s="25"/>
    </row>
    <row r="14" ht="31.5" customHeight="1" spans="1:26">
      <c r="A14" s="25"/>
      <c r="B14" s="25"/>
      <c r="C14" s="623" t="s">
        <v>2142</v>
      </c>
      <c r="D14" s="624">
        <v>45</v>
      </c>
      <c r="E14" s="634"/>
      <c r="F14" s="634"/>
      <c r="G14" s="634"/>
      <c r="H14" s="25"/>
      <c r="I14" s="25"/>
      <c r="J14" s="25"/>
      <c r="K14" s="25"/>
      <c r="L14" s="25"/>
      <c r="M14" s="25"/>
      <c r="N14" s="25"/>
      <c r="O14" s="25"/>
      <c r="P14" s="25"/>
      <c r="Q14" s="25"/>
      <c r="R14" s="25"/>
      <c r="S14" s="25"/>
      <c r="T14" s="25"/>
      <c r="U14" s="25"/>
      <c r="V14" s="25"/>
      <c r="W14" s="25"/>
      <c r="X14" s="25"/>
      <c r="Y14" s="25"/>
      <c r="Z14" s="25"/>
    </row>
    <row r="15" ht="31.5" customHeight="1" spans="1:26">
      <c r="A15" s="25"/>
      <c r="B15" s="25"/>
      <c r="C15" s="625" t="s">
        <v>2143</v>
      </c>
      <c r="D15" s="626">
        <v>7945</v>
      </c>
      <c r="E15" s="634"/>
      <c r="F15" s="634"/>
      <c r="G15" s="634"/>
      <c r="H15" s="25"/>
      <c r="I15" s="25"/>
      <c r="J15" s="25"/>
      <c r="K15" s="25"/>
      <c r="L15" s="25"/>
      <c r="M15" s="25"/>
      <c r="N15" s="25"/>
      <c r="O15" s="25"/>
      <c r="P15" s="25"/>
      <c r="Q15" s="25"/>
      <c r="R15" s="25"/>
      <c r="S15" s="25"/>
      <c r="T15" s="25"/>
      <c r="U15" s="25"/>
      <c r="V15" s="25"/>
      <c r="W15" s="25"/>
      <c r="X15" s="25"/>
      <c r="Y15" s="25"/>
      <c r="Z15" s="25"/>
    </row>
    <row r="16" ht="31.5" customHeight="1" spans="1:26">
      <c r="A16" s="25"/>
      <c r="B16" s="25"/>
      <c r="C16" s="623" t="s">
        <v>1610</v>
      </c>
      <c r="D16" s="627">
        <v>0.65</v>
      </c>
      <c r="E16" s="634"/>
      <c r="F16" s="634"/>
      <c r="G16" s="634"/>
      <c r="H16" s="25"/>
      <c r="I16" s="25"/>
      <c r="J16" s="25"/>
      <c r="K16" s="25"/>
      <c r="L16" s="25"/>
      <c r="M16" s="25"/>
      <c r="N16" s="25"/>
      <c r="O16" s="25"/>
      <c r="P16" s="25"/>
      <c r="Q16" s="25"/>
      <c r="R16" s="25"/>
      <c r="S16" s="25"/>
      <c r="T16" s="25"/>
      <c r="U16" s="25"/>
      <c r="V16" s="25"/>
      <c r="W16" s="25"/>
      <c r="X16" s="25"/>
      <c r="Y16" s="25"/>
      <c r="Z16" s="25"/>
    </row>
    <row r="17" ht="31.5" customHeight="1" spans="1:26">
      <c r="A17" s="25"/>
      <c r="B17" s="25"/>
      <c r="C17" s="625" t="s">
        <v>2144</v>
      </c>
      <c r="D17" s="628" t="s">
        <v>2145</v>
      </c>
      <c r="E17" s="634"/>
      <c r="F17" s="634"/>
      <c r="G17" s="634"/>
      <c r="H17" s="25"/>
      <c r="I17" s="25"/>
      <c r="J17" s="25"/>
      <c r="K17" s="25"/>
      <c r="L17" s="25"/>
      <c r="M17" s="25"/>
      <c r="N17" s="25"/>
      <c r="O17" s="25"/>
      <c r="P17" s="25"/>
      <c r="Q17" s="25"/>
      <c r="R17" s="25"/>
      <c r="S17" s="25"/>
      <c r="T17" s="25"/>
      <c r="U17" s="25"/>
      <c r="V17" s="25"/>
      <c r="W17" s="25"/>
      <c r="X17" s="25"/>
      <c r="Y17" s="25"/>
      <c r="Z17" s="25"/>
    </row>
    <row r="18" ht="31.5" customHeight="1" spans="1:26">
      <c r="A18" s="25"/>
      <c r="B18" s="25"/>
      <c r="C18" s="623" t="s">
        <v>2146</v>
      </c>
      <c r="D18" s="624" t="s">
        <v>2147</v>
      </c>
      <c r="E18" s="634"/>
      <c r="F18" s="634"/>
      <c r="G18" s="634"/>
      <c r="H18" s="25"/>
      <c r="I18" s="25"/>
      <c r="J18" s="25"/>
      <c r="K18" s="25"/>
      <c r="L18" s="25"/>
      <c r="M18" s="25"/>
      <c r="N18" s="25"/>
      <c r="O18" s="25"/>
      <c r="P18" s="25"/>
      <c r="Q18" s="25"/>
      <c r="R18" s="25"/>
      <c r="S18" s="25"/>
      <c r="T18" s="25"/>
      <c r="U18" s="25"/>
      <c r="V18" s="25"/>
      <c r="W18" s="25"/>
      <c r="X18" s="25"/>
      <c r="Y18" s="25"/>
      <c r="Z18" s="25"/>
    </row>
    <row r="19" ht="31.5" customHeight="1" spans="1:26">
      <c r="A19" s="25"/>
      <c r="B19" s="25"/>
      <c r="C19" s="625" t="s">
        <v>2148</v>
      </c>
      <c r="D19" s="626">
        <v>142122</v>
      </c>
      <c r="E19" s="634"/>
      <c r="F19" s="634"/>
      <c r="G19" s="634"/>
      <c r="H19" s="25"/>
      <c r="I19" s="25"/>
      <c r="J19" s="25"/>
      <c r="K19" s="25"/>
      <c r="L19" s="25"/>
      <c r="M19" s="25"/>
      <c r="N19" s="25"/>
      <c r="O19" s="25"/>
      <c r="P19" s="25"/>
      <c r="Q19" s="25"/>
      <c r="R19" s="25"/>
      <c r="S19" s="25"/>
      <c r="T19" s="25"/>
      <c r="U19" s="25"/>
      <c r="V19" s="25"/>
      <c r="W19" s="25"/>
      <c r="X19" s="25"/>
      <c r="Y19" s="25"/>
      <c r="Z19" s="25"/>
    </row>
    <row r="20" ht="31.5" customHeight="1" spans="1:26">
      <c r="A20" s="25"/>
      <c r="B20" s="25"/>
      <c r="C20" s="629" t="s">
        <v>2149</v>
      </c>
      <c r="D20" s="630">
        <v>479819</v>
      </c>
      <c r="E20" s="634"/>
      <c r="F20" s="634"/>
      <c r="G20" s="634"/>
      <c r="H20" s="25"/>
      <c r="I20" s="25"/>
      <c r="J20" s="25"/>
      <c r="K20" s="25"/>
      <c r="L20" s="25"/>
      <c r="M20" s="25"/>
      <c r="N20" s="25"/>
      <c r="O20" s="25"/>
      <c r="P20" s="25"/>
      <c r="Q20" s="25"/>
      <c r="R20" s="25"/>
      <c r="S20" s="25"/>
      <c r="T20" s="25"/>
      <c r="U20" s="25"/>
      <c r="V20" s="25"/>
      <c r="W20" s="25"/>
      <c r="X20" s="25"/>
      <c r="Y20" s="25"/>
      <c r="Z20" s="25"/>
    </row>
    <row r="21" ht="27.75" customHeight="1" spans="1:26">
      <c r="A21" s="25"/>
      <c r="B21" s="25"/>
      <c r="C21" s="631" t="s">
        <v>2150</v>
      </c>
      <c r="F21" s="634"/>
      <c r="G21" s="634"/>
      <c r="H21" s="25"/>
      <c r="I21" s="25"/>
      <c r="J21" s="25"/>
      <c r="K21" s="25"/>
      <c r="L21" s="25"/>
      <c r="M21" s="25"/>
      <c r="N21" s="25"/>
      <c r="O21" s="25"/>
      <c r="P21" s="25"/>
      <c r="Q21" s="25"/>
      <c r="R21" s="25"/>
      <c r="S21" s="25"/>
      <c r="T21" s="25"/>
      <c r="U21" s="25"/>
      <c r="V21" s="25"/>
      <c r="W21" s="25"/>
      <c r="X21" s="25"/>
      <c r="Y21" s="25"/>
      <c r="Z21" s="25"/>
    </row>
    <row r="22" ht="21" spans="1:26">
      <c r="A22" s="25"/>
      <c r="B22" s="25"/>
      <c r="C22" s="632" t="s">
        <v>2151</v>
      </c>
      <c r="F22" s="634"/>
      <c r="G22" s="634"/>
      <c r="H22" s="25"/>
      <c r="I22" s="25"/>
      <c r="J22" s="25"/>
      <c r="K22" s="25"/>
      <c r="L22" s="25"/>
      <c r="M22" s="25"/>
      <c r="N22" s="25"/>
      <c r="O22" s="25"/>
      <c r="P22" s="25"/>
      <c r="Q22" s="25"/>
      <c r="R22" s="25"/>
      <c r="S22" s="25"/>
      <c r="T22" s="25"/>
      <c r="U22" s="25"/>
      <c r="V22" s="25"/>
      <c r="W22" s="25"/>
      <c r="X22" s="25"/>
      <c r="Y22" s="25"/>
      <c r="Z22" s="25"/>
    </row>
    <row r="23" ht="21" spans="1:26">
      <c r="A23" s="25"/>
      <c r="B23" s="25"/>
      <c r="C23" s="633" t="s">
        <v>2152</v>
      </c>
      <c r="F23" s="634"/>
      <c r="G23" s="634"/>
      <c r="H23" s="25"/>
      <c r="I23" s="25"/>
      <c r="J23" s="25"/>
      <c r="K23" s="25"/>
      <c r="L23" s="25"/>
      <c r="M23" s="25"/>
      <c r="N23" s="25"/>
      <c r="O23" s="25"/>
      <c r="P23" s="25"/>
      <c r="Q23" s="25"/>
      <c r="R23" s="25"/>
      <c r="S23" s="25"/>
      <c r="T23" s="25"/>
      <c r="U23" s="25"/>
      <c r="V23" s="25"/>
      <c r="W23" s="25"/>
      <c r="X23" s="25"/>
      <c r="Y23" s="25"/>
      <c r="Z23" s="25"/>
    </row>
    <row r="24" ht="21" spans="1:26">
      <c r="A24" s="25"/>
      <c r="B24" s="25"/>
      <c r="C24" s="632" t="s">
        <v>2153</v>
      </c>
      <c r="F24" s="634"/>
      <c r="G24" s="634"/>
      <c r="H24" s="25"/>
      <c r="I24" s="25"/>
      <c r="J24" s="25"/>
      <c r="K24" s="25"/>
      <c r="L24" s="25"/>
      <c r="M24" s="25"/>
      <c r="N24" s="25"/>
      <c r="O24" s="25"/>
      <c r="P24" s="25"/>
      <c r="Q24" s="25"/>
      <c r="R24" s="25"/>
      <c r="S24" s="25"/>
      <c r="T24" s="25"/>
      <c r="U24" s="25"/>
      <c r="V24" s="25"/>
      <c r="W24" s="25"/>
      <c r="X24" s="25"/>
      <c r="Y24" s="25"/>
      <c r="Z24" s="25"/>
    </row>
    <row r="25" ht="21" spans="1:26">
      <c r="A25" s="25"/>
      <c r="B25" s="25"/>
      <c r="C25" s="633" t="s">
        <v>2154</v>
      </c>
      <c r="F25" s="634"/>
      <c r="G25" s="634"/>
      <c r="H25" s="25"/>
      <c r="I25" s="25"/>
      <c r="J25" s="25"/>
      <c r="K25" s="25"/>
      <c r="L25" s="25"/>
      <c r="M25" s="25"/>
      <c r="N25" s="25"/>
      <c r="O25" s="25"/>
      <c r="P25" s="25"/>
      <c r="Q25" s="25"/>
      <c r="R25" s="25"/>
      <c r="S25" s="25"/>
      <c r="T25" s="25"/>
      <c r="U25" s="25"/>
      <c r="V25" s="25"/>
      <c r="W25" s="25"/>
      <c r="X25" s="25"/>
      <c r="Y25" s="25"/>
      <c r="Z25" s="25"/>
    </row>
    <row r="26" ht="21" spans="1:26">
      <c r="A26" s="25"/>
      <c r="B26" s="25"/>
      <c r="C26" s="632" t="s">
        <v>2155</v>
      </c>
      <c r="F26" s="634"/>
      <c r="G26" s="634"/>
      <c r="H26" s="25"/>
      <c r="I26" s="25"/>
      <c r="J26" s="25"/>
      <c r="K26" s="25"/>
      <c r="L26" s="25"/>
      <c r="M26" s="25"/>
      <c r="N26" s="25"/>
      <c r="O26" s="25"/>
      <c r="P26" s="25"/>
      <c r="Q26" s="25"/>
      <c r="R26" s="25"/>
      <c r="S26" s="25"/>
      <c r="T26" s="25"/>
      <c r="U26" s="25"/>
      <c r="V26" s="25"/>
      <c r="W26" s="25"/>
      <c r="X26" s="25"/>
      <c r="Y26" s="25"/>
      <c r="Z26" s="25"/>
    </row>
    <row r="27" ht="21" spans="1:26">
      <c r="A27" s="25"/>
      <c r="B27" s="25"/>
      <c r="C27" s="633"/>
      <c r="D27" s="634"/>
      <c r="E27" s="634"/>
      <c r="F27" s="634"/>
      <c r="G27" s="634"/>
      <c r="H27" s="25"/>
      <c r="I27" s="25"/>
      <c r="J27" s="25"/>
      <c r="K27" s="25"/>
      <c r="L27" s="25"/>
      <c r="M27" s="25"/>
      <c r="N27" s="25"/>
      <c r="O27" s="25"/>
      <c r="P27" s="25"/>
      <c r="Q27" s="25"/>
      <c r="R27" s="25"/>
      <c r="S27" s="25"/>
      <c r="T27" s="25"/>
      <c r="U27" s="25"/>
      <c r="V27" s="25"/>
      <c r="W27" s="25"/>
      <c r="X27" s="25"/>
      <c r="Y27" s="25"/>
      <c r="Z27" s="25"/>
    </row>
    <row r="28" ht="30" customHeight="1" spans="1:26">
      <c r="A28" s="25"/>
      <c r="B28" s="25"/>
      <c r="C28" s="635" t="s">
        <v>2156</v>
      </c>
      <c r="D28" s="366"/>
      <c r="E28" s="366"/>
      <c r="F28" s="366"/>
      <c r="G28" s="366"/>
      <c r="H28" s="25"/>
      <c r="I28" s="25"/>
      <c r="J28" s="25"/>
      <c r="K28" s="25"/>
      <c r="L28" s="25"/>
      <c r="M28" s="25"/>
      <c r="N28" s="25"/>
      <c r="O28" s="25"/>
      <c r="P28" s="25"/>
      <c r="Q28" s="25"/>
      <c r="R28" s="25"/>
      <c r="S28" s="25"/>
      <c r="T28" s="25"/>
      <c r="U28" s="25"/>
      <c r="V28" s="25"/>
      <c r="W28" s="25"/>
      <c r="X28" s="25"/>
      <c r="Y28" s="25"/>
      <c r="Z28" s="25"/>
    </row>
    <row r="29" ht="30" customHeight="1" spans="1:26">
      <c r="A29" s="25"/>
      <c r="B29" s="25"/>
      <c r="C29" s="636" t="s">
        <v>362</v>
      </c>
      <c r="D29" s="637" t="s">
        <v>2157</v>
      </c>
      <c r="E29" s="637" t="s">
        <v>2158</v>
      </c>
      <c r="F29" s="637" t="s">
        <v>2159</v>
      </c>
      <c r="G29" s="652" t="s">
        <v>2160</v>
      </c>
      <c r="H29" s="25"/>
      <c r="I29" s="25"/>
      <c r="J29" s="25"/>
      <c r="K29" s="25"/>
      <c r="L29" s="25"/>
      <c r="M29" s="25"/>
      <c r="N29" s="25"/>
      <c r="O29" s="25"/>
      <c r="P29" s="25"/>
      <c r="Q29" s="25"/>
      <c r="R29" s="25"/>
      <c r="S29" s="25"/>
      <c r="T29" s="25"/>
      <c r="U29" s="25"/>
      <c r="V29" s="25"/>
      <c r="W29" s="25"/>
      <c r="X29" s="25"/>
      <c r="Y29" s="25"/>
      <c r="Z29" s="25"/>
    </row>
    <row r="30" ht="30" customHeight="1" spans="1:26">
      <c r="A30" s="25"/>
      <c r="B30" s="25"/>
      <c r="C30" s="638" t="s">
        <v>2137</v>
      </c>
      <c r="D30" s="639">
        <v>4943.9</v>
      </c>
      <c r="E30" s="639">
        <v>4302.2</v>
      </c>
      <c r="F30" s="639">
        <v>4302.2</v>
      </c>
      <c r="G30" s="653" t="s">
        <v>1385</v>
      </c>
      <c r="H30" s="25"/>
      <c r="I30" s="25"/>
      <c r="J30" s="25"/>
      <c r="K30" s="25"/>
      <c r="L30" s="25"/>
      <c r="M30" s="25"/>
      <c r="N30" s="25"/>
      <c r="O30" s="25"/>
      <c r="P30" s="25"/>
      <c r="Q30" s="25"/>
      <c r="R30" s="25"/>
      <c r="S30" s="25"/>
      <c r="T30" s="25"/>
      <c r="U30" s="25"/>
      <c r="V30" s="25"/>
      <c r="W30" s="25"/>
      <c r="X30" s="25"/>
      <c r="Y30" s="25"/>
      <c r="Z30" s="25"/>
    </row>
    <row r="31" ht="30" customHeight="1" spans="1:26">
      <c r="A31" s="25"/>
      <c r="B31" s="25"/>
      <c r="C31" s="640" t="s">
        <v>2138</v>
      </c>
      <c r="D31" s="641">
        <v>640.5</v>
      </c>
      <c r="E31" s="641">
        <v>488.2</v>
      </c>
      <c r="F31" s="641">
        <v>488.2</v>
      </c>
      <c r="G31" s="654" t="s">
        <v>1385</v>
      </c>
      <c r="H31" s="25"/>
      <c r="I31" s="25"/>
      <c r="J31" s="25"/>
      <c r="K31" s="25"/>
      <c r="L31" s="25"/>
      <c r="M31" s="25"/>
      <c r="N31" s="25"/>
      <c r="O31" s="25"/>
      <c r="P31" s="25"/>
      <c r="Q31" s="25"/>
      <c r="R31" s="25"/>
      <c r="S31" s="25"/>
      <c r="T31" s="25"/>
      <c r="U31" s="25"/>
      <c r="V31" s="25"/>
      <c r="W31" s="25"/>
      <c r="X31" s="25"/>
      <c r="Y31" s="25"/>
      <c r="Z31" s="25"/>
    </row>
    <row r="32" ht="30" customHeight="1" spans="1:26">
      <c r="A32" s="25"/>
      <c r="B32" s="25"/>
      <c r="C32" s="638" t="s">
        <v>834</v>
      </c>
      <c r="D32" s="642">
        <v>0.13</v>
      </c>
      <c r="E32" s="642">
        <v>0.113</v>
      </c>
      <c r="F32" s="642">
        <v>0.113</v>
      </c>
      <c r="G32" s="653" t="s">
        <v>1385</v>
      </c>
      <c r="H32" s="25"/>
      <c r="I32" s="25"/>
      <c r="J32" s="25"/>
      <c r="K32" s="25"/>
      <c r="L32" s="25"/>
      <c r="M32" s="25"/>
      <c r="N32" s="25"/>
      <c r="O32" s="25"/>
      <c r="P32" s="25"/>
      <c r="Q32" s="25"/>
      <c r="R32" s="25"/>
      <c r="S32" s="25"/>
      <c r="T32" s="25"/>
      <c r="U32" s="25"/>
      <c r="V32" s="25"/>
      <c r="W32" s="25"/>
      <c r="X32" s="25"/>
      <c r="Y32" s="25"/>
      <c r="Z32" s="25"/>
    </row>
    <row r="33" ht="30" customHeight="1" spans="1:26">
      <c r="A33" s="25"/>
      <c r="B33" s="25"/>
      <c r="C33" s="640" t="s">
        <v>2139</v>
      </c>
      <c r="D33" s="641">
        <v>253.8</v>
      </c>
      <c r="E33" s="641">
        <v>144.5</v>
      </c>
      <c r="F33" s="641">
        <v>144.5</v>
      </c>
      <c r="G33" s="654" t="s">
        <v>1385</v>
      </c>
      <c r="H33" s="25"/>
      <c r="I33" s="25"/>
      <c r="J33" s="25"/>
      <c r="K33" s="25"/>
      <c r="L33" s="25"/>
      <c r="M33" s="25"/>
      <c r="N33" s="25"/>
      <c r="O33" s="25"/>
      <c r="P33" s="25"/>
      <c r="Q33" s="25"/>
      <c r="R33" s="25"/>
      <c r="S33" s="25"/>
      <c r="T33" s="25"/>
      <c r="U33" s="25"/>
      <c r="V33" s="25"/>
      <c r="W33" s="25"/>
      <c r="X33" s="25"/>
      <c r="Y33" s="25"/>
      <c r="Z33" s="25"/>
    </row>
    <row r="34" ht="30" customHeight="1" spans="1:26">
      <c r="A34" s="25"/>
      <c r="B34" s="25"/>
      <c r="C34" s="643" t="s">
        <v>838</v>
      </c>
      <c r="D34" s="644">
        <v>0.051</v>
      </c>
      <c r="E34" s="644">
        <v>0.034</v>
      </c>
      <c r="F34" s="644">
        <v>0.034</v>
      </c>
      <c r="G34" s="655" t="s">
        <v>1385</v>
      </c>
      <c r="H34" s="25"/>
      <c r="I34" s="25"/>
      <c r="J34" s="25"/>
      <c r="K34" s="25"/>
      <c r="L34" s="25"/>
      <c r="M34" s="25"/>
      <c r="N34" s="25"/>
      <c r="O34" s="25"/>
      <c r="P34" s="25"/>
      <c r="Q34" s="25"/>
      <c r="R34" s="25"/>
      <c r="S34" s="25"/>
      <c r="T34" s="25"/>
      <c r="U34" s="25"/>
      <c r="V34" s="25"/>
      <c r="W34" s="25"/>
      <c r="X34" s="25"/>
      <c r="Y34" s="25"/>
      <c r="Z34" s="25"/>
    </row>
    <row r="35" ht="21" spans="1:26">
      <c r="A35" s="25"/>
      <c r="B35" s="25"/>
      <c r="C35" s="634"/>
      <c r="D35" s="634"/>
      <c r="E35" s="634"/>
      <c r="F35" s="634"/>
      <c r="G35" s="634"/>
      <c r="H35" s="25"/>
      <c r="I35" s="25"/>
      <c r="J35" s="25"/>
      <c r="K35" s="25"/>
      <c r="L35" s="25"/>
      <c r="M35" s="25"/>
      <c r="N35" s="25"/>
      <c r="O35" s="25"/>
      <c r="P35" s="25"/>
      <c r="Q35" s="25"/>
      <c r="R35" s="25"/>
      <c r="S35" s="25"/>
      <c r="T35" s="25"/>
      <c r="U35" s="25"/>
      <c r="V35" s="25"/>
      <c r="W35" s="25"/>
      <c r="X35" s="25"/>
      <c r="Y35" s="25"/>
      <c r="Z35" s="25"/>
    </row>
    <row r="36" ht="13.5" spans="1:2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3.5"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3.5"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3.5"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3.5" spans="1:26">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3.5" spans="1:26">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3.5" spans="1:26">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3.5"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3.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3.5" spans="1:26">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sheetData>
  <mergeCells count="10">
    <mergeCell ref="C4:G4"/>
    <mergeCell ref="C5:G5"/>
    <mergeCell ref="C12:D12"/>
    <mergeCell ref="C21:E21"/>
    <mergeCell ref="C22:E22"/>
    <mergeCell ref="C23:E23"/>
    <mergeCell ref="C24:E24"/>
    <mergeCell ref="C25:E25"/>
    <mergeCell ref="C26:E26"/>
    <mergeCell ref="C28:G28"/>
  </mergeCells>
  <hyperlinks>
    <hyperlink ref="A1" location="Home!A1" display="Home"/>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1003"/>
  <sheetViews>
    <sheetView workbookViewId="0">
      <selection activeCell="A1" sqref="A1"/>
    </sheetView>
  </sheetViews>
  <sheetFormatPr defaultColWidth="12.6285714285714" defaultRowHeight="15.75" customHeight="1"/>
  <cols>
    <col min="2" max="2" width="48.8761904761905" customWidth="1"/>
    <col min="3" max="7" width="23" customWidth="1"/>
  </cols>
  <sheetData>
    <row r="1" ht="14.25" spans="1:25">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row>
    <row r="2" ht="14.25" spans="1:25">
      <c r="A2" s="294"/>
      <c r="B2" s="294"/>
      <c r="C2" s="294"/>
      <c r="D2" s="294"/>
      <c r="E2" s="294"/>
      <c r="F2" s="294"/>
      <c r="G2" s="294"/>
      <c r="H2" s="294"/>
      <c r="I2" s="294"/>
      <c r="J2" s="294"/>
      <c r="K2" s="294"/>
      <c r="L2" s="294"/>
      <c r="M2" s="294"/>
      <c r="N2" s="294"/>
      <c r="O2" s="294"/>
      <c r="P2" s="294"/>
      <c r="Q2" s="294"/>
      <c r="R2" s="294"/>
      <c r="S2" s="294"/>
      <c r="T2" s="294"/>
      <c r="U2" s="294"/>
      <c r="V2" s="294"/>
      <c r="W2" s="294"/>
      <c r="X2" s="294"/>
      <c r="Y2" s="294"/>
    </row>
    <row r="3" ht="35.25" customHeight="1" spans="1:25">
      <c r="A3" s="294"/>
      <c r="B3" s="557" t="s">
        <v>2161</v>
      </c>
      <c r="C3" s="41"/>
      <c r="D3" s="41"/>
      <c r="E3" s="41"/>
      <c r="F3" s="41"/>
      <c r="G3" s="61"/>
      <c r="H3" s="294"/>
      <c r="I3" s="294"/>
      <c r="J3" s="294"/>
      <c r="K3" s="294"/>
      <c r="L3" s="294"/>
      <c r="M3" s="294"/>
      <c r="N3" s="294"/>
      <c r="O3" s="294"/>
      <c r="P3" s="294"/>
      <c r="Q3" s="294"/>
      <c r="R3" s="294"/>
      <c r="S3" s="294"/>
      <c r="T3" s="294"/>
      <c r="U3" s="294"/>
      <c r="V3" s="294"/>
      <c r="W3" s="294"/>
      <c r="X3" s="294"/>
      <c r="Y3" s="294"/>
    </row>
    <row r="4" ht="29.25" customHeight="1" spans="1:25">
      <c r="A4" s="294"/>
      <c r="B4" s="558" t="s">
        <v>2162</v>
      </c>
      <c r="C4" s="559" t="s">
        <v>2163</v>
      </c>
      <c r="D4" s="559" t="s">
        <v>2164</v>
      </c>
      <c r="E4" s="559" t="s">
        <v>2165</v>
      </c>
      <c r="F4" s="559" t="s">
        <v>2166</v>
      </c>
      <c r="G4" s="559" t="s">
        <v>2167</v>
      </c>
      <c r="H4" s="294"/>
      <c r="I4" s="294"/>
      <c r="J4" s="294"/>
      <c r="K4" s="294"/>
      <c r="L4" s="294"/>
      <c r="M4" s="294"/>
      <c r="N4" s="294"/>
      <c r="O4" s="294"/>
      <c r="P4" s="294"/>
      <c r="Q4" s="294"/>
      <c r="R4" s="294"/>
      <c r="S4" s="294"/>
      <c r="T4" s="294"/>
      <c r="U4" s="294"/>
      <c r="V4" s="294"/>
      <c r="W4" s="294"/>
      <c r="X4" s="294"/>
      <c r="Y4" s="294"/>
    </row>
    <row r="5" ht="20.25" spans="1:25">
      <c r="A5" s="294"/>
      <c r="B5" s="560" t="s">
        <v>2168</v>
      </c>
      <c r="C5" s="561">
        <v>274</v>
      </c>
      <c r="D5" s="561">
        <v>273</v>
      </c>
      <c r="E5" s="561">
        <v>135</v>
      </c>
      <c r="F5" s="561">
        <v>710</v>
      </c>
      <c r="G5" s="590">
        <v>664</v>
      </c>
      <c r="H5" s="294"/>
      <c r="I5" s="294"/>
      <c r="J5" s="294"/>
      <c r="K5" s="294"/>
      <c r="L5" s="294"/>
      <c r="M5" s="294"/>
      <c r="N5" s="294"/>
      <c r="O5" s="294"/>
      <c r="P5" s="294"/>
      <c r="Q5" s="294"/>
      <c r="R5" s="294"/>
      <c r="S5" s="294"/>
      <c r="T5" s="294"/>
      <c r="U5" s="294"/>
      <c r="V5" s="294"/>
      <c r="W5" s="294"/>
      <c r="X5" s="294"/>
      <c r="Y5" s="294"/>
    </row>
    <row r="6" ht="20.25" spans="1:25">
      <c r="A6" s="294"/>
      <c r="B6" s="500" t="s">
        <v>2169</v>
      </c>
      <c r="C6" s="562">
        <v>2016</v>
      </c>
      <c r="D6" s="562">
        <v>2179</v>
      </c>
      <c r="E6" s="562">
        <v>1348</v>
      </c>
      <c r="F6" s="562">
        <v>6497</v>
      </c>
      <c r="G6" s="562">
        <v>5947</v>
      </c>
      <c r="H6" s="294"/>
      <c r="I6" s="294"/>
      <c r="J6" s="294"/>
      <c r="K6" s="294"/>
      <c r="L6" s="294"/>
      <c r="M6" s="294"/>
      <c r="N6" s="294"/>
      <c r="O6" s="294"/>
      <c r="P6" s="294"/>
      <c r="Q6" s="294"/>
      <c r="R6" s="294"/>
      <c r="S6" s="294"/>
      <c r="T6" s="294"/>
      <c r="U6" s="294"/>
      <c r="V6" s="294"/>
      <c r="W6" s="294"/>
      <c r="X6" s="294"/>
      <c r="Y6" s="294"/>
    </row>
    <row r="7" ht="20.25" spans="1:25">
      <c r="A7" s="294"/>
      <c r="B7" s="563" t="s">
        <v>2170</v>
      </c>
      <c r="C7" s="564">
        <v>712</v>
      </c>
      <c r="D7" s="564">
        <v>732</v>
      </c>
      <c r="E7" s="564">
        <v>506</v>
      </c>
      <c r="F7" s="591">
        <v>2348</v>
      </c>
      <c r="G7" s="591">
        <v>1965</v>
      </c>
      <c r="H7" s="294"/>
      <c r="I7" s="294"/>
      <c r="J7" s="294"/>
      <c r="K7" s="294"/>
      <c r="L7" s="294"/>
      <c r="M7" s="294"/>
      <c r="N7" s="294"/>
      <c r="O7" s="294"/>
      <c r="P7" s="294"/>
      <c r="Q7" s="294"/>
      <c r="R7" s="294"/>
      <c r="S7" s="294"/>
      <c r="T7" s="294"/>
      <c r="U7" s="294"/>
      <c r="V7" s="294"/>
      <c r="W7" s="294"/>
      <c r="X7" s="294"/>
      <c r="Y7" s="294"/>
    </row>
    <row r="8" ht="20.25" spans="1:25">
      <c r="A8" s="294"/>
      <c r="B8" s="500" t="s">
        <v>2171</v>
      </c>
      <c r="C8" s="501">
        <v>0.353</v>
      </c>
      <c r="D8" s="501">
        <v>0.336</v>
      </c>
      <c r="E8" s="501">
        <v>0.375</v>
      </c>
      <c r="F8" s="501">
        <v>0.361</v>
      </c>
      <c r="G8" s="501">
        <v>0.33</v>
      </c>
      <c r="H8" s="294"/>
      <c r="I8" s="294"/>
      <c r="J8" s="294"/>
      <c r="K8" s="294"/>
      <c r="L8" s="294"/>
      <c r="M8" s="294"/>
      <c r="N8" s="294"/>
      <c r="O8" s="294"/>
      <c r="P8" s="294"/>
      <c r="Q8" s="294"/>
      <c r="R8" s="294"/>
      <c r="S8" s="294"/>
      <c r="T8" s="294"/>
      <c r="U8" s="294"/>
      <c r="V8" s="294"/>
      <c r="W8" s="294"/>
      <c r="X8" s="294"/>
      <c r="Y8" s="294"/>
    </row>
    <row r="9" ht="20.25" spans="1:25">
      <c r="A9" s="294"/>
      <c r="B9" s="563" t="s">
        <v>2172</v>
      </c>
      <c r="C9" s="564">
        <v>196</v>
      </c>
      <c r="D9" s="564">
        <v>182</v>
      </c>
      <c r="E9" s="564">
        <v>163</v>
      </c>
      <c r="F9" s="564">
        <v>703</v>
      </c>
      <c r="G9" s="564">
        <v>609</v>
      </c>
      <c r="H9" s="294"/>
      <c r="I9" s="294"/>
      <c r="J9" s="294"/>
      <c r="K9" s="294"/>
      <c r="L9" s="294"/>
      <c r="M9" s="294"/>
      <c r="N9" s="294"/>
      <c r="O9" s="294"/>
      <c r="P9" s="294"/>
      <c r="Q9" s="294"/>
      <c r="R9" s="294"/>
      <c r="S9" s="294"/>
      <c r="T9" s="294"/>
      <c r="U9" s="294"/>
      <c r="V9" s="294"/>
      <c r="W9" s="294"/>
      <c r="X9" s="294"/>
      <c r="Y9" s="294"/>
    </row>
    <row r="10" ht="20.25" spans="1:25">
      <c r="A10" s="294"/>
      <c r="B10" s="565" t="s">
        <v>0</v>
      </c>
      <c r="C10" s="502">
        <v>146</v>
      </c>
      <c r="D10" s="502">
        <v>146</v>
      </c>
      <c r="E10" s="502">
        <v>146</v>
      </c>
      <c r="F10" s="502">
        <v>617</v>
      </c>
      <c r="G10" s="502">
        <v>524</v>
      </c>
      <c r="H10" s="294"/>
      <c r="I10" s="294"/>
      <c r="J10" s="294"/>
      <c r="K10" s="294"/>
      <c r="L10" s="294"/>
      <c r="M10" s="294"/>
      <c r="N10" s="294"/>
      <c r="O10" s="294"/>
      <c r="P10" s="294"/>
      <c r="Q10" s="294"/>
      <c r="R10" s="294"/>
      <c r="S10" s="294"/>
      <c r="T10" s="294"/>
      <c r="U10" s="294"/>
      <c r="V10" s="294"/>
      <c r="W10" s="294"/>
      <c r="X10" s="294"/>
      <c r="Y10" s="294"/>
    </row>
    <row r="11" ht="20.25" spans="1:25">
      <c r="A11" s="294"/>
      <c r="B11" s="563" t="s">
        <v>865</v>
      </c>
      <c r="C11" s="564">
        <v>370</v>
      </c>
      <c r="D11" s="564">
        <v>357</v>
      </c>
      <c r="E11" s="564">
        <v>199</v>
      </c>
      <c r="F11" s="591">
        <v>1029</v>
      </c>
      <c r="G11" s="564">
        <v>832</v>
      </c>
      <c r="H11" s="294"/>
      <c r="I11" s="294"/>
      <c r="J11" s="294"/>
      <c r="K11" s="294"/>
      <c r="L11" s="294"/>
      <c r="M11" s="294"/>
      <c r="N11" s="294"/>
      <c r="O11" s="294"/>
      <c r="P11" s="294"/>
      <c r="Q11" s="294"/>
      <c r="R11" s="294"/>
      <c r="S11" s="294"/>
      <c r="T11" s="294"/>
      <c r="U11" s="294"/>
      <c r="V11" s="294"/>
      <c r="W11" s="294"/>
      <c r="X11" s="294"/>
      <c r="Y11" s="294"/>
    </row>
    <row r="12" ht="20.25" spans="1:25">
      <c r="A12" s="294"/>
      <c r="B12" s="500" t="s">
        <v>834</v>
      </c>
      <c r="C12" s="501">
        <v>0.184</v>
      </c>
      <c r="D12" s="501">
        <v>0.164</v>
      </c>
      <c r="E12" s="501">
        <v>0.148</v>
      </c>
      <c r="F12" s="501">
        <v>0.158</v>
      </c>
      <c r="G12" s="501">
        <v>0.14</v>
      </c>
      <c r="H12" s="294"/>
      <c r="I12" s="294"/>
      <c r="J12" s="294"/>
      <c r="K12" s="294"/>
      <c r="L12" s="294"/>
      <c r="M12" s="294"/>
      <c r="N12" s="294"/>
      <c r="O12" s="294"/>
      <c r="P12" s="294"/>
      <c r="Q12" s="294"/>
      <c r="R12" s="294"/>
      <c r="S12" s="294"/>
      <c r="T12" s="294"/>
      <c r="U12" s="294"/>
      <c r="V12" s="294"/>
      <c r="W12" s="294"/>
      <c r="X12" s="294"/>
      <c r="Y12" s="294"/>
    </row>
    <row r="13" ht="20.25" spans="1:25">
      <c r="A13" s="294"/>
      <c r="B13" s="563" t="s">
        <v>2173</v>
      </c>
      <c r="C13" s="564">
        <v>46</v>
      </c>
      <c r="D13" s="564">
        <v>44</v>
      </c>
      <c r="E13" s="564">
        <v>55</v>
      </c>
      <c r="F13" s="564">
        <v>190</v>
      </c>
      <c r="G13" s="564">
        <v>260</v>
      </c>
      <c r="H13" s="294"/>
      <c r="I13" s="294"/>
      <c r="J13" s="294"/>
      <c r="K13" s="294"/>
      <c r="L13" s="294"/>
      <c r="M13" s="294"/>
      <c r="N13" s="294"/>
      <c r="O13" s="294"/>
      <c r="P13" s="294"/>
      <c r="Q13" s="294"/>
      <c r="R13" s="294"/>
      <c r="S13" s="294"/>
      <c r="T13" s="294"/>
      <c r="U13" s="294"/>
      <c r="V13" s="294"/>
      <c r="W13" s="294"/>
      <c r="X13" s="294"/>
      <c r="Y13" s="294"/>
    </row>
    <row r="14" ht="20.25" spans="1:25">
      <c r="A14" s="294"/>
      <c r="B14" s="500" t="s">
        <v>2174</v>
      </c>
      <c r="C14" s="502">
        <v>22</v>
      </c>
      <c r="D14" s="502">
        <v>33</v>
      </c>
      <c r="E14" s="502">
        <v>51</v>
      </c>
      <c r="F14" s="502">
        <v>126</v>
      </c>
      <c r="G14" s="502">
        <v>401</v>
      </c>
      <c r="H14" s="294"/>
      <c r="I14" s="294"/>
      <c r="J14" s="294"/>
      <c r="K14" s="294"/>
      <c r="L14" s="294"/>
      <c r="M14" s="294"/>
      <c r="N14" s="294"/>
      <c r="O14" s="294"/>
      <c r="P14" s="294"/>
      <c r="Q14" s="294"/>
      <c r="R14" s="294"/>
      <c r="S14" s="294"/>
      <c r="T14" s="294"/>
      <c r="U14" s="294"/>
      <c r="V14" s="294"/>
      <c r="W14" s="294"/>
      <c r="X14" s="294"/>
      <c r="Y14" s="294"/>
    </row>
    <row r="15" ht="20.25" spans="1:25">
      <c r="A15" s="294"/>
      <c r="B15" s="563" t="s">
        <v>2175</v>
      </c>
      <c r="C15" s="564">
        <v>0</v>
      </c>
      <c r="D15" s="564">
        <v>0</v>
      </c>
      <c r="E15" s="564">
        <v>0</v>
      </c>
      <c r="F15" s="564">
        <v>-1</v>
      </c>
      <c r="G15" s="564">
        <v>4</v>
      </c>
      <c r="H15" s="294"/>
      <c r="I15" s="294"/>
      <c r="J15" s="294"/>
      <c r="K15" s="294"/>
      <c r="L15" s="294"/>
      <c r="M15" s="294"/>
      <c r="N15" s="294"/>
      <c r="O15" s="294"/>
      <c r="P15" s="294"/>
      <c r="Q15" s="294"/>
      <c r="R15" s="294"/>
      <c r="S15" s="294"/>
      <c r="T15" s="294"/>
      <c r="U15" s="294"/>
      <c r="V15" s="294"/>
      <c r="W15" s="294"/>
      <c r="X15" s="294"/>
      <c r="Y15" s="294"/>
    </row>
    <row r="16" ht="20.25" spans="1:25">
      <c r="A16" s="294"/>
      <c r="B16" s="500" t="s">
        <v>2176</v>
      </c>
      <c r="C16" s="502">
        <v>302</v>
      </c>
      <c r="D16" s="502">
        <v>281</v>
      </c>
      <c r="E16" s="502">
        <v>93</v>
      </c>
      <c r="F16" s="502">
        <v>714</v>
      </c>
      <c r="G16" s="502">
        <v>167</v>
      </c>
      <c r="H16" s="294"/>
      <c r="I16" s="294"/>
      <c r="J16" s="294"/>
      <c r="K16" s="294"/>
      <c r="L16" s="294"/>
      <c r="M16" s="294"/>
      <c r="N16" s="294"/>
      <c r="O16" s="294"/>
      <c r="P16" s="294"/>
      <c r="Q16" s="294"/>
      <c r="R16" s="294"/>
      <c r="S16" s="294"/>
      <c r="T16" s="294"/>
      <c r="U16" s="294"/>
      <c r="V16" s="294"/>
      <c r="W16" s="294"/>
      <c r="X16" s="294"/>
      <c r="Y16" s="294"/>
    </row>
    <row r="17" ht="20.25" spans="1:25">
      <c r="A17" s="294"/>
      <c r="B17" s="563" t="s">
        <v>2177</v>
      </c>
      <c r="C17" s="564">
        <v>0</v>
      </c>
      <c r="D17" s="564">
        <v>27</v>
      </c>
      <c r="E17" s="564">
        <v>8</v>
      </c>
      <c r="F17" s="564">
        <v>54</v>
      </c>
      <c r="G17" s="591">
        <v>-2721</v>
      </c>
      <c r="H17" s="294"/>
      <c r="I17" s="294"/>
      <c r="J17" s="294"/>
      <c r="K17" s="294"/>
      <c r="L17" s="294"/>
      <c r="M17" s="294"/>
      <c r="N17" s="294"/>
      <c r="O17" s="294"/>
      <c r="P17" s="294"/>
      <c r="Q17" s="294"/>
      <c r="R17" s="294"/>
      <c r="S17" s="294"/>
      <c r="T17" s="294"/>
      <c r="U17" s="294"/>
      <c r="V17" s="294"/>
      <c r="W17" s="294"/>
      <c r="X17" s="294"/>
      <c r="Y17" s="294"/>
    </row>
    <row r="18" ht="20.25" spans="1:25">
      <c r="A18" s="294"/>
      <c r="B18" s="500" t="s">
        <v>2178</v>
      </c>
      <c r="C18" s="502">
        <v>302</v>
      </c>
      <c r="D18" s="502">
        <v>254</v>
      </c>
      <c r="E18" s="502">
        <v>101</v>
      </c>
      <c r="F18" s="502">
        <v>660</v>
      </c>
      <c r="G18" s="562">
        <v>2887</v>
      </c>
      <c r="H18" s="294"/>
      <c r="I18" s="294"/>
      <c r="J18" s="294"/>
      <c r="K18" s="294"/>
      <c r="L18" s="294"/>
      <c r="M18" s="294"/>
      <c r="N18" s="294"/>
      <c r="O18" s="294"/>
      <c r="P18" s="294"/>
      <c r="Q18" s="294"/>
      <c r="R18" s="294"/>
      <c r="S18" s="294"/>
      <c r="T18" s="294"/>
      <c r="U18" s="294"/>
      <c r="V18" s="294"/>
      <c r="W18" s="294"/>
      <c r="X18" s="294"/>
      <c r="Y18" s="294"/>
    </row>
    <row r="19" ht="14.25" spans="1:25">
      <c r="A19" s="294"/>
      <c r="B19" s="294"/>
      <c r="C19" s="294"/>
      <c r="D19" s="294"/>
      <c r="E19" s="294"/>
      <c r="F19" s="294"/>
      <c r="G19" s="294"/>
      <c r="H19" s="294"/>
      <c r="I19" s="294"/>
      <c r="J19" s="294"/>
      <c r="K19" s="294"/>
      <c r="L19" s="294"/>
      <c r="M19" s="294"/>
      <c r="N19" s="294"/>
      <c r="O19" s="294"/>
      <c r="P19" s="294"/>
      <c r="Q19" s="294"/>
      <c r="R19" s="294"/>
      <c r="S19" s="294"/>
      <c r="T19" s="294"/>
      <c r="U19" s="294"/>
      <c r="V19" s="294"/>
      <c r="W19" s="294"/>
      <c r="X19" s="294"/>
      <c r="Y19" s="294"/>
    </row>
    <row r="20" ht="14.25" spans="1:25">
      <c r="A20" s="294"/>
      <c r="B20" s="294"/>
      <c r="C20" s="294"/>
      <c r="D20" s="294"/>
      <c r="E20" s="294"/>
      <c r="F20" s="294"/>
      <c r="G20" s="294"/>
      <c r="H20" s="294"/>
      <c r="I20" s="294"/>
      <c r="J20" s="294"/>
      <c r="K20" s="294"/>
      <c r="L20" s="294"/>
      <c r="M20" s="294"/>
      <c r="N20" s="294"/>
      <c r="O20" s="294"/>
      <c r="P20" s="294"/>
      <c r="Q20" s="294"/>
      <c r="R20" s="294"/>
      <c r="S20" s="294"/>
      <c r="T20" s="294"/>
      <c r="U20" s="294"/>
      <c r="V20" s="294"/>
      <c r="W20" s="294"/>
      <c r="X20" s="294"/>
      <c r="Y20" s="294"/>
    </row>
    <row r="21" ht="14.25" spans="1:25">
      <c r="A21" s="294"/>
      <c r="B21" s="294"/>
      <c r="C21" s="294"/>
      <c r="D21" s="294"/>
      <c r="E21" s="294"/>
      <c r="F21" s="294"/>
      <c r="G21" s="294"/>
      <c r="H21" s="294"/>
      <c r="I21" s="294"/>
      <c r="J21" s="294"/>
      <c r="K21" s="294"/>
      <c r="L21" s="294"/>
      <c r="M21" s="294"/>
      <c r="N21" s="294"/>
      <c r="O21" s="294"/>
      <c r="P21" s="294"/>
      <c r="Q21" s="294"/>
      <c r="R21" s="294"/>
      <c r="S21" s="294"/>
      <c r="T21" s="294"/>
      <c r="U21" s="294"/>
      <c r="V21" s="294"/>
      <c r="W21" s="294"/>
      <c r="X21" s="294"/>
      <c r="Y21" s="294"/>
    </row>
    <row r="22" ht="14.25" spans="1:25">
      <c r="A22" s="294"/>
      <c r="B22" s="294"/>
      <c r="C22" s="294"/>
      <c r="D22" s="294"/>
      <c r="E22" s="294"/>
      <c r="F22" s="294"/>
      <c r="G22" s="294"/>
      <c r="H22" s="294"/>
      <c r="I22" s="294"/>
      <c r="J22" s="294"/>
      <c r="K22" s="294"/>
      <c r="L22" s="294"/>
      <c r="M22" s="294"/>
      <c r="N22" s="294"/>
      <c r="O22" s="294"/>
      <c r="P22" s="294"/>
      <c r="Q22" s="294"/>
      <c r="R22" s="294"/>
      <c r="S22" s="294"/>
      <c r="T22" s="294"/>
      <c r="U22" s="294"/>
      <c r="V22" s="294"/>
      <c r="W22" s="294"/>
      <c r="X22" s="294"/>
      <c r="Y22" s="294"/>
    </row>
    <row r="23" ht="14.25" spans="1:25">
      <c r="A23" s="294"/>
      <c r="B23" s="294"/>
      <c r="C23" s="294"/>
      <c r="D23" s="294"/>
      <c r="E23" s="294"/>
      <c r="F23" s="294"/>
      <c r="G23" s="294"/>
      <c r="H23" s="294"/>
      <c r="I23" s="294"/>
      <c r="J23" s="294"/>
      <c r="K23" s="294"/>
      <c r="L23" s="294"/>
      <c r="M23" s="294"/>
      <c r="N23" s="294"/>
      <c r="O23" s="294"/>
      <c r="P23" s="294"/>
      <c r="Q23" s="294"/>
      <c r="R23" s="294"/>
      <c r="S23" s="294"/>
      <c r="T23" s="294"/>
      <c r="U23" s="294"/>
      <c r="V23" s="294"/>
      <c r="W23" s="294"/>
      <c r="X23" s="294"/>
      <c r="Y23" s="294"/>
    </row>
    <row r="24" ht="30.75" customHeight="1" spans="1:25">
      <c r="A24" s="294"/>
      <c r="B24" s="566" t="s">
        <v>2179</v>
      </c>
      <c r="C24" s="41"/>
      <c r="D24" s="41"/>
      <c r="E24" s="61"/>
      <c r="F24" s="294"/>
      <c r="G24" s="294"/>
      <c r="H24" s="294"/>
      <c r="I24" s="294"/>
      <c r="J24" s="294"/>
      <c r="K24" s="294"/>
      <c r="L24" s="294"/>
      <c r="M24" s="294"/>
      <c r="N24" s="294"/>
      <c r="O24" s="294"/>
      <c r="P24" s="294"/>
      <c r="Q24" s="294"/>
      <c r="R24" s="294"/>
      <c r="S24" s="294"/>
      <c r="T24" s="294"/>
      <c r="U24" s="294"/>
      <c r="V24" s="294"/>
      <c r="W24" s="294"/>
      <c r="X24" s="294"/>
      <c r="Y24" s="294"/>
    </row>
    <row r="25" ht="36.75" customHeight="1" spans="1:25">
      <c r="A25" s="294"/>
      <c r="B25" s="567" t="s">
        <v>362</v>
      </c>
      <c r="C25" s="568" t="s">
        <v>2180</v>
      </c>
      <c r="D25" s="568" t="s">
        <v>2181</v>
      </c>
      <c r="E25" s="568" t="s">
        <v>2182</v>
      </c>
      <c r="F25" s="294"/>
      <c r="G25" s="294"/>
      <c r="H25" s="294"/>
      <c r="I25" s="294"/>
      <c r="J25" s="294"/>
      <c r="K25" s="294"/>
      <c r="L25" s="294"/>
      <c r="M25" s="294"/>
      <c r="N25" s="294"/>
      <c r="O25" s="294"/>
      <c r="P25" s="294"/>
      <c r="Q25" s="294"/>
      <c r="R25" s="294"/>
      <c r="S25" s="294"/>
      <c r="T25" s="294"/>
      <c r="U25" s="294"/>
      <c r="V25" s="294"/>
      <c r="W25" s="294"/>
      <c r="X25" s="294"/>
      <c r="Y25" s="294"/>
    </row>
    <row r="26" ht="20.25" spans="1:25">
      <c r="A26" s="294"/>
      <c r="B26" s="500" t="s">
        <v>2183</v>
      </c>
      <c r="C26" s="502">
        <v>274</v>
      </c>
      <c r="D26" s="502">
        <f>103%</f>
        <v>1.03</v>
      </c>
      <c r="E26" s="502" t="s">
        <v>2184</v>
      </c>
      <c r="F26" s="294"/>
      <c r="G26" s="294"/>
      <c r="H26" s="294"/>
      <c r="I26" s="294"/>
      <c r="J26" s="294"/>
      <c r="K26" s="294"/>
      <c r="L26" s="294"/>
      <c r="M26" s="294"/>
      <c r="N26" s="294"/>
      <c r="O26" s="294"/>
      <c r="P26" s="294"/>
      <c r="Q26" s="294"/>
      <c r="R26" s="294"/>
      <c r="S26" s="294"/>
      <c r="T26" s="294"/>
      <c r="U26" s="294"/>
      <c r="V26" s="294"/>
      <c r="W26" s="294"/>
      <c r="X26" s="294"/>
      <c r="Y26" s="294"/>
    </row>
    <row r="27" ht="20.25" spans="1:25">
      <c r="A27" s="294"/>
      <c r="B27" s="569" t="s">
        <v>2185</v>
      </c>
      <c r="C27" s="570">
        <v>2016</v>
      </c>
      <c r="D27" s="571">
        <f>50%</f>
        <v>0.5</v>
      </c>
      <c r="E27" s="571" t="s">
        <v>2186</v>
      </c>
      <c r="F27" s="294"/>
      <c r="G27" s="294"/>
      <c r="H27" s="294"/>
      <c r="I27" s="294"/>
      <c r="J27" s="294"/>
      <c r="K27" s="294"/>
      <c r="L27" s="294"/>
      <c r="M27" s="294"/>
      <c r="N27" s="294"/>
      <c r="O27" s="294"/>
      <c r="P27" s="294"/>
      <c r="Q27" s="294"/>
      <c r="R27" s="294"/>
      <c r="S27" s="294"/>
      <c r="T27" s="294"/>
      <c r="U27" s="294"/>
      <c r="V27" s="294"/>
      <c r="W27" s="294"/>
      <c r="X27" s="294"/>
      <c r="Y27" s="294"/>
    </row>
    <row r="28" ht="20.25" spans="1:25">
      <c r="A28" s="294"/>
      <c r="B28" s="500" t="s">
        <v>832</v>
      </c>
      <c r="C28" s="502">
        <v>370</v>
      </c>
      <c r="D28" s="502">
        <f>86%</f>
        <v>0.86</v>
      </c>
      <c r="E28" s="502" t="s">
        <v>2187</v>
      </c>
      <c r="F28" s="294"/>
      <c r="G28" s="294"/>
      <c r="H28" s="294"/>
      <c r="I28" s="294"/>
      <c r="J28" s="294"/>
      <c r="K28" s="294"/>
      <c r="L28" s="294"/>
      <c r="M28" s="294"/>
      <c r="N28" s="294"/>
      <c r="O28" s="294"/>
      <c r="P28" s="294"/>
      <c r="Q28" s="294"/>
      <c r="R28" s="294"/>
      <c r="S28" s="294"/>
      <c r="T28" s="294"/>
      <c r="U28" s="294"/>
      <c r="V28" s="294"/>
      <c r="W28" s="294"/>
      <c r="X28" s="294"/>
      <c r="Y28" s="294"/>
    </row>
    <row r="29" ht="20.25" spans="1:25">
      <c r="A29" s="294"/>
      <c r="B29" s="569" t="s">
        <v>834</v>
      </c>
      <c r="C29" s="572">
        <v>0.184</v>
      </c>
      <c r="D29" s="571">
        <f>3.6%</f>
        <v>0.036</v>
      </c>
      <c r="E29" s="571" t="s">
        <v>2188</v>
      </c>
      <c r="F29" s="294"/>
      <c r="G29" s="294"/>
      <c r="H29" s="294"/>
      <c r="I29" s="294"/>
      <c r="J29" s="294"/>
      <c r="K29" s="294"/>
      <c r="L29" s="294"/>
      <c r="M29" s="294"/>
      <c r="N29" s="294"/>
      <c r="O29" s="294"/>
      <c r="P29" s="294"/>
      <c r="Q29" s="294"/>
      <c r="R29" s="294"/>
      <c r="S29" s="294"/>
      <c r="T29" s="294"/>
      <c r="U29" s="294"/>
      <c r="V29" s="294"/>
      <c r="W29" s="294"/>
      <c r="X29" s="294"/>
      <c r="Y29" s="294"/>
    </row>
    <row r="30" ht="20.25" spans="1:25">
      <c r="A30" s="294"/>
      <c r="B30" s="500" t="s">
        <v>1309</v>
      </c>
      <c r="C30" s="502">
        <v>302</v>
      </c>
      <c r="D30" s="502">
        <f>200%</f>
        <v>2</v>
      </c>
      <c r="E30" s="502" t="s">
        <v>2189</v>
      </c>
      <c r="F30" s="294"/>
      <c r="G30" s="294"/>
      <c r="H30" s="294"/>
      <c r="I30" s="294"/>
      <c r="J30" s="294"/>
      <c r="K30" s="294"/>
      <c r="L30" s="294"/>
      <c r="M30" s="294"/>
      <c r="N30" s="294"/>
      <c r="O30" s="294"/>
      <c r="P30" s="294"/>
      <c r="Q30" s="294"/>
      <c r="R30" s="294"/>
      <c r="S30" s="294"/>
      <c r="T30" s="294"/>
      <c r="U30" s="294"/>
      <c r="V30" s="294"/>
      <c r="W30" s="294"/>
      <c r="X30" s="294"/>
      <c r="Y30" s="294"/>
    </row>
    <row r="31" ht="20.25" spans="1:25">
      <c r="A31" s="294"/>
      <c r="B31" s="569" t="s">
        <v>1879</v>
      </c>
      <c r="C31" s="572">
        <v>0.1498</v>
      </c>
      <c r="D31" s="571">
        <f>7.6%</f>
        <v>0.076</v>
      </c>
      <c r="E31" s="571" t="s">
        <v>2190</v>
      </c>
      <c r="F31" s="294"/>
      <c r="G31" s="294"/>
      <c r="H31" s="294"/>
      <c r="I31" s="294"/>
      <c r="J31" s="294"/>
      <c r="K31" s="294"/>
      <c r="L31" s="294"/>
      <c r="M31" s="294"/>
      <c r="N31" s="294"/>
      <c r="O31" s="294"/>
      <c r="P31" s="294"/>
      <c r="Q31" s="294"/>
      <c r="R31" s="294"/>
      <c r="S31" s="294"/>
      <c r="T31" s="294"/>
      <c r="U31" s="294"/>
      <c r="V31" s="294"/>
      <c r="W31" s="294"/>
      <c r="X31" s="294"/>
      <c r="Y31" s="294"/>
    </row>
    <row r="32" ht="20.25" spans="1:25">
      <c r="A32" s="294"/>
      <c r="B32" s="500" t="s">
        <v>1122</v>
      </c>
      <c r="C32" s="502">
        <v>25</v>
      </c>
      <c r="D32" s="502" t="s">
        <v>599</v>
      </c>
      <c r="E32" s="502" t="s">
        <v>599</v>
      </c>
      <c r="F32" s="294"/>
      <c r="G32" s="294"/>
      <c r="H32" s="294"/>
      <c r="I32" s="294"/>
      <c r="J32" s="294"/>
      <c r="K32" s="294"/>
      <c r="L32" s="294"/>
      <c r="M32" s="294"/>
      <c r="N32" s="294"/>
      <c r="O32" s="294"/>
      <c r="P32" s="294"/>
      <c r="Q32" s="294"/>
      <c r="R32" s="294"/>
      <c r="S32" s="294"/>
      <c r="T32" s="294"/>
      <c r="U32" s="294"/>
      <c r="V32" s="294"/>
      <c r="W32" s="294"/>
      <c r="X32" s="294"/>
      <c r="Y32" s="294"/>
    </row>
    <row r="33" ht="20.25" spans="1:25">
      <c r="A33" s="294"/>
      <c r="B33" s="569" t="s">
        <v>2191</v>
      </c>
      <c r="C33" s="570">
        <v>1830</v>
      </c>
      <c r="D33" s="571" t="s">
        <v>599</v>
      </c>
      <c r="E33" s="571" t="s">
        <v>599</v>
      </c>
      <c r="F33" s="294"/>
      <c r="G33" s="294"/>
      <c r="H33" s="294"/>
      <c r="I33" s="294"/>
      <c r="J33" s="294"/>
      <c r="K33" s="294"/>
      <c r="L33" s="294"/>
      <c r="M33" s="294"/>
      <c r="N33" s="294"/>
      <c r="O33" s="294"/>
      <c r="P33" s="294"/>
      <c r="Q33" s="294"/>
      <c r="R33" s="294"/>
      <c r="S33" s="294"/>
      <c r="T33" s="294"/>
      <c r="U33" s="294"/>
      <c r="V33" s="294"/>
      <c r="W33" s="294"/>
      <c r="X33" s="294"/>
      <c r="Y33" s="294"/>
    </row>
    <row r="34" ht="20.25" spans="1:25">
      <c r="A34" s="294"/>
      <c r="B34" s="500" t="s">
        <v>2192</v>
      </c>
      <c r="C34" s="502">
        <v>427</v>
      </c>
      <c r="D34" s="502" t="s">
        <v>599</v>
      </c>
      <c r="E34" s="502" t="s">
        <v>599</v>
      </c>
      <c r="F34" s="294"/>
      <c r="G34" s="294"/>
      <c r="H34" s="294"/>
      <c r="I34" s="294"/>
      <c r="J34" s="294"/>
      <c r="K34" s="294"/>
      <c r="L34" s="294"/>
      <c r="M34" s="294"/>
      <c r="N34" s="294"/>
      <c r="O34" s="294"/>
      <c r="P34" s="294"/>
      <c r="Q34" s="294"/>
      <c r="R34" s="294"/>
      <c r="S34" s="294"/>
      <c r="T34" s="294"/>
      <c r="U34" s="294"/>
      <c r="V34" s="294"/>
      <c r="W34" s="294"/>
      <c r="X34" s="294"/>
      <c r="Y34" s="294"/>
    </row>
    <row r="35" ht="20.25" spans="1:25">
      <c r="A35" s="294"/>
      <c r="B35" s="569" t="s">
        <v>1114</v>
      </c>
      <c r="C35" s="571">
        <v>0.22</v>
      </c>
      <c r="D35" s="571" t="s">
        <v>599</v>
      </c>
      <c r="E35" s="571" t="s">
        <v>599</v>
      </c>
      <c r="F35" s="294"/>
      <c r="G35" s="294"/>
      <c r="H35" s="294"/>
      <c r="I35" s="294"/>
      <c r="J35" s="294"/>
      <c r="K35" s="294"/>
      <c r="L35" s="294"/>
      <c r="M35" s="294"/>
      <c r="N35" s="294"/>
      <c r="O35" s="294"/>
      <c r="P35" s="294"/>
      <c r="Q35" s="294"/>
      <c r="R35" s="294"/>
      <c r="S35" s="294"/>
      <c r="T35" s="294"/>
      <c r="U35" s="294"/>
      <c r="V35" s="294"/>
      <c r="W35" s="294"/>
      <c r="X35" s="294"/>
      <c r="Y35" s="294"/>
    </row>
    <row r="36" ht="20.25" spans="1:25">
      <c r="A36" s="294"/>
      <c r="B36" s="500" t="s">
        <v>2193</v>
      </c>
      <c r="C36" s="562">
        <v>2722</v>
      </c>
      <c r="D36" s="502" t="s">
        <v>599</v>
      </c>
      <c r="E36" s="502" t="s">
        <v>599</v>
      </c>
      <c r="F36" s="294"/>
      <c r="G36" s="294"/>
      <c r="H36" s="294"/>
      <c r="I36" s="294"/>
      <c r="J36" s="294"/>
      <c r="K36" s="294"/>
      <c r="L36" s="294"/>
      <c r="M36" s="294"/>
      <c r="N36" s="294"/>
      <c r="O36" s="294"/>
      <c r="P36" s="294"/>
      <c r="Q36" s="294"/>
      <c r="R36" s="294"/>
      <c r="S36" s="294"/>
      <c r="T36" s="294"/>
      <c r="U36" s="294"/>
      <c r="V36" s="294"/>
      <c r="W36" s="294"/>
      <c r="X36" s="294"/>
      <c r="Y36" s="294"/>
    </row>
    <row r="37" ht="20.25" spans="1:25">
      <c r="A37" s="294"/>
      <c r="B37" s="569" t="s">
        <v>2194</v>
      </c>
      <c r="C37" s="571">
        <v>150</v>
      </c>
      <c r="D37" s="571" t="s">
        <v>2195</v>
      </c>
      <c r="E37" s="571" t="s">
        <v>2196</v>
      </c>
      <c r="F37" s="294"/>
      <c r="G37" s="294"/>
      <c r="H37" s="294"/>
      <c r="I37" s="294"/>
      <c r="J37" s="294"/>
      <c r="K37" s="294"/>
      <c r="L37" s="294"/>
      <c r="M37" s="294"/>
      <c r="N37" s="294"/>
      <c r="O37" s="294"/>
      <c r="P37" s="294"/>
      <c r="Q37" s="294"/>
      <c r="R37" s="294"/>
      <c r="S37" s="294"/>
      <c r="T37" s="294"/>
      <c r="U37" s="294"/>
      <c r="V37" s="294"/>
      <c r="W37" s="294"/>
      <c r="X37" s="294"/>
      <c r="Y37" s="294"/>
    </row>
    <row r="38" ht="20.25" spans="1:25">
      <c r="A38" s="294"/>
      <c r="B38" s="500" t="s">
        <v>2197</v>
      </c>
      <c r="C38" s="30">
        <v>28.4</v>
      </c>
      <c r="D38" s="573"/>
      <c r="E38" s="573"/>
      <c r="F38" s="294"/>
      <c r="G38" s="294"/>
      <c r="H38" s="294"/>
      <c r="I38" s="294"/>
      <c r="J38" s="294"/>
      <c r="K38" s="294"/>
      <c r="L38" s="294"/>
      <c r="M38" s="294"/>
      <c r="N38" s="294"/>
      <c r="O38" s="294"/>
      <c r="P38" s="294"/>
      <c r="Q38" s="294"/>
      <c r="R38" s="294"/>
      <c r="S38" s="294"/>
      <c r="T38" s="294"/>
      <c r="U38" s="294"/>
      <c r="V38" s="294"/>
      <c r="W38" s="294"/>
      <c r="X38" s="294"/>
      <c r="Y38" s="294"/>
    </row>
    <row r="39" ht="14.25" spans="1:25">
      <c r="A39" s="294"/>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row>
    <row r="40" ht="14.25" spans="1:25">
      <c r="A40" s="294"/>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row>
    <row r="41" ht="20.25" spans="1:25">
      <c r="A41" s="294"/>
      <c r="B41" s="526"/>
      <c r="C41" s="294"/>
      <c r="D41" s="294"/>
      <c r="E41" s="294"/>
      <c r="F41" s="294"/>
      <c r="G41" s="294"/>
      <c r="H41" s="294"/>
      <c r="I41" s="294"/>
      <c r="J41" s="294"/>
      <c r="K41" s="294"/>
      <c r="L41" s="294"/>
      <c r="M41" s="294"/>
      <c r="N41" s="294"/>
      <c r="O41" s="294"/>
      <c r="P41" s="294"/>
      <c r="Q41" s="294"/>
      <c r="R41" s="294"/>
      <c r="S41" s="294"/>
      <c r="T41" s="294"/>
      <c r="U41" s="294"/>
      <c r="V41" s="294"/>
      <c r="W41" s="294"/>
      <c r="X41" s="294"/>
      <c r="Y41" s="294"/>
    </row>
    <row r="42" ht="24" customHeight="1" spans="1:25">
      <c r="A42" s="294"/>
      <c r="B42" s="574" t="s">
        <v>2198</v>
      </c>
      <c r="C42" s="60"/>
      <c r="D42" s="60"/>
      <c r="E42" s="64"/>
      <c r="F42" s="294"/>
      <c r="G42" s="294"/>
      <c r="H42" s="294"/>
      <c r="I42" s="294"/>
      <c r="J42" s="294"/>
      <c r="K42" s="294"/>
      <c r="L42" s="294"/>
      <c r="M42" s="294"/>
      <c r="N42" s="294"/>
      <c r="O42" s="294"/>
      <c r="P42" s="294"/>
      <c r="Q42" s="294"/>
      <c r="R42" s="294"/>
      <c r="S42" s="294"/>
      <c r="T42" s="294"/>
      <c r="U42" s="294"/>
      <c r="V42" s="294"/>
      <c r="W42" s="294"/>
      <c r="X42" s="294"/>
      <c r="Y42" s="294"/>
    </row>
    <row r="43" ht="20.25" spans="1:25">
      <c r="A43" s="31"/>
      <c r="B43" s="575" t="s">
        <v>627</v>
      </c>
      <c r="C43" s="576" t="s">
        <v>200</v>
      </c>
      <c r="D43" s="60"/>
      <c r="E43" s="64"/>
      <c r="F43" s="294"/>
      <c r="G43" s="294"/>
      <c r="H43" s="294"/>
      <c r="I43" s="294"/>
      <c r="J43" s="294"/>
      <c r="K43" s="294"/>
      <c r="L43" s="294"/>
      <c r="M43" s="294"/>
      <c r="N43" s="294"/>
      <c r="O43" s="294"/>
      <c r="P43" s="294"/>
      <c r="Q43" s="294"/>
      <c r="R43" s="294"/>
      <c r="S43" s="294"/>
      <c r="T43" s="294"/>
      <c r="U43" s="294"/>
      <c r="V43" s="294"/>
      <c r="W43" s="294"/>
      <c r="X43" s="294"/>
      <c r="Y43" s="294"/>
    </row>
    <row r="44" ht="20.25" spans="1:25">
      <c r="A44" s="31"/>
      <c r="B44" s="500" t="s">
        <v>2199</v>
      </c>
      <c r="C44" s="577" t="s">
        <v>2200</v>
      </c>
      <c r="D44" s="60"/>
      <c r="E44" s="64"/>
      <c r="F44" s="294"/>
      <c r="G44" s="294"/>
      <c r="H44" s="294"/>
      <c r="I44" s="294"/>
      <c r="J44" s="294"/>
      <c r="K44" s="294"/>
      <c r="L44" s="294"/>
      <c r="M44" s="294"/>
      <c r="N44" s="294"/>
      <c r="O44" s="294"/>
      <c r="P44" s="294"/>
      <c r="Q44" s="294"/>
      <c r="R44" s="294"/>
      <c r="S44" s="294"/>
      <c r="T44" s="294"/>
      <c r="U44" s="294"/>
      <c r="V44" s="294"/>
      <c r="W44" s="294"/>
      <c r="X44" s="294"/>
      <c r="Y44" s="294"/>
    </row>
    <row r="45" ht="20.25" spans="1:25">
      <c r="A45" s="31"/>
      <c r="B45" s="569" t="s">
        <v>2201</v>
      </c>
      <c r="C45" s="578">
        <v>0.32</v>
      </c>
      <c r="D45" s="60"/>
      <c r="E45" s="64"/>
      <c r="F45" s="294"/>
      <c r="G45" s="294"/>
      <c r="H45" s="294"/>
      <c r="I45" s="294"/>
      <c r="J45" s="294"/>
      <c r="K45" s="294"/>
      <c r="L45" s="294"/>
      <c r="M45" s="294"/>
      <c r="N45" s="294"/>
      <c r="O45" s="294"/>
      <c r="P45" s="294"/>
      <c r="Q45" s="294"/>
      <c r="R45" s="294"/>
      <c r="S45" s="294"/>
      <c r="T45" s="294"/>
      <c r="U45" s="294"/>
      <c r="V45" s="294"/>
      <c r="W45" s="294"/>
      <c r="X45" s="294"/>
      <c r="Y45" s="294"/>
    </row>
    <row r="46" ht="20.25" spans="1:25">
      <c r="A46" s="31"/>
      <c r="B46" s="500" t="s">
        <v>2202</v>
      </c>
      <c r="C46" s="577" t="s">
        <v>2203</v>
      </c>
      <c r="D46" s="60"/>
      <c r="E46" s="64"/>
      <c r="F46" s="294"/>
      <c r="G46" s="294"/>
      <c r="H46" s="294"/>
      <c r="I46" s="294"/>
      <c r="J46" s="294"/>
      <c r="K46" s="294"/>
      <c r="L46" s="294"/>
      <c r="M46" s="294"/>
      <c r="N46" s="294"/>
      <c r="O46" s="294"/>
      <c r="P46" s="294"/>
      <c r="Q46" s="294"/>
      <c r="R46" s="294"/>
      <c r="S46" s="294"/>
      <c r="T46" s="294"/>
      <c r="U46" s="294"/>
      <c r="V46" s="294"/>
      <c r="W46" s="294"/>
      <c r="X46" s="294"/>
      <c r="Y46" s="294"/>
    </row>
    <row r="47" ht="20.25" spans="1:25">
      <c r="A47" s="31"/>
      <c r="B47" s="569" t="s">
        <v>2204</v>
      </c>
      <c r="C47" s="579" t="s">
        <v>2205</v>
      </c>
      <c r="D47" s="60"/>
      <c r="E47" s="64"/>
      <c r="F47" s="294"/>
      <c r="G47" s="294"/>
      <c r="H47" s="294"/>
      <c r="I47" s="294"/>
      <c r="J47" s="294"/>
      <c r="K47" s="294"/>
      <c r="L47" s="294"/>
      <c r="M47" s="294"/>
      <c r="N47" s="294"/>
      <c r="O47" s="294"/>
      <c r="P47" s="294"/>
      <c r="Q47" s="294"/>
      <c r="R47" s="294"/>
      <c r="S47" s="294"/>
      <c r="T47" s="294"/>
      <c r="U47" s="294"/>
      <c r="V47" s="294"/>
      <c r="W47" s="294"/>
      <c r="X47" s="294"/>
      <c r="Y47" s="294"/>
    </row>
    <row r="48" ht="20.25" spans="1:25">
      <c r="A48" s="294"/>
      <c r="B48" s="500" t="s">
        <v>2206</v>
      </c>
      <c r="C48" s="580" t="s">
        <v>2207</v>
      </c>
      <c r="D48" s="60"/>
      <c r="E48" s="64"/>
      <c r="F48" s="294"/>
      <c r="G48" s="294"/>
      <c r="H48" s="294"/>
      <c r="I48" s="294"/>
      <c r="J48" s="294"/>
      <c r="K48" s="294"/>
      <c r="L48" s="294"/>
      <c r="M48" s="294"/>
      <c r="N48" s="294"/>
      <c r="O48" s="294"/>
      <c r="P48" s="294"/>
      <c r="Q48" s="294"/>
      <c r="R48" s="294"/>
      <c r="S48" s="294"/>
      <c r="T48" s="294"/>
      <c r="U48" s="294"/>
      <c r="V48" s="294"/>
      <c r="W48" s="294"/>
      <c r="X48" s="294"/>
      <c r="Y48" s="294"/>
    </row>
    <row r="49" ht="20.25" spans="1:25">
      <c r="A49" s="294"/>
      <c r="B49" s="526" t="s">
        <v>0</v>
      </c>
      <c r="C49" s="294"/>
      <c r="F49" s="294"/>
      <c r="G49" s="294"/>
      <c r="H49" s="294"/>
      <c r="I49" s="294"/>
      <c r="J49" s="294"/>
      <c r="K49" s="294"/>
      <c r="L49" s="294"/>
      <c r="M49" s="294"/>
      <c r="N49" s="294"/>
      <c r="O49" s="294"/>
      <c r="P49" s="294"/>
      <c r="Q49" s="294"/>
      <c r="R49" s="294"/>
      <c r="S49" s="294"/>
      <c r="T49" s="294"/>
      <c r="U49" s="294"/>
      <c r="V49" s="294"/>
      <c r="W49" s="294"/>
      <c r="X49" s="294"/>
      <c r="Y49" s="294"/>
    </row>
    <row r="50" ht="24" customHeight="1" spans="1:25">
      <c r="A50" s="294"/>
      <c r="B50" s="581" t="s">
        <v>2208</v>
      </c>
      <c r="C50" s="574" t="s">
        <v>200</v>
      </c>
      <c r="D50" s="60"/>
      <c r="E50" s="64"/>
      <c r="F50" s="294"/>
      <c r="G50" s="294"/>
      <c r="H50" s="294"/>
      <c r="I50" s="294"/>
      <c r="J50" s="294"/>
      <c r="K50" s="294"/>
      <c r="L50" s="294"/>
      <c r="M50" s="294"/>
      <c r="N50" s="294"/>
      <c r="O50" s="294"/>
      <c r="P50" s="294"/>
      <c r="Q50" s="294"/>
      <c r="R50" s="294"/>
      <c r="S50" s="294"/>
      <c r="T50" s="294"/>
      <c r="U50" s="294"/>
      <c r="V50" s="294"/>
      <c r="W50" s="294"/>
      <c r="X50" s="294"/>
      <c r="Y50" s="294"/>
    </row>
    <row r="51" ht="20.25" spans="1:25">
      <c r="A51" s="31"/>
      <c r="B51" s="500" t="s">
        <v>2209</v>
      </c>
      <c r="C51" s="577" t="s">
        <v>2210</v>
      </c>
      <c r="D51" s="60"/>
      <c r="E51" s="64"/>
      <c r="F51" s="294"/>
      <c r="G51" s="294"/>
      <c r="H51" s="294"/>
      <c r="I51" s="294"/>
      <c r="J51" s="294"/>
      <c r="K51" s="294"/>
      <c r="L51" s="294"/>
      <c r="M51" s="294"/>
      <c r="N51" s="294"/>
      <c r="O51" s="294"/>
      <c r="P51" s="294"/>
      <c r="Q51" s="294"/>
      <c r="R51" s="294"/>
      <c r="S51" s="294"/>
      <c r="T51" s="294"/>
      <c r="U51" s="294"/>
      <c r="V51" s="294"/>
      <c r="W51" s="294"/>
      <c r="X51" s="294"/>
      <c r="Y51" s="294"/>
    </row>
    <row r="52" ht="39" spans="1:25">
      <c r="A52" s="31"/>
      <c r="B52" s="582" t="s">
        <v>2211</v>
      </c>
      <c r="C52" s="579" t="s">
        <v>2212</v>
      </c>
      <c r="D52" s="60"/>
      <c r="E52" s="64"/>
      <c r="F52" s="294"/>
      <c r="G52" s="294"/>
      <c r="H52" s="294"/>
      <c r="I52" s="294"/>
      <c r="J52" s="294"/>
      <c r="K52" s="294"/>
      <c r="L52" s="294"/>
      <c r="M52" s="294"/>
      <c r="N52" s="294"/>
      <c r="O52" s="294"/>
      <c r="P52" s="294"/>
      <c r="Q52" s="294"/>
      <c r="R52" s="294"/>
      <c r="S52" s="294"/>
      <c r="T52" s="294"/>
      <c r="U52" s="294"/>
      <c r="V52" s="294"/>
      <c r="W52" s="294"/>
      <c r="X52" s="294"/>
      <c r="Y52" s="294"/>
    </row>
    <row r="53" ht="20.25" spans="1:25">
      <c r="A53" s="31"/>
      <c r="B53" s="500" t="s">
        <v>2213</v>
      </c>
      <c r="C53" s="577" t="s">
        <v>2214</v>
      </c>
      <c r="D53" s="60"/>
      <c r="E53" s="64"/>
      <c r="F53" s="294"/>
      <c r="G53" s="294"/>
      <c r="H53" s="294"/>
      <c r="I53" s="294"/>
      <c r="J53" s="294"/>
      <c r="K53" s="294"/>
      <c r="L53" s="294"/>
      <c r="M53" s="294"/>
      <c r="N53" s="294"/>
      <c r="O53" s="294"/>
      <c r="P53" s="294"/>
      <c r="Q53" s="294"/>
      <c r="R53" s="294"/>
      <c r="S53" s="294"/>
      <c r="T53" s="294"/>
      <c r="U53" s="294"/>
      <c r="V53" s="294"/>
      <c r="W53" s="294"/>
      <c r="X53" s="294"/>
      <c r="Y53" s="294"/>
    </row>
    <row r="54" ht="20.25" spans="1:25">
      <c r="A54" s="31"/>
      <c r="B54" s="569" t="s">
        <v>2215</v>
      </c>
      <c r="C54" s="579" t="s">
        <v>2216</v>
      </c>
      <c r="D54" s="60"/>
      <c r="E54" s="64"/>
      <c r="F54" s="294"/>
      <c r="G54" s="294"/>
      <c r="H54" s="294"/>
      <c r="I54" s="294"/>
      <c r="J54" s="294"/>
      <c r="K54" s="294"/>
      <c r="L54" s="294"/>
      <c r="M54" s="294"/>
      <c r="N54" s="294"/>
      <c r="O54" s="294"/>
      <c r="P54" s="294"/>
      <c r="Q54" s="294"/>
      <c r="R54" s="294"/>
      <c r="S54" s="294"/>
      <c r="T54" s="294"/>
      <c r="U54" s="294"/>
      <c r="V54" s="294"/>
      <c r="W54" s="294"/>
      <c r="X54" s="294"/>
      <c r="Y54" s="294"/>
    </row>
    <row r="55" ht="20.25" spans="1:25">
      <c r="A55" s="31"/>
      <c r="B55" s="500" t="s">
        <v>2217</v>
      </c>
      <c r="C55" s="577" t="s">
        <v>2218</v>
      </c>
      <c r="D55" s="60"/>
      <c r="E55" s="64"/>
      <c r="F55" s="294"/>
      <c r="G55" s="294"/>
      <c r="H55" s="294"/>
      <c r="I55" s="294"/>
      <c r="J55" s="294"/>
      <c r="K55" s="294"/>
      <c r="L55" s="294"/>
      <c r="M55" s="294"/>
      <c r="N55" s="294"/>
      <c r="O55" s="294"/>
      <c r="P55" s="294"/>
      <c r="Q55" s="294"/>
      <c r="R55" s="294"/>
      <c r="S55" s="294"/>
      <c r="T55" s="294"/>
      <c r="U55" s="294"/>
      <c r="V55" s="294"/>
      <c r="W55" s="294"/>
      <c r="X55" s="294"/>
      <c r="Y55" s="294"/>
    </row>
    <row r="56" ht="20.25" spans="1:25">
      <c r="A56" s="31"/>
      <c r="B56" s="569" t="s">
        <v>2219</v>
      </c>
      <c r="C56" s="579" t="s">
        <v>2220</v>
      </c>
      <c r="D56" s="60"/>
      <c r="E56" s="64"/>
      <c r="F56" s="294"/>
      <c r="G56" s="294"/>
      <c r="H56" s="294"/>
      <c r="I56" s="294"/>
      <c r="J56" s="294"/>
      <c r="K56" s="294"/>
      <c r="L56" s="294"/>
      <c r="M56" s="294"/>
      <c r="N56" s="294"/>
      <c r="O56" s="294"/>
      <c r="P56" s="294"/>
      <c r="Q56" s="294"/>
      <c r="R56" s="294"/>
      <c r="S56" s="294"/>
      <c r="T56" s="294"/>
      <c r="U56" s="294"/>
      <c r="V56" s="294"/>
      <c r="W56" s="294"/>
      <c r="X56" s="294"/>
      <c r="Y56" s="294"/>
    </row>
    <row r="57" ht="39" spans="1:25">
      <c r="A57" s="31"/>
      <c r="B57" s="583" t="s">
        <v>2221</v>
      </c>
      <c r="C57" s="577" t="s">
        <v>2222</v>
      </c>
      <c r="D57" s="60"/>
      <c r="E57" s="64"/>
      <c r="F57" s="294"/>
      <c r="G57" s="294"/>
      <c r="H57" s="294"/>
      <c r="I57" s="294"/>
      <c r="J57" s="294"/>
      <c r="K57" s="294"/>
      <c r="L57" s="294"/>
      <c r="M57" s="294"/>
      <c r="N57" s="294"/>
      <c r="O57" s="294"/>
      <c r="P57" s="294"/>
      <c r="Q57" s="294"/>
      <c r="R57" s="294"/>
      <c r="S57" s="294"/>
      <c r="T57" s="294"/>
      <c r="U57" s="294"/>
      <c r="V57" s="294"/>
      <c r="W57" s="294"/>
      <c r="X57" s="294"/>
      <c r="Y57" s="294"/>
    </row>
    <row r="58" ht="20.25" spans="1:25">
      <c r="A58" s="31"/>
      <c r="B58" s="569" t="s">
        <v>2223</v>
      </c>
      <c r="C58" s="579" t="s">
        <v>2224</v>
      </c>
      <c r="D58" s="60"/>
      <c r="E58" s="64"/>
      <c r="F58" s="294"/>
      <c r="G58" s="294"/>
      <c r="H58" s="294"/>
      <c r="I58" s="294"/>
      <c r="J58" s="294"/>
      <c r="K58" s="294"/>
      <c r="L58" s="294"/>
      <c r="M58" s="294"/>
      <c r="N58" s="294"/>
      <c r="O58" s="294"/>
      <c r="P58" s="294"/>
      <c r="Q58" s="294"/>
      <c r="R58" s="294"/>
      <c r="S58" s="294"/>
      <c r="T58" s="294"/>
      <c r="U58" s="294"/>
      <c r="V58" s="294"/>
      <c r="W58" s="294"/>
      <c r="X58" s="294"/>
      <c r="Y58" s="294"/>
    </row>
    <row r="59" ht="20.25" spans="1:25">
      <c r="A59" s="31"/>
      <c r="B59" s="500" t="s">
        <v>2225</v>
      </c>
      <c r="C59" s="577" t="s">
        <v>2226</v>
      </c>
      <c r="D59" s="60"/>
      <c r="E59" s="64"/>
      <c r="F59" s="294"/>
      <c r="G59" s="294"/>
      <c r="H59" s="294"/>
      <c r="I59" s="294"/>
      <c r="J59" s="294"/>
      <c r="K59" s="294"/>
      <c r="L59" s="294"/>
      <c r="M59" s="294"/>
      <c r="N59" s="294"/>
      <c r="O59" s="294"/>
      <c r="P59" s="294"/>
      <c r="Q59" s="294"/>
      <c r="R59" s="294"/>
      <c r="S59" s="294"/>
      <c r="T59" s="294"/>
      <c r="U59" s="294"/>
      <c r="V59" s="294"/>
      <c r="W59" s="294"/>
      <c r="X59" s="294"/>
      <c r="Y59" s="294"/>
    </row>
    <row r="60" ht="20.25" spans="1:25">
      <c r="A60" s="31"/>
      <c r="B60" s="569" t="s">
        <v>2227</v>
      </c>
      <c r="C60" s="579" t="s">
        <v>2228</v>
      </c>
      <c r="D60" s="60"/>
      <c r="E60" s="64"/>
      <c r="F60" s="294"/>
      <c r="G60" s="294"/>
      <c r="H60" s="294"/>
      <c r="I60" s="294"/>
      <c r="J60" s="294"/>
      <c r="K60" s="294"/>
      <c r="L60" s="294"/>
      <c r="M60" s="294"/>
      <c r="N60" s="294"/>
      <c r="O60" s="294"/>
      <c r="P60" s="294"/>
      <c r="Q60" s="294"/>
      <c r="R60" s="294"/>
      <c r="S60" s="294"/>
      <c r="T60" s="294"/>
      <c r="U60" s="294"/>
      <c r="V60" s="294"/>
      <c r="W60" s="294"/>
      <c r="X60" s="294"/>
      <c r="Y60" s="294"/>
    </row>
    <row r="61" ht="14.25" spans="1:25">
      <c r="A61" s="294"/>
      <c r="F61" s="294"/>
      <c r="G61" s="294"/>
      <c r="H61" s="294"/>
      <c r="I61" s="294"/>
      <c r="J61" s="294"/>
      <c r="K61" s="294"/>
      <c r="L61" s="294"/>
      <c r="M61" s="294"/>
      <c r="N61" s="294"/>
      <c r="O61" s="294"/>
      <c r="P61" s="294"/>
      <c r="Q61" s="294"/>
      <c r="R61" s="294"/>
      <c r="S61" s="294"/>
      <c r="T61" s="294"/>
      <c r="U61" s="294"/>
      <c r="V61" s="294"/>
      <c r="W61" s="294"/>
      <c r="X61" s="294"/>
      <c r="Y61" s="294"/>
    </row>
    <row r="62" ht="28.5" customHeight="1" spans="1:25">
      <c r="A62" s="294"/>
      <c r="B62" s="584" t="s">
        <v>2229</v>
      </c>
      <c r="C62" s="41"/>
      <c r="D62" s="41"/>
      <c r="E62" s="41"/>
      <c r="F62" s="61"/>
      <c r="G62" s="294"/>
      <c r="H62" s="294"/>
      <c r="I62" s="294"/>
      <c r="J62" s="294"/>
      <c r="K62" s="294"/>
      <c r="L62" s="294"/>
      <c r="M62" s="294"/>
      <c r="N62" s="294"/>
      <c r="O62" s="294"/>
      <c r="P62" s="294"/>
      <c r="Q62" s="294"/>
      <c r="R62" s="294"/>
      <c r="S62" s="294"/>
      <c r="T62" s="294"/>
      <c r="U62" s="294"/>
      <c r="V62" s="294"/>
      <c r="W62" s="294"/>
      <c r="X62" s="294"/>
      <c r="Y62" s="294"/>
    </row>
    <row r="63" ht="20.25" spans="1:25">
      <c r="A63" s="294"/>
      <c r="B63" s="585" t="s">
        <v>362</v>
      </c>
      <c r="C63" s="586" t="s">
        <v>200</v>
      </c>
      <c r="D63" s="587"/>
      <c r="E63" s="587"/>
      <c r="F63" s="592"/>
      <c r="G63" s="294"/>
      <c r="H63" s="294"/>
      <c r="I63" s="294"/>
      <c r="J63" s="294"/>
      <c r="K63" s="294"/>
      <c r="L63" s="294"/>
      <c r="M63" s="294"/>
      <c r="N63" s="294"/>
      <c r="O63" s="294"/>
      <c r="P63" s="294"/>
      <c r="Q63" s="294"/>
      <c r="R63" s="294"/>
      <c r="S63" s="294"/>
      <c r="T63" s="294"/>
      <c r="U63" s="294"/>
      <c r="V63" s="294"/>
      <c r="W63" s="294"/>
      <c r="X63" s="294"/>
      <c r="Y63" s="294"/>
    </row>
    <row r="64" ht="20.25" spans="1:25">
      <c r="A64" s="294"/>
      <c r="B64" s="588" t="s">
        <v>2230</v>
      </c>
      <c r="C64" s="589" t="s">
        <v>2231</v>
      </c>
      <c r="D64" s="98"/>
      <c r="E64" s="98"/>
      <c r="F64" s="99"/>
      <c r="G64" s="294"/>
      <c r="H64" s="294"/>
      <c r="I64" s="294"/>
      <c r="J64" s="294"/>
      <c r="K64" s="294"/>
      <c r="L64" s="294"/>
      <c r="M64" s="294"/>
      <c r="N64" s="294"/>
      <c r="O64" s="294"/>
      <c r="P64" s="294"/>
      <c r="Q64" s="294"/>
      <c r="R64" s="294"/>
      <c r="S64" s="294"/>
      <c r="T64" s="294"/>
      <c r="U64" s="294"/>
      <c r="V64" s="294"/>
      <c r="W64" s="294"/>
      <c r="X64" s="294"/>
      <c r="Y64" s="294"/>
    </row>
    <row r="65" ht="20.25" spans="1:25">
      <c r="A65" s="294"/>
      <c r="B65" s="500" t="s">
        <v>2232</v>
      </c>
      <c r="C65" s="577" t="s">
        <v>2233</v>
      </c>
      <c r="D65" s="60"/>
      <c r="E65" s="60"/>
      <c r="F65" s="64"/>
      <c r="G65" s="294"/>
      <c r="H65" s="294"/>
      <c r="I65" s="294"/>
      <c r="J65" s="294"/>
      <c r="K65" s="294"/>
      <c r="L65" s="294"/>
      <c r="M65" s="294"/>
      <c r="N65" s="294"/>
      <c r="O65" s="294"/>
      <c r="P65" s="294"/>
      <c r="Q65" s="294"/>
      <c r="R65" s="294"/>
      <c r="S65" s="294"/>
      <c r="T65" s="294"/>
      <c r="U65" s="294"/>
      <c r="V65" s="294"/>
      <c r="W65" s="294"/>
      <c r="X65" s="294"/>
      <c r="Y65" s="294"/>
    </row>
    <row r="66" ht="20.25" spans="1:25">
      <c r="A66" s="294"/>
      <c r="B66" s="569" t="s">
        <v>2234</v>
      </c>
      <c r="C66" s="579" t="s">
        <v>2235</v>
      </c>
      <c r="D66" s="60"/>
      <c r="E66" s="60"/>
      <c r="F66" s="64"/>
      <c r="G66" s="294"/>
      <c r="H66" s="294"/>
      <c r="I66" s="294"/>
      <c r="J66" s="294"/>
      <c r="K66" s="294"/>
      <c r="L66" s="294"/>
      <c r="M66" s="294"/>
      <c r="N66" s="294"/>
      <c r="O66" s="294"/>
      <c r="P66" s="294"/>
      <c r="Q66" s="294"/>
      <c r="R66" s="294"/>
      <c r="S66" s="294"/>
      <c r="T66" s="294"/>
      <c r="U66" s="294"/>
      <c r="V66" s="294"/>
      <c r="W66" s="294"/>
      <c r="X66" s="294"/>
      <c r="Y66" s="294"/>
    </row>
    <row r="67" ht="20.25" spans="1:25">
      <c r="A67" s="294"/>
      <c r="B67" s="500" t="s">
        <v>2236</v>
      </c>
      <c r="C67" s="577" t="s">
        <v>2237</v>
      </c>
      <c r="D67" s="60"/>
      <c r="E67" s="60"/>
      <c r="F67" s="64"/>
      <c r="G67" s="294"/>
      <c r="H67" s="294"/>
      <c r="I67" s="294"/>
      <c r="J67" s="294"/>
      <c r="K67" s="294"/>
      <c r="L67" s="294"/>
      <c r="M67" s="294"/>
      <c r="N67" s="294"/>
      <c r="O67" s="294"/>
      <c r="P67" s="294"/>
      <c r="Q67" s="294"/>
      <c r="R67" s="294"/>
      <c r="S67" s="294"/>
      <c r="T67" s="294"/>
      <c r="U67" s="294"/>
      <c r="V67" s="294"/>
      <c r="W67" s="294"/>
      <c r="X67" s="294"/>
      <c r="Y67" s="294"/>
    </row>
    <row r="68" ht="20.25" spans="1:25">
      <c r="A68" s="294"/>
      <c r="B68" s="569" t="s">
        <v>2238</v>
      </c>
      <c r="C68" s="579" t="s">
        <v>2239</v>
      </c>
      <c r="D68" s="60"/>
      <c r="E68" s="60"/>
      <c r="F68" s="64"/>
      <c r="G68" s="294"/>
      <c r="H68" s="294"/>
      <c r="I68" s="294"/>
      <c r="J68" s="294"/>
      <c r="K68" s="294"/>
      <c r="L68" s="294"/>
      <c r="M68" s="294"/>
      <c r="N68" s="294"/>
      <c r="O68" s="294"/>
      <c r="P68" s="294"/>
      <c r="Q68" s="294"/>
      <c r="R68" s="294"/>
      <c r="S68" s="294"/>
      <c r="T68" s="294"/>
      <c r="U68" s="294"/>
      <c r="V68" s="294"/>
      <c r="W68" s="294"/>
      <c r="X68" s="294"/>
      <c r="Y68" s="294"/>
    </row>
    <row r="69" ht="14.25" spans="1:25">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row>
    <row r="70" ht="14.25" spans="1:25">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row>
    <row r="71" ht="14.25" spans="1:25">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row>
    <row r="72" ht="30" customHeight="1" spans="1:25">
      <c r="A72" s="294"/>
      <c r="B72" s="584" t="s">
        <v>2240</v>
      </c>
      <c r="C72" s="41"/>
      <c r="D72" s="41"/>
      <c r="E72" s="41"/>
      <c r="F72" s="61"/>
      <c r="G72" s="294"/>
      <c r="H72" s="294"/>
      <c r="I72" s="294"/>
      <c r="J72" s="294"/>
      <c r="K72" s="294"/>
      <c r="L72" s="294"/>
      <c r="M72" s="294"/>
      <c r="N72" s="294"/>
      <c r="O72" s="294"/>
      <c r="P72" s="294"/>
      <c r="Q72" s="294"/>
      <c r="R72" s="294"/>
      <c r="S72" s="294"/>
      <c r="T72" s="294"/>
      <c r="U72" s="294"/>
      <c r="V72" s="294"/>
      <c r="W72" s="294"/>
      <c r="X72" s="294"/>
      <c r="Y72" s="294"/>
    </row>
    <row r="73" ht="23.25" customHeight="1" spans="1:25">
      <c r="A73" s="294"/>
      <c r="B73" s="567" t="s">
        <v>2241</v>
      </c>
      <c r="C73" s="593" t="s">
        <v>200</v>
      </c>
      <c r="D73" s="551"/>
      <c r="E73" s="551"/>
      <c r="F73" s="63"/>
      <c r="G73" s="294"/>
      <c r="H73" s="294"/>
      <c r="I73" s="294"/>
      <c r="J73" s="294"/>
      <c r="K73" s="294"/>
      <c r="L73" s="294"/>
      <c r="M73" s="294"/>
      <c r="N73" s="294"/>
      <c r="O73" s="294"/>
      <c r="P73" s="294"/>
      <c r="Q73" s="294"/>
      <c r="R73" s="294"/>
      <c r="S73" s="294"/>
      <c r="T73" s="294"/>
      <c r="U73" s="294"/>
      <c r="V73" s="294"/>
      <c r="W73" s="294"/>
      <c r="X73" s="294"/>
      <c r="Y73" s="294"/>
    </row>
    <row r="74" ht="20.25" spans="1:25">
      <c r="A74" s="294"/>
      <c r="B74" s="594" t="s">
        <v>89</v>
      </c>
      <c r="C74" s="595" t="s">
        <v>2242</v>
      </c>
      <c r="D74" s="60"/>
      <c r="E74" s="60"/>
      <c r="F74" s="64"/>
      <c r="G74" s="294"/>
      <c r="H74" s="294"/>
      <c r="I74" s="294"/>
      <c r="J74" s="294"/>
      <c r="K74" s="294"/>
      <c r="L74" s="294"/>
      <c r="M74" s="294"/>
      <c r="N74" s="294"/>
      <c r="O74" s="294"/>
      <c r="P74" s="294"/>
      <c r="Q74" s="294"/>
      <c r="R74" s="294"/>
      <c r="S74" s="294"/>
      <c r="T74" s="294"/>
      <c r="U74" s="294"/>
      <c r="V74" s="294"/>
      <c r="W74" s="294"/>
      <c r="X74" s="294"/>
      <c r="Y74" s="294"/>
    </row>
    <row r="75" ht="20.25" spans="1:25">
      <c r="A75" s="294"/>
      <c r="B75" s="9"/>
      <c r="C75" s="595" t="s">
        <v>2243</v>
      </c>
      <c r="D75" s="60"/>
      <c r="E75" s="60"/>
      <c r="F75" s="64"/>
      <c r="G75" s="294"/>
      <c r="H75" s="294"/>
      <c r="I75" s="294"/>
      <c r="J75" s="294"/>
      <c r="K75" s="294"/>
      <c r="L75" s="294"/>
      <c r="M75" s="294"/>
      <c r="N75" s="294"/>
      <c r="O75" s="294"/>
      <c r="P75" s="294"/>
      <c r="Q75" s="294"/>
      <c r="R75" s="294"/>
      <c r="S75" s="294"/>
      <c r="T75" s="294"/>
      <c r="U75" s="294"/>
      <c r="V75" s="294"/>
      <c r="W75" s="294"/>
      <c r="X75" s="294"/>
      <c r="Y75" s="294"/>
    </row>
    <row r="76" ht="20.25" spans="1:25">
      <c r="A76" s="294"/>
      <c r="B76" s="9"/>
      <c r="C76" s="595" t="s">
        <v>2244</v>
      </c>
      <c r="D76" s="60"/>
      <c r="E76" s="60"/>
      <c r="F76" s="64"/>
      <c r="G76" s="294"/>
      <c r="H76" s="294"/>
      <c r="I76" s="294"/>
      <c r="J76" s="294"/>
      <c r="K76" s="294"/>
      <c r="L76" s="294"/>
      <c r="M76" s="294"/>
      <c r="N76" s="294"/>
      <c r="O76" s="294"/>
      <c r="P76" s="294"/>
      <c r="Q76" s="294"/>
      <c r="R76" s="294"/>
      <c r="S76" s="294"/>
      <c r="T76" s="294"/>
      <c r="U76" s="294"/>
      <c r="V76" s="294"/>
      <c r="W76" s="294"/>
      <c r="X76" s="294"/>
      <c r="Y76" s="294"/>
    </row>
    <row r="77" ht="20.25" spans="1:25">
      <c r="A77" s="294"/>
      <c r="B77" s="10"/>
      <c r="C77" s="595" t="s">
        <v>2245</v>
      </c>
      <c r="D77" s="60"/>
      <c r="E77" s="60"/>
      <c r="F77" s="64"/>
      <c r="G77" s="294"/>
      <c r="H77" s="294"/>
      <c r="I77" s="294"/>
      <c r="J77" s="294"/>
      <c r="K77" s="294"/>
      <c r="L77" s="294"/>
      <c r="M77" s="294"/>
      <c r="N77" s="294"/>
      <c r="O77" s="294"/>
      <c r="P77" s="294"/>
      <c r="Q77" s="294"/>
      <c r="R77" s="294"/>
      <c r="S77" s="294"/>
      <c r="T77" s="294"/>
      <c r="U77" s="294"/>
      <c r="V77" s="294"/>
      <c r="W77" s="294"/>
      <c r="X77" s="294"/>
      <c r="Y77" s="294"/>
    </row>
    <row r="78" ht="20.25" spans="1:25">
      <c r="A78" s="294"/>
      <c r="B78" s="596" t="s">
        <v>136</v>
      </c>
      <c r="C78" s="597" t="s">
        <v>2246</v>
      </c>
      <c r="D78" s="60"/>
      <c r="E78" s="60"/>
      <c r="F78" s="64"/>
      <c r="G78" s="294"/>
      <c r="H78" s="294"/>
      <c r="I78" s="294"/>
      <c r="J78" s="294"/>
      <c r="K78" s="294"/>
      <c r="L78" s="294"/>
      <c r="M78" s="294"/>
      <c r="N78" s="294"/>
      <c r="O78" s="294"/>
      <c r="P78" s="294"/>
      <c r="Q78" s="294"/>
      <c r="R78" s="294"/>
      <c r="S78" s="294"/>
      <c r="T78" s="294"/>
      <c r="U78" s="294"/>
      <c r="V78" s="294"/>
      <c r="W78" s="294"/>
      <c r="X78" s="294"/>
      <c r="Y78" s="294"/>
    </row>
    <row r="79" ht="20.25" spans="1:25">
      <c r="A79" s="294"/>
      <c r="B79" s="10"/>
      <c r="C79" s="597" t="s">
        <v>2247</v>
      </c>
      <c r="D79" s="60"/>
      <c r="E79" s="60"/>
      <c r="F79" s="64"/>
      <c r="G79" s="294"/>
      <c r="H79" s="294"/>
      <c r="I79" s="294"/>
      <c r="J79" s="294"/>
      <c r="K79" s="294"/>
      <c r="L79" s="294"/>
      <c r="M79" s="294"/>
      <c r="N79" s="294"/>
      <c r="O79" s="294"/>
      <c r="P79" s="294"/>
      <c r="Q79" s="294"/>
      <c r="R79" s="294"/>
      <c r="S79" s="294"/>
      <c r="T79" s="294"/>
      <c r="U79" s="294"/>
      <c r="V79" s="294"/>
      <c r="W79" s="294"/>
      <c r="X79" s="294"/>
      <c r="Y79" s="294"/>
    </row>
    <row r="80" ht="20.25" spans="1:25">
      <c r="A80" s="294"/>
      <c r="B80" s="598" t="s">
        <v>145</v>
      </c>
      <c r="C80" s="599" t="s">
        <v>2248</v>
      </c>
      <c r="D80" s="60"/>
      <c r="E80" s="60"/>
      <c r="F80" s="64"/>
      <c r="G80" s="294"/>
      <c r="H80" s="294"/>
      <c r="I80" s="294"/>
      <c r="J80" s="294"/>
      <c r="K80" s="294"/>
      <c r="L80" s="294"/>
      <c r="M80" s="294"/>
      <c r="N80" s="294"/>
      <c r="O80" s="294"/>
      <c r="P80" s="294"/>
      <c r="Q80" s="294"/>
      <c r="R80" s="294"/>
      <c r="S80" s="294"/>
      <c r="T80" s="294"/>
      <c r="U80" s="294"/>
      <c r="V80" s="294"/>
      <c r="W80" s="294"/>
      <c r="X80" s="294"/>
      <c r="Y80" s="294"/>
    </row>
    <row r="81" ht="20.25" spans="1:25">
      <c r="A81" s="294"/>
      <c r="B81" s="10"/>
      <c r="C81" s="600" t="s">
        <v>2249</v>
      </c>
      <c r="G81" s="294"/>
      <c r="H81" s="294"/>
      <c r="I81" s="294"/>
      <c r="J81" s="294"/>
      <c r="K81" s="294"/>
      <c r="L81" s="294"/>
      <c r="M81" s="294"/>
      <c r="N81" s="294"/>
      <c r="O81" s="294"/>
      <c r="P81" s="294"/>
      <c r="Q81" s="294"/>
      <c r="R81" s="294"/>
      <c r="S81" s="294"/>
      <c r="T81" s="294"/>
      <c r="U81" s="294"/>
      <c r="V81" s="294"/>
      <c r="W81" s="294"/>
      <c r="X81" s="294"/>
      <c r="Y81" s="294"/>
    </row>
    <row r="82" ht="14.25" spans="1:25">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row>
    <row r="83" ht="14.25" spans="1:25">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row>
    <row r="84" ht="33.75" customHeight="1" spans="1:25">
      <c r="A84" s="294"/>
      <c r="B84" s="566" t="s">
        <v>2250</v>
      </c>
      <c r="C84" s="41"/>
      <c r="D84" s="41"/>
      <c r="E84" s="41"/>
      <c r="F84" s="61"/>
      <c r="G84" s="294"/>
      <c r="H84" s="294"/>
      <c r="I84" s="294"/>
      <c r="J84" s="294"/>
      <c r="K84" s="294"/>
      <c r="L84" s="294"/>
      <c r="M84" s="294"/>
      <c r="N84" s="294"/>
      <c r="O84" s="294"/>
      <c r="P84" s="294"/>
      <c r="Q84" s="294"/>
      <c r="R84" s="294"/>
      <c r="S84" s="294"/>
      <c r="T84" s="294"/>
      <c r="U84" s="294"/>
      <c r="V84" s="294"/>
      <c r="W84" s="294"/>
      <c r="X84" s="294"/>
      <c r="Y84" s="294"/>
    </row>
    <row r="85" ht="28.5" customHeight="1" spans="1:25">
      <c r="A85" s="294"/>
      <c r="B85" s="558" t="s">
        <v>2241</v>
      </c>
      <c r="C85" s="601" t="s">
        <v>2251</v>
      </c>
      <c r="D85" s="41"/>
      <c r="E85" s="41"/>
      <c r="F85" s="61"/>
      <c r="G85" s="294"/>
      <c r="H85" s="294"/>
      <c r="I85" s="294"/>
      <c r="J85" s="294"/>
      <c r="K85" s="294"/>
      <c r="L85" s="294"/>
      <c r="M85" s="294"/>
      <c r="N85" s="294"/>
      <c r="O85" s="294"/>
      <c r="P85" s="294"/>
      <c r="Q85" s="294"/>
      <c r="R85" s="294"/>
      <c r="S85" s="294"/>
      <c r="T85" s="294"/>
      <c r="U85" s="294"/>
      <c r="V85" s="294"/>
      <c r="W85" s="294"/>
      <c r="X85" s="294"/>
      <c r="Y85" s="294"/>
    </row>
    <row r="86" ht="20.25" spans="1:25">
      <c r="A86" s="294"/>
      <c r="B86" s="602" t="s">
        <v>1995</v>
      </c>
      <c r="C86" s="603" t="s">
        <v>2252</v>
      </c>
      <c r="D86" s="98"/>
      <c r="E86" s="98"/>
      <c r="F86" s="99"/>
      <c r="G86" s="294"/>
      <c r="H86" s="294"/>
      <c r="I86" s="294"/>
      <c r="J86" s="294"/>
      <c r="K86" s="294"/>
      <c r="L86" s="294"/>
      <c r="M86" s="294"/>
      <c r="N86" s="294"/>
      <c r="O86" s="294"/>
      <c r="P86" s="294"/>
      <c r="Q86" s="294"/>
      <c r="R86" s="294"/>
      <c r="S86" s="294"/>
      <c r="T86" s="294"/>
      <c r="U86" s="294"/>
      <c r="V86" s="294"/>
      <c r="W86" s="294"/>
      <c r="X86" s="294"/>
      <c r="Y86" s="294"/>
    </row>
    <row r="87" ht="20.25" spans="1:25">
      <c r="A87" s="294"/>
      <c r="B87" s="604" t="s">
        <v>1978</v>
      </c>
      <c r="C87" s="605" t="s">
        <v>2253</v>
      </c>
      <c r="D87" s="60"/>
      <c r="E87" s="60"/>
      <c r="F87" s="64"/>
      <c r="G87" s="294"/>
      <c r="H87" s="294"/>
      <c r="I87" s="294"/>
      <c r="J87" s="294"/>
      <c r="K87" s="294"/>
      <c r="L87" s="294"/>
      <c r="M87" s="294"/>
      <c r="N87" s="294"/>
      <c r="O87" s="294"/>
      <c r="P87" s="294"/>
      <c r="Q87" s="294"/>
      <c r="R87" s="294"/>
      <c r="S87" s="294"/>
      <c r="T87" s="294"/>
      <c r="U87" s="294"/>
      <c r="V87" s="294"/>
      <c r="W87" s="294"/>
      <c r="X87" s="294"/>
      <c r="Y87" s="294"/>
    </row>
    <row r="88" ht="20.25" spans="1:25">
      <c r="A88" s="294"/>
      <c r="B88" s="606" t="s">
        <v>2254</v>
      </c>
      <c r="C88" s="607" t="s">
        <v>2255</v>
      </c>
      <c r="D88" s="60"/>
      <c r="E88" s="60"/>
      <c r="F88" s="64"/>
      <c r="G88" s="294"/>
      <c r="H88" s="294"/>
      <c r="I88" s="294"/>
      <c r="J88" s="294"/>
      <c r="K88" s="294"/>
      <c r="L88" s="294"/>
      <c r="M88" s="294"/>
      <c r="N88" s="294"/>
      <c r="O88" s="294"/>
      <c r="P88" s="294"/>
      <c r="Q88" s="294"/>
      <c r="R88" s="294"/>
      <c r="S88" s="294"/>
      <c r="T88" s="294"/>
      <c r="U88" s="294"/>
      <c r="V88" s="294"/>
      <c r="W88" s="294"/>
      <c r="X88" s="294"/>
      <c r="Y88" s="294"/>
    </row>
    <row r="89" ht="20.25" spans="1:25">
      <c r="A89" s="294"/>
      <c r="B89" s="604" t="s">
        <v>2256</v>
      </c>
      <c r="C89" s="605" t="s">
        <v>2257</v>
      </c>
      <c r="D89" s="60"/>
      <c r="E89" s="60"/>
      <c r="F89" s="64"/>
      <c r="G89" s="294"/>
      <c r="H89" s="294"/>
      <c r="I89" s="294"/>
      <c r="J89" s="294"/>
      <c r="K89" s="294"/>
      <c r="L89" s="294"/>
      <c r="M89" s="294"/>
      <c r="N89" s="294"/>
      <c r="O89" s="294"/>
      <c r="P89" s="294"/>
      <c r="Q89" s="294"/>
      <c r="R89" s="294"/>
      <c r="S89" s="294"/>
      <c r="T89" s="294"/>
      <c r="U89" s="294"/>
      <c r="V89" s="294"/>
      <c r="W89" s="294"/>
      <c r="X89" s="294"/>
      <c r="Y89" s="294"/>
    </row>
    <row r="90" ht="14.25" spans="1:25">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row>
    <row r="91" ht="14.25" spans="1:25">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row>
    <row r="92" ht="14.25" spans="1:25">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row>
    <row r="93" ht="14.25" spans="1:25">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row>
    <row r="94" ht="14.25" spans="1:25">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row>
    <row r="95" ht="14.25" spans="1:25">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row>
    <row r="96" ht="14.25" spans="1:25">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row>
    <row r="97" ht="14.25" spans="1:25">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row>
    <row r="98" ht="14.25" spans="1:25">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row>
    <row r="99" ht="14.25" spans="1:25">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row>
    <row r="100" ht="14.25" spans="1:25">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row>
    <row r="101" ht="14.25" spans="1:25">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row>
    <row r="102" ht="14.25" spans="1:25">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row>
    <row r="103" ht="14.25" spans="1:25">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row>
    <row r="104" ht="14.25" spans="1:25">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row>
    <row r="105" ht="14.25" spans="1:25">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row>
    <row r="106" ht="14.25" spans="1:25">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row>
    <row r="107" ht="14.25" spans="1:25">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row>
    <row r="108" ht="14.25" spans="1:25">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row>
    <row r="109" ht="14.25" spans="1:25">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row>
    <row r="110" ht="14.25" spans="1:25">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row>
    <row r="111" ht="14.25" spans="1:25">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row>
    <row r="112" ht="14.25" spans="1:25">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row>
    <row r="113" ht="14.25" spans="1:25">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row>
    <row r="114" ht="14.25" spans="1:25">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row>
    <row r="115" ht="14.25" spans="1:25">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row>
    <row r="116" ht="14.25" spans="1:25">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row>
    <row r="117" ht="14.25" spans="1:25">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row>
    <row r="118" ht="14.25" spans="1:25">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row>
    <row r="119" ht="14.25" spans="1:25">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row>
    <row r="120" ht="14.25" spans="1:25">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row>
    <row r="121" ht="14.25" spans="1:25">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row>
    <row r="122" ht="14.25" spans="1:25">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row>
    <row r="123" ht="14.25" spans="1:25">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row>
    <row r="124" ht="14.25" spans="1:25">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row>
    <row r="125" ht="14.25" spans="1:25">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row>
    <row r="126" ht="14.25" spans="1:25">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row>
    <row r="127" ht="14.25" spans="1:25">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row>
    <row r="128" ht="14.25" spans="1:25">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row>
    <row r="129" ht="14.25" spans="1:25">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row>
    <row r="130" ht="14.25" spans="1:25">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row>
    <row r="131" ht="14.25" spans="1:25">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row>
    <row r="132" ht="14.25" spans="1:25">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row>
    <row r="133" ht="14.25" spans="1:25">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row>
    <row r="134" ht="14.25" spans="1:25">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row>
    <row r="135" ht="14.25" spans="1:25">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row>
    <row r="136" ht="14.25" spans="1:25">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row>
    <row r="137" ht="14.25" spans="1:25">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row>
    <row r="138" ht="14.25" spans="1:25">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row>
    <row r="139" ht="14.25" spans="1:25">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row>
    <row r="140" ht="14.25" spans="1:25">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row>
    <row r="141" ht="14.25" spans="1:25">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row>
    <row r="142" ht="14.25" spans="1:25">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row>
    <row r="143" ht="14.25" spans="1:25">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row>
    <row r="144" ht="14.25" spans="1:25">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row>
    <row r="145" ht="14.25" spans="1:25">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row>
    <row r="146" ht="14.25" spans="1:25">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row>
    <row r="147" ht="14.25" spans="1:25">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row>
    <row r="148" ht="14.25" spans="1:25">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row>
    <row r="149" ht="14.25" spans="1:25">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row>
    <row r="150" ht="14.25" spans="1:25">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row>
    <row r="151" ht="14.25" spans="1:25">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row>
    <row r="152" ht="14.25" spans="1:25">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row>
    <row r="153" ht="14.25" spans="1:25">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row>
    <row r="154" ht="14.25" spans="1:25">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row>
    <row r="155" ht="14.25" spans="1:25">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row>
    <row r="156" ht="14.25" spans="1:25">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row>
    <row r="157" ht="14.25" spans="1:25">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row>
    <row r="158" ht="14.25" spans="1:25">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row>
    <row r="159" ht="14.25" spans="1:25">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row>
    <row r="160" ht="14.25" spans="1:25">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row>
    <row r="161" ht="14.25" spans="1:25">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row>
    <row r="162" ht="14.25" spans="1:25">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row>
    <row r="163" ht="14.25" spans="1:25">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row>
    <row r="164" ht="14.25" spans="1:25">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row>
    <row r="165" ht="14.25" spans="1:25">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row>
    <row r="166" ht="14.25" spans="1:25">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row>
    <row r="167" ht="14.25" spans="1:25">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row>
    <row r="168" ht="14.25" spans="1:25">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row>
    <row r="169" ht="14.25" spans="1:25">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row>
    <row r="170" ht="14.25" spans="1:25">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row>
    <row r="171" ht="14.25" spans="1:25">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row>
    <row r="172" ht="14.25" spans="1:25">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row>
    <row r="173" ht="14.25" spans="1:25">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row>
    <row r="174" ht="14.25" spans="1:25">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row>
    <row r="175" ht="14.25" spans="1:25">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row>
    <row r="176" ht="14.25" spans="1:25">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row>
    <row r="177" ht="14.25" spans="1:25">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row>
    <row r="178" ht="14.25" spans="1:25">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row>
    <row r="179" ht="14.25" spans="1:25">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row>
    <row r="180" ht="14.25" spans="1:25">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row>
    <row r="181" ht="14.25" spans="1:25">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row>
    <row r="182" ht="14.25" spans="1:25">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row>
    <row r="183" ht="14.25" spans="1:25">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row>
    <row r="184" ht="14.25" spans="1:25">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row>
    <row r="185" ht="14.25" spans="1:25">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row>
    <row r="186" ht="14.25" spans="1:25">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row>
    <row r="187" ht="14.25" spans="1:25">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row>
    <row r="188" ht="14.25" spans="1:25">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row>
    <row r="189" ht="14.25" spans="1:25">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row>
    <row r="190" ht="14.25" spans="1:25">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row>
    <row r="191" ht="14.25" spans="1:25">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row>
    <row r="192" ht="14.25" spans="1:25">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row>
    <row r="193" ht="14.25" spans="1:25">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row>
    <row r="194" ht="14.25" spans="1:25">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row>
    <row r="195" ht="14.25" spans="1:25">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row>
    <row r="196" ht="14.25" spans="1:25">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row>
    <row r="197" ht="14.25" spans="1:25">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row>
    <row r="198" ht="14.25" spans="1:25">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row>
    <row r="199" ht="14.25" spans="1:25">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row>
    <row r="200" ht="14.25" spans="1:25">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row>
    <row r="201" ht="14.25" spans="1:25">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row>
    <row r="202" ht="14.25" spans="1:25">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row>
    <row r="203" ht="14.25" spans="1:25">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row>
    <row r="204" ht="14.25" spans="1:25">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row>
    <row r="205" ht="14.25" spans="1:25">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row>
    <row r="206" ht="14.25" spans="1:25">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row>
    <row r="207" ht="14.25" spans="1:25">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row>
    <row r="208" ht="14.25" spans="1:25">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row>
    <row r="209" ht="14.25" spans="1:25">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row>
    <row r="210" ht="14.25" spans="1:25">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row>
    <row r="211" ht="14.25" spans="1:25">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row>
    <row r="212" ht="14.25" spans="1:25">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row>
    <row r="213" ht="14.25" spans="1:25">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row>
    <row r="214" ht="14.25" spans="1:25">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row>
    <row r="215" ht="14.25" spans="1:25">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row>
    <row r="216" ht="14.25" spans="1:25">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row>
    <row r="217" ht="14.25" spans="1:25">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row>
    <row r="218" ht="14.25" spans="1:25">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row>
    <row r="219" ht="14.25" spans="1:25">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row>
    <row r="220" ht="14.25" spans="1:25">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row>
    <row r="221" ht="14.25" spans="1:25">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row>
    <row r="222" ht="14.25" spans="1:25">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row>
    <row r="223" ht="14.25" spans="1:25">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row>
    <row r="224" ht="14.25" spans="1:25">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row>
    <row r="225" ht="14.25" spans="1:25">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row>
    <row r="226" ht="14.25" spans="1:25">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row>
    <row r="227" ht="14.25" spans="1:25">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row>
    <row r="228" ht="14.25" spans="1:25">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row>
    <row r="229" ht="14.25" spans="1:25">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row>
    <row r="230" ht="14.25" spans="1:25">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row>
    <row r="231" ht="14.25" spans="1:25">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row>
    <row r="232" ht="14.25" spans="1:25">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row>
    <row r="233" ht="14.25" spans="1:25">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row>
    <row r="234" ht="14.25" spans="1:25">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row>
    <row r="235" ht="14.25" spans="1:25">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row>
    <row r="236" ht="14.25" spans="1:25">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row>
    <row r="237" ht="14.25" spans="1:25">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row>
    <row r="238" ht="14.25" spans="1:25">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row>
    <row r="239" ht="14.25" spans="1:25">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row>
    <row r="240" ht="14.25" spans="1:25">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row>
    <row r="241" ht="14.25" spans="1:25">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row>
    <row r="242" ht="14.25" spans="1:25">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row>
    <row r="243" ht="14.25" spans="1:25">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row>
    <row r="244" ht="14.25" spans="1:25">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row>
    <row r="245" ht="14.25" spans="1:25">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row>
    <row r="246" ht="14.25" spans="1:25">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row>
    <row r="247" ht="14.25" spans="1:25">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row>
    <row r="248" ht="14.25" spans="1:25">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row>
    <row r="249" ht="14.25" spans="1:25">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row>
    <row r="250" ht="14.25" spans="1:25">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row>
    <row r="251" ht="14.25" spans="1:25">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row>
    <row r="252" ht="14.25" spans="1:25">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row>
    <row r="253" ht="14.25" spans="1:25">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row>
    <row r="254" ht="14.25" spans="1:25">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row>
    <row r="255" ht="14.25" spans="1:25">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row>
    <row r="256" ht="14.25" spans="1:25">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row>
    <row r="257" ht="14.25" spans="1:25">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row>
    <row r="258" ht="14.25" spans="1:25">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row>
    <row r="259" ht="14.25" spans="1:25">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row>
    <row r="260" ht="14.25" spans="1:25">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row>
    <row r="261" ht="14.25" spans="1:25">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row>
    <row r="262" ht="14.25" spans="1:25">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row>
    <row r="263" ht="14.25" spans="1:25">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row>
    <row r="264" ht="14.25" spans="1:25">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row>
    <row r="265" ht="14.25" spans="1:25">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row>
    <row r="266" ht="14.25" spans="1:25">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row>
    <row r="267" ht="14.25" spans="1:25">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row>
    <row r="268" ht="14.25" spans="1:25">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row>
    <row r="269" ht="14.25" spans="1:25">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row>
    <row r="270" ht="14.25" spans="1:25">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row>
    <row r="271" ht="14.25" spans="1:25">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row>
    <row r="272" ht="14.25" spans="1:25">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row>
    <row r="273" ht="14.25" spans="1:25">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row>
    <row r="274" ht="14.25" spans="1:25">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row>
    <row r="275" ht="14.25" spans="1:25">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row>
    <row r="276" ht="14.25" spans="1:25">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row>
    <row r="277" ht="14.25" spans="1:25">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row>
    <row r="278" ht="14.25" spans="1:25">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row>
    <row r="279" ht="14.25" spans="1:25">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row>
    <row r="280" ht="14.25" spans="1:25">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row>
    <row r="281" ht="14.25" spans="1:25">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row>
    <row r="282" ht="14.25" spans="1:25">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row>
    <row r="283" ht="14.25" spans="1:25">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row>
    <row r="284" ht="14.25" spans="1:25">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row>
    <row r="285" ht="14.25" spans="1:25">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row>
    <row r="286" ht="14.25" spans="1:25">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row>
    <row r="287" ht="14.25" spans="1:25">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row>
    <row r="288" ht="14.25" spans="1:25">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row>
    <row r="289" ht="14.25" spans="1:25">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row>
    <row r="290" ht="14.25" spans="1:25">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row>
    <row r="291" ht="14.25" spans="1:25">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row>
    <row r="292" ht="14.25" spans="1:25">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row>
    <row r="293" ht="14.25" spans="1:25">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row>
    <row r="294" ht="14.25" spans="1:25">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row>
    <row r="295" ht="14.25" spans="1:25">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row>
    <row r="296" ht="14.25" spans="1:25">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row>
    <row r="297" ht="14.25" spans="1:25">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row>
    <row r="298" ht="14.25" spans="1:25">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row>
    <row r="299" ht="14.25" spans="1:25">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row>
    <row r="300" ht="14.25" spans="1:25">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row>
    <row r="301" ht="14.25" spans="1:25">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row>
    <row r="302" ht="14.25" spans="1:25">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row>
    <row r="303" ht="14.25" spans="1:25">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row>
    <row r="304" ht="14.25" spans="1:25">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row>
    <row r="305" ht="14.25" spans="1:25">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row>
    <row r="306" ht="14.25" spans="1:25">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row>
    <row r="307" ht="14.25" spans="1:25">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row>
    <row r="308" ht="14.25" spans="1:25">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row>
    <row r="309" ht="14.25" spans="1:25">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row>
    <row r="310" ht="14.25" spans="1:25">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row>
    <row r="311" ht="14.25" spans="1:25">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row>
    <row r="312" ht="14.25" spans="1:25">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row>
    <row r="313" ht="14.25" spans="1:25">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row>
    <row r="314" ht="14.25" spans="1:25">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row>
    <row r="315" ht="14.25" spans="1:25">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row>
    <row r="316" ht="14.25" spans="1:25">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row>
    <row r="317" ht="14.25" spans="1:25">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row>
    <row r="318" ht="14.25" spans="1:25">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row>
    <row r="319" ht="14.25" spans="1:25">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row>
    <row r="320" ht="14.25" spans="1:25">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row>
    <row r="321" ht="14.25" spans="1:25">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row>
    <row r="322" ht="14.25" spans="1:25">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row>
    <row r="323" ht="14.25" spans="1:25">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row>
    <row r="324" ht="14.25" spans="1:25">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row>
    <row r="325" ht="14.25" spans="1:25">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row>
    <row r="326" ht="14.25" spans="1:25">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row>
    <row r="327" ht="14.25" spans="1:25">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row>
    <row r="328" ht="14.25" spans="1:25">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row>
    <row r="329" ht="14.25" spans="1:25">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row>
    <row r="330" ht="14.25" spans="1:25">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row>
    <row r="331" ht="14.25" spans="1:25">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row>
    <row r="332" ht="14.25" spans="1:25">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row>
    <row r="333" ht="14.25" spans="1:25">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row>
    <row r="334" ht="14.25" spans="1:25">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row>
    <row r="335" ht="14.25" spans="1:25">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row>
    <row r="336" ht="14.25" spans="1:25">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row>
    <row r="337" ht="14.25" spans="1:25">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row>
    <row r="338" ht="14.25" spans="1:25">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row>
    <row r="339" ht="14.25" spans="1:25">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row>
    <row r="340" ht="14.25" spans="1:25">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row>
    <row r="341" ht="14.25" spans="1:25">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row>
    <row r="342" ht="14.25" spans="1:25">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row>
    <row r="343" ht="14.25" spans="1:25">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row>
    <row r="344" ht="14.25" spans="1:25">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row>
    <row r="345" ht="14.25" spans="1:25">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row>
    <row r="346" ht="14.25" spans="1:25">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row>
    <row r="347" ht="14.25" spans="1:25">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row>
    <row r="348" ht="14.25" spans="1:25">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row>
    <row r="349" ht="14.25" spans="1:25">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row>
    <row r="350" ht="14.25" spans="1:25">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row>
    <row r="351" ht="14.25" spans="1:25">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row>
    <row r="352" ht="14.25" spans="1:25">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row>
    <row r="353" ht="14.25" spans="1:25">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row>
    <row r="354" ht="14.25" spans="1:25">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row>
    <row r="355" ht="14.25" spans="1:25">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row>
    <row r="356" ht="14.25" spans="1:25">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row>
    <row r="357" ht="14.25" spans="1:25">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row>
    <row r="358" ht="14.25" spans="1:25">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row>
    <row r="359" ht="14.25" spans="1:25">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row>
    <row r="360" ht="14.25" spans="1:25">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row>
    <row r="361" ht="14.25" spans="1:25">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row>
    <row r="362" ht="14.25" spans="1:25">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row>
    <row r="363" ht="14.25" spans="1:25">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row>
    <row r="364" ht="14.25" spans="1:25">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row>
    <row r="365" ht="14.25" spans="1:25">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row>
    <row r="366" ht="14.25" spans="1:25">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row>
    <row r="367" ht="14.25" spans="1:25">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row>
    <row r="368" ht="14.25" spans="1:25">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row>
    <row r="369" ht="14.25" spans="1:25">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row>
    <row r="370" ht="14.25" spans="1:25">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row>
    <row r="371" ht="14.25" spans="1:25">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row>
    <row r="372" ht="14.25" spans="1:25">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row>
    <row r="373" ht="14.25" spans="1:25">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row>
    <row r="374" ht="14.25" spans="1:25">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row>
    <row r="375" ht="14.25" spans="1:25">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row>
    <row r="376" ht="14.25" spans="1:25">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row>
    <row r="377" ht="14.25" spans="1:25">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row>
    <row r="378" ht="14.25" spans="1:25">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row>
    <row r="379" ht="14.25" spans="1:25">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row>
    <row r="380" ht="14.25" spans="1:25">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row>
    <row r="381" ht="14.25" spans="1:25">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row>
    <row r="382" ht="14.25" spans="1:25">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row>
    <row r="383" ht="14.25" spans="1:25">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row>
    <row r="384" ht="14.25" spans="1:25">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row>
    <row r="385" ht="14.25" spans="1:25">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row>
    <row r="386" ht="14.25" spans="1:25">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row>
    <row r="387" ht="14.25" spans="1:25">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row>
    <row r="388" ht="14.25" spans="1:25">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row>
    <row r="389" ht="14.25" spans="1:25">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row>
    <row r="390" ht="14.25" spans="1:25">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row>
    <row r="391" ht="14.25" spans="1:25">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row>
    <row r="392" ht="14.25" spans="1:25">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row>
    <row r="393" ht="14.25" spans="1:25">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row>
    <row r="394" ht="14.25" spans="1:25">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row>
    <row r="395" ht="14.25" spans="1:25">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row>
    <row r="396" ht="14.25" spans="1:25">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row>
    <row r="397" ht="14.25" spans="1:25">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row>
    <row r="398" ht="14.25" spans="1:25">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row>
    <row r="399" ht="14.25" spans="1:25">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row>
    <row r="400" ht="14.25" spans="1:25">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row>
    <row r="401" ht="14.25" spans="1:25">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row>
    <row r="402" ht="14.25" spans="1:25">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row>
    <row r="403" ht="14.25" spans="1:25">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row>
    <row r="404" ht="14.25" spans="1:25">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row>
    <row r="405" ht="14.25" spans="1:25">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row>
    <row r="406" ht="14.25" spans="1:25">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row>
    <row r="407" ht="14.25" spans="1:25">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row>
    <row r="408" ht="14.25" spans="1:25">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row>
    <row r="409" ht="14.25" spans="1:25">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row>
    <row r="410" ht="14.25" spans="1:25">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row>
    <row r="411" ht="14.25" spans="1:25">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row>
    <row r="412" ht="14.25" spans="1:25">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row>
    <row r="413" ht="14.25" spans="1:25">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row>
    <row r="414" ht="14.25" spans="1:25">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row>
    <row r="415" ht="14.25" spans="1:25">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row>
    <row r="416" ht="14.25" spans="1:25">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row>
    <row r="417" ht="14.25" spans="1:25">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row>
    <row r="418" ht="14.25" spans="1:25">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row>
    <row r="419" ht="14.25" spans="1:25">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row>
    <row r="420" ht="14.25" spans="1:25">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row>
    <row r="421" ht="14.25" spans="1:25">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row>
    <row r="422" ht="14.25" spans="1:25">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row>
    <row r="423" ht="14.25" spans="1:25">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row>
    <row r="424" ht="14.25" spans="1:25">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row>
    <row r="425" ht="14.25" spans="1:25">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row>
    <row r="426" ht="14.25" spans="1:25">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row>
    <row r="427" ht="14.25" spans="1:25">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row>
    <row r="428" ht="14.25" spans="1:25">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row>
    <row r="429" ht="14.25" spans="1:25">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row>
    <row r="430" ht="14.25" spans="1:25">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row>
    <row r="431" ht="14.25" spans="1:25">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row>
    <row r="432" ht="14.25" spans="1:25">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row>
    <row r="433" ht="14.25" spans="1:25">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row>
    <row r="434" ht="14.25" spans="1:25">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row>
    <row r="435" ht="14.25" spans="1:25">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row>
    <row r="436" ht="14.25" spans="1:25">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row>
    <row r="437" ht="14.25" spans="1:25">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row>
    <row r="438" ht="14.25" spans="1:25">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row>
    <row r="439" ht="14.25" spans="1:25">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row>
    <row r="440" ht="14.25" spans="1:25">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row>
    <row r="441" ht="14.25" spans="1:25">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row>
    <row r="442" ht="14.25" spans="1:25">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row>
    <row r="443" ht="14.25" spans="1:25">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row>
    <row r="444" ht="14.25" spans="1:25">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row>
    <row r="445" ht="14.25" spans="1:25">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row>
    <row r="446" ht="14.25" spans="1:25">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row>
    <row r="447" ht="14.25" spans="1:25">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row>
    <row r="448" ht="14.25" spans="1:25">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row>
    <row r="449" ht="14.25" spans="1:25">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row>
    <row r="450" ht="14.25" spans="1:25">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row>
    <row r="451" ht="14.25" spans="1:25">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row>
    <row r="452" ht="14.25" spans="1:25">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row>
    <row r="453" ht="14.25" spans="1:25">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row>
    <row r="454" ht="14.25" spans="1:25">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row>
    <row r="455" ht="14.25" spans="1:25">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row>
    <row r="456" ht="14.25" spans="1:25">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row>
    <row r="457" ht="14.25" spans="1:25">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row>
    <row r="458" ht="14.25" spans="1:25">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row>
    <row r="459" ht="14.25" spans="1:25">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row>
    <row r="460" ht="14.25" spans="1:25">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row>
    <row r="461" ht="14.25" spans="1:25">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row>
    <row r="462" ht="14.25" spans="1:25">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row>
    <row r="463" ht="14.25" spans="1:25">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row>
    <row r="464" ht="14.25" spans="1:25">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row>
    <row r="465" ht="14.25" spans="1:25">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row>
    <row r="466" ht="14.25" spans="1:25">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row>
    <row r="467" ht="14.25" spans="1:25">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row>
    <row r="468" ht="14.25" spans="1:25">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row>
    <row r="469" ht="14.25" spans="1:25">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row>
    <row r="470" ht="14.25" spans="1:25">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row>
    <row r="471" ht="14.25" spans="1:25">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row>
    <row r="472" ht="14.25" spans="1:25">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row>
    <row r="473" ht="14.25" spans="1:25">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row>
    <row r="474" ht="14.25" spans="1:25">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row>
    <row r="475" ht="14.25" spans="1:25">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row>
    <row r="476" ht="14.25" spans="1:25">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row>
    <row r="477" ht="14.25" spans="1:25">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row>
    <row r="478" ht="14.25" spans="1:25">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row>
    <row r="479" ht="14.25" spans="1:25">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row>
    <row r="480" ht="14.25" spans="1:25">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row>
    <row r="481" ht="14.25" spans="1:25">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row>
    <row r="482" ht="14.25" spans="1:25">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row>
    <row r="483" ht="14.25" spans="1:25">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row>
    <row r="484" ht="14.25" spans="1:25">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row>
    <row r="485" ht="14.25" spans="1:25">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row>
    <row r="486" ht="14.25" spans="1:25">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row>
    <row r="487" ht="14.25" spans="1:25">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row>
    <row r="488" ht="14.25" spans="1:25">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row>
    <row r="489" ht="14.25" spans="1:25">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row>
    <row r="490" ht="14.25" spans="1:25">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row>
    <row r="491" ht="14.25" spans="1:25">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row>
    <row r="492" ht="14.25" spans="1:25">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row>
    <row r="493" ht="14.25" spans="1:25">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row>
    <row r="494" ht="14.25" spans="1:25">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row>
    <row r="495" ht="14.25" spans="1:25">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row>
    <row r="496" ht="14.25" spans="1:25">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row>
    <row r="497" ht="14.25" spans="1:25">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row>
    <row r="498" ht="14.25" spans="1:25">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row>
    <row r="499" ht="14.25" spans="1:25">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row>
    <row r="500" ht="14.25" spans="1:25">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row>
    <row r="501" ht="14.25" spans="1:25">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row>
    <row r="502" ht="14.25" spans="1:25">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row>
    <row r="503" ht="14.25" spans="1:25">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row>
    <row r="504" ht="14.25" spans="1:25">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row>
    <row r="505" ht="14.25" spans="1:25">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row>
    <row r="506" ht="14.25" spans="1:25">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row>
    <row r="507" ht="14.25" spans="1:25">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row>
    <row r="508" ht="14.25" spans="1:25">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row>
    <row r="509" ht="14.25" spans="1:25">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row>
    <row r="510" ht="14.25" spans="1:25">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row>
    <row r="511" ht="14.25" spans="1:25">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row>
    <row r="512" ht="14.25" spans="1:25">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row>
    <row r="513" ht="14.25" spans="1:25">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row>
    <row r="514" ht="14.25" spans="1:25">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row>
    <row r="515" ht="14.25" spans="1:25">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row>
    <row r="516" ht="14.25" spans="1:25">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row>
    <row r="517" ht="14.25" spans="1:25">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row>
    <row r="518" ht="14.25" spans="1:25">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row>
    <row r="519" ht="14.25" spans="1:25">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row>
    <row r="520" ht="14.25" spans="1:25">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row>
    <row r="521" ht="14.25" spans="1:25">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row>
    <row r="522" ht="14.25" spans="1:25">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row>
    <row r="523" ht="14.25" spans="1:25">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row>
    <row r="524" ht="14.25" spans="1:25">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row>
    <row r="525" ht="14.25" spans="1:25">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row>
    <row r="526" ht="14.25" spans="1:25">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row>
    <row r="527" ht="14.25" spans="1:25">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row>
    <row r="528" ht="14.25" spans="1:25">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row>
    <row r="529" ht="14.25" spans="1:25">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row>
    <row r="530" ht="14.25" spans="1:25">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row>
    <row r="531" ht="14.25" spans="1:25">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row>
    <row r="532" ht="14.25" spans="1:25">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row>
    <row r="533" ht="14.25" spans="1:25">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row>
    <row r="534" ht="14.25" spans="1:25">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row>
    <row r="535" ht="14.25" spans="1:25">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row>
    <row r="536" ht="14.25" spans="1:25">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row>
    <row r="537" ht="14.25" spans="1:25">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row>
    <row r="538" ht="14.25" spans="1:25">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row>
    <row r="539" ht="14.25" spans="1:25">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row>
    <row r="540" ht="14.25" spans="1:25">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row>
    <row r="541" ht="14.25" spans="1:25">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row>
    <row r="542" ht="14.25" spans="1:25">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row>
    <row r="543" ht="14.25" spans="1:25">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row>
    <row r="544" ht="14.25" spans="1:25">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row>
    <row r="545" ht="14.25" spans="1:25">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row>
    <row r="546" ht="14.25" spans="1:25">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row>
    <row r="547" ht="14.25" spans="1:25">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row>
    <row r="548" ht="14.25" spans="1:25">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row>
    <row r="549" ht="14.25" spans="1:25">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row>
    <row r="550" ht="14.25" spans="1:25">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row>
    <row r="551" ht="14.25" spans="1:25">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row>
    <row r="552" ht="14.25" spans="1:25">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row>
    <row r="553" ht="14.25" spans="1:25">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row>
    <row r="554" ht="14.25" spans="1:25">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row>
    <row r="555" ht="14.25" spans="1:25">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row>
    <row r="556" ht="14.25" spans="1:25">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row>
    <row r="557" ht="14.25" spans="1:25">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row>
    <row r="558" ht="14.25" spans="1:25">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row>
    <row r="559" ht="14.25" spans="1:25">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row>
    <row r="560" ht="14.25" spans="1:25">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row>
    <row r="561" ht="14.25" spans="1:25">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row>
    <row r="562" ht="14.25" spans="1:25">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row>
    <row r="563" ht="14.25" spans="1:25">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row>
    <row r="564" ht="14.25" spans="1:25">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row>
    <row r="565" ht="14.25" spans="1:25">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row>
    <row r="566" ht="14.25" spans="1:25">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row>
    <row r="567" ht="14.25" spans="1:25">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row>
    <row r="568" ht="14.25" spans="1:25">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row>
    <row r="569" ht="14.25" spans="1:25">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row>
    <row r="570" ht="14.25" spans="1:25">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row>
    <row r="571" ht="14.25" spans="1:25">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row>
    <row r="572" ht="14.25" spans="1:25">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row>
    <row r="573" ht="14.25" spans="1:25">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row>
    <row r="574" ht="14.25" spans="1:25">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row>
    <row r="575" ht="14.25" spans="1:25">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row>
    <row r="576" ht="14.25" spans="1:25">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row>
    <row r="577" ht="14.25" spans="1:25">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row>
    <row r="578" ht="14.25" spans="1:25">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row>
    <row r="579" ht="14.25" spans="1:25">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row>
    <row r="580" ht="14.25" spans="1:25">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row>
    <row r="581" ht="14.25" spans="1:25">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row>
    <row r="582" ht="14.25" spans="1:25">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row>
    <row r="583" ht="14.25" spans="1:25">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row>
    <row r="584" ht="14.25" spans="1:25">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row>
    <row r="585" ht="14.25" spans="1:25">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row>
    <row r="586" ht="14.25" spans="1:25">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row>
    <row r="587" ht="14.25" spans="1:25">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row>
    <row r="588" ht="14.25" spans="1:25">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row>
    <row r="589" ht="14.25" spans="1:25">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row>
    <row r="590" ht="14.25" spans="1:25">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row>
    <row r="591" ht="14.25" spans="1:25">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row>
    <row r="592" ht="14.25" spans="1:25">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row>
    <row r="593" ht="14.25" spans="1:25">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row>
    <row r="594" ht="14.25" spans="1:25">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row>
    <row r="595" ht="14.25" spans="1:25">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row>
    <row r="596" ht="14.25" spans="1:25">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row>
    <row r="597" ht="14.25" spans="1:25">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row>
    <row r="598" ht="14.25" spans="1:25">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row>
    <row r="599" ht="14.25" spans="1:25">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row>
    <row r="600" ht="14.25" spans="1:25">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row>
    <row r="601" ht="14.25" spans="1:25">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row>
    <row r="602" ht="14.25" spans="1:25">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row>
    <row r="603" ht="14.25" spans="1:25">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row>
    <row r="604" ht="14.25" spans="1:25">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row>
    <row r="605" ht="14.25" spans="1:25">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row>
    <row r="606" ht="14.25" spans="1:25">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row>
    <row r="607" ht="14.25" spans="1:25">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row>
    <row r="608" ht="14.25" spans="1:25">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row>
    <row r="609" ht="14.25" spans="1:25">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row>
    <row r="610" ht="14.25" spans="1:25">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row>
    <row r="611" ht="14.25" spans="1:25">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row>
    <row r="612" ht="14.25" spans="1:25">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row>
    <row r="613" ht="14.25" spans="1:25">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row>
    <row r="614" ht="14.25" spans="1:25">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row>
    <row r="615" ht="14.25" spans="1:25">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row>
    <row r="616" ht="14.25" spans="1:25">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row>
    <row r="617" ht="14.25" spans="1:25">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row>
    <row r="618" ht="14.25" spans="1:25">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row>
    <row r="619" ht="14.25" spans="1:25">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row>
    <row r="620" ht="14.25" spans="1:25">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row>
    <row r="621" ht="14.25" spans="1:25">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row>
    <row r="622" ht="14.25" spans="1:25">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row>
    <row r="623" ht="14.25" spans="1:25">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row>
    <row r="624" ht="14.25" spans="1:25">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row>
    <row r="625" ht="14.25" spans="1:25">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row>
    <row r="626" ht="14.25" spans="1:25">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row>
    <row r="627" ht="14.25" spans="1:25">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row>
    <row r="628" ht="14.25" spans="1:25">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row>
    <row r="629" ht="14.25" spans="1:25">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row>
    <row r="630" ht="14.25" spans="1:25">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row>
    <row r="631" ht="14.25" spans="1:25">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row>
    <row r="632" ht="14.25" spans="1:25">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row>
    <row r="633" ht="14.25" spans="1:25">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row>
    <row r="634" ht="14.25" spans="1:25">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row>
    <row r="635" ht="14.25" spans="1:25">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row>
    <row r="636" ht="14.25" spans="1:25">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row>
    <row r="637" ht="14.25" spans="1:25">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row>
    <row r="638" ht="14.25" spans="1:25">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row>
    <row r="639" ht="14.25" spans="1:25">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row>
    <row r="640" ht="14.25" spans="1:25">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row>
    <row r="641" ht="14.25" spans="1:25">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row>
    <row r="642" ht="14.25" spans="1:25">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row>
    <row r="643" ht="14.25" spans="1:25">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row>
    <row r="644" ht="14.25" spans="1:25">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row>
    <row r="645" ht="14.25" spans="1:25">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row>
    <row r="646" ht="14.25" spans="1:25">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row>
    <row r="647" ht="14.25" spans="1:25">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row>
    <row r="648" ht="14.25" spans="1:25">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row>
    <row r="649" ht="14.25" spans="1:25">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row>
    <row r="650" ht="14.25" spans="1:25">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row>
    <row r="651" ht="14.25" spans="1:25">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row>
    <row r="652" ht="14.25" spans="1:25">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row>
    <row r="653" ht="14.25" spans="1:25">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row>
    <row r="654" ht="14.25" spans="1:25">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row>
    <row r="655" ht="14.25" spans="1:25">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row>
    <row r="656" ht="14.25" spans="1:25">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row>
    <row r="657" ht="14.25" spans="1:25">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row>
    <row r="658" ht="14.25" spans="1:25">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row>
    <row r="659" ht="14.25" spans="1:25">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row>
    <row r="660" ht="14.25" spans="1:25">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row>
    <row r="661" ht="14.25" spans="1:25">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row>
    <row r="662" ht="14.25" spans="1:25">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row>
    <row r="663" ht="14.25" spans="1:25">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row>
    <row r="664" ht="14.25" spans="1:25">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row>
    <row r="665" ht="14.25" spans="1:25">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row>
    <row r="666" ht="14.25" spans="1:25">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row>
    <row r="667" ht="14.25" spans="1:25">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row>
    <row r="668" ht="14.25" spans="1:25">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row>
    <row r="669" ht="14.25" spans="1:25">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row>
    <row r="670" ht="14.25" spans="1:25">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row>
    <row r="671" ht="14.25" spans="1:25">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row>
    <row r="672" ht="14.25" spans="1:25">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row>
    <row r="673" ht="14.25" spans="1:25">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row>
    <row r="674" ht="14.25" spans="1:25">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row>
    <row r="675" ht="14.25" spans="1:25">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row>
    <row r="676" ht="14.25" spans="1:25">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row>
    <row r="677" ht="14.25" spans="1:25">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row>
    <row r="678" ht="14.25" spans="1:25">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row>
    <row r="679" ht="14.25" spans="1:25">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row>
    <row r="680" ht="14.25" spans="1:25">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row>
    <row r="681" ht="14.25" spans="1:25">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row>
    <row r="682" ht="14.25" spans="1:25">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row>
    <row r="683" ht="14.25" spans="1:25">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row>
    <row r="684" ht="14.25" spans="1:25">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row>
    <row r="685" ht="14.25" spans="1:25">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row>
    <row r="686" ht="14.25" spans="1:25">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row>
    <row r="687" ht="14.25" spans="1:25">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row>
    <row r="688" ht="14.25" spans="1:25">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row>
    <row r="689" ht="14.25" spans="1:25">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row>
    <row r="690" ht="14.25" spans="1:25">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row>
    <row r="691" ht="14.25" spans="1:25">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row>
    <row r="692" ht="14.25" spans="1:25">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row>
    <row r="693" ht="14.25" spans="1:25">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row>
    <row r="694" ht="14.25" spans="1:25">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row>
    <row r="695" ht="14.25" spans="1:25">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row>
    <row r="696" ht="14.25" spans="1:25">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row>
    <row r="697" ht="14.25" spans="1:25">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row>
    <row r="698" ht="14.25" spans="1:25">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row>
    <row r="699" ht="14.25" spans="1:25">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row>
    <row r="700" ht="14.25" spans="1:25">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row>
    <row r="701" ht="14.25" spans="1:25">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row>
    <row r="702" ht="14.25" spans="1:25">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row>
    <row r="703" ht="14.25" spans="1:25">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row>
    <row r="704" ht="14.25" spans="1:25">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row>
    <row r="705" ht="14.25" spans="1:25">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row>
    <row r="706" ht="14.25" spans="1:25">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row>
    <row r="707" ht="14.25" spans="1:25">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row>
    <row r="708" ht="14.25" spans="1:25">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row>
    <row r="709" ht="14.25" spans="1:25">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row>
    <row r="710" ht="14.25" spans="1:25">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row>
    <row r="711" ht="14.25" spans="1:25">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row>
    <row r="712" ht="14.25" spans="1:25">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row>
    <row r="713" ht="14.25" spans="1:25">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row>
    <row r="714" ht="14.25" spans="1:25">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row>
    <row r="715" ht="14.25" spans="1:25">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row>
    <row r="716" ht="14.25" spans="1:25">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row>
    <row r="717" ht="14.25" spans="1:25">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row>
    <row r="718" ht="14.25" spans="1:25">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row>
    <row r="719" ht="14.25" spans="1:25">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row>
    <row r="720" ht="14.25" spans="1:25">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row>
    <row r="721" ht="14.25" spans="1:25">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row>
    <row r="722" ht="14.25" spans="1:25">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row>
    <row r="723" ht="14.25" spans="1:25">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row>
    <row r="724" ht="14.25" spans="1:25">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row>
    <row r="725" ht="14.25" spans="1:25">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row>
    <row r="726" ht="14.25" spans="1:25">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row>
    <row r="727" ht="14.25" spans="1:25">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row>
    <row r="728" ht="14.25" spans="1:25">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row>
    <row r="729" ht="14.25" spans="1:25">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row>
    <row r="730" ht="14.25" spans="1:25">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row>
    <row r="731" ht="14.25" spans="1:25">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row>
    <row r="732" ht="14.25" spans="1:25">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row>
    <row r="733" ht="14.25" spans="1:25">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row>
    <row r="734" ht="14.25" spans="1:25">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row>
    <row r="735" ht="14.25" spans="1:25">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row>
    <row r="736" ht="14.25" spans="1:25">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row>
    <row r="737" ht="14.25" spans="1:25">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row>
    <row r="738" ht="14.25" spans="1:25">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row>
    <row r="739" ht="14.25" spans="1:25">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row>
    <row r="740" ht="14.25" spans="1:25">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row>
    <row r="741" ht="14.25" spans="1:25">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row>
    <row r="742" ht="14.25" spans="1:25">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row>
    <row r="743" ht="14.25" spans="1:25">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row>
    <row r="744" ht="14.25" spans="1:25">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row>
    <row r="745" ht="14.25" spans="1:25">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row>
    <row r="746" ht="14.25" spans="1:25">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row>
    <row r="747" ht="14.25" spans="1:25">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row>
    <row r="748" ht="14.25" spans="1:25">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row>
    <row r="749" ht="14.25" spans="1:25">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row>
    <row r="750" ht="14.25" spans="1:25">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row>
    <row r="751" ht="14.25" spans="1:25">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row>
    <row r="752" ht="14.25" spans="1:25">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row>
    <row r="753" ht="14.25" spans="1:25">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row>
    <row r="754" ht="14.25" spans="1:25">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row>
    <row r="755" ht="14.25" spans="1:25">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row>
    <row r="756" ht="14.25" spans="1:25">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row>
    <row r="757" ht="14.25" spans="1:25">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row>
    <row r="758" ht="14.25" spans="1:25">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row>
    <row r="759" ht="14.25" spans="1:25">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row>
    <row r="760" ht="14.25" spans="1:25">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row>
    <row r="761" ht="14.25" spans="1:25">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row>
    <row r="762" ht="14.25" spans="1:25">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row>
    <row r="763" ht="14.25" spans="1:25">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row>
    <row r="764" ht="14.25" spans="1:25">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row>
    <row r="765" ht="14.25" spans="1:25">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row>
    <row r="766" ht="14.25" spans="1:25">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row>
    <row r="767" ht="14.25" spans="1:25">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row>
    <row r="768" ht="14.25" spans="1:25">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row>
    <row r="769" ht="14.25" spans="1:25">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row>
    <row r="770" ht="14.25" spans="1:25">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row>
    <row r="771" ht="14.25" spans="1:25">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row>
    <row r="772" ht="14.25" spans="1:25">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row>
    <row r="773" ht="14.25" spans="1:25">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row>
    <row r="774" ht="14.25" spans="1:25">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row>
    <row r="775" ht="14.25" spans="1:25">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row>
    <row r="776" ht="14.25" spans="1:25">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row>
    <row r="777" ht="14.25" spans="1:25">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row>
    <row r="778" ht="14.25" spans="1:25">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row>
    <row r="779" ht="14.25" spans="1:25">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row>
    <row r="780" ht="14.25" spans="1:25">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row>
    <row r="781" ht="14.25" spans="1:25">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row>
    <row r="782" ht="14.25" spans="1:25">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row>
    <row r="783" ht="14.25" spans="1:25">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row>
    <row r="784" ht="14.25" spans="1:25">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row>
    <row r="785" ht="14.25" spans="1:25">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row>
    <row r="786" ht="14.25" spans="1:25">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row>
    <row r="787" ht="14.25" spans="1:25">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row>
    <row r="788" ht="14.25" spans="1:25">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row>
    <row r="789" ht="14.25" spans="1:25">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row>
    <row r="790" ht="14.25" spans="1:25">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row>
    <row r="791" ht="14.25" spans="1:25">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row>
    <row r="792" ht="14.25" spans="1:25">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row>
    <row r="793" ht="14.25" spans="1:25">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row>
    <row r="794" ht="14.25" spans="1:25">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row>
    <row r="795" ht="14.25" spans="1:25">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row>
    <row r="796" ht="14.25" spans="1:25">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row>
    <row r="797" ht="14.25" spans="1:25">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row>
    <row r="798" ht="14.25" spans="1:25">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row>
    <row r="799" ht="14.25" spans="1:25">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row>
    <row r="800" ht="14.25" spans="1:25">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row>
    <row r="801" ht="14.25" spans="1:25">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row>
    <row r="802" ht="14.25" spans="1:25">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row>
    <row r="803" ht="14.25" spans="1:25">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row>
    <row r="804" ht="14.25" spans="1:25">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row>
    <row r="805" ht="14.25" spans="1:25">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row>
    <row r="806" ht="14.25" spans="1:25">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row>
    <row r="807" ht="14.25" spans="1:25">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row>
    <row r="808" ht="14.25" spans="1:25">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row>
    <row r="809" ht="14.25" spans="1:25">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row>
    <row r="810" ht="14.25" spans="1:25">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row>
    <row r="811" ht="14.25" spans="1:25">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row>
    <row r="812" ht="14.25" spans="1:25">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row>
    <row r="813" ht="14.25" spans="1:25">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row>
    <row r="814" ht="14.25" spans="1:25">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row>
    <row r="815" ht="14.25" spans="1:25">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row>
    <row r="816" ht="14.25" spans="1:25">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row>
    <row r="817" ht="14.25" spans="1:25">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row>
    <row r="818" ht="14.25" spans="1:25">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row>
    <row r="819" ht="14.25" spans="1:25">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row>
    <row r="820" ht="14.25" spans="1:25">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row>
    <row r="821" ht="14.25" spans="1:25">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row>
    <row r="822" ht="14.25" spans="1:25">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row>
    <row r="823" ht="14.25" spans="1:25">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row>
    <row r="824" ht="14.25" spans="1:25">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row>
    <row r="825" ht="14.25" spans="1:25">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row>
    <row r="826" ht="14.25" spans="1:25">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row>
    <row r="827" ht="14.25" spans="1:25">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row>
    <row r="828" ht="14.25" spans="1:25">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row>
    <row r="829" ht="14.25" spans="1:25">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row>
    <row r="830" ht="14.25" spans="1:25">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row>
    <row r="831" ht="14.25" spans="1:25">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row>
    <row r="832" ht="14.25" spans="1:25">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row>
    <row r="833" ht="14.25" spans="1:25">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row>
    <row r="834" ht="14.25" spans="1:25">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row>
    <row r="835" ht="14.25" spans="1:25">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row>
    <row r="836" ht="14.25" spans="1:25">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row>
    <row r="837" ht="14.25" spans="1:25">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row>
    <row r="838" ht="14.25" spans="1:25">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row>
    <row r="839" ht="14.25" spans="1:25">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row>
    <row r="840" ht="14.25" spans="1:25">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row>
    <row r="841" ht="14.25" spans="1:25">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row>
    <row r="842" ht="14.25" spans="1:25">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row>
    <row r="843" ht="14.25" spans="1:25">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row>
    <row r="844" ht="14.25" spans="1:25">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row>
    <row r="845" ht="14.25" spans="1:25">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row>
    <row r="846" ht="14.25" spans="1:25">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row>
    <row r="847" ht="14.25" spans="1:25">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row>
    <row r="848" ht="14.25" spans="1:25">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row>
    <row r="849" ht="14.25" spans="1:25">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row>
    <row r="850" ht="14.25" spans="1:25">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row>
    <row r="851" ht="14.25" spans="1:25">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row>
    <row r="852" ht="14.25" spans="1:25">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row>
    <row r="853" ht="14.25" spans="1:25">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row>
    <row r="854" ht="14.25" spans="1:25">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row>
    <row r="855" ht="14.25" spans="1:25">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row>
    <row r="856" ht="14.25" spans="1:25">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row>
    <row r="857" ht="14.25" spans="1:25">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row>
    <row r="858" ht="14.25" spans="1:25">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row>
    <row r="859" ht="14.25" spans="1:25">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row>
    <row r="860" ht="14.25" spans="1:25">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row>
    <row r="861" ht="14.25" spans="1:25">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row>
    <row r="862" ht="14.25" spans="1:25">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row>
    <row r="863" ht="14.25" spans="1:25">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row>
    <row r="864" ht="14.25" spans="1:25">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row>
    <row r="865" ht="14.25" spans="1:25">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row>
    <row r="866" ht="14.25" spans="1:25">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row>
    <row r="867" ht="14.25" spans="1:25">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row>
    <row r="868" ht="14.25" spans="1:25">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row>
    <row r="869" ht="14.25" spans="1:25">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row>
    <row r="870" ht="14.25" spans="1:25">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row>
    <row r="871" ht="14.25" spans="1:25">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row>
    <row r="872" ht="14.25" spans="1:25">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row>
    <row r="873" ht="14.25" spans="1:25">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row>
    <row r="874" ht="14.25" spans="1:25">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row>
    <row r="875" ht="14.25" spans="1:25">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row>
    <row r="876" ht="14.25" spans="1:25">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row>
    <row r="877" ht="14.25" spans="1:25">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row>
    <row r="878" ht="14.25" spans="1:25">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row>
    <row r="879" ht="14.25" spans="1:25">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row>
    <row r="880" ht="14.25" spans="1:25">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row>
    <row r="881" ht="14.25" spans="1:25">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row>
    <row r="882" ht="14.25" spans="1:25">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row>
    <row r="883" ht="14.25" spans="1:25">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row>
    <row r="884" ht="14.25" spans="1:25">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row>
    <row r="885" ht="14.25" spans="1:25">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row>
    <row r="886" ht="14.25" spans="1:25">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row>
    <row r="887" ht="14.25" spans="1:25">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row>
    <row r="888" ht="14.25" spans="1:25">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row>
    <row r="889" ht="14.25" spans="1:25">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row>
    <row r="890" ht="14.25" spans="1:25">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row>
    <row r="891" ht="14.25" spans="1:25">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row>
    <row r="892" ht="14.25" spans="1:25">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row>
    <row r="893" ht="14.25" spans="1:25">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row>
    <row r="894" ht="14.25" spans="1:25">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row>
    <row r="895" ht="14.25" spans="1:25">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row>
    <row r="896" ht="14.25" spans="1:25">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row>
    <row r="897" ht="14.25" spans="1:25">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row>
    <row r="898" ht="14.25" spans="1:25">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row>
    <row r="899" ht="14.25" spans="1:25">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row>
    <row r="900" ht="14.25" spans="1:25">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row>
    <row r="901" ht="14.25" spans="1:25">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row>
    <row r="902" ht="14.25" spans="1:25">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row>
    <row r="903" ht="14.25" spans="1:25">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row>
    <row r="904" ht="14.25" spans="1:25">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row>
    <row r="905" ht="14.25" spans="1:25">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row>
    <row r="906" ht="14.25" spans="1:25">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row>
    <row r="907" ht="14.25" spans="1:25">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row>
    <row r="908" ht="14.25" spans="1:25">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row>
    <row r="909" ht="14.25" spans="1:25">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row>
    <row r="910" ht="14.25" spans="1:25">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row>
    <row r="911" ht="14.25" spans="1:25">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row>
    <row r="912" ht="14.25" spans="1:25">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row>
    <row r="913" ht="14.25" spans="1:25">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row>
    <row r="914" ht="14.25" spans="1:25">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row>
    <row r="915" ht="14.25" spans="1:25">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row>
    <row r="916" ht="14.25" spans="1:25">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row>
    <row r="917" ht="14.25" spans="1:25">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row>
    <row r="918" ht="14.25" spans="1:25">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row>
    <row r="919" ht="14.25" spans="1:25">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row>
    <row r="920" ht="14.25" spans="1:25">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row>
    <row r="921" ht="14.25" spans="1:25">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row>
    <row r="922" ht="14.25" spans="1:25">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row>
    <row r="923" ht="14.25" spans="1:25">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row>
    <row r="924" ht="14.25" spans="1:25">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row>
    <row r="925" ht="14.25" spans="1:25">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row>
    <row r="926" ht="14.25" spans="1:25">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row>
    <row r="927" ht="14.25" spans="1:25">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row>
    <row r="928" ht="14.25" spans="1:25">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row>
    <row r="929" ht="14.25" spans="1:25">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row>
    <row r="930" ht="14.25" spans="1:25">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row>
    <row r="931" ht="14.25" spans="1:25">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row>
    <row r="932" ht="14.25" spans="1:25">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row>
    <row r="933" ht="14.25" spans="1:25">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row>
    <row r="934" ht="14.25" spans="1:25">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row>
    <row r="935" ht="14.25" spans="1:25">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row>
    <row r="936" ht="14.25" spans="1:25">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row>
    <row r="937" ht="14.25" spans="1:25">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row>
    <row r="938" ht="14.25" spans="1:25">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row>
    <row r="939" ht="14.25" spans="1:25">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row>
    <row r="940" ht="14.25" spans="1:25">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row>
    <row r="941" ht="14.25" spans="1:25">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row>
    <row r="942" ht="14.25" spans="1:25">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row>
    <row r="943" ht="14.25" spans="1:25">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row>
    <row r="944" ht="14.25" spans="1:25">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row>
    <row r="945" ht="14.25" spans="1:25">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row>
    <row r="946" ht="14.25" spans="1:25">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row>
    <row r="947" ht="14.25" spans="1:25">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row>
    <row r="948" ht="14.25" spans="1:25">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row>
    <row r="949" ht="14.25" spans="1:25">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row>
    <row r="950" ht="14.25" spans="1:25">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row>
    <row r="951" ht="14.25" spans="1:25">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row>
    <row r="952" ht="14.25" spans="1:25">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row>
    <row r="953" ht="14.25" spans="1:25">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row>
    <row r="954" ht="14.25" spans="1:25">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row>
    <row r="955" ht="14.25" spans="1:25">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row>
    <row r="956" ht="14.25" spans="1:25">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row>
    <row r="957" ht="14.25" spans="1:25">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row>
    <row r="958" ht="14.25" spans="1:25">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row>
    <row r="959" ht="14.25" spans="1:25">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row>
    <row r="960" ht="14.25" spans="1:25">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row>
    <row r="961" ht="14.25" spans="1:25">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row>
    <row r="962" ht="14.25" spans="1:25">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row>
    <row r="963" ht="14.25" spans="1:25">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row>
    <row r="964" ht="14.25" spans="1:25">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row>
    <row r="965" ht="14.25" spans="1:25">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row>
    <row r="966" ht="14.25" spans="1:25">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row>
    <row r="967" ht="14.25" spans="1:25">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row>
    <row r="968" ht="14.25" spans="1:25">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row>
    <row r="969" ht="14.25" spans="1:25">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row>
    <row r="970" ht="14.25" spans="1:25">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row>
    <row r="971" ht="14.25" spans="1:25">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row>
    <row r="972" ht="14.25" spans="1:25">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row>
    <row r="973" ht="14.25" spans="1:25">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row>
    <row r="974" ht="14.25" spans="1:25">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row>
    <row r="975" ht="14.25" spans="1:25">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row>
    <row r="976" ht="14.25" spans="1:25">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row>
    <row r="977" ht="14.25" spans="1:25">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row>
    <row r="978" ht="14.25" spans="1:25">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row>
    <row r="979" ht="14.25" spans="1:25">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row>
    <row r="980" ht="14.25" spans="1:25">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row>
    <row r="981" ht="14.25" spans="1:25">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row>
    <row r="982" ht="14.25" spans="1:25">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row>
    <row r="983" ht="14.25" spans="1:25">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row>
    <row r="984" ht="14.25" spans="1:25">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row>
    <row r="985" ht="14.25" spans="1:25">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row>
    <row r="986" ht="14.25" spans="1:25">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row>
    <row r="987" ht="14.25" spans="1:25">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row>
    <row r="988" ht="14.25" spans="1:25">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row>
    <row r="989" ht="14.25" spans="1:25">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row>
    <row r="990" ht="14.25" spans="1:25">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row>
    <row r="991" ht="14.25" spans="1:25">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row>
    <row r="992" ht="14.25" spans="1:25">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row>
    <row r="993" ht="14.25" spans="1:25">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row>
    <row r="994" ht="14.25" spans="1:25">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row>
    <row r="995" ht="14.25" spans="1:25">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row>
    <row r="996" ht="14.25" spans="1:25">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row>
    <row r="997" ht="14.25" spans="1:25">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row>
    <row r="998" ht="14.25" spans="1:25">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row>
    <row r="999" ht="14.25" spans="1:25">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row>
    <row r="1000" ht="14.25" spans="1:25">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row>
    <row r="1001" ht="14.25" spans="1:25">
      <c r="A1001" s="294"/>
      <c r="B1001" s="294"/>
      <c r="C1001" s="294"/>
      <c r="D1001" s="294"/>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c r="Y1001" s="294"/>
    </row>
    <row r="1002" ht="14.25" spans="1:25">
      <c r="A1002" s="294"/>
      <c r="B1002" s="294"/>
      <c r="C1002" s="294"/>
      <c r="D1002" s="294"/>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c r="Y1002" s="294"/>
    </row>
    <row r="1003" ht="14.25" spans="1:25">
      <c r="A1003" s="294"/>
      <c r="B1003" s="294"/>
      <c r="C1003" s="294"/>
      <c r="D1003" s="294"/>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c r="Y1003" s="294"/>
    </row>
  </sheetData>
  <mergeCells count="47">
    <mergeCell ref="B3:G3"/>
    <mergeCell ref="B24:E24"/>
    <mergeCell ref="B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B62:F62"/>
    <mergeCell ref="C63:F63"/>
    <mergeCell ref="C64:F64"/>
    <mergeCell ref="C65:F65"/>
    <mergeCell ref="C66:F66"/>
    <mergeCell ref="C67:F67"/>
    <mergeCell ref="C68:F68"/>
    <mergeCell ref="B72:F72"/>
    <mergeCell ref="C73:F73"/>
    <mergeCell ref="C74:F74"/>
    <mergeCell ref="C75:F75"/>
    <mergeCell ref="C76:F76"/>
    <mergeCell ref="C77:F77"/>
    <mergeCell ref="C78:F78"/>
    <mergeCell ref="C79:F79"/>
    <mergeCell ref="C80:F80"/>
    <mergeCell ref="C81:F81"/>
    <mergeCell ref="B84:F84"/>
    <mergeCell ref="C85:F85"/>
    <mergeCell ref="C86:F86"/>
    <mergeCell ref="C87:F87"/>
    <mergeCell ref="C88:F88"/>
    <mergeCell ref="C89:F89"/>
    <mergeCell ref="B74:B77"/>
    <mergeCell ref="B78:B79"/>
    <mergeCell ref="B80:B81"/>
  </mergeCells>
  <hyperlinks>
    <hyperlink ref="A1" location="Home!A1" display="Home"/>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5"/>
  <sheetViews>
    <sheetView workbookViewId="0">
      <selection activeCell="A1" sqref="A1"/>
    </sheetView>
  </sheetViews>
  <sheetFormatPr defaultColWidth="12.6285714285714" defaultRowHeight="15.75" customHeight="1"/>
  <cols>
    <col min="4" max="4" width="21.5047619047619" customWidth="1"/>
    <col min="5" max="6" width="22.247619047619" customWidth="1"/>
    <col min="7" max="8" width="18.752380952381" customWidth="1"/>
    <col min="9" max="9" width="32.6285714285714" customWidth="1"/>
  </cols>
  <sheetData>
    <row r="1" ht="14.25" spans="1:26">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c r="Z1" s="294"/>
    </row>
    <row r="2" ht="14.25" spans="1:26">
      <c r="A2" s="294"/>
      <c r="B2" s="294"/>
      <c r="C2" s="294"/>
      <c r="D2" s="294"/>
      <c r="E2" s="294"/>
      <c r="F2" s="294"/>
      <c r="G2" s="294"/>
      <c r="H2" s="294"/>
      <c r="I2" s="294"/>
      <c r="J2" s="294"/>
      <c r="K2" s="294"/>
      <c r="L2" s="294"/>
      <c r="M2" s="294"/>
      <c r="N2" s="294"/>
      <c r="O2" s="294"/>
      <c r="P2" s="294"/>
      <c r="Q2" s="294"/>
      <c r="R2" s="294"/>
      <c r="S2" s="294"/>
      <c r="T2" s="294"/>
      <c r="U2" s="294"/>
      <c r="V2" s="294"/>
      <c r="W2" s="294"/>
      <c r="X2" s="294"/>
      <c r="Y2" s="294"/>
      <c r="Z2" s="294"/>
    </row>
    <row r="3" ht="14.25" spans="1:26">
      <c r="A3" s="294"/>
      <c r="B3" s="294"/>
      <c r="C3" s="294"/>
      <c r="D3" s="294"/>
      <c r="E3" s="294"/>
      <c r="F3" s="294"/>
      <c r="G3" s="294"/>
      <c r="H3" s="294"/>
      <c r="I3" s="294"/>
      <c r="J3" s="294"/>
      <c r="K3" s="294"/>
      <c r="L3" s="294"/>
      <c r="M3" s="294"/>
      <c r="N3" s="294"/>
      <c r="O3" s="294"/>
      <c r="P3" s="294"/>
      <c r="Q3" s="294"/>
      <c r="R3" s="294"/>
      <c r="S3" s="294"/>
      <c r="T3" s="294"/>
      <c r="U3" s="294"/>
      <c r="V3" s="294"/>
      <c r="W3" s="294"/>
      <c r="X3" s="294"/>
      <c r="Y3" s="294"/>
      <c r="Z3" s="294"/>
    </row>
    <row r="4" ht="24" customHeight="1" spans="1:26">
      <c r="A4" s="294"/>
      <c r="B4" s="294"/>
      <c r="C4" s="294"/>
      <c r="D4" s="519" t="s">
        <v>2258</v>
      </c>
      <c r="E4" s="41"/>
      <c r="F4" s="41"/>
      <c r="G4" s="41"/>
      <c r="H4" s="41"/>
      <c r="I4" s="61"/>
      <c r="J4" s="294"/>
      <c r="K4" s="294"/>
      <c r="L4" s="294"/>
      <c r="M4" s="294"/>
      <c r="N4" s="294"/>
      <c r="O4" s="294"/>
      <c r="P4" s="294"/>
      <c r="Q4" s="294"/>
      <c r="R4" s="294"/>
      <c r="S4" s="294"/>
      <c r="T4" s="294"/>
      <c r="U4" s="294"/>
      <c r="V4" s="294"/>
      <c r="W4" s="294"/>
      <c r="X4" s="294"/>
      <c r="Y4" s="294"/>
      <c r="Z4" s="294"/>
    </row>
    <row r="5" ht="24" customHeight="1" spans="1:26">
      <c r="A5" s="294"/>
      <c r="B5" s="294"/>
      <c r="C5" s="294"/>
      <c r="D5" s="520" t="s">
        <v>2259</v>
      </c>
      <c r="E5" s="41"/>
      <c r="F5" s="41"/>
      <c r="G5" s="41"/>
      <c r="H5" s="41"/>
      <c r="I5" s="61"/>
      <c r="J5" s="294"/>
      <c r="K5" s="294"/>
      <c r="L5" s="294"/>
      <c r="M5" s="294"/>
      <c r="N5" s="294"/>
      <c r="O5" s="294"/>
      <c r="P5" s="294"/>
      <c r="Q5" s="294"/>
      <c r="R5" s="294"/>
      <c r="S5" s="294"/>
      <c r="T5" s="294"/>
      <c r="U5" s="294"/>
      <c r="V5" s="294"/>
      <c r="W5" s="294"/>
      <c r="X5" s="294"/>
      <c r="Y5" s="294"/>
      <c r="Z5" s="294"/>
    </row>
    <row r="6" ht="24" customHeight="1" spans="1:26">
      <c r="A6" s="294"/>
      <c r="B6" s="294"/>
      <c r="C6" s="294"/>
      <c r="D6" s="521" t="s">
        <v>362</v>
      </c>
      <c r="E6" s="521" t="s">
        <v>1453</v>
      </c>
      <c r="F6" s="521" t="s">
        <v>363</v>
      </c>
      <c r="G6" s="521" t="s">
        <v>1454</v>
      </c>
      <c r="H6" s="521" t="s">
        <v>2260</v>
      </c>
      <c r="I6" s="521" t="s">
        <v>2261</v>
      </c>
      <c r="J6" s="294"/>
      <c r="K6" s="294"/>
      <c r="L6" s="294"/>
      <c r="M6" s="294"/>
      <c r="N6" s="294"/>
      <c r="O6" s="294"/>
      <c r="P6" s="294"/>
      <c r="Q6" s="294"/>
      <c r="R6" s="294"/>
      <c r="S6" s="294"/>
      <c r="T6" s="294"/>
      <c r="U6" s="294"/>
      <c r="V6" s="294"/>
      <c r="W6" s="294"/>
      <c r="X6" s="294"/>
      <c r="Y6" s="294"/>
      <c r="Z6" s="294"/>
    </row>
    <row r="7" ht="22.5" customHeight="1" spans="1:26">
      <c r="A7" s="294"/>
      <c r="B7" s="294"/>
      <c r="C7" s="294"/>
      <c r="D7" s="522" t="s">
        <v>2262</v>
      </c>
      <c r="E7" s="539">
        <v>2859</v>
      </c>
      <c r="F7" s="539">
        <v>2745</v>
      </c>
      <c r="G7" s="539">
        <v>2591</v>
      </c>
      <c r="H7" s="540">
        <v>0.103</v>
      </c>
      <c r="I7" s="540">
        <v>0.042</v>
      </c>
      <c r="J7" s="294"/>
      <c r="K7" s="294"/>
      <c r="L7" s="294"/>
      <c r="M7" s="294"/>
      <c r="N7" s="294"/>
      <c r="O7" s="294"/>
      <c r="P7" s="294"/>
      <c r="Q7" s="294"/>
      <c r="R7" s="294"/>
      <c r="S7" s="294"/>
      <c r="T7" s="294"/>
      <c r="U7" s="294"/>
      <c r="V7" s="294"/>
      <c r="W7" s="294"/>
      <c r="X7" s="294"/>
      <c r="Y7" s="294"/>
      <c r="Z7" s="294"/>
    </row>
    <row r="8" ht="22.5" customHeight="1" spans="1:26">
      <c r="A8" s="294"/>
      <c r="B8" s="294"/>
      <c r="C8" s="294"/>
      <c r="D8" s="523" t="s">
        <v>2263</v>
      </c>
      <c r="E8" s="541">
        <v>2165</v>
      </c>
      <c r="F8" s="541">
        <v>2066</v>
      </c>
      <c r="G8" s="541">
        <v>1941</v>
      </c>
      <c r="H8" s="321">
        <v>0.115</v>
      </c>
      <c r="I8" s="321">
        <v>0.048</v>
      </c>
      <c r="J8" s="294"/>
      <c r="K8" s="294"/>
      <c r="L8" s="294"/>
      <c r="M8" s="294"/>
      <c r="N8" s="294"/>
      <c r="O8" s="294"/>
      <c r="P8" s="294"/>
      <c r="Q8" s="294"/>
      <c r="R8" s="294"/>
      <c r="S8" s="294"/>
      <c r="T8" s="294"/>
      <c r="U8" s="294"/>
      <c r="V8" s="294"/>
      <c r="W8" s="294"/>
      <c r="X8" s="294"/>
      <c r="Y8" s="294"/>
      <c r="Z8" s="294"/>
    </row>
    <row r="9" ht="22.5" customHeight="1" spans="1:26">
      <c r="A9" s="294"/>
      <c r="B9" s="294"/>
      <c r="C9" s="294"/>
      <c r="D9" s="524" t="s">
        <v>2264</v>
      </c>
      <c r="E9" s="446">
        <v>0.757</v>
      </c>
      <c r="F9" s="446">
        <v>0.753</v>
      </c>
      <c r="G9" s="446">
        <v>0.749</v>
      </c>
      <c r="H9" s="318" t="s">
        <v>2265</v>
      </c>
      <c r="I9" s="318" t="s">
        <v>2266</v>
      </c>
      <c r="J9" s="294"/>
      <c r="K9" s="294"/>
      <c r="L9" s="294"/>
      <c r="M9" s="294"/>
      <c r="N9" s="294"/>
      <c r="O9" s="294"/>
      <c r="P9" s="294"/>
      <c r="Q9" s="294"/>
      <c r="R9" s="294"/>
      <c r="S9" s="294"/>
      <c r="T9" s="294"/>
      <c r="U9" s="294"/>
      <c r="V9" s="294"/>
      <c r="W9" s="294"/>
      <c r="X9" s="294"/>
      <c r="Y9" s="294"/>
      <c r="Z9" s="294"/>
    </row>
    <row r="10" ht="22.5" customHeight="1" spans="1:26">
      <c r="A10" s="294"/>
      <c r="B10" s="294"/>
      <c r="C10" s="294"/>
      <c r="D10" s="523" t="s">
        <v>865</v>
      </c>
      <c r="E10" s="319">
        <v>924</v>
      </c>
      <c r="F10" s="319">
        <v>883</v>
      </c>
      <c r="G10" s="319">
        <v>791</v>
      </c>
      <c r="H10" s="321">
        <v>0.168</v>
      </c>
      <c r="I10" s="321">
        <v>0.046</v>
      </c>
      <c r="J10" s="294"/>
      <c r="K10" s="294"/>
      <c r="L10" s="294"/>
      <c r="M10" s="294"/>
      <c r="N10" s="294"/>
      <c r="O10" s="294"/>
      <c r="P10" s="294"/>
      <c r="Q10" s="294"/>
      <c r="R10" s="294"/>
      <c r="S10" s="294"/>
      <c r="T10" s="294"/>
      <c r="U10" s="294"/>
      <c r="V10" s="294"/>
      <c r="W10" s="294"/>
      <c r="X10" s="294"/>
      <c r="Y10" s="294"/>
      <c r="Z10" s="294"/>
    </row>
    <row r="11" ht="22.5" customHeight="1" spans="1:26">
      <c r="A11" s="294"/>
      <c r="B11" s="294"/>
      <c r="C11" s="294"/>
      <c r="D11" s="524" t="s">
        <v>2267</v>
      </c>
      <c r="E11" s="446">
        <v>0.323</v>
      </c>
      <c r="F11" s="446">
        <v>0.322</v>
      </c>
      <c r="G11" s="446">
        <v>0.305</v>
      </c>
      <c r="H11" s="318" t="s">
        <v>2268</v>
      </c>
      <c r="I11" s="318" t="s">
        <v>2269</v>
      </c>
      <c r="J11" s="294"/>
      <c r="K11" s="294"/>
      <c r="L11" s="294"/>
      <c r="M11" s="294"/>
      <c r="N11" s="294"/>
      <c r="O11" s="294"/>
      <c r="P11" s="294"/>
      <c r="Q11" s="294"/>
      <c r="R11" s="294"/>
      <c r="S11" s="294"/>
      <c r="T11" s="294"/>
      <c r="U11" s="294"/>
      <c r="V11" s="294"/>
      <c r="W11" s="294"/>
      <c r="X11" s="294"/>
      <c r="Y11" s="294"/>
      <c r="Z11" s="294"/>
    </row>
    <row r="12" ht="22.5" customHeight="1" spans="1:26">
      <c r="A12" s="294"/>
      <c r="B12" s="294"/>
      <c r="C12" s="294"/>
      <c r="D12" s="523" t="s">
        <v>86</v>
      </c>
      <c r="E12" s="319">
        <v>457</v>
      </c>
      <c r="F12" s="319">
        <v>449</v>
      </c>
      <c r="G12" s="319">
        <v>378</v>
      </c>
      <c r="H12" s="321">
        <v>0.209</v>
      </c>
      <c r="I12" s="321">
        <v>0.018</v>
      </c>
      <c r="J12" s="294"/>
      <c r="K12" s="294"/>
      <c r="L12" s="294"/>
      <c r="M12" s="294"/>
      <c r="N12" s="294"/>
      <c r="O12" s="294"/>
      <c r="P12" s="294"/>
      <c r="Q12" s="294"/>
      <c r="R12" s="294"/>
      <c r="S12" s="294"/>
      <c r="T12" s="294"/>
      <c r="U12" s="294"/>
      <c r="V12" s="294"/>
      <c r="W12" s="294"/>
      <c r="X12" s="294"/>
      <c r="Y12" s="294"/>
      <c r="Z12" s="294"/>
    </row>
    <row r="13" ht="22.5" customHeight="1" spans="1:26">
      <c r="A13" s="294"/>
      <c r="B13" s="294"/>
      <c r="C13" s="294"/>
      <c r="D13" s="524" t="s">
        <v>2270</v>
      </c>
      <c r="E13" s="318">
        <v>471</v>
      </c>
      <c r="F13" s="318">
        <v>449</v>
      </c>
      <c r="G13" s="318">
        <v>378</v>
      </c>
      <c r="H13" s="446">
        <v>0.246</v>
      </c>
      <c r="I13" s="446">
        <v>0.049</v>
      </c>
      <c r="J13" s="294"/>
      <c r="K13" s="294"/>
      <c r="L13" s="294"/>
      <c r="M13" s="294"/>
      <c r="N13" s="294"/>
      <c r="O13" s="294"/>
      <c r="P13" s="294"/>
      <c r="Q13" s="294"/>
      <c r="R13" s="294"/>
      <c r="S13" s="294"/>
      <c r="T13" s="294"/>
      <c r="U13" s="294"/>
      <c r="V13" s="294"/>
      <c r="W13" s="294"/>
      <c r="X13" s="294"/>
      <c r="Y13" s="294"/>
      <c r="Z13" s="294"/>
    </row>
    <row r="14" ht="22.5" customHeight="1" spans="1:26">
      <c r="A14" s="294"/>
      <c r="B14" s="294"/>
      <c r="C14" s="294"/>
      <c r="D14" s="523" t="s">
        <v>2271</v>
      </c>
      <c r="E14" s="321">
        <v>0.16</v>
      </c>
      <c r="F14" s="321">
        <v>0.164</v>
      </c>
      <c r="G14" s="321">
        <v>0.146</v>
      </c>
      <c r="H14" s="319" t="s">
        <v>2272</v>
      </c>
      <c r="I14" s="319" t="s">
        <v>2273</v>
      </c>
      <c r="J14" s="294"/>
      <c r="K14" s="294"/>
      <c r="L14" s="294"/>
      <c r="M14" s="294"/>
      <c r="N14" s="294"/>
      <c r="O14" s="294"/>
      <c r="P14" s="294"/>
      <c r="Q14" s="294"/>
      <c r="R14" s="294"/>
      <c r="S14" s="294"/>
      <c r="T14" s="294"/>
      <c r="U14" s="294"/>
      <c r="V14" s="294"/>
      <c r="W14" s="294"/>
      <c r="X14" s="294"/>
      <c r="Y14" s="294"/>
      <c r="Z14" s="294"/>
    </row>
    <row r="15" ht="14.25" spans="1:26">
      <c r="A15" s="294"/>
      <c r="B15" s="294"/>
      <c r="C15" s="294"/>
      <c r="D15" s="25"/>
      <c r="E15" s="294"/>
      <c r="F15" s="294"/>
      <c r="G15" s="294"/>
      <c r="H15" s="294"/>
      <c r="I15" s="294"/>
      <c r="J15" s="294"/>
      <c r="K15" s="294"/>
      <c r="L15" s="294"/>
      <c r="M15" s="294"/>
      <c r="N15" s="294"/>
      <c r="O15" s="294"/>
      <c r="P15" s="294"/>
      <c r="Q15" s="294"/>
      <c r="R15" s="294"/>
      <c r="S15" s="294"/>
      <c r="T15" s="294"/>
      <c r="U15" s="294"/>
      <c r="V15" s="294"/>
      <c r="W15" s="294"/>
      <c r="X15" s="294"/>
      <c r="Y15" s="294"/>
      <c r="Z15" s="294"/>
    </row>
    <row r="16" ht="29.25" customHeight="1" spans="1:26">
      <c r="A16" s="294"/>
      <c r="B16" s="294"/>
      <c r="C16" s="294"/>
      <c r="D16" s="113" t="s">
        <v>2274</v>
      </c>
      <c r="E16" s="41"/>
      <c r="F16" s="41"/>
      <c r="G16" s="41"/>
      <c r="H16" s="41"/>
      <c r="I16" s="41"/>
      <c r="J16" s="41"/>
      <c r="K16" s="61"/>
      <c r="L16" s="294"/>
      <c r="M16" s="294"/>
      <c r="N16" s="294"/>
      <c r="O16" s="294"/>
      <c r="P16" s="294"/>
      <c r="Q16" s="294"/>
      <c r="R16" s="294"/>
      <c r="S16" s="294"/>
      <c r="T16" s="294"/>
      <c r="U16" s="294"/>
      <c r="V16" s="294"/>
      <c r="W16" s="294"/>
      <c r="X16" s="294"/>
      <c r="Y16" s="294"/>
      <c r="Z16" s="294"/>
    </row>
    <row r="17" ht="34.5" spans="1:26">
      <c r="A17" s="294"/>
      <c r="B17" s="294"/>
      <c r="C17" s="294"/>
      <c r="D17" s="525" t="s">
        <v>2275</v>
      </c>
      <c r="E17" s="525" t="s">
        <v>2276</v>
      </c>
      <c r="F17" s="525" t="s">
        <v>2277</v>
      </c>
      <c r="G17" s="525" t="s">
        <v>2260</v>
      </c>
      <c r="H17" s="542" t="s">
        <v>2278</v>
      </c>
      <c r="I17" s="41"/>
      <c r="J17" s="41"/>
      <c r="K17" s="61"/>
      <c r="L17" s="294"/>
      <c r="M17" s="294"/>
      <c r="N17" s="294"/>
      <c r="O17" s="294"/>
      <c r="P17" s="294"/>
      <c r="Q17" s="294"/>
      <c r="R17" s="294"/>
      <c r="S17" s="294"/>
      <c r="T17" s="294"/>
      <c r="U17" s="294"/>
      <c r="V17" s="294"/>
      <c r="W17" s="294"/>
      <c r="X17" s="294"/>
      <c r="Y17" s="294"/>
      <c r="Z17" s="294"/>
    </row>
    <row r="18" ht="17.25" spans="1:26">
      <c r="A18" s="294"/>
      <c r="B18" s="294"/>
      <c r="C18" s="294"/>
      <c r="D18" s="430" t="s">
        <v>2279</v>
      </c>
      <c r="E18" s="388">
        <v>1635</v>
      </c>
      <c r="F18" s="388">
        <v>1435</v>
      </c>
      <c r="G18" s="448">
        <v>0.147</v>
      </c>
      <c r="H18" s="543" t="s">
        <v>2280</v>
      </c>
      <c r="I18" s="98"/>
      <c r="J18" s="98"/>
      <c r="K18" s="99"/>
      <c r="L18" s="294"/>
      <c r="M18" s="294"/>
      <c r="N18" s="294"/>
      <c r="O18" s="294"/>
      <c r="P18" s="294"/>
      <c r="Q18" s="294"/>
      <c r="R18" s="294"/>
      <c r="S18" s="294"/>
      <c r="T18" s="294"/>
      <c r="U18" s="294"/>
      <c r="V18" s="294"/>
      <c r="W18" s="294"/>
      <c r="X18" s="294"/>
      <c r="Y18" s="294"/>
      <c r="Z18" s="294"/>
    </row>
    <row r="19" ht="17.25" spans="1:26">
      <c r="A19" s="294"/>
      <c r="B19" s="294"/>
      <c r="C19" s="294"/>
      <c r="D19" s="370" t="s">
        <v>2281</v>
      </c>
      <c r="E19" s="30">
        <v>196</v>
      </c>
      <c r="F19" s="30">
        <v>190</v>
      </c>
      <c r="G19" s="390">
        <v>0.032</v>
      </c>
      <c r="H19" s="52" t="s">
        <v>2282</v>
      </c>
      <c r="I19" s="60"/>
      <c r="J19" s="60"/>
      <c r="K19" s="64"/>
      <c r="L19" s="294"/>
      <c r="M19" s="294"/>
      <c r="N19" s="294"/>
      <c r="O19" s="294"/>
      <c r="P19" s="294"/>
      <c r="Q19" s="294"/>
      <c r="R19" s="294"/>
      <c r="S19" s="294"/>
      <c r="T19" s="294"/>
      <c r="U19" s="294"/>
      <c r="V19" s="294"/>
      <c r="W19" s="294"/>
      <c r="X19" s="294"/>
      <c r="Y19" s="294"/>
      <c r="Z19" s="294"/>
    </row>
    <row r="20" ht="17.25" spans="1:26">
      <c r="A20" s="294"/>
      <c r="B20" s="294"/>
      <c r="C20" s="294"/>
      <c r="D20" s="431" t="s">
        <v>2283</v>
      </c>
      <c r="E20" s="87">
        <v>284</v>
      </c>
      <c r="F20" s="87">
        <v>258</v>
      </c>
      <c r="G20" s="393">
        <v>0.101</v>
      </c>
      <c r="H20" s="101" t="s">
        <v>2284</v>
      </c>
      <c r="I20" s="60"/>
      <c r="J20" s="60"/>
      <c r="K20" s="64"/>
      <c r="L20" s="294"/>
      <c r="M20" s="294"/>
      <c r="N20" s="294"/>
      <c r="O20" s="294"/>
      <c r="P20" s="294"/>
      <c r="Q20" s="294"/>
      <c r="R20" s="294"/>
      <c r="S20" s="294"/>
      <c r="T20" s="294"/>
      <c r="U20" s="294"/>
      <c r="V20" s="294"/>
      <c r="W20" s="294"/>
      <c r="X20" s="294"/>
      <c r="Y20" s="294"/>
      <c r="Z20" s="294"/>
    </row>
    <row r="21" ht="17.25" spans="1:26">
      <c r="A21" s="294"/>
      <c r="B21" s="294"/>
      <c r="C21" s="294"/>
      <c r="D21" s="370" t="s">
        <v>2285</v>
      </c>
      <c r="E21" s="30">
        <v>259</v>
      </c>
      <c r="F21" s="30">
        <v>293</v>
      </c>
      <c r="G21" s="390">
        <v>-0.116</v>
      </c>
      <c r="H21" s="52" t="s">
        <v>2286</v>
      </c>
      <c r="I21" s="60"/>
      <c r="J21" s="60"/>
      <c r="K21" s="64"/>
      <c r="L21" s="294"/>
      <c r="M21" s="294"/>
      <c r="N21" s="294"/>
      <c r="O21" s="294"/>
      <c r="P21" s="294"/>
      <c r="Q21" s="294"/>
      <c r="R21" s="294"/>
      <c r="S21" s="294"/>
      <c r="T21" s="294"/>
      <c r="U21" s="294"/>
      <c r="V21" s="294"/>
      <c r="W21" s="294"/>
      <c r="X21" s="294"/>
      <c r="Y21" s="294"/>
      <c r="Z21" s="294"/>
    </row>
    <row r="22" ht="33" spans="1:26">
      <c r="A22" s="294"/>
      <c r="B22" s="294"/>
      <c r="C22" s="294"/>
      <c r="D22" s="78" t="s">
        <v>2287</v>
      </c>
      <c r="E22" s="87">
        <v>485</v>
      </c>
      <c r="F22" s="87">
        <v>424</v>
      </c>
      <c r="G22" s="393">
        <v>0.144</v>
      </c>
      <c r="H22" s="101" t="s">
        <v>2288</v>
      </c>
      <c r="I22" s="60"/>
      <c r="J22" s="60"/>
      <c r="K22" s="64"/>
      <c r="L22" s="294"/>
      <c r="M22" s="294"/>
      <c r="N22" s="294"/>
      <c r="O22" s="294"/>
      <c r="P22" s="294"/>
      <c r="Q22" s="294"/>
      <c r="R22" s="294"/>
      <c r="S22" s="294"/>
      <c r="T22" s="294"/>
      <c r="U22" s="294"/>
      <c r="V22" s="294"/>
      <c r="W22" s="294"/>
      <c r="X22" s="294"/>
      <c r="Y22" s="294"/>
      <c r="Z22" s="294"/>
    </row>
    <row r="23" ht="20.25" spans="1:26">
      <c r="A23" s="294"/>
      <c r="B23" s="294"/>
      <c r="C23" s="294"/>
      <c r="D23" s="526"/>
      <c r="E23" s="294"/>
      <c r="F23" s="294"/>
      <c r="G23" s="294"/>
      <c r="H23" s="294"/>
      <c r="I23" s="294"/>
      <c r="J23" s="294"/>
      <c r="K23" s="294"/>
      <c r="L23" s="294"/>
      <c r="M23" s="294"/>
      <c r="N23" s="294"/>
      <c r="O23" s="294"/>
      <c r="P23" s="294"/>
      <c r="Q23" s="294"/>
      <c r="R23" s="294"/>
      <c r="S23" s="294"/>
      <c r="T23" s="294"/>
      <c r="U23" s="294"/>
      <c r="V23" s="294"/>
      <c r="W23" s="294"/>
      <c r="X23" s="294"/>
      <c r="Y23" s="294"/>
      <c r="Z23" s="294"/>
    </row>
    <row r="24" ht="27.75" customHeight="1" spans="1:26">
      <c r="A24" s="294"/>
      <c r="B24" s="294"/>
      <c r="C24" s="294"/>
      <c r="D24" s="527" t="s">
        <v>2289</v>
      </c>
      <c r="E24" s="41"/>
      <c r="F24" s="41"/>
      <c r="G24" s="41"/>
      <c r="H24" s="61"/>
      <c r="I24" s="294"/>
      <c r="J24" s="294"/>
      <c r="K24" s="294"/>
      <c r="L24" s="294"/>
      <c r="M24" s="294"/>
      <c r="N24" s="294"/>
      <c r="O24" s="294"/>
      <c r="P24" s="294"/>
      <c r="Q24" s="294"/>
      <c r="R24" s="294"/>
      <c r="S24" s="294"/>
      <c r="T24" s="294"/>
      <c r="U24" s="294"/>
      <c r="V24" s="294"/>
      <c r="W24" s="294"/>
      <c r="X24" s="294"/>
      <c r="Y24" s="294"/>
      <c r="Z24" s="294"/>
    </row>
    <row r="25" ht="16.5" spans="1:26">
      <c r="A25" s="294"/>
      <c r="B25" s="294"/>
      <c r="C25" s="294"/>
      <c r="D25" s="528" t="s">
        <v>2290</v>
      </c>
      <c r="E25" s="41"/>
      <c r="F25" s="41"/>
      <c r="G25" s="41"/>
      <c r="H25" s="61"/>
      <c r="I25" s="294"/>
      <c r="J25" s="294"/>
      <c r="K25" s="294"/>
      <c r="L25" s="294"/>
      <c r="M25" s="294"/>
      <c r="N25" s="294"/>
      <c r="O25" s="294"/>
      <c r="P25" s="294"/>
      <c r="Q25" s="294"/>
      <c r="R25" s="294"/>
      <c r="S25" s="294"/>
      <c r="T25" s="294"/>
      <c r="U25" s="294"/>
      <c r="V25" s="294"/>
      <c r="W25" s="294"/>
      <c r="X25" s="294"/>
      <c r="Y25" s="294"/>
      <c r="Z25" s="294"/>
    </row>
    <row r="26" ht="16.5" spans="1:26">
      <c r="A26" s="294"/>
      <c r="B26" s="294"/>
      <c r="C26" s="294"/>
      <c r="D26" s="529" t="s">
        <v>2291</v>
      </c>
      <c r="E26" s="529" t="s">
        <v>2185</v>
      </c>
      <c r="F26" s="529" t="s">
        <v>2260</v>
      </c>
      <c r="G26" s="529" t="s">
        <v>2261</v>
      </c>
      <c r="H26" s="529" t="s">
        <v>2292</v>
      </c>
      <c r="I26" s="294"/>
      <c r="J26" s="294"/>
      <c r="K26" s="294"/>
      <c r="L26" s="294"/>
      <c r="M26" s="294"/>
      <c r="N26" s="294"/>
      <c r="O26" s="294"/>
      <c r="P26" s="294"/>
      <c r="Q26" s="294"/>
      <c r="R26" s="294"/>
      <c r="S26" s="294"/>
      <c r="T26" s="294"/>
      <c r="U26" s="294"/>
      <c r="V26" s="294"/>
      <c r="W26" s="294"/>
      <c r="X26" s="294"/>
      <c r="Y26" s="294"/>
      <c r="Z26" s="294"/>
    </row>
    <row r="27" ht="16.5" spans="1:26">
      <c r="A27" s="294"/>
      <c r="B27" s="294"/>
      <c r="C27" s="294"/>
      <c r="D27" s="524" t="s">
        <v>2293</v>
      </c>
      <c r="E27" s="318">
        <v>119.4</v>
      </c>
      <c r="F27" s="446">
        <v>0.047</v>
      </c>
      <c r="G27" s="446">
        <v>0.081</v>
      </c>
      <c r="H27" s="524" t="s">
        <v>2294</v>
      </c>
      <c r="I27" s="294"/>
      <c r="J27" s="294"/>
      <c r="K27" s="294"/>
      <c r="L27" s="294"/>
      <c r="M27" s="294"/>
      <c r="N27" s="294"/>
      <c r="O27" s="294"/>
      <c r="P27" s="294"/>
      <c r="Q27" s="294"/>
      <c r="R27" s="294"/>
      <c r="S27" s="294"/>
      <c r="T27" s="294"/>
      <c r="U27" s="294"/>
      <c r="V27" s="294"/>
      <c r="W27" s="294"/>
      <c r="X27" s="294"/>
      <c r="Y27" s="294"/>
      <c r="Z27" s="294"/>
    </row>
    <row r="28" ht="16.5" spans="1:26">
      <c r="A28" s="294"/>
      <c r="B28" s="294"/>
      <c r="C28" s="294"/>
      <c r="D28" s="523" t="s">
        <v>2295</v>
      </c>
      <c r="E28" s="319">
        <v>83.4</v>
      </c>
      <c r="F28" s="321">
        <v>0.082</v>
      </c>
      <c r="G28" s="321">
        <v>0.136</v>
      </c>
      <c r="H28" s="523" t="s">
        <v>2296</v>
      </c>
      <c r="I28" s="294"/>
      <c r="J28" s="294"/>
      <c r="K28" s="294"/>
      <c r="L28" s="294"/>
      <c r="M28" s="294"/>
      <c r="N28" s="294"/>
      <c r="O28" s="294"/>
      <c r="P28" s="294"/>
      <c r="Q28" s="294"/>
      <c r="R28" s="294"/>
      <c r="S28" s="294"/>
      <c r="T28" s="294"/>
      <c r="U28" s="294"/>
      <c r="V28" s="294"/>
      <c r="W28" s="294"/>
      <c r="X28" s="294"/>
      <c r="Y28" s="294"/>
      <c r="Z28" s="294"/>
    </row>
    <row r="29" ht="16.5" spans="1:26">
      <c r="A29" s="294"/>
      <c r="B29" s="294"/>
      <c r="C29" s="294"/>
      <c r="D29" s="524" t="s">
        <v>2297</v>
      </c>
      <c r="E29" s="318">
        <v>59</v>
      </c>
      <c r="F29" s="446">
        <v>0.087</v>
      </c>
      <c r="G29" s="446">
        <v>0.113</v>
      </c>
      <c r="H29" s="524" t="s">
        <v>2294</v>
      </c>
      <c r="I29" s="294"/>
      <c r="J29" s="294"/>
      <c r="K29" s="294"/>
      <c r="L29" s="294"/>
      <c r="M29" s="294"/>
      <c r="N29" s="294"/>
      <c r="O29" s="294"/>
      <c r="P29" s="294"/>
      <c r="Q29" s="294"/>
      <c r="R29" s="294"/>
      <c r="S29" s="294"/>
      <c r="T29" s="294"/>
      <c r="U29" s="294"/>
      <c r="V29" s="294"/>
      <c r="W29" s="294"/>
      <c r="X29" s="294"/>
      <c r="Y29" s="294"/>
      <c r="Z29" s="294"/>
    </row>
    <row r="30" ht="16.5" spans="1:26">
      <c r="A30" s="294"/>
      <c r="B30" s="294"/>
      <c r="C30" s="294"/>
      <c r="D30" s="523" t="s">
        <v>2298</v>
      </c>
      <c r="E30" s="319">
        <v>55.7</v>
      </c>
      <c r="F30" s="321">
        <v>0.12</v>
      </c>
      <c r="G30" s="321">
        <v>0.086</v>
      </c>
      <c r="H30" s="523" t="s">
        <v>2299</v>
      </c>
      <c r="I30" s="294"/>
      <c r="J30" s="294"/>
      <c r="K30" s="294"/>
      <c r="L30" s="294"/>
      <c r="M30" s="294"/>
      <c r="N30" s="294"/>
      <c r="O30" s="294"/>
      <c r="P30" s="294"/>
      <c r="Q30" s="294"/>
      <c r="R30" s="294"/>
      <c r="S30" s="294"/>
      <c r="T30" s="294"/>
      <c r="U30" s="294"/>
      <c r="V30" s="294"/>
      <c r="W30" s="294"/>
      <c r="X30" s="294"/>
      <c r="Y30" s="294"/>
      <c r="Z30" s="294"/>
    </row>
    <row r="31" ht="16.5" spans="1:26">
      <c r="A31" s="294"/>
      <c r="B31" s="294"/>
      <c r="C31" s="294"/>
      <c r="D31" s="524" t="s">
        <v>2300</v>
      </c>
      <c r="E31" s="318">
        <v>53.3</v>
      </c>
      <c r="F31" s="446">
        <v>0.102</v>
      </c>
      <c r="G31" s="446">
        <v>0.032</v>
      </c>
      <c r="H31" s="524" t="s">
        <v>2301</v>
      </c>
      <c r="I31" s="294"/>
      <c r="J31" s="294"/>
      <c r="K31" s="294"/>
      <c r="L31" s="294"/>
      <c r="M31" s="294"/>
      <c r="N31" s="294"/>
      <c r="O31" s="294"/>
      <c r="P31" s="294"/>
      <c r="Q31" s="294"/>
      <c r="R31" s="294"/>
      <c r="S31" s="294"/>
      <c r="T31" s="294"/>
      <c r="U31" s="294"/>
      <c r="V31" s="294"/>
      <c r="W31" s="294"/>
      <c r="X31" s="294"/>
      <c r="Y31" s="294"/>
      <c r="Z31" s="294"/>
    </row>
    <row r="32" ht="16.5" spans="1:26">
      <c r="A32" s="294"/>
      <c r="B32" s="294"/>
      <c r="C32" s="294"/>
      <c r="D32" s="523" t="s">
        <v>2302</v>
      </c>
      <c r="E32" s="319">
        <v>46.8</v>
      </c>
      <c r="F32" s="321">
        <v>0.183</v>
      </c>
      <c r="G32" s="321">
        <v>0.19</v>
      </c>
      <c r="H32" s="523" t="s">
        <v>2299</v>
      </c>
      <c r="I32" s="294"/>
      <c r="J32" s="294"/>
      <c r="K32" s="294"/>
      <c r="L32" s="294"/>
      <c r="M32" s="294"/>
      <c r="N32" s="294"/>
      <c r="O32" s="294"/>
      <c r="P32" s="294"/>
      <c r="Q32" s="294"/>
      <c r="R32" s="294"/>
      <c r="S32" s="294"/>
      <c r="T32" s="294"/>
      <c r="U32" s="294"/>
      <c r="V32" s="294"/>
      <c r="W32" s="294"/>
      <c r="X32" s="294"/>
      <c r="Y32" s="294"/>
      <c r="Z32" s="294"/>
    </row>
    <row r="33" ht="16.5" spans="1:26">
      <c r="A33" s="294"/>
      <c r="B33" s="294"/>
      <c r="C33" s="294"/>
      <c r="D33" s="524" t="s">
        <v>2303</v>
      </c>
      <c r="E33" s="318">
        <v>34.8</v>
      </c>
      <c r="F33" s="446">
        <v>-0.008</v>
      </c>
      <c r="G33" s="446">
        <v>-0.006</v>
      </c>
      <c r="H33" s="524" t="s">
        <v>2301</v>
      </c>
      <c r="I33" s="294"/>
      <c r="J33" s="294"/>
      <c r="K33" s="294"/>
      <c r="L33" s="294"/>
      <c r="M33" s="294"/>
      <c r="N33" s="294"/>
      <c r="O33" s="294"/>
      <c r="P33" s="294"/>
      <c r="Q33" s="294"/>
      <c r="R33" s="294"/>
      <c r="S33" s="294"/>
      <c r="T33" s="294"/>
      <c r="U33" s="294"/>
      <c r="V33" s="294"/>
      <c r="W33" s="294"/>
      <c r="X33" s="294"/>
      <c r="Y33" s="294"/>
      <c r="Z33" s="294"/>
    </row>
    <row r="34" ht="16.5" spans="1:26">
      <c r="A34" s="294"/>
      <c r="B34" s="294"/>
      <c r="C34" s="294"/>
      <c r="D34" s="523" t="s">
        <v>2304</v>
      </c>
      <c r="E34" s="319">
        <v>36.1</v>
      </c>
      <c r="F34" s="321">
        <v>0.065</v>
      </c>
      <c r="G34" s="321">
        <v>0.124</v>
      </c>
      <c r="H34" s="523" t="s">
        <v>2301</v>
      </c>
      <c r="I34" s="294"/>
      <c r="J34" s="294"/>
      <c r="K34" s="294"/>
      <c r="L34" s="294"/>
      <c r="M34" s="294"/>
      <c r="N34" s="294"/>
      <c r="O34" s="294"/>
      <c r="P34" s="294"/>
      <c r="Q34" s="294"/>
      <c r="R34" s="294"/>
      <c r="S34" s="294"/>
      <c r="T34" s="294"/>
      <c r="U34" s="294"/>
      <c r="V34" s="294"/>
      <c r="W34" s="294"/>
      <c r="X34" s="294"/>
      <c r="Y34" s="294"/>
      <c r="Z34" s="294"/>
    </row>
    <row r="35" ht="16.5" spans="1:26">
      <c r="A35" s="294"/>
      <c r="B35" s="294"/>
      <c r="C35" s="294"/>
      <c r="D35" s="524" t="s">
        <v>2305</v>
      </c>
      <c r="E35" s="318">
        <v>32</v>
      </c>
      <c r="F35" s="446">
        <v>0.051</v>
      </c>
      <c r="G35" s="446">
        <v>0.162</v>
      </c>
      <c r="H35" s="524" t="s">
        <v>2299</v>
      </c>
      <c r="I35" s="294"/>
      <c r="J35" s="294"/>
      <c r="K35" s="294"/>
      <c r="L35" s="294"/>
      <c r="M35" s="294"/>
      <c r="N35" s="294"/>
      <c r="O35" s="294"/>
      <c r="P35" s="294"/>
      <c r="Q35" s="294"/>
      <c r="R35" s="294"/>
      <c r="S35" s="294"/>
      <c r="T35" s="294"/>
      <c r="U35" s="294"/>
      <c r="V35" s="294"/>
      <c r="W35" s="294"/>
      <c r="X35" s="294"/>
      <c r="Y35" s="294"/>
      <c r="Z35" s="294"/>
    </row>
    <row r="36" ht="16.5" spans="1:26">
      <c r="A36" s="294"/>
      <c r="B36" s="294"/>
      <c r="C36" s="294"/>
      <c r="D36" s="530" t="s">
        <v>2306</v>
      </c>
      <c r="E36" s="544">
        <v>31.2</v>
      </c>
      <c r="F36" s="545">
        <v>-0.011</v>
      </c>
      <c r="G36" s="545">
        <v>0.059</v>
      </c>
      <c r="H36" s="530" t="s">
        <v>2301</v>
      </c>
      <c r="I36" s="294"/>
      <c r="J36" s="294"/>
      <c r="K36" s="294"/>
      <c r="L36" s="294"/>
      <c r="M36" s="294"/>
      <c r="N36" s="294"/>
      <c r="O36" s="294"/>
      <c r="P36" s="294"/>
      <c r="Q36" s="294"/>
      <c r="R36" s="294"/>
      <c r="S36" s="294"/>
      <c r="T36" s="294"/>
      <c r="U36" s="294"/>
      <c r="V36" s="294"/>
      <c r="W36" s="294"/>
      <c r="X36" s="294"/>
      <c r="Y36" s="294"/>
      <c r="Z36" s="294"/>
    </row>
    <row r="37" ht="23.25" customHeight="1" spans="1:26">
      <c r="A37" s="294"/>
      <c r="B37" s="294"/>
      <c r="C37" s="294"/>
      <c r="D37" s="527" t="s">
        <v>2307</v>
      </c>
      <c r="E37" s="41"/>
      <c r="F37" s="41"/>
      <c r="G37" s="41"/>
      <c r="H37" s="61"/>
      <c r="I37" s="294"/>
      <c r="J37" s="294"/>
      <c r="K37" s="294"/>
      <c r="L37" s="294"/>
      <c r="M37" s="294"/>
      <c r="N37" s="294"/>
      <c r="O37" s="294"/>
      <c r="P37" s="294"/>
      <c r="Q37" s="294"/>
      <c r="R37" s="294"/>
      <c r="S37" s="294"/>
      <c r="T37" s="294"/>
      <c r="U37" s="294"/>
      <c r="V37" s="294"/>
      <c r="W37" s="294"/>
      <c r="X37" s="294"/>
      <c r="Y37" s="294"/>
      <c r="Z37" s="294"/>
    </row>
    <row r="38" ht="23.25" customHeight="1" spans="1:26">
      <c r="A38" s="294"/>
      <c r="B38" s="294"/>
      <c r="C38" s="294"/>
      <c r="D38" s="531" t="s">
        <v>2292</v>
      </c>
      <c r="E38" s="531" t="s">
        <v>2185</v>
      </c>
      <c r="F38" s="531" t="s">
        <v>2260</v>
      </c>
      <c r="G38" s="531" t="s">
        <v>2261</v>
      </c>
      <c r="H38" s="546"/>
      <c r="I38" s="294"/>
      <c r="J38" s="294"/>
      <c r="K38" s="294"/>
      <c r="L38" s="294"/>
      <c r="M38" s="294"/>
      <c r="N38" s="294"/>
      <c r="O38" s="294"/>
      <c r="P38" s="294"/>
      <c r="Q38" s="294"/>
      <c r="R38" s="294"/>
      <c r="S38" s="294"/>
      <c r="T38" s="294"/>
      <c r="U38" s="294"/>
      <c r="V38" s="294"/>
      <c r="W38" s="294"/>
      <c r="X38" s="294"/>
      <c r="Y38" s="294"/>
      <c r="Z38" s="294"/>
    </row>
    <row r="39" ht="16.5" spans="1:26">
      <c r="A39" s="294"/>
      <c r="B39" s="294"/>
      <c r="C39" s="294"/>
      <c r="D39" s="522" t="s">
        <v>2301</v>
      </c>
      <c r="E39" s="547">
        <v>535.6</v>
      </c>
      <c r="F39" s="540">
        <v>0.096</v>
      </c>
      <c r="G39" s="548">
        <v>0.073</v>
      </c>
      <c r="H39" s="99"/>
      <c r="I39" s="294"/>
      <c r="J39" s="294"/>
      <c r="K39" s="294"/>
      <c r="L39" s="294"/>
      <c r="M39" s="294"/>
      <c r="N39" s="294"/>
      <c r="O39" s="294"/>
      <c r="P39" s="294"/>
      <c r="Q39" s="294"/>
      <c r="R39" s="294"/>
      <c r="S39" s="294"/>
      <c r="T39" s="294"/>
      <c r="U39" s="294"/>
      <c r="V39" s="294"/>
      <c r="W39" s="294"/>
      <c r="X39" s="294"/>
      <c r="Y39" s="294"/>
      <c r="Z39" s="294"/>
    </row>
    <row r="40" ht="16.5" spans="1:26">
      <c r="A40" s="294"/>
      <c r="B40" s="294"/>
      <c r="C40" s="294"/>
      <c r="D40" s="523" t="s">
        <v>2299</v>
      </c>
      <c r="E40" s="319">
        <v>353.7</v>
      </c>
      <c r="F40" s="321">
        <v>0.115</v>
      </c>
      <c r="G40" s="549">
        <v>0.145</v>
      </c>
      <c r="H40" s="64"/>
      <c r="I40" s="294"/>
      <c r="J40" s="294"/>
      <c r="K40" s="294"/>
      <c r="L40" s="294"/>
      <c r="M40" s="294"/>
      <c r="N40" s="294"/>
      <c r="O40" s="294"/>
      <c r="P40" s="294"/>
      <c r="Q40" s="294"/>
      <c r="R40" s="294"/>
      <c r="S40" s="294"/>
      <c r="T40" s="294"/>
      <c r="U40" s="294"/>
      <c r="V40" s="294"/>
      <c r="W40" s="294"/>
      <c r="X40" s="294"/>
      <c r="Y40" s="294"/>
      <c r="Z40" s="294"/>
    </row>
    <row r="41" ht="16.5" spans="1:26">
      <c r="A41" s="294"/>
      <c r="B41" s="294"/>
      <c r="C41" s="294"/>
      <c r="D41" s="524" t="s">
        <v>2308</v>
      </c>
      <c r="E41" s="318">
        <v>289</v>
      </c>
      <c r="F41" s="446">
        <v>0.077</v>
      </c>
      <c r="G41" s="550">
        <v>0.08</v>
      </c>
      <c r="H41" s="64"/>
      <c r="I41" s="294"/>
      <c r="J41" s="294"/>
      <c r="K41" s="294"/>
      <c r="L41" s="294"/>
      <c r="M41" s="294"/>
      <c r="N41" s="294"/>
      <c r="O41" s="294"/>
      <c r="P41" s="294"/>
      <c r="Q41" s="294"/>
      <c r="R41" s="294"/>
      <c r="S41" s="294"/>
      <c r="T41" s="294"/>
      <c r="U41" s="294"/>
      <c r="V41" s="294"/>
      <c r="W41" s="294"/>
      <c r="X41" s="294"/>
      <c r="Y41" s="294"/>
      <c r="Z41" s="294"/>
    </row>
    <row r="42" ht="16.5" spans="1:26">
      <c r="A42" s="294"/>
      <c r="B42" s="294"/>
      <c r="C42" s="294"/>
      <c r="D42" s="523" t="s">
        <v>2309</v>
      </c>
      <c r="E42" s="319">
        <v>200.7</v>
      </c>
      <c r="F42" s="321">
        <v>0.052</v>
      </c>
      <c r="G42" s="549">
        <v>0.093</v>
      </c>
      <c r="H42" s="64"/>
      <c r="I42" s="294"/>
      <c r="J42" s="294"/>
      <c r="K42" s="294"/>
      <c r="L42" s="294"/>
      <c r="M42" s="294"/>
      <c r="N42" s="294"/>
      <c r="O42" s="294"/>
      <c r="P42" s="294"/>
      <c r="Q42" s="294"/>
      <c r="R42" s="294"/>
      <c r="S42" s="294"/>
      <c r="T42" s="294"/>
      <c r="U42" s="294"/>
      <c r="V42" s="294"/>
      <c r="W42" s="294"/>
      <c r="X42" s="294"/>
      <c r="Y42" s="294"/>
      <c r="Z42" s="294"/>
    </row>
    <row r="43" ht="16.5" spans="1:26">
      <c r="A43" s="294"/>
      <c r="B43" s="294"/>
      <c r="C43" s="294"/>
      <c r="D43" s="524" t="s">
        <v>2310</v>
      </c>
      <c r="E43" s="318">
        <v>177.7</v>
      </c>
      <c r="F43" s="446">
        <v>0.128</v>
      </c>
      <c r="G43" s="550">
        <v>0.113</v>
      </c>
      <c r="H43" s="64"/>
      <c r="I43" s="294"/>
      <c r="J43" s="294"/>
      <c r="K43" s="294"/>
      <c r="L43" s="294"/>
      <c r="M43" s="294"/>
      <c r="N43" s="294"/>
      <c r="O43" s="294"/>
      <c r="P43" s="294"/>
      <c r="Q43" s="294"/>
      <c r="R43" s="294"/>
      <c r="S43" s="294"/>
      <c r="T43" s="294"/>
      <c r="U43" s="294"/>
      <c r="V43" s="294"/>
      <c r="W43" s="294"/>
      <c r="X43" s="294"/>
      <c r="Y43" s="294"/>
      <c r="Z43" s="294"/>
    </row>
    <row r="44" ht="16.5" spans="1:26">
      <c r="A44" s="294"/>
      <c r="B44" s="294"/>
      <c r="C44" s="294"/>
      <c r="D44" s="523" t="s">
        <v>2311</v>
      </c>
      <c r="E44" s="319">
        <v>165.5</v>
      </c>
      <c r="F44" s="321">
        <v>0.052</v>
      </c>
      <c r="G44" s="549">
        <v>0.133</v>
      </c>
      <c r="H44" s="64"/>
      <c r="I44" s="294"/>
      <c r="J44" s="294"/>
      <c r="K44" s="294"/>
      <c r="L44" s="294"/>
      <c r="M44" s="294"/>
      <c r="N44" s="294"/>
      <c r="O44" s="294"/>
      <c r="P44" s="294"/>
      <c r="Q44" s="294"/>
      <c r="R44" s="294"/>
      <c r="S44" s="294"/>
      <c r="T44" s="294"/>
      <c r="U44" s="294"/>
      <c r="V44" s="294"/>
      <c r="W44" s="294"/>
      <c r="X44" s="294"/>
      <c r="Y44" s="294"/>
      <c r="Z44" s="294"/>
    </row>
    <row r="45" ht="16.5" spans="1:26">
      <c r="A45" s="294"/>
      <c r="B45" s="294"/>
      <c r="C45" s="294"/>
      <c r="D45" s="524" t="s">
        <v>2312</v>
      </c>
      <c r="E45" s="318">
        <v>127.4</v>
      </c>
      <c r="F45" s="446">
        <v>0.066</v>
      </c>
      <c r="G45" s="550">
        <v>0.02</v>
      </c>
      <c r="H45" s="64"/>
      <c r="I45" s="294"/>
      <c r="J45" s="294"/>
      <c r="K45" s="294"/>
      <c r="L45" s="294"/>
      <c r="M45" s="294"/>
      <c r="N45" s="294"/>
      <c r="O45" s="294"/>
      <c r="P45" s="294"/>
      <c r="Q45" s="294"/>
      <c r="R45" s="294"/>
      <c r="S45" s="294"/>
      <c r="T45" s="294"/>
      <c r="U45" s="294"/>
      <c r="V45" s="294"/>
      <c r="W45" s="294"/>
      <c r="X45" s="294"/>
      <c r="Y45" s="294"/>
      <c r="Z45" s="294"/>
    </row>
    <row r="46" ht="16.5" spans="1:26">
      <c r="A46" s="294"/>
      <c r="B46" s="294"/>
      <c r="C46" s="294"/>
      <c r="D46" s="523" t="s">
        <v>2313</v>
      </c>
      <c r="E46" s="319">
        <v>44.1</v>
      </c>
      <c r="F46" s="321">
        <v>0.028</v>
      </c>
      <c r="G46" s="549">
        <v>-0.068</v>
      </c>
      <c r="H46" s="64"/>
      <c r="I46" s="294"/>
      <c r="J46" s="294"/>
      <c r="K46" s="294"/>
      <c r="L46" s="294"/>
      <c r="M46" s="294"/>
      <c r="N46" s="294"/>
      <c r="O46" s="294"/>
      <c r="P46" s="294"/>
      <c r="Q46" s="294"/>
      <c r="R46" s="294"/>
      <c r="S46" s="294"/>
      <c r="T46" s="294"/>
      <c r="U46" s="294"/>
      <c r="V46" s="294"/>
      <c r="W46" s="294"/>
      <c r="X46" s="294"/>
      <c r="Y46" s="294"/>
      <c r="Z46" s="294"/>
    </row>
    <row r="47" ht="16.5" spans="1:26">
      <c r="A47" s="294"/>
      <c r="B47" s="294"/>
      <c r="C47" s="294"/>
      <c r="D47" s="524" t="s">
        <v>2314</v>
      </c>
      <c r="E47" s="318">
        <v>46.9</v>
      </c>
      <c r="F47" s="446">
        <v>0.199</v>
      </c>
      <c r="G47" s="550">
        <v>0.12</v>
      </c>
      <c r="H47" s="64"/>
      <c r="I47" s="294"/>
      <c r="J47" s="294"/>
      <c r="K47" s="294"/>
      <c r="L47" s="294"/>
      <c r="M47" s="294"/>
      <c r="N47" s="294"/>
      <c r="O47" s="294"/>
      <c r="P47" s="294"/>
      <c r="Q47" s="294"/>
      <c r="R47" s="294"/>
      <c r="S47" s="294"/>
      <c r="T47" s="294"/>
      <c r="U47" s="294"/>
      <c r="V47" s="294"/>
      <c r="W47" s="294"/>
      <c r="X47" s="294"/>
      <c r="Y47" s="294"/>
      <c r="Z47" s="294"/>
    </row>
    <row r="48" ht="16.5" spans="1:26">
      <c r="A48" s="294"/>
      <c r="B48" s="294"/>
      <c r="C48" s="294"/>
      <c r="D48" s="523" t="s">
        <v>2315</v>
      </c>
      <c r="E48" s="319">
        <v>9.4</v>
      </c>
      <c r="F48" s="321">
        <v>-0.442</v>
      </c>
      <c r="G48" s="549">
        <v>-0.15</v>
      </c>
      <c r="H48" s="64"/>
      <c r="I48" s="294"/>
      <c r="J48" s="294"/>
      <c r="K48" s="294"/>
      <c r="L48" s="294"/>
      <c r="M48" s="294"/>
      <c r="N48" s="294"/>
      <c r="O48" s="294"/>
      <c r="P48" s="294"/>
      <c r="Q48" s="294"/>
      <c r="R48" s="294"/>
      <c r="S48" s="294"/>
      <c r="T48" s="294"/>
      <c r="U48" s="294"/>
      <c r="V48" s="294"/>
      <c r="W48" s="294"/>
      <c r="X48" s="294"/>
      <c r="Y48" s="294"/>
      <c r="Z48" s="294"/>
    </row>
    <row r="49" ht="14.25" spans="1:26">
      <c r="A49" s="294"/>
      <c r="B49" s="294"/>
      <c r="C49" s="294"/>
      <c r="D49" s="25"/>
      <c r="E49" s="25"/>
      <c r="F49" s="25"/>
      <c r="G49" s="25"/>
      <c r="H49" s="25"/>
      <c r="I49" s="294"/>
      <c r="J49" s="294"/>
      <c r="K49" s="294"/>
      <c r="L49" s="294"/>
      <c r="M49" s="294"/>
      <c r="N49" s="294"/>
      <c r="O49" s="294"/>
      <c r="P49" s="294"/>
      <c r="Q49" s="294"/>
      <c r="R49" s="294"/>
      <c r="S49" s="294"/>
      <c r="T49" s="294"/>
      <c r="U49" s="294"/>
      <c r="V49" s="294"/>
      <c r="W49" s="294"/>
      <c r="X49" s="294"/>
      <c r="Y49" s="294"/>
      <c r="Z49" s="294"/>
    </row>
    <row r="50" ht="20.25" spans="1:26">
      <c r="A50" s="294"/>
      <c r="B50" s="294"/>
      <c r="C50" s="294"/>
      <c r="D50" s="526"/>
      <c r="E50" s="294"/>
      <c r="F50" s="294"/>
      <c r="G50" s="294"/>
      <c r="H50" s="294"/>
      <c r="I50" s="294"/>
      <c r="J50" s="294"/>
      <c r="K50" s="294"/>
      <c r="L50" s="294"/>
      <c r="M50" s="294"/>
      <c r="N50" s="294"/>
      <c r="O50" s="294"/>
      <c r="P50" s="294"/>
      <c r="Q50" s="294"/>
      <c r="R50" s="294"/>
      <c r="S50" s="294"/>
      <c r="T50" s="294"/>
      <c r="U50" s="294"/>
      <c r="V50" s="294"/>
      <c r="W50" s="294"/>
      <c r="X50" s="294"/>
      <c r="Y50" s="294"/>
      <c r="Z50" s="294"/>
    </row>
    <row r="51" ht="26.25" customHeight="1" spans="1:26">
      <c r="A51" s="294"/>
      <c r="B51" s="294"/>
      <c r="C51" s="294"/>
      <c r="D51" s="25"/>
      <c r="E51" s="25"/>
      <c r="F51" s="25"/>
      <c r="G51" s="25"/>
      <c r="H51" s="25"/>
      <c r="I51" s="25"/>
      <c r="J51" s="294"/>
      <c r="K51" s="294"/>
      <c r="L51" s="294"/>
      <c r="M51" s="294"/>
      <c r="N51" s="294"/>
      <c r="O51" s="294"/>
      <c r="P51" s="294"/>
      <c r="Q51" s="294"/>
      <c r="R51" s="294"/>
      <c r="S51" s="294"/>
      <c r="T51" s="294"/>
      <c r="U51" s="294"/>
      <c r="V51" s="294"/>
      <c r="W51" s="294"/>
      <c r="X51" s="294"/>
      <c r="Y51" s="294"/>
      <c r="Z51" s="294"/>
    </row>
    <row r="52" ht="25.5" customHeight="1" spans="1:26">
      <c r="A52" s="294"/>
      <c r="B52" s="294"/>
      <c r="C52" s="294"/>
      <c r="D52" s="532" t="s">
        <v>2240</v>
      </c>
      <c r="K52" s="554"/>
      <c r="L52" s="400"/>
      <c r="M52" s="294"/>
      <c r="N52" s="294"/>
      <c r="O52" s="294"/>
      <c r="P52" s="294"/>
      <c r="Q52" s="294"/>
      <c r="R52" s="294"/>
      <c r="S52" s="294"/>
      <c r="T52" s="294"/>
      <c r="U52" s="294"/>
      <c r="V52" s="294"/>
      <c r="W52" s="294"/>
      <c r="X52" s="294"/>
      <c r="Y52" s="294"/>
      <c r="Z52" s="294"/>
    </row>
    <row r="53" ht="27" customHeight="1" spans="1:26">
      <c r="A53" s="294"/>
      <c r="B53" s="294"/>
      <c r="C53" s="294"/>
      <c r="D53" s="533" t="s">
        <v>2241</v>
      </c>
      <c r="F53" s="533" t="s">
        <v>200</v>
      </c>
      <c r="K53" s="555"/>
      <c r="L53" s="555"/>
      <c r="M53" s="556"/>
      <c r="N53" s="294"/>
      <c r="O53" s="294"/>
      <c r="P53" s="294"/>
      <c r="Q53" s="294"/>
      <c r="R53" s="294"/>
      <c r="S53" s="294"/>
      <c r="T53" s="294"/>
      <c r="U53" s="294"/>
      <c r="V53" s="294"/>
      <c r="W53" s="294"/>
      <c r="X53" s="294"/>
      <c r="Y53" s="294"/>
      <c r="Z53" s="294"/>
    </row>
    <row r="54" ht="37.5" customHeight="1" spans="1:26">
      <c r="A54" s="294"/>
      <c r="B54" s="294"/>
      <c r="C54" s="294"/>
      <c r="D54" s="534" t="s">
        <v>89</v>
      </c>
      <c r="E54" s="442" t="s">
        <v>2316</v>
      </c>
      <c r="L54" s="400"/>
      <c r="M54" s="294"/>
      <c r="N54" s="294"/>
      <c r="O54" s="294"/>
      <c r="P54" s="294"/>
      <c r="Q54" s="294"/>
      <c r="R54" s="294"/>
      <c r="S54" s="294"/>
      <c r="T54" s="294"/>
      <c r="U54" s="294"/>
      <c r="V54" s="294"/>
      <c r="W54" s="294"/>
      <c r="X54" s="294"/>
      <c r="Y54" s="294"/>
      <c r="Z54" s="294"/>
    </row>
    <row r="55" ht="37.5" customHeight="1" spans="1:26">
      <c r="A55" s="294"/>
      <c r="B55" s="294"/>
      <c r="C55" s="294"/>
      <c r="D55" s="535" t="s">
        <v>136</v>
      </c>
      <c r="E55" s="443" t="s">
        <v>2317</v>
      </c>
      <c r="L55" s="400"/>
      <c r="M55" s="294"/>
      <c r="N55" s="294"/>
      <c r="O55" s="294"/>
      <c r="P55" s="294"/>
      <c r="Q55" s="294"/>
      <c r="R55" s="294"/>
      <c r="S55" s="294"/>
      <c r="T55" s="294"/>
      <c r="U55" s="294"/>
      <c r="V55" s="294"/>
      <c r="W55" s="294"/>
      <c r="X55" s="294"/>
      <c r="Y55" s="294"/>
      <c r="Z55" s="294"/>
    </row>
    <row r="56" ht="37.5" customHeight="1" spans="1:26">
      <c r="A56" s="294"/>
      <c r="B56" s="294"/>
      <c r="C56" s="294"/>
      <c r="D56" s="536" t="s">
        <v>145</v>
      </c>
      <c r="E56" s="449" t="s">
        <v>2318</v>
      </c>
      <c r="L56" s="400"/>
      <c r="M56" s="294"/>
      <c r="N56" s="294"/>
      <c r="O56" s="294"/>
      <c r="P56" s="294"/>
      <c r="Q56" s="294"/>
      <c r="R56" s="294"/>
      <c r="S56" s="294"/>
      <c r="T56" s="294"/>
      <c r="U56" s="294"/>
      <c r="V56" s="294"/>
      <c r="W56" s="294"/>
      <c r="X56" s="294"/>
      <c r="Y56" s="294"/>
      <c r="Z56" s="294"/>
    </row>
    <row r="57" ht="14.25" spans="1:26">
      <c r="A57" s="294"/>
      <c r="B57" s="294"/>
      <c r="C57" s="294"/>
      <c r="D57" s="294"/>
      <c r="E57" s="294"/>
      <c r="F57" s="294"/>
      <c r="G57" s="294"/>
      <c r="H57" s="294"/>
      <c r="I57" s="294"/>
      <c r="J57" s="294"/>
      <c r="K57" s="294"/>
      <c r="L57" s="294"/>
      <c r="M57" s="294"/>
      <c r="N57" s="294"/>
      <c r="O57" s="294"/>
      <c r="P57" s="294"/>
      <c r="Q57" s="294"/>
      <c r="R57" s="294"/>
      <c r="S57" s="294"/>
      <c r="T57" s="294"/>
      <c r="U57" s="294"/>
      <c r="V57" s="294"/>
      <c r="W57" s="294"/>
      <c r="X57" s="294"/>
      <c r="Y57" s="294"/>
      <c r="Z57" s="294"/>
    </row>
    <row r="58" ht="26.25" customHeight="1" spans="1:26">
      <c r="A58" s="294"/>
      <c r="B58" s="294"/>
      <c r="C58" s="294"/>
      <c r="D58" s="537" t="s">
        <v>2319</v>
      </c>
      <c r="E58" s="41"/>
      <c r="F58" s="41"/>
      <c r="G58" s="41"/>
      <c r="H58" s="41"/>
      <c r="I58" s="41"/>
      <c r="J58" s="61"/>
      <c r="K58" s="400"/>
      <c r="L58" s="400"/>
      <c r="M58" s="294"/>
      <c r="N58" s="294"/>
      <c r="O58" s="294"/>
      <c r="P58" s="294"/>
      <c r="Q58" s="294"/>
      <c r="R58" s="294"/>
      <c r="S58" s="294"/>
      <c r="T58" s="294"/>
      <c r="U58" s="294"/>
      <c r="V58" s="294"/>
      <c r="W58" s="294"/>
      <c r="X58" s="294"/>
      <c r="Y58" s="294"/>
      <c r="Z58" s="294"/>
    </row>
    <row r="59" ht="27.75" customHeight="1" spans="1:26">
      <c r="A59" s="294"/>
      <c r="B59" s="294"/>
      <c r="C59" s="294"/>
      <c r="D59" s="538" t="s">
        <v>2241</v>
      </c>
      <c r="E59" s="538" t="s">
        <v>2251</v>
      </c>
      <c r="F59" s="551"/>
      <c r="G59" s="551"/>
      <c r="H59" s="551"/>
      <c r="I59" s="551"/>
      <c r="J59" s="63"/>
      <c r="K59" s="31"/>
      <c r="L59" s="31"/>
      <c r="M59" s="294"/>
      <c r="N59" s="294"/>
      <c r="O59" s="294"/>
      <c r="P59" s="294"/>
      <c r="Q59" s="294"/>
      <c r="R59" s="294"/>
      <c r="S59" s="294"/>
      <c r="T59" s="294"/>
      <c r="U59" s="294"/>
      <c r="V59" s="294"/>
      <c r="W59" s="294"/>
      <c r="X59" s="294"/>
      <c r="Y59" s="294"/>
      <c r="Z59" s="294"/>
    </row>
    <row r="60" ht="30" customHeight="1" spans="1:26">
      <c r="A60" s="294"/>
      <c r="B60" s="294"/>
      <c r="C60" s="294"/>
      <c r="D60" s="431" t="s">
        <v>1995</v>
      </c>
      <c r="E60" s="552" t="s">
        <v>2320</v>
      </c>
      <c r="F60" s="60"/>
      <c r="G60" s="60"/>
      <c r="H60" s="60"/>
      <c r="I60" s="60"/>
      <c r="J60" s="64"/>
      <c r="L60" s="400"/>
      <c r="M60" s="294"/>
      <c r="N60" s="294"/>
      <c r="O60" s="294"/>
      <c r="P60" s="294"/>
      <c r="Q60" s="294"/>
      <c r="R60" s="294"/>
      <c r="S60" s="294"/>
      <c r="T60" s="294"/>
      <c r="U60" s="294"/>
      <c r="V60" s="294"/>
      <c r="W60" s="294"/>
      <c r="X60" s="294"/>
      <c r="Y60" s="294"/>
      <c r="Z60" s="294"/>
    </row>
    <row r="61" ht="30" customHeight="1" spans="1:26">
      <c r="A61" s="294"/>
      <c r="B61" s="294"/>
      <c r="C61" s="294"/>
      <c r="D61" s="370" t="s">
        <v>1978</v>
      </c>
      <c r="E61" s="553" t="s">
        <v>2321</v>
      </c>
      <c r="F61" s="60"/>
      <c r="G61" s="60"/>
      <c r="H61" s="60"/>
      <c r="I61" s="60"/>
      <c r="J61" s="64"/>
      <c r="L61" s="400"/>
      <c r="M61" s="294"/>
      <c r="N61" s="294"/>
      <c r="O61" s="294"/>
      <c r="P61" s="294"/>
      <c r="Q61" s="294"/>
      <c r="R61" s="294"/>
      <c r="S61" s="294"/>
      <c r="T61" s="294"/>
      <c r="U61" s="294"/>
      <c r="V61" s="294"/>
      <c r="W61" s="294"/>
      <c r="X61" s="294"/>
      <c r="Y61" s="294"/>
      <c r="Z61" s="294"/>
    </row>
    <row r="62" ht="30" customHeight="1" spans="1:26">
      <c r="A62" s="294"/>
      <c r="B62" s="294"/>
      <c r="C62" s="294"/>
      <c r="D62" s="431" t="s">
        <v>2254</v>
      </c>
      <c r="E62" s="552" t="s">
        <v>2322</v>
      </c>
      <c r="F62" s="60"/>
      <c r="G62" s="60"/>
      <c r="H62" s="60"/>
      <c r="I62" s="60"/>
      <c r="J62" s="64"/>
      <c r="L62" s="400"/>
      <c r="M62" s="294"/>
      <c r="N62" s="294"/>
      <c r="O62" s="294"/>
      <c r="P62" s="294"/>
      <c r="Q62" s="294"/>
      <c r="R62" s="294"/>
      <c r="S62" s="294"/>
      <c r="T62" s="294"/>
      <c r="U62" s="294"/>
      <c r="V62" s="294"/>
      <c r="W62" s="294"/>
      <c r="X62" s="294"/>
      <c r="Y62" s="294"/>
      <c r="Z62" s="294"/>
    </row>
    <row r="63" ht="30" customHeight="1" spans="1:26">
      <c r="A63" s="294"/>
      <c r="B63" s="294"/>
      <c r="C63" s="294"/>
      <c r="D63" s="370" t="s">
        <v>2256</v>
      </c>
      <c r="E63" s="553" t="s">
        <v>2323</v>
      </c>
      <c r="F63" s="60"/>
      <c r="G63" s="60"/>
      <c r="H63" s="60"/>
      <c r="I63" s="60"/>
      <c r="J63" s="64"/>
      <c r="L63" s="400"/>
      <c r="M63" s="294"/>
      <c r="N63" s="294"/>
      <c r="O63" s="294"/>
      <c r="P63" s="294"/>
      <c r="Q63" s="294"/>
      <c r="R63" s="294"/>
      <c r="S63" s="294"/>
      <c r="T63" s="294"/>
      <c r="U63" s="294"/>
      <c r="V63" s="294"/>
      <c r="W63" s="294"/>
      <c r="X63" s="294"/>
      <c r="Y63" s="294"/>
      <c r="Z63" s="294"/>
    </row>
    <row r="64" ht="14.25" spans="1:26">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row>
    <row r="65" ht="14.25" spans="1:26">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row>
    <row r="66" ht="14.25" spans="1:26">
      <c r="A66" s="294"/>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row>
    <row r="67" ht="14.25" spans="1:26">
      <c r="A67" s="294"/>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row>
    <row r="68" ht="14.25" spans="1:26">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row>
    <row r="69" ht="14.25" spans="1:26">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row>
    <row r="70" ht="14.25" spans="1:26">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row>
    <row r="71" ht="14.25" spans="1:26">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row>
    <row r="72" ht="14.25" spans="1:26">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row>
    <row r="73" ht="14.25" spans="1:26">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row>
    <row r="74" ht="14.25" spans="1:26">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row>
    <row r="75" ht="14.25" spans="1:26">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row>
    <row r="76" ht="14.25" spans="1:26">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row>
    <row r="77" ht="14.25" spans="1:26">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row>
    <row r="78" ht="14.25" spans="1:26">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row>
    <row r="79" ht="14.25" spans="1:26">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row>
    <row r="80" ht="14.25" spans="1:26">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row>
    <row r="81" ht="14.25" spans="1:26">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row>
    <row r="82" ht="14.25" spans="1:26">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row>
    <row r="83" ht="14.25" spans="1:26">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row>
    <row r="84" ht="14.25" spans="1:26">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row>
    <row r="85" ht="14.25" spans="1:26">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row>
    <row r="86" ht="14.25" spans="1:26">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row>
    <row r="87" ht="14.25" spans="1:26">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row>
    <row r="88" ht="14.25" spans="1:26">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row>
    <row r="89" ht="14.25" spans="1:26">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row>
    <row r="90" ht="14.25" spans="1:26">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c r="Z90" s="294"/>
    </row>
    <row r="91" ht="14.25" spans="1:26">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row>
    <row r="92" ht="14.25" spans="1:26">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row>
    <row r="93" ht="14.25" spans="1:26">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row>
    <row r="94" ht="14.25" spans="1:26">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row>
    <row r="95" ht="14.25" spans="1:26">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row>
    <row r="96" ht="14.25" spans="1:26">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row>
    <row r="97" ht="14.25" spans="1:26">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c r="Z97" s="294"/>
    </row>
    <row r="98" ht="14.25" spans="1:26">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row>
    <row r="99" ht="14.25" spans="1:26">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row>
    <row r="100" ht="14.25" spans="1:26">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row>
    <row r="101" ht="14.25" spans="1:26">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row>
    <row r="102" ht="14.25" spans="1:26">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row>
    <row r="103" ht="14.25" spans="1:26">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row>
    <row r="104" ht="14.25" spans="1:26">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row>
    <row r="105" ht="14.25" spans="1:26">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row>
    <row r="106" ht="14.25" spans="1:26">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row>
    <row r="107" ht="14.25" spans="1:26">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row>
    <row r="108" ht="14.25" spans="1:26">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row>
    <row r="109" ht="14.25" spans="1:26">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row>
    <row r="110" ht="14.25" spans="1:26">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row>
    <row r="111" ht="14.25" spans="1:26">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row>
    <row r="112" ht="14.25" spans="1:26">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row>
    <row r="113" ht="14.25" spans="1:26">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row>
    <row r="114" ht="14.25" spans="1:26">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row>
    <row r="115" ht="14.25" spans="1:26">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row>
    <row r="116" ht="14.25" spans="1:26">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row>
    <row r="117" ht="14.25" spans="1:26">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row>
    <row r="118" ht="14.25" spans="1:26">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row>
    <row r="119" ht="14.25" spans="1:26">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row>
    <row r="120" ht="14.25" spans="1:26">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row>
    <row r="121" ht="14.25" spans="1:26">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row>
    <row r="122" ht="14.25" spans="1:26">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row>
    <row r="123" ht="14.25" spans="1:26">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row>
    <row r="124" ht="14.25" spans="1:26">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row>
    <row r="125" ht="14.25" spans="1:26">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row>
    <row r="126" ht="14.25" spans="1:26">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row>
    <row r="127" ht="14.25" spans="1:26">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row>
    <row r="128" ht="14.25" spans="1:26">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row>
    <row r="129" ht="14.25" spans="1:26">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row>
    <row r="130" ht="14.25" spans="1:26">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row>
    <row r="131" ht="14.25" spans="1:26">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row>
    <row r="132" ht="14.25" spans="1:26">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row>
    <row r="133" ht="14.25" spans="1:26">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row>
    <row r="134" ht="14.25" spans="1:26">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row>
    <row r="135" ht="14.25" spans="1:26">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row>
    <row r="136" ht="14.25" spans="1:26">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row>
    <row r="137" ht="14.25" spans="1:26">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row>
    <row r="138" ht="14.25" spans="1:26">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row>
    <row r="139" ht="14.25" spans="1:26">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row>
    <row r="140" ht="14.25" spans="1:26">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row>
    <row r="141" ht="14.25" spans="1:26">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row>
    <row r="142" ht="14.25" spans="1:26">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row>
    <row r="143" ht="14.25" spans="1:26">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row>
    <row r="144" ht="14.25" spans="1:26">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row>
    <row r="145" ht="14.25" spans="1:26">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row>
    <row r="146" ht="14.25" spans="1:26">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row>
    <row r="147" ht="14.25" spans="1:26">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row>
    <row r="148" ht="14.25" spans="1:26">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row>
    <row r="149" ht="14.25" spans="1:26">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row>
    <row r="150" ht="14.25" spans="1:26">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row>
    <row r="151" ht="14.25" spans="1:26">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row>
    <row r="152" ht="14.25" spans="1:26">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row>
    <row r="153" ht="14.25" spans="1:26">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row>
    <row r="154" ht="14.25" spans="1:26">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row>
    <row r="155" ht="14.25" spans="1:26">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row>
    <row r="156" ht="14.25" spans="1:26">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row>
    <row r="157" ht="14.25" spans="1:26">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row>
    <row r="158" ht="14.25" spans="1:26">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row>
    <row r="159" ht="14.25" spans="1:26">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row>
    <row r="160" ht="14.25" spans="1:26">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row>
    <row r="161" ht="14.25" spans="1:26">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row>
    <row r="162" ht="14.25" spans="1:26">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row>
    <row r="163" ht="14.25" spans="1:26">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row>
    <row r="164" ht="14.25" spans="1:26">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row>
    <row r="165" ht="14.25" spans="1:26">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row>
    <row r="166" ht="14.25" spans="1:26">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row>
    <row r="167" ht="14.25" spans="1:26">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row>
    <row r="168" ht="14.25" spans="1:26">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row>
    <row r="169" ht="14.25" spans="1:26">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row>
    <row r="170" ht="14.25" spans="1:26">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row>
    <row r="171" ht="14.25" spans="1:26">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row>
    <row r="172" ht="14.25" spans="1:26">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row>
    <row r="173" ht="14.25" spans="1:26">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row>
    <row r="174" ht="14.25" spans="1:26">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row>
    <row r="175" ht="14.25" spans="1:26">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row>
    <row r="176" ht="14.25" spans="1:26">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row>
    <row r="177" ht="14.25" spans="1:26">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row>
    <row r="178" ht="14.25" spans="1:26">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row>
    <row r="179" ht="14.25" spans="1:26">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row>
    <row r="180" ht="14.25" spans="1:26">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row>
    <row r="181" ht="14.25" spans="1:26">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row>
    <row r="182" ht="14.25" spans="1:26">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row>
    <row r="183" ht="14.25" spans="1:26">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row>
    <row r="184" ht="14.25" spans="1:26">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row>
    <row r="185" ht="14.25" spans="1:26">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row>
    <row r="186" ht="14.25" spans="1:26">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row>
    <row r="187" ht="14.25" spans="1:26">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row>
    <row r="188" ht="14.25" spans="1:26">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row>
    <row r="189" ht="14.25" spans="1:26">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row>
    <row r="190" ht="14.25" spans="1:26">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row>
    <row r="191" ht="14.25" spans="1:26">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row>
    <row r="192" ht="14.25" spans="1:26">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row>
    <row r="193" ht="14.25" spans="1:26">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row>
    <row r="194" ht="14.25" spans="1:26">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row>
    <row r="195" ht="14.25" spans="1:26">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row>
    <row r="196" ht="14.25" spans="1:26">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row>
    <row r="197" ht="14.25" spans="1:26">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row>
    <row r="198" ht="14.25" spans="1:26">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row>
    <row r="199" ht="14.25" spans="1:26">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row>
    <row r="200" ht="14.25" spans="1:26">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row>
    <row r="201" ht="14.25" spans="1:26">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row>
    <row r="202" ht="14.25" spans="1:26">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row>
    <row r="203" ht="14.25" spans="1:26">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row>
    <row r="204" ht="14.25" spans="1:26">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row>
    <row r="205" ht="14.25" spans="1:26">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row>
    <row r="206" ht="14.25" spans="1:26">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row>
    <row r="207" ht="14.25" spans="1:26">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row>
    <row r="208" ht="14.25" spans="1:26">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row>
    <row r="209" ht="14.25" spans="1:26">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row>
    <row r="210" ht="14.25" spans="1:26">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row>
    <row r="211" ht="14.25" spans="1:26">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row>
    <row r="212" ht="14.25" spans="1:26">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row>
    <row r="213" ht="14.25" spans="1:26">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row>
    <row r="214" ht="14.25" spans="1:26">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row>
    <row r="215" ht="14.25" spans="1:26">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row>
    <row r="216" ht="14.25" spans="1:26">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row>
    <row r="217" ht="14.25" spans="1:26">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row>
    <row r="218" ht="14.25" spans="1:26">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row>
    <row r="219" ht="14.25" spans="1:26">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row>
    <row r="220" ht="14.25" spans="1:26">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row>
    <row r="221" ht="14.25" spans="1:26">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row>
    <row r="222" ht="14.25" spans="1:26">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row>
    <row r="223" ht="14.25" spans="1:26">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row>
    <row r="224" ht="14.25" spans="1:26">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row>
    <row r="225" ht="14.25" spans="1:26">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row>
    <row r="226" ht="14.25" spans="1:26">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row>
    <row r="227" ht="14.25" spans="1:26">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row>
    <row r="228" ht="14.25" spans="1:26">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row>
    <row r="229" ht="14.25" spans="1:26">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row>
    <row r="230" ht="14.25" spans="1:26">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row>
    <row r="231" ht="14.25" spans="1:26">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row>
    <row r="232" ht="14.25" spans="1:26">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row>
    <row r="233" ht="14.25" spans="1:26">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row>
    <row r="234" ht="14.25" spans="1:26">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row>
    <row r="235" ht="14.25" spans="1:26">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row>
    <row r="236" ht="14.25" spans="1:26">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row>
    <row r="237" ht="14.25" spans="1:26">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row>
    <row r="238" ht="14.25" spans="1:26">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row>
    <row r="239" ht="14.25" spans="1:26">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row>
    <row r="240" ht="14.25" spans="1:26">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row>
    <row r="241" ht="14.25" spans="1:26">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row>
    <row r="242" ht="14.25" spans="1:26">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row>
    <row r="243" ht="14.25" spans="1:26">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row>
    <row r="244" ht="14.25" spans="1:26">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row>
    <row r="245" ht="14.25" spans="1:26">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row>
    <row r="246" ht="14.25" spans="1:26">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row>
    <row r="247" ht="14.25" spans="1:26">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row>
    <row r="248" ht="14.25" spans="1:26">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row>
    <row r="249" ht="14.25" spans="1:26">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row>
    <row r="250" ht="14.25" spans="1:26">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row>
    <row r="251" ht="14.25" spans="1:26">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row>
    <row r="252" ht="14.25" spans="1:26">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row>
    <row r="253" ht="14.25" spans="1:26">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row>
    <row r="254" ht="14.25" spans="1:26">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row>
    <row r="255" ht="14.25" spans="1:26">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row>
    <row r="256" ht="14.25" spans="1:26">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row>
    <row r="257" ht="14.25" spans="1:26">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row>
    <row r="258" ht="14.25" spans="1:26">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row>
    <row r="259" ht="14.25" spans="1:26">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row>
    <row r="260" ht="14.25" spans="1:26">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row>
    <row r="261" ht="14.25" spans="1:26">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row>
    <row r="262" ht="14.25" spans="1:26">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row>
    <row r="263" ht="14.25" spans="1:26">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row>
    <row r="264" ht="14.25" spans="1:26">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row>
    <row r="265" ht="14.25" spans="1:26">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row>
    <row r="266" ht="14.25" spans="1:26">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row>
    <row r="267" ht="14.25" spans="1:26">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row>
    <row r="268" ht="14.25" spans="1:26">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row>
    <row r="269" ht="14.25" spans="1:26">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row>
    <row r="270" ht="14.25" spans="1:26">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row>
    <row r="271" ht="14.25" spans="1:26">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row>
    <row r="272" ht="14.25" spans="1:26">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row>
    <row r="273" ht="14.25" spans="1:26">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row>
    <row r="274" ht="14.25" spans="1:26">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row>
    <row r="275" ht="14.25" spans="1:26">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row>
    <row r="276" ht="14.25" spans="1:26">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row>
    <row r="277" ht="14.25" spans="1:26">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row>
    <row r="278" ht="14.25" spans="1:26">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row>
    <row r="279" ht="14.25" spans="1:26">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row>
    <row r="280" ht="14.25" spans="1:26">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row>
    <row r="281" ht="14.25" spans="1:26">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row>
    <row r="282" ht="14.25" spans="1:26">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row>
    <row r="283" ht="14.25" spans="1:26">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row>
    <row r="284" ht="14.25" spans="1:26">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row>
    <row r="285" ht="14.25" spans="1:26">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row>
    <row r="286" ht="14.25" spans="1:26">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row>
    <row r="287" ht="14.25" spans="1:26">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row>
    <row r="288" ht="14.25" spans="1:26">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row>
    <row r="289" ht="14.25" spans="1:26">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row>
    <row r="290" ht="14.25" spans="1:26">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row>
    <row r="291" ht="14.25" spans="1:26">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row>
    <row r="292" ht="14.25" spans="1:26">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row>
    <row r="293" ht="14.25" spans="1:26">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row>
    <row r="294" ht="14.25" spans="1:26">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row>
    <row r="295" ht="14.25" spans="1:26">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row>
    <row r="296" ht="14.25" spans="1:26">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row>
    <row r="297" ht="14.25" spans="1:26">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row>
    <row r="298" ht="14.25" spans="1:26">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row>
    <row r="299" ht="14.25" spans="1:26">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row>
    <row r="300" ht="14.25" spans="1:26">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row>
    <row r="301" ht="14.25" spans="1:26">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row>
    <row r="302" ht="14.25" spans="1:26">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row>
    <row r="303" ht="14.25" spans="1:26">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row>
    <row r="304" ht="14.25" spans="1:26">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row>
    <row r="305" ht="14.25" spans="1:26">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row>
    <row r="306" ht="14.25" spans="1:26">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row>
    <row r="307" ht="14.25" spans="1:26">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row>
    <row r="308" ht="14.25" spans="1:26">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row>
    <row r="309" ht="14.25" spans="1:26">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row>
    <row r="310" ht="14.25" spans="1:26">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row>
    <row r="311" ht="14.25" spans="1:26">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row>
    <row r="312" ht="14.25" spans="1:26">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row>
    <row r="313" ht="14.25" spans="1:26">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row>
    <row r="314" ht="14.25" spans="1:26">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row>
    <row r="315" ht="14.25" spans="1:26">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row>
    <row r="316" ht="14.25" spans="1:26">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row>
    <row r="317" ht="14.25" spans="1:26">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row>
    <row r="318" ht="14.25" spans="1:26">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row>
    <row r="319" ht="14.25" spans="1:26">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row>
    <row r="320" ht="14.25" spans="1:26">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row>
    <row r="321" ht="14.25" spans="1:26">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row>
    <row r="322" ht="14.25" spans="1:26">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row>
    <row r="323" ht="14.25" spans="1:26">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row>
    <row r="324" ht="14.25" spans="1:26">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row>
    <row r="325" ht="14.25" spans="1:26">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row>
    <row r="326" ht="14.25" spans="1:26">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row>
    <row r="327" ht="14.25" spans="1:26">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row>
    <row r="328" ht="14.25" spans="1:26">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row>
    <row r="329" ht="14.25" spans="1:26">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row>
    <row r="330" ht="14.25" spans="1:26">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row>
    <row r="331" ht="14.25" spans="1:26">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row>
    <row r="332" ht="14.25" spans="1:26">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row>
    <row r="333" ht="14.25" spans="1:26">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row>
    <row r="334" ht="14.25" spans="1:26">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row>
    <row r="335" ht="14.25" spans="1:26">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row>
    <row r="336" ht="14.25" spans="1:26">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row>
    <row r="337" ht="14.25" spans="1:26">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row>
    <row r="338" ht="14.25" spans="1:26">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row>
    <row r="339" ht="14.25" spans="1:26">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row>
    <row r="340" ht="14.25" spans="1:26">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row>
    <row r="341" ht="14.25" spans="1:26">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row>
    <row r="342" ht="14.25" spans="1:26">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row>
    <row r="343" ht="14.25" spans="1:26">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row>
    <row r="344" ht="14.25" spans="1:26">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row>
    <row r="345" ht="14.25" spans="1:26">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row>
    <row r="346" ht="14.25" spans="1:26">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row>
    <row r="347" ht="14.25" spans="1:26">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row>
    <row r="348" ht="14.25" spans="1:26">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row>
    <row r="349" ht="14.25" spans="1:26">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row>
    <row r="350" ht="14.25" spans="1:26">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row>
    <row r="351" ht="14.25" spans="1:26">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row>
    <row r="352" ht="14.25" spans="1:26">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row>
    <row r="353" ht="14.25" spans="1:26">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row>
    <row r="354" ht="14.25" spans="1:26">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row>
    <row r="355" ht="14.25" spans="1:26">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row>
    <row r="356" ht="14.25" spans="1:26">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row>
    <row r="357" ht="14.25" spans="1:26">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row>
    <row r="358" ht="14.25" spans="1:26">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row>
    <row r="359" ht="14.25" spans="1:26">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row>
    <row r="360" ht="14.25" spans="1:26">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row>
    <row r="361" ht="14.25" spans="1:26">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row>
    <row r="362" ht="14.25" spans="1:26">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row>
    <row r="363" ht="14.25" spans="1:26">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row>
    <row r="364" ht="14.25" spans="1:26">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row>
    <row r="365" ht="14.25" spans="1:26">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row>
    <row r="366" ht="14.25" spans="1:26">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row>
    <row r="367" ht="14.25" spans="1:26">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row>
    <row r="368" ht="14.25" spans="1:26">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row>
    <row r="369" ht="14.25" spans="1:26">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row>
    <row r="370" ht="14.25" spans="1:26">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row>
    <row r="371" ht="14.25" spans="1:26">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row>
    <row r="372" ht="14.25" spans="1:26">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row>
    <row r="373" ht="14.25" spans="1:26">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row>
    <row r="374" ht="14.25" spans="1:26">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row>
    <row r="375" ht="14.25" spans="1:26">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row>
    <row r="376" ht="14.25" spans="1:26">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row>
    <row r="377" ht="14.25" spans="1:26">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row>
    <row r="378" ht="14.25" spans="1:26">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row>
    <row r="379" ht="14.25" spans="1:26">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row>
    <row r="380" ht="14.25" spans="1:26">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row>
    <row r="381" ht="14.25" spans="1:26">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row>
    <row r="382" ht="14.25" spans="1:26">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row>
    <row r="383" ht="14.25" spans="1:26">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row>
    <row r="384" ht="14.25" spans="1:26">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row>
    <row r="385" ht="14.25" spans="1:26">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row>
    <row r="386" ht="14.25" spans="1:26">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row>
    <row r="387" ht="14.25" spans="1:26">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row>
    <row r="388" ht="14.25" spans="1:26">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row>
    <row r="389" ht="14.25" spans="1:26">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row>
    <row r="390" ht="14.25" spans="1:26">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row>
    <row r="391" ht="14.25" spans="1:26">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row>
    <row r="392" ht="14.25" spans="1:26">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row>
    <row r="393" ht="14.25" spans="1:26">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row>
    <row r="394" ht="14.25" spans="1:26">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row>
    <row r="395" ht="14.25" spans="1:26">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row>
    <row r="396" ht="14.25" spans="1:26">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row>
    <row r="397" ht="14.25" spans="1:26">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row>
    <row r="398" ht="14.25" spans="1:26">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row>
    <row r="399" ht="14.25" spans="1:26">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row>
    <row r="400" ht="14.25" spans="1:26">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row>
    <row r="401" ht="14.25" spans="1:26">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row>
    <row r="402" ht="14.25" spans="1:26">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row>
    <row r="403" ht="14.25" spans="1:26">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row>
    <row r="404" ht="14.25" spans="1:26">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row>
    <row r="405" ht="14.25" spans="1:26">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row>
    <row r="406" ht="14.25" spans="1:26">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row>
    <row r="407" ht="14.25" spans="1:26">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row>
    <row r="408" ht="14.25" spans="1:26">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row>
    <row r="409" ht="14.25" spans="1:26">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row>
    <row r="410" ht="14.25" spans="1:26">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row>
    <row r="411" ht="14.25" spans="1:26">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row>
    <row r="412" ht="14.25" spans="1:26">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row>
    <row r="413" ht="14.25" spans="1:26">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row>
    <row r="414" ht="14.25" spans="1:26">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row>
    <row r="415" ht="14.25" spans="1:26">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row>
    <row r="416" ht="14.25" spans="1:26">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row>
    <row r="417" ht="14.25" spans="1:26">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row>
    <row r="418" ht="14.25" spans="1:26">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row>
    <row r="419" ht="14.25" spans="1:26">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row>
    <row r="420" ht="14.25" spans="1:26">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row>
    <row r="421" ht="14.25" spans="1:26">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row>
    <row r="422" ht="14.25" spans="1:26">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row>
    <row r="423" ht="14.25" spans="1:26">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row>
    <row r="424" ht="14.25" spans="1:26">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row>
    <row r="425" ht="14.25" spans="1:26">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row>
    <row r="426" ht="14.25" spans="1:26">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row>
    <row r="427" ht="14.25" spans="1:26">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row>
    <row r="428" ht="14.25" spans="1:26">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row>
    <row r="429" ht="14.25" spans="1:26">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row>
    <row r="430" ht="14.25" spans="1:26">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row>
    <row r="431" ht="14.25" spans="1:26">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row>
    <row r="432" ht="14.25" spans="1:26">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row>
    <row r="433" ht="14.25" spans="1:26">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row>
    <row r="434" ht="14.25" spans="1:26">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row>
    <row r="435" ht="14.25" spans="1:26">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row>
    <row r="436" ht="14.25" spans="1:26">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row>
    <row r="437" ht="14.25" spans="1:26">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row>
    <row r="438" ht="14.25" spans="1:26">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row>
    <row r="439" ht="14.25" spans="1:26">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row>
    <row r="440" ht="14.25" spans="1:26">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row>
    <row r="441" ht="14.25" spans="1:26">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row>
    <row r="442" ht="14.25" spans="1:26">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row>
    <row r="443" ht="14.25" spans="1:26">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row>
    <row r="444" ht="14.25" spans="1:26">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row>
    <row r="445" ht="14.25" spans="1:26">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row>
    <row r="446" ht="14.25" spans="1:26">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row>
    <row r="447" ht="14.25" spans="1:26">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row>
    <row r="448" ht="14.25" spans="1:26">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row>
    <row r="449" ht="14.25" spans="1:26">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row>
    <row r="450" ht="14.25" spans="1:26">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row>
    <row r="451" ht="14.25" spans="1:26">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row>
    <row r="452" ht="14.25" spans="1:26">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row>
    <row r="453" ht="14.25" spans="1:26">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row>
    <row r="454" ht="14.25" spans="1:26">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row>
    <row r="455" ht="14.25" spans="1:26">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row>
    <row r="456" ht="14.25" spans="1:26">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row>
    <row r="457" ht="14.25" spans="1:26">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row>
    <row r="458" ht="14.25" spans="1:26">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row>
    <row r="459" ht="14.25" spans="1:26">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row>
    <row r="460" ht="14.25" spans="1:26">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row>
    <row r="461" ht="14.25" spans="1:26">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row>
    <row r="462" ht="14.25" spans="1:26">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row>
    <row r="463" ht="14.25" spans="1:26">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row>
    <row r="464" ht="14.25" spans="1:26">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row>
    <row r="465" ht="14.25" spans="1:26">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row>
    <row r="466" ht="14.25" spans="1:26">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row>
    <row r="467" ht="14.25" spans="1:26">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row>
    <row r="468" ht="14.25" spans="1:26">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row>
    <row r="469" ht="14.25" spans="1:26">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row>
    <row r="470" ht="14.25" spans="1:26">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row>
    <row r="471" ht="14.25" spans="1:26">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row>
    <row r="472" ht="14.25" spans="1:26">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row>
    <row r="473" ht="14.25" spans="1:26">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row>
    <row r="474" ht="14.25" spans="1:26">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row>
    <row r="475" ht="14.25" spans="1:26">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row>
    <row r="476" ht="14.25" spans="1:26">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row>
    <row r="477" ht="14.25" spans="1:26">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row>
    <row r="478" ht="14.25" spans="1:26">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row>
    <row r="479" ht="14.25" spans="1:26">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row>
    <row r="480" ht="14.25" spans="1:26">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row>
    <row r="481" ht="14.25" spans="1:26">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row>
    <row r="482" ht="14.25" spans="1:26">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row>
    <row r="483" ht="14.25" spans="1:26">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row>
    <row r="484" ht="14.25" spans="1:26">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row>
    <row r="485" ht="14.25" spans="1:26">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row>
    <row r="486" ht="14.25" spans="1:26">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row>
    <row r="487" ht="14.25" spans="1:26">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row>
    <row r="488" ht="14.25" spans="1:26">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row>
    <row r="489" ht="14.25" spans="1:26">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row>
    <row r="490" ht="14.25" spans="1:26">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row>
    <row r="491" ht="14.25" spans="1:26">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row>
    <row r="492" ht="14.25" spans="1:26">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row>
    <row r="493" ht="14.25" spans="1:26">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row>
    <row r="494" ht="14.25" spans="1:26">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row>
    <row r="495" ht="14.25" spans="1:26">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row>
    <row r="496" ht="14.25" spans="1:26">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row>
    <row r="497" ht="14.25" spans="1:26">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row>
    <row r="498" ht="14.25" spans="1:26">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row>
    <row r="499" ht="14.25" spans="1:26">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row>
    <row r="500" ht="14.25" spans="1:26">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row>
    <row r="501" ht="14.25" spans="1:26">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row>
    <row r="502" ht="14.25" spans="1:26">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row>
    <row r="503" ht="14.25" spans="1:26">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row>
    <row r="504" ht="14.25" spans="1:26">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row>
    <row r="505" ht="14.25" spans="1:26">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row>
    <row r="506" ht="14.25" spans="1:26">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row>
    <row r="507" ht="14.25" spans="1:26">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row>
    <row r="508" ht="14.25" spans="1:26">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row>
    <row r="509" ht="14.25" spans="1:26">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row>
    <row r="510" ht="14.25" spans="1:26">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row>
    <row r="511" ht="14.25" spans="1:26">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row>
    <row r="512" ht="14.25" spans="1:26">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row>
    <row r="513" ht="14.25" spans="1:26">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row>
    <row r="514" ht="14.25" spans="1:26">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row>
    <row r="515" ht="14.25" spans="1:26">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row>
    <row r="516" ht="14.25" spans="1:26">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row>
    <row r="517" ht="14.25" spans="1:26">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row>
    <row r="518" ht="14.25" spans="1:26">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row>
    <row r="519" ht="14.25" spans="1:26">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row>
    <row r="520" ht="14.25" spans="1:26">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row>
    <row r="521" ht="14.25" spans="1:26">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row>
    <row r="522" ht="14.25" spans="1:26">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row>
    <row r="523" ht="14.25" spans="1:26">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row>
    <row r="524" ht="14.25" spans="1:26">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row>
    <row r="525" ht="14.25" spans="1:26">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row>
    <row r="526" ht="14.25" spans="1:26">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row>
    <row r="527" ht="14.25" spans="1:26">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row>
    <row r="528" ht="14.25" spans="1:26">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row>
    <row r="529" ht="14.25" spans="1:26">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row>
    <row r="530" ht="14.25" spans="1:26">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row>
    <row r="531" ht="14.25" spans="1:26">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row>
    <row r="532" ht="14.25" spans="1:26">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row>
    <row r="533" ht="14.25" spans="1:26">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row>
    <row r="534" ht="14.25" spans="1:26">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row>
    <row r="535" ht="14.25" spans="1:26">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row>
    <row r="536" ht="14.25" spans="1:26">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row>
    <row r="537" ht="14.25" spans="1:26">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row>
    <row r="538" ht="14.25" spans="1:26">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row>
    <row r="539" ht="14.25" spans="1:26">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row>
    <row r="540" ht="14.25" spans="1:26">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row>
    <row r="541" ht="14.25" spans="1:26">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row>
    <row r="542" ht="14.25" spans="1:26">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row>
    <row r="543" ht="14.25" spans="1:26">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row>
    <row r="544" ht="14.25" spans="1:26">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row>
    <row r="545" ht="14.25" spans="1:26">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row>
    <row r="546" ht="14.25" spans="1:26">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row>
    <row r="547" ht="14.25" spans="1:26">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row>
    <row r="548" ht="14.25" spans="1:26">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row>
    <row r="549" ht="14.25" spans="1:26">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row>
    <row r="550" ht="14.25" spans="1:26">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row>
    <row r="551" ht="14.25" spans="1:26">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row>
    <row r="552" ht="14.25" spans="1:26">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row>
    <row r="553" ht="14.25" spans="1:26">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row>
    <row r="554" ht="14.25" spans="1:26">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row>
    <row r="555" ht="14.25" spans="1:26">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row>
    <row r="556" ht="14.25" spans="1:26">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row>
    <row r="557" ht="14.25" spans="1:26">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row>
    <row r="558" ht="14.25" spans="1:26">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row>
    <row r="559" ht="14.25" spans="1:26">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row>
    <row r="560" ht="14.25" spans="1:26">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row>
    <row r="561" ht="14.25" spans="1:26">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row>
    <row r="562" ht="14.25" spans="1:26">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row>
    <row r="563" ht="14.25" spans="1:26">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row>
    <row r="564" ht="14.25" spans="1:26">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row>
    <row r="565" ht="14.25" spans="1:26">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row>
    <row r="566" ht="14.25" spans="1:26">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row>
    <row r="567" ht="14.25" spans="1:26">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row>
    <row r="568" ht="14.25" spans="1:26">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row>
    <row r="569" ht="14.25" spans="1:26">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row>
    <row r="570" ht="14.25" spans="1:26">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row>
    <row r="571" ht="14.25" spans="1:26">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row>
    <row r="572" ht="14.25" spans="1:26">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row>
    <row r="573" ht="14.25" spans="1:26">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row>
    <row r="574" ht="14.25" spans="1:26">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row>
    <row r="575" ht="14.25" spans="1:26">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row>
    <row r="576" ht="14.25" spans="1:26">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row>
    <row r="577" ht="14.25" spans="1:26">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row>
    <row r="578" ht="14.25" spans="1:26">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row>
    <row r="579" ht="14.25" spans="1:26">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row>
    <row r="580" ht="14.25" spans="1:26">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row>
    <row r="581" ht="14.25" spans="1:26">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row>
    <row r="582" ht="14.25" spans="1:26">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row>
    <row r="583" ht="14.25" spans="1:26">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row>
    <row r="584" ht="14.25" spans="1:26">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row>
    <row r="585" ht="14.25" spans="1:26">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row>
    <row r="586" ht="14.25" spans="1:26">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row>
    <row r="587" ht="14.25" spans="1:26">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row>
    <row r="588" ht="14.25" spans="1:26">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row>
    <row r="589" ht="14.25" spans="1:26">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row>
    <row r="590" ht="14.25" spans="1:26">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row>
    <row r="591" ht="14.25" spans="1:26">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row>
    <row r="592" ht="14.25" spans="1:26">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row>
    <row r="593" ht="14.25" spans="1:26">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row>
    <row r="594" ht="14.25" spans="1:26">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row>
    <row r="595" ht="14.25" spans="1:26">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row>
    <row r="596" ht="14.25" spans="1:26">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row>
    <row r="597" ht="14.25" spans="1:26">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row>
    <row r="598" ht="14.25" spans="1:26">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row>
    <row r="599" ht="14.25" spans="1:26">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row>
    <row r="600" ht="14.25" spans="1:26">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row>
    <row r="601" ht="14.25" spans="1:26">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row>
    <row r="602" ht="14.25" spans="1:26">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row>
    <row r="603" ht="14.25" spans="1:26">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row>
    <row r="604" ht="14.25" spans="1:26">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row>
    <row r="605" ht="14.25" spans="1:26">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row>
    <row r="606" ht="14.25" spans="1:26">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row>
    <row r="607" ht="14.25" spans="1:26">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row>
    <row r="608" ht="14.25" spans="1:26">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row>
    <row r="609" ht="14.25" spans="1:26">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row>
    <row r="610" ht="14.25" spans="1:26">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row>
    <row r="611" ht="14.25" spans="1:26">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row>
    <row r="612" ht="14.25" spans="1:26">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row>
    <row r="613" ht="14.25" spans="1:26">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row>
    <row r="614" ht="14.25" spans="1:26">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row>
    <row r="615" ht="14.25" spans="1:26">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row>
    <row r="616" ht="14.25" spans="1:26">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row>
    <row r="617" ht="14.25" spans="1:26">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row>
    <row r="618" ht="14.25" spans="1:26">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row>
    <row r="619" ht="14.25" spans="1:26">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row>
    <row r="620" ht="14.25" spans="1:26">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row>
    <row r="621" ht="14.25" spans="1:26">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row>
    <row r="622" ht="14.25" spans="1:26">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row>
    <row r="623" ht="14.25" spans="1:26">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row>
    <row r="624" ht="14.25" spans="1:26">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row>
    <row r="625" ht="14.25" spans="1:26">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row>
    <row r="626" ht="14.25" spans="1:26">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row>
    <row r="627" ht="14.25" spans="1:26">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row>
    <row r="628" ht="14.25" spans="1:26">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row>
    <row r="629" ht="14.25" spans="1:26">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row>
    <row r="630" ht="14.25" spans="1:26">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row>
    <row r="631" ht="14.25" spans="1:26">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row>
    <row r="632" ht="14.25" spans="1:26">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row>
    <row r="633" ht="14.25" spans="1:26">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row>
    <row r="634" ht="14.25" spans="1:26">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row>
    <row r="635" ht="14.25" spans="1:26">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row>
    <row r="636" ht="14.25" spans="1:26">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row>
    <row r="637" ht="14.25" spans="1:26">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row>
    <row r="638" ht="14.25" spans="1:26">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row>
    <row r="639" ht="14.25" spans="1:26">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row>
    <row r="640" ht="14.25" spans="1:26">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row>
    <row r="641" ht="14.25" spans="1:26">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row>
    <row r="642" ht="14.25" spans="1:26">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row>
    <row r="643" ht="14.25" spans="1:26">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row>
    <row r="644" ht="14.25" spans="1:26">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row>
    <row r="645" ht="14.25" spans="1:26">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row>
    <row r="646" ht="14.25" spans="1:26">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row>
    <row r="647" ht="14.25" spans="1:26">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row>
    <row r="648" ht="14.25" spans="1:26">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row>
    <row r="649" ht="14.25" spans="1:26">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row>
    <row r="650" ht="14.25" spans="1:26">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row>
    <row r="651" ht="14.25" spans="1:26">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row>
    <row r="652" ht="14.25" spans="1:26">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row>
    <row r="653" ht="14.25" spans="1:26">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row>
    <row r="654" ht="14.25" spans="1:26">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row>
    <row r="655" ht="14.25" spans="1:26">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row>
    <row r="656" ht="14.25" spans="1:26">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row>
    <row r="657" ht="14.25" spans="1:26">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row>
    <row r="658" ht="14.25" spans="1:26">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row>
    <row r="659" ht="14.25" spans="1:26">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row>
    <row r="660" ht="14.25" spans="1:26">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row>
    <row r="661" ht="14.25" spans="1:26">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row>
    <row r="662" ht="14.25" spans="1:26">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row>
    <row r="663" ht="14.25" spans="1:26">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row>
    <row r="664" ht="14.25" spans="1:26">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row>
    <row r="665" ht="14.25" spans="1:26">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row>
    <row r="666" ht="14.25" spans="1:26">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row>
    <row r="667" ht="14.25" spans="1:26">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row>
    <row r="668" ht="14.25" spans="1:26">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row>
    <row r="669" ht="14.25" spans="1:26">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row>
    <row r="670" ht="14.25" spans="1:26">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row>
    <row r="671" ht="14.25" spans="1:26">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row>
    <row r="672" ht="14.25" spans="1:26">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row>
    <row r="673" ht="14.25" spans="1:26">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row>
    <row r="674" ht="14.25" spans="1:26">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row>
    <row r="675" ht="14.25" spans="1:26">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row>
    <row r="676" ht="14.25" spans="1:26">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row>
    <row r="677" ht="14.25" spans="1:26">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row>
    <row r="678" ht="14.25" spans="1:26">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row>
    <row r="679" ht="14.25" spans="1:26">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row>
    <row r="680" ht="14.25" spans="1:26">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row>
    <row r="681" ht="14.25" spans="1:26">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row>
    <row r="682" ht="14.25" spans="1:26">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row>
    <row r="683" ht="14.25" spans="1:26">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row>
    <row r="684" ht="14.25" spans="1:26">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row>
    <row r="685" ht="14.25" spans="1:26">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row>
    <row r="686" ht="14.25" spans="1:26">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row>
    <row r="687" ht="14.25" spans="1:26">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row>
    <row r="688" ht="14.25" spans="1:26">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row>
    <row r="689" ht="14.25" spans="1:26">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row>
    <row r="690" ht="14.25" spans="1:26">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row>
    <row r="691" ht="14.25" spans="1:26">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row>
    <row r="692" ht="14.25" spans="1:26">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row>
    <row r="693" ht="14.25" spans="1:26">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row>
    <row r="694" ht="14.25" spans="1:26">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row>
    <row r="695" ht="14.25" spans="1:26">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row>
    <row r="696" ht="14.25" spans="1:26">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row>
    <row r="697" ht="14.25" spans="1:26">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row>
    <row r="698" ht="14.25" spans="1:26">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row>
    <row r="699" ht="14.25" spans="1:26">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row>
    <row r="700" ht="14.25" spans="1:26">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row>
    <row r="701" ht="14.25" spans="1:26">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row>
    <row r="702" ht="14.25" spans="1:26">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row>
    <row r="703" ht="14.25" spans="1:26">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row>
    <row r="704" ht="14.25" spans="1:26">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row>
    <row r="705" ht="14.25" spans="1:26">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row>
    <row r="706" ht="14.25" spans="1:26">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row>
    <row r="707" ht="14.25" spans="1:26">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row>
    <row r="708" ht="14.25" spans="1:26">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row>
    <row r="709" ht="14.25" spans="1:26">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row>
    <row r="710" ht="14.25" spans="1:26">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row>
    <row r="711" ht="14.25" spans="1:26">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row>
    <row r="712" ht="14.25" spans="1:26">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row>
    <row r="713" ht="14.25" spans="1:26">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row>
    <row r="714" ht="14.25" spans="1:26">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row>
    <row r="715" ht="14.25" spans="1:26">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row>
    <row r="716" ht="14.25" spans="1:26">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row>
    <row r="717" ht="14.25" spans="1:26">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row>
    <row r="718" ht="14.25" spans="1:26">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row>
    <row r="719" ht="14.25" spans="1:26">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row>
    <row r="720" ht="14.25" spans="1:26">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row>
    <row r="721" ht="14.25" spans="1:26">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row>
    <row r="722" ht="14.25" spans="1:26">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row>
    <row r="723" ht="14.25" spans="1:26">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row>
    <row r="724" ht="14.25" spans="1:26">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row>
    <row r="725" ht="14.25" spans="1:26">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row>
    <row r="726" ht="14.25" spans="1:26">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row>
    <row r="727" ht="14.25" spans="1:26">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row>
    <row r="728" ht="14.25" spans="1:26">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row>
    <row r="729" ht="14.25" spans="1:26">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row>
    <row r="730" ht="14.25" spans="1:26">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row>
    <row r="731" ht="14.25" spans="1:26">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row>
    <row r="732" ht="14.25" spans="1:26">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row>
    <row r="733" ht="14.25" spans="1:26">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row>
    <row r="734" ht="14.25" spans="1:26">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row>
    <row r="735" ht="14.25" spans="1:26">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row>
    <row r="736" ht="14.25" spans="1:26">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row>
    <row r="737" ht="14.25" spans="1:26">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row>
    <row r="738" ht="14.25" spans="1:26">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row>
    <row r="739" ht="14.25" spans="1:26">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row>
    <row r="740" ht="14.25" spans="1:26">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row>
    <row r="741" ht="14.25" spans="1:26">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row>
    <row r="742" ht="14.25" spans="1:26">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row>
    <row r="743" ht="14.25" spans="1:26">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row>
    <row r="744" ht="14.25" spans="1:26">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row>
    <row r="745" ht="14.25" spans="1:26">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row>
    <row r="746" ht="14.25" spans="1:26">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row>
    <row r="747" ht="14.25" spans="1:26">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row>
    <row r="748" ht="14.25" spans="1:26">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row>
    <row r="749" ht="14.25" spans="1:26">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row>
    <row r="750" ht="14.25" spans="1:26">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row>
    <row r="751" ht="14.25" spans="1:26">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row>
    <row r="752" ht="14.25" spans="1:26">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row>
    <row r="753" ht="14.25" spans="1:26">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row>
    <row r="754" ht="14.25" spans="1:26">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row>
    <row r="755" ht="14.25" spans="1:26">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row>
    <row r="756" ht="14.25" spans="1:26">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row>
    <row r="757" ht="14.25" spans="1:26">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row>
    <row r="758" ht="14.25" spans="1:26">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row>
    <row r="759" ht="14.25" spans="1:26">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row>
    <row r="760" ht="14.25" spans="1:26">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row>
    <row r="761" ht="14.25" spans="1:26">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row>
    <row r="762" ht="14.25" spans="1:26">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row>
    <row r="763" ht="14.25" spans="1:26">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row>
    <row r="764" ht="14.25" spans="1:26">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row>
    <row r="765" ht="14.25" spans="1:26">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row>
    <row r="766" ht="14.25" spans="1:26">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row>
    <row r="767" ht="14.25" spans="1:26">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row>
    <row r="768" ht="14.25" spans="1:26">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row>
    <row r="769" ht="14.25" spans="1:26">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row>
    <row r="770" ht="14.25" spans="1:26">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row>
    <row r="771" ht="14.25" spans="1:26">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row>
    <row r="772" ht="14.25" spans="1:26">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row>
    <row r="773" ht="14.25" spans="1:26">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row>
    <row r="774" ht="14.25" spans="1:26">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row>
    <row r="775" ht="14.25" spans="1:26">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row>
    <row r="776" ht="14.25" spans="1:26">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row>
    <row r="777" ht="14.25" spans="1:26">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row>
    <row r="778" ht="14.25" spans="1:26">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row>
    <row r="779" ht="14.25" spans="1:26">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row>
    <row r="780" ht="14.25" spans="1:26">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row>
    <row r="781" ht="14.25" spans="1:26">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row>
    <row r="782" ht="14.25" spans="1:26">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row>
    <row r="783" ht="14.25" spans="1:26">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row>
    <row r="784" ht="14.25" spans="1:26">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row>
    <row r="785" ht="14.25" spans="1:26">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row>
    <row r="786" ht="14.25" spans="1:26">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row>
    <row r="787" ht="14.25" spans="1:26">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row>
    <row r="788" ht="14.25" spans="1:26">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row>
    <row r="789" ht="14.25" spans="1:26">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row>
    <row r="790" ht="14.25" spans="1:26">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row>
    <row r="791" ht="14.25" spans="1:26">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row>
    <row r="792" ht="14.25" spans="1:26">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row>
    <row r="793" ht="14.25" spans="1:26">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row>
    <row r="794" ht="14.25" spans="1:26">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row>
    <row r="795" ht="14.25" spans="1:26">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row>
    <row r="796" ht="14.25" spans="1:26">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row>
    <row r="797" ht="14.25" spans="1:26">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row>
    <row r="798" ht="14.25" spans="1:26">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row>
    <row r="799" ht="14.25" spans="1:26">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row>
    <row r="800" ht="14.25" spans="1:26">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row>
    <row r="801" ht="14.25" spans="1:26">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row>
    <row r="802" ht="14.25" spans="1:26">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row>
    <row r="803" ht="14.25" spans="1:26">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row>
    <row r="804" ht="14.25" spans="1:26">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row>
    <row r="805" ht="14.25" spans="1:26">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row>
    <row r="806" ht="14.25" spans="1:26">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row>
    <row r="807" ht="14.25" spans="1:26">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row>
    <row r="808" ht="14.25" spans="1:26">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row>
    <row r="809" ht="14.25" spans="1:26">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row>
    <row r="810" ht="14.25" spans="1:26">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row>
    <row r="811" ht="14.25" spans="1:26">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row>
    <row r="812" ht="14.25" spans="1:26">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row>
    <row r="813" ht="14.25" spans="1:26">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row>
    <row r="814" ht="14.25" spans="1:26">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row>
    <row r="815" ht="14.25" spans="1:26">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row>
    <row r="816" ht="14.25" spans="1:26">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row>
    <row r="817" ht="14.25" spans="1:26">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row>
    <row r="818" ht="14.25" spans="1:26">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row>
    <row r="819" ht="14.25" spans="1:26">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row>
    <row r="820" ht="14.25" spans="1:26">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row>
    <row r="821" ht="14.25" spans="1:26">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row>
    <row r="822" ht="14.25" spans="1:26">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row>
    <row r="823" ht="14.25" spans="1:26">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row>
    <row r="824" ht="14.25" spans="1:26">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row>
    <row r="825" ht="14.25" spans="1:26">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row>
    <row r="826" ht="14.25" spans="1:26">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row>
    <row r="827" ht="14.25" spans="1:26">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row>
    <row r="828" ht="14.25" spans="1:26">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row>
    <row r="829" ht="14.25" spans="1:26">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row>
    <row r="830" ht="14.25" spans="1:26">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row>
    <row r="831" ht="14.25" spans="1:26">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row>
    <row r="832" ht="14.25" spans="1:26">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row>
    <row r="833" ht="14.25" spans="1:26">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row>
    <row r="834" ht="14.25" spans="1:26">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row>
    <row r="835" ht="14.25" spans="1:26">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row>
    <row r="836" ht="14.25" spans="1:26">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row>
    <row r="837" ht="14.25" spans="1:26">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row>
    <row r="838" ht="14.25" spans="1:26">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row>
    <row r="839" ht="14.25" spans="1:26">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row>
    <row r="840" ht="14.25" spans="1:26">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row>
    <row r="841" ht="14.25" spans="1:26">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row>
    <row r="842" ht="14.25" spans="1:26">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row>
    <row r="843" ht="14.25" spans="1:26">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row>
    <row r="844" ht="14.25" spans="1:26">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row>
    <row r="845" ht="14.25" spans="1:26">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row>
    <row r="846" ht="14.25" spans="1:26">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row>
    <row r="847" ht="14.25" spans="1:26">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row>
    <row r="848" ht="14.25" spans="1:26">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row>
    <row r="849" ht="14.25" spans="1:26">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row>
    <row r="850" ht="14.25" spans="1:26">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row>
    <row r="851" ht="14.25" spans="1:26">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row>
    <row r="852" ht="14.25" spans="1:26">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row>
    <row r="853" ht="14.25" spans="1:26">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row>
    <row r="854" ht="14.25" spans="1:26">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row>
    <row r="855" ht="14.25" spans="1:26">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row>
    <row r="856" ht="14.25" spans="1:26">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row>
    <row r="857" ht="14.25" spans="1:26">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row>
    <row r="858" ht="14.25" spans="1:26">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row>
    <row r="859" ht="14.25" spans="1:26">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row>
    <row r="860" ht="14.25" spans="1:26">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row>
    <row r="861" ht="14.25" spans="1:26">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row>
    <row r="862" ht="14.25" spans="1:26">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row>
    <row r="863" ht="14.25" spans="1:26">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row>
    <row r="864" ht="14.25" spans="1:26">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row>
    <row r="865" ht="14.25" spans="1:26">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row>
    <row r="866" ht="14.25" spans="1:26">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row>
    <row r="867" ht="14.25" spans="1:26">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row>
    <row r="868" ht="14.25" spans="1:26">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row>
    <row r="869" ht="14.25" spans="1:26">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row>
    <row r="870" ht="14.25" spans="1:26">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row>
    <row r="871" ht="14.25" spans="1:26">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row>
    <row r="872" ht="14.25" spans="1:26">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row>
    <row r="873" ht="14.25" spans="1:26">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row>
    <row r="874" ht="14.25" spans="1:26">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row>
    <row r="875" ht="14.25" spans="1:26">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row>
    <row r="876" ht="14.25" spans="1:26">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row>
    <row r="877" ht="14.25" spans="1:26">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row>
    <row r="878" ht="14.25" spans="1:26">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row>
    <row r="879" ht="14.25" spans="1:26">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row>
    <row r="880" ht="14.25" spans="1:26">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row>
    <row r="881" ht="14.25" spans="1:26">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row>
    <row r="882" ht="14.25" spans="1:26">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row>
    <row r="883" ht="14.25" spans="1:26">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row>
    <row r="884" ht="14.25" spans="1:26">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row>
    <row r="885" ht="14.25" spans="1:26">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row>
    <row r="886" ht="14.25" spans="1:26">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row>
    <row r="887" ht="14.25" spans="1:26">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row>
    <row r="888" ht="14.25" spans="1:26">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row>
    <row r="889" ht="14.25" spans="1:26">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row>
    <row r="890" ht="14.25" spans="1:26">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row>
    <row r="891" ht="14.25" spans="1:26">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row>
    <row r="892" ht="14.25" spans="1:26">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row>
    <row r="893" ht="14.25" spans="1:26">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row>
    <row r="894" ht="14.25" spans="1:26">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row>
    <row r="895" ht="14.25" spans="1:26">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row>
    <row r="896" ht="14.25" spans="1:26">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row>
    <row r="897" ht="14.25" spans="1:26">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row>
    <row r="898" ht="14.25" spans="1:26">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row>
    <row r="899" ht="14.25" spans="1:26">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row>
    <row r="900" ht="14.25" spans="1:26">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row>
    <row r="901" ht="14.25" spans="1:26">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row>
    <row r="902" ht="14.25" spans="1:26">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row>
    <row r="903" ht="14.25" spans="1:26">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row>
    <row r="904" ht="14.25" spans="1:26">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row>
    <row r="905" ht="14.25" spans="1:26">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row>
    <row r="906" ht="14.25" spans="1:26">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row>
    <row r="907" ht="14.25" spans="1:26">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row>
    <row r="908" ht="14.25" spans="1:26">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row>
    <row r="909" ht="14.25" spans="1:26">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row>
    <row r="910" ht="14.25" spans="1:26">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row>
    <row r="911" ht="14.25" spans="1:26">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row>
    <row r="912" ht="14.25" spans="1:26">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row>
    <row r="913" ht="14.25" spans="1:26">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row>
    <row r="914" ht="14.25" spans="1:26">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row>
    <row r="915" ht="14.25" spans="1:26">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row>
    <row r="916" ht="14.25" spans="1:26">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row>
    <row r="917" ht="14.25" spans="1:26">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row>
    <row r="918" ht="14.25" spans="1:26">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row>
    <row r="919" ht="14.25" spans="1:26">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row>
    <row r="920" ht="14.25" spans="1:26">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row>
    <row r="921" ht="14.25" spans="1:26">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row>
    <row r="922" ht="14.25" spans="1:26">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row>
    <row r="923" ht="14.25" spans="1:26">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row>
    <row r="924" ht="14.25" spans="1:26">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row>
    <row r="925" ht="14.25" spans="1:26">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row>
    <row r="926" ht="14.25" spans="1:26">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row>
    <row r="927" ht="14.25" spans="1:26">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row>
    <row r="928" ht="14.25" spans="1:26">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row>
    <row r="929" ht="14.25" spans="1:26">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row>
    <row r="930" ht="14.25" spans="1:26">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row>
    <row r="931" ht="14.25" spans="1:26">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row>
    <row r="932" ht="14.25" spans="1:26">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row>
    <row r="933" ht="14.25" spans="1:26">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row>
    <row r="934" ht="14.25" spans="1:26">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row>
    <row r="935" ht="14.25" spans="1:26">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row>
    <row r="936" ht="14.25" spans="1:26">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row>
    <row r="937" ht="14.25" spans="1:26">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row>
    <row r="938" ht="14.25" spans="1:26">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row>
    <row r="939" ht="14.25" spans="1:26">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row>
    <row r="940" ht="14.25" spans="1:26">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row>
    <row r="941" ht="14.25" spans="1:26">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row>
    <row r="942" ht="14.25" spans="1:26">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row>
    <row r="943" ht="14.25" spans="1:26">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row>
    <row r="944" ht="14.25" spans="1:26">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row>
    <row r="945" ht="14.25" spans="1:26">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row>
    <row r="946" ht="14.25" spans="1:26">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row>
    <row r="947" ht="14.25" spans="1:26">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row>
    <row r="948" ht="14.25" spans="1:26">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row>
    <row r="949" ht="14.25" spans="1:26">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row>
    <row r="950" ht="14.25" spans="1:26">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row>
    <row r="951" ht="14.25" spans="1:26">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row>
    <row r="952" ht="14.25" spans="1:26">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row>
    <row r="953" ht="14.25" spans="1:26">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row>
    <row r="954" ht="14.25" spans="1:26">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row>
    <row r="955" ht="14.25" spans="1:26">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row>
    <row r="956" ht="14.25" spans="1:26">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row>
    <row r="957" ht="14.25" spans="1:26">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row>
    <row r="958" ht="14.25" spans="1:26">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row>
    <row r="959" ht="14.25" spans="1:26">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row>
    <row r="960" ht="14.25" spans="1:26">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row>
    <row r="961" ht="14.25" spans="1:26">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row>
    <row r="962" ht="14.25" spans="1:26">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row>
    <row r="963" ht="14.25" spans="1:26">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row>
    <row r="964" ht="14.25" spans="1:26">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row>
    <row r="965" ht="14.25" spans="1:26">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row>
    <row r="966" ht="14.25" spans="1:26">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row>
    <row r="967" ht="14.25" spans="1:26">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row>
    <row r="968" ht="14.25" spans="1:26">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row>
    <row r="969" ht="14.25" spans="1:26">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row>
    <row r="970" ht="14.25" spans="1:26">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row>
    <row r="971" ht="14.25" spans="1:26">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row>
    <row r="972" ht="14.25" spans="1:26">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row>
    <row r="973" ht="14.25" spans="1:26">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row>
    <row r="974" ht="14.25" spans="1:26">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row>
    <row r="975" ht="14.25" spans="1:26">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row>
    <row r="976" ht="14.25" spans="1:26">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row>
    <row r="977" ht="14.25" spans="1:26">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row>
    <row r="978" ht="14.25" spans="1:26">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row>
    <row r="979" ht="14.25" spans="1:26">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row>
    <row r="980" ht="14.25" spans="1:26">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row>
    <row r="981" ht="14.25" spans="1:26">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row>
    <row r="982" ht="14.25" spans="1:26">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row>
    <row r="983" ht="14.25" spans="1:26">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row>
    <row r="984" ht="14.25" spans="1:26">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row>
    <row r="985" ht="14.25" spans="1:26">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row>
    <row r="986" ht="14.25" spans="1:26">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row>
    <row r="987" ht="14.25" spans="1:26">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row>
    <row r="988" ht="14.25" spans="1:26">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row>
    <row r="989" ht="14.25" spans="1:26">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row>
    <row r="990" ht="14.25" spans="1:26">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row>
    <row r="991" ht="14.25" spans="1:26">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row>
    <row r="992" ht="14.25" spans="1:26">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row>
    <row r="993" ht="14.25" spans="1:26">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row>
    <row r="994" ht="14.25" spans="1:26">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row>
    <row r="995" ht="14.25" spans="1:26">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row>
    <row r="996" ht="14.25" spans="1:26">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row>
    <row r="997" ht="14.25" spans="1:26">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row>
    <row r="998" ht="14.25" spans="1:26">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row>
    <row r="999" ht="14.25" spans="1:26">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row>
    <row r="1000" ht="14.25" spans="1:26">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c r="Z1000" s="294"/>
    </row>
    <row r="1001" ht="14.25" spans="1:26">
      <c r="A1001" s="294"/>
      <c r="B1001" s="294"/>
      <c r="C1001" s="294"/>
      <c r="D1001" s="294"/>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c r="Y1001" s="294"/>
      <c r="Z1001" s="294"/>
    </row>
    <row r="1002" ht="14.25" spans="1:26">
      <c r="A1002" s="294"/>
      <c r="B1002" s="294"/>
      <c r="C1002" s="294"/>
      <c r="D1002" s="294"/>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c r="Y1002" s="294"/>
      <c r="Z1002" s="294"/>
    </row>
    <row r="1003" ht="14.25" spans="1:26">
      <c r="A1003" s="294"/>
      <c r="B1003" s="294"/>
      <c r="C1003" s="294"/>
      <c r="D1003" s="294"/>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c r="Y1003" s="294"/>
      <c r="Z1003" s="294"/>
    </row>
    <row r="1004" ht="14.25" spans="1:26">
      <c r="A1004" s="294"/>
      <c r="B1004" s="294"/>
      <c r="C1004" s="294"/>
      <c r="D1004" s="294"/>
      <c r="E1004" s="294"/>
      <c r="F1004" s="294"/>
      <c r="G1004" s="294"/>
      <c r="H1004" s="294"/>
      <c r="I1004" s="294"/>
      <c r="J1004" s="294"/>
      <c r="K1004" s="294"/>
      <c r="L1004" s="294"/>
      <c r="M1004" s="294"/>
      <c r="N1004" s="294"/>
      <c r="O1004" s="294"/>
      <c r="P1004" s="294"/>
      <c r="Q1004" s="294"/>
      <c r="R1004" s="294"/>
      <c r="S1004" s="294"/>
      <c r="T1004" s="294"/>
      <c r="U1004" s="294"/>
      <c r="V1004" s="294"/>
      <c r="W1004" s="294"/>
      <c r="X1004" s="294"/>
      <c r="Y1004" s="294"/>
      <c r="Z1004" s="294"/>
    </row>
    <row r="1005" ht="14.25" spans="1:26">
      <c r="A1005" s="294"/>
      <c r="B1005" s="294"/>
      <c r="C1005" s="294"/>
      <c r="D1005" s="294"/>
      <c r="E1005" s="294"/>
      <c r="F1005" s="294"/>
      <c r="G1005" s="294"/>
      <c r="H1005" s="294"/>
      <c r="I1005" s="294"/>
      <c r="J1005" s="294"/>
      <c r="K1005" s="294"/>
      <c r="L1005" s="294"/>
      <c r="M1005" s="294"/>
      <c r="N1005" s="294"/>
      <c r="O1005" s="294"/>
      <c r="P1005" s="294"/>
      <c r="Q1005" s="294"/>
      <c r="R1005" s="294"/>
      <c r="S1005" s="294"/>
      <c r="T1005" s="294"/>
      <c r="U1005" s="294"/>
      <c r="V1005" s="294"/>
      <c r="W1005" s="294"/>
      <c r="X1005" s="294"/>
      <c r="Y1005" s="294"/>
      <c r="Z1005" s="294"/>
    </row>
  </sheetData>
  <mergeCells count="34">
    <mergeCell ref="D4:I4"/>
    <mergeCell ref="D5:I5"/>
    <mergeCell ref="D16:K16"/>
    <mergeCell ref="H17:K17"/>
    <mergeCell ref="H18:K18"/>
    <mergeCell ref="H19:K19"/>
    <mergeCell ref="H20:K20"/>
    <mergeCell ref="H21:K21"/>
    <mergeCell ref="H22:K22"/>
    <mergeCell ref="D24:H24"/>
    <mergeCell ref="D25:H25"/>
    <mergeCell ref="D37:H37"/>
    <mergeCell ref="G39:H39"/>
    <mergeCell ref="G40:H40"/>
    <mergeCell ref="G41:H41"/>
    <mergeCell ref="G42:H42"/>
    <mergeCell ref="G43:H43"/>
    <mergeCell ref="G44:H44"/>
    <mergeCell ref="G45:H45"/>
    <mergeCell ref="G46:H46"/>
    <mergeCell ref="G47:H47"/>
    <mergeCell ref="G48:H48"/>
    <mergeCell ref="D52:J52"/>
    <mergeCell ref="D53:E53"/>
    <mergeCell ref="F53:J53"/>
    <mergeCell ref="E54:J54"/>
    <mergeCell ref="E55:J55"/>
    <mergeCell ref="E56:J56"/>
    <mergeCell ref="D58:J58"/>
    <mergeCell ref="E59:J59"/>
    <mergeCell ref="E60:J60"/>
    <mergeCell ref="E61:J61"/>
    <mergeCell ref="E62:J62"/>
    <mergeCell ref="E63:J63"/>
  </mergeCells>
  <hyperlinks>
    <hyperlink ref="A1" location="Home!A1" display="Home"/>
  </hyperlink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8"/>
  <sheetViews>
    <sheetView workbookViewId="0">
      <selection activeCell="A1" sqref="A1"/>
    </sheetView>
  </sheetViews>
  <sheetFormatPr defaultColWidth="12.6285714285714" defaultRowHeight="15.75" customHeight="1"/>
  <cols>
    <col min="4" max="4" width="32.1333333333333" customWidth="1"/>
    <col min="5" max="5" width="17.752380952381" customWidth="1"/>
    <col min="7" max="7" width="18.1333333333333" customWidth="1"/>
    <col min="8" max="8" width="81.5047619047619" customWidth="1"/>
  </cols>
  <sheetData>
    <row r="1" ht="51" customHeight="1" spans="1:4">
      <c r="A1" s="138" t="s">
        <v>282</v>
      </c>
      <c r="D1" s="111"/>
    </row>
    <row r="2" ht="33" customHeight="1" spans="4:8">
      <c r="D2" s="511" t="s">
        <v>2324</v>
      </c>
      <c r="E2" s="41"/>
      <c r="F2" s="41"/>
      <c r="G2" s="41"/>
      <c r="H2" s="61"/>
    </row>
    <row r="3" ht="22.5" customHeight="1" spans="4:10">
      <c r="D3" s="114" t="s">
        <v>2162</v>
      </c>
      <c r="E3" s="114" t="s">
        <v>2325</v>
      </c>
      <c r="F3" s="114" t="s">
        <v>2326</v>
      </c>
      <c r="G3" s="114" t="s">
        <v>2327</v>
      </c>
      <c r="H3" s="114" t="s">
        <v>368</v>
      </c>
      <c r="I3" s="518"/>
      <c r="J3" s="471"/>
    </row>
    <row r="4" ht="28.5" customHeight="1" spans="4:10">
      <c r="D4" s="512" t="s">
        <v>2328</v>
      </c>
      <c r="E4" s="378">
        <v>8</v>
      </c>
      <c r="F4" s="378">
        <v>7.92</v>
      </c>
      <c r="G4" s="378">
        <v>7.13</v>
      </c>
      <c r="H4" s="514" t="s">
        <v>2329</v>
      </c>
      <c r="I4" s="503"/>
      <c r="J4" s="471"/>
    </row>
    <row r="5" ht="28.5" customHeight="1" spans="4:10">
      <c r="D5" s="513" t="s">
        <v>2330</v>
      </c>
      <c r="E5" s="515">
        <v>54771</v>
      </c>
      <c r="F5" s="515">
        <v>58687</v>
      </c>
      <c r="G5" s="515">
        <v>59490</v>
      </c>
      <c r="H5" s="516" t="s">
        <v>2331</v>
      </c>
      <c r="I5" s="503"/>
      <c r="J5" s="471"/>
    </row>
    <row r="6" ht="28.5" customHeight="1" spans="4:10">
      <c r="D6" s="492" t="s">
        <v>2332</v>
      </c>
      <c r="E6" s="371">
        <v>24993</v>
      </c>
      <c r="F6" s="371">
        <v>24273</v>
      </c>
      <c r="G6" s="371">
        <v>25961</v>
      </c>
      <c r="H6" s="517" t="s">
        <v>2333</v>
      </c>
      <c r="I6" s="503"/>
      <c r="J6" s="471"/>
    </row>
    <row r="7" ht="28.5" customHeight="1" spans="4:10">
      <c r="D7" s="513" t="s">
        <v>2334</v>
      </c>
      <c r="E7" s="515">
        <v>6822</v>
      </c>
      <c r="F7" s="515">
        <v>6631</v>
      </c>
      <c r="G7" s="515">
        <v>6122</v>
      </c>
      <c r="H7" s="516" t="s">
        <v>2335</v>
      </c>
      <c r="I7" s="503"/>
      <c r="J7" s="471"/>
    </row>
    <row r="8" ht="28.5" customHeight="1" spans="4:10">
      <c r="D8" s="492" t="s">
        <v>2336</v>
      </c>
      <c r="E8" s="371">
        <v>6950</v>
      </c>
      <c r="F8" s="371">
        <v>6969</v>
      </c>
      <c r="G8" s="371">
        <v>6238</v>
      </c>
      <c r="H8" s="517" t="s">
        <v>2337</v>
      </c>
      <c r="I8" s="503"/>
      <c r="J8" s="471"/>
    </row>
    <row r="9" ht="28.5" customHeight="1" spans="4:10">
      <c r="D9" s="513" t="s">
        <v>2338</v>
      </c>
      <c r="E9" s="515">
        <v>9407</v>
      </c>
      <c r="F9" s="515">
        <v>8735</v>
      </c>
      <c r="G9" s="515">
        <v>8664</v>
      </c>
      <c r="H9" s="516" t="s">
        <v>2339</v>
      </c>
      <c r="I9" s="503"/>
      <c r="J9" s="471"/>
    </row>
    <row r="10" ht="28.5" customHeight="1" spans="4:10">
      <c r="D10" s="492" t="s">
        <v>2340</v>
      </c>
      <c r="E10" s="371">
        <v>1777</v>
      </c>
      <c r="F10" s="371">
        <v>1825</v>
      </c>
      <c r="G10" s="371">
        <v>1842</v>
      </c>
      <c r="H10" s="517" t="s">
        <v>2341</v>
      </c>
      <c r="I10" s="503"/>
      <c r="J10" s="471"/>
    </row>
    <row r="11" ht="28.5" customHeight="1" spans="4:10">
      <c r="D11" s="513" t="s">
        <v>2342</v>
      </c>
      <c r="E11" s="515">
        <v>358</v>
      </c>
      <c r="F11" s="515">
        <v>594</v>
      </c>
      <c r="G11" s="515">
        <v>-13</v>
      </c>
      <c r="H11" s="516" t="s">
        <v>2343</v>
      </c>
      <c r="I11" s="503"/>
      <c r="J11" s="471"/>
    </row>
    <row r="12" ht="28.5" customHeight="1" spans="4:10">
      <c r="D12" s="492" t="s">
        <v>2344</v>
      </c>
      <c r="E12" s="371">
        <v>919</v>
      </c>
      <c r="F12" s="371">
        <v>1254</v>
      </c>
      <c r="G12" s="371">
        <v>525</v>
      </c>
      <c r="H12" s="517" t="s">
        <v>2345</v>
      </c>
      <c r="I12" s="503"/>
      <c r="J12" s="471"/>
    </row>
    <row r="13" ht="28.5" customHeight="1" spans="4:10">
      <c r="D13" s="513" t="s">
        <v>2346</v>
      </c>
      <c r="E13" s="515">
        <v>92961</v>
      </c>
      <c r="F13" s="515">
        <v>87082</v>
      </c>
      <c r="G13" s="515">
        <v>88058</v>
      </c>
      <c r="H13" s="516" t="s">
        <v>2347</v>
      </c>
      <c r="I13" s="503"/>
      <c r="J13" s="471"/>
    </row>
    <row r="14" ht="28.5" customHeight="1" spans="4:10">
      <c r="D14" s="492" t="s">
        <v>2348</v>
      </c>
      <c r="E14" s="371">
        <v>82162</v>
      </c>
      <c r="F14" s="371">
        <v>77550</v>
      </c>
      <c r="G14" s="371">
        <v>78903</v>
      </c>
      <c r="H14" s="517" t="s">
        <v>2349</v>
      </c>
      <c r="I14" s="503"/>
      <c r="J14" s="471"/>
    </row>
    <row r="15" ht="28.5" customHeight="1" spans="4:10">
      <c r="D15" s="513" t="s">
        <v>2350</v>
      </c>
      <c r="E15" s="515">
        <v>12.5</v>
      </c>
      <c r="F15" s="515">
        <v>10.2</v>
      </c>
      <c r="G15" s="515">
        <v>13.4</v>
      </c>
      <c r="H15" s="516" t="s">
        <v>2351</v>
      </c>
      <c r="I15" s="503"/>
      <c r="J15" s="471"/>
    </row>
    <row r="16" ht="28.5" customHeight="1" spans="4:10">
      <c r="D16" s="492" t="s">
        <v>2352</v>
      </c>
      <c r="E16" s="371">
        <v>9234</v>
      </c>
      <c r="F16" s="371">
        <v>7962</v>
      </c>
      <c r="G16" s="371">
        <v>11658</v>
      </c>
      <c r="H16" s="517" t="s">
        <v>2339</v>
      </c>
      <c r="I16" s="503"/>
      <c r="J16" s="471"/>
    </row>
    <row r="17" ht="28.5" customHeight="1" spans="4:10">
      <c r="D17" s="513" t="s">
        <v>2353</v>
      </c>
      <c r="E17" s="515">
        <v>3.2</v>
      </c>
      <c r="F17" s="515">
        <v>3.2</v>
      </c>
      <c r="G17" s="515">
        <v>3.1</v>
      </c>
      <c r="H17" s="516" t="s">
        <v>2354</v>
      </c>
      <c r="I17" s="503"/>
      <c r="J17" s="471"/>
    </row>
    <row r="18" ht="28.5" customHeight="1" spans="4:10">
      <c r="D18" s="492" t="s">
        <v>2355</v>
      </c>
      <c r="E18" s="371">
        <v>3.41</v>
      </c>
      <c r="F18" s="371">
        <v>3.41</v>
      </c>
      <c r="G18" s="371">
        <v>3.31</v>
      </c>
      <c r="H18" s="517" t="s">
        <v>2356</v>
      </c>
      <c r="I18" s="503"/>
      <c r="J18" s="471"/>
    </row>
  </sheetData>
  <mergeCells count="2">
    <mergeCell ref="D1:H1"/>
    <mergeCell ref="D2:H2"/>
  </mergeCells>
  <hyperlinks>
    <hyperlink ref="A1" location="Home!A1" display="Home"/>
  </hyperlinks>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69"/>
  <sheetViews>
    <sheetView workbookViewId="0">
      <selection activeCell="A1" sqref="A1"/>
    </sheetView>
  </sheetViews>
  <sheetFormatPr defaultColWidth="12.6285714285714" defaultRowHeight="15.75" customHeight="1"/>
  <cols>
    <col min="2" max="2" width="24.5047619047619" customWidth="1"/>
    <col min="3" max="5" width="18.8761904761905" customWidth="1"/>
    <col min="6" max="6" width="57.3809523809524" customWidth="1"/>
    <col min="7" max="7" width="67.6285714285714" customWidth="1"/>
    <col min="17" max="17" width="19.6285714285714" customWidth="1"/>
  </cols>
  <sheetData>
    <row r="1" ht="25.5" customHeight="1" spans="1:1">
      <c r="A1" s="138" t="s">
        <v>282</v>
      </c>
    </row>
    <row r="3" ht="51.75" customHeight="1" spans="2:2">
      <c r="B3" s="475"/>
    </row>
    <row r="4" ht="31.5" customHeight="1" spans="2:17">
      <c r="B4" s="476" t="s">
        <v>2357</v>
      </c>
      <c r="C4" s="41"/>
      <c r="D4" s="41"/>
      <c r="E4" s="41"/>
      <c r="F4" s="41"/>
      <c r="G4" s="61"/>
      <c r="H4" s="471"/>
      <c r="I4" s="471"/>
      <c r="J4" s="471"/>
      <c r="K4" s="471"/>
      <c r="Q4" s="111"/>
    </row>
    <row r="5" ht="30" customHeight="1" spans="2:11">
      <c r="B5" s="477" t="s">
        <v>362</v>
      </c>
      <c r="C5" s="477" t="s">
        <v>2358</v>
      </c>
      <c r="D5" s="477" t="s">
        <v>677</v>
      </c>
      <c r="E5" s="477" t="s">
        <v>674</v>
      </c>
      <c r="F5" s="477" t="s">
        <v>368</v>
      </c>
      <c r="G5" s="477" t="s">
        <v>1386</v>
      </c>
      <c r="H5" s="471"/>
      <c r="I5" s="471"/>
      <c r="J5" s="471"/>
      <c r="K5" s="471"/>
    </row>
    <row r="6" ht="21.75" customHeight="1" spans="2:11">
      <c r="B6" s="370" t="s">
        <v>1552</v>
      </c>
      <c r="C6" s="390">
        <v>0.7778</v>
      </c>
      <c r="D6" s="390">
        <v>0.7781</v>
      </c>
      <c r="E6" s="390">
        <v>0.7291</v>
      </c>
      <c r="F6" s="434" t="s">
        <v>1507</v>
      </c>
      <c r="G6" s="112" t="s">
        <v>1508</v>
      </c>
      <c r="H6" s="503"/>
      <c r="I6" s="471"/>
      <c r="J6" s="471"/>
      <c r="K6" s="471"/>
    </row>
    <row r="7" ht="21.75" customHeight="1" spans="2:11">
      <c r="B7" s="478" t="s">
        <v>406</v>
      </c>
      <c r="C7" s="479" t="s">
        <v>2359</v>
      </c>
      <c r="D7" s="479" t="s">
        <v>2360</v>
      </c>
      <c r="E7" s="479" t="s">
        <v>2361</v>
      </c>
      <c r="F7" s="504" t="s">
        <v>2362</v>
      </c>
      <c r="G7" s="504" t="s">
        <v>2363</v>
      </c>
      <c r="H7" s="484"/>
      <c r="I7" s="471"/>
      <c r="J7" s="471"/>
      <c r="K7" s="471"/>
    </row>
    <row r="8" ht="21.75" customHeight="1" spans="2:11">
      <c r="B8" s="370" t="s">
        <v>401</v>
      </c>
      <c r="C8" s="30" t="s">
        <v>2364</v>
      </c>
      <c r="D8" s="30" t="s">
        <v>2365</v>
      </c>
      <c r="E8" s="30" t="s">
        <v>2366</v>
      </c>
      <c r="F8" s="45" t="s">
        <v>2018</v>
      </c>
      <c r="G8" s="45" t="s">
        <v>2367</v>
      </c>
      <c r="H8" s="503"/>
      <c r="I8" s="471"/>
      <c r="J8" s="471"/>
      <c r="K8" s="471"/>
    </row>
    <row r="9" ht="21.75" customHeight="1" spans="2:14">
      <c r="B9" s="480" t="s">
        <v>498</v>
      </c>
      <c r="C9" s="481" t="s">
        <v>2368</v>
      </c>
      <c r="D9" s="481" t="s">
        <v>2369</v>
      </c>
      <c r="E9" s="481" t="s">
        <v>2370</v>
      </c>
      <c r="F9" s="505" t="s">
        <v>460</v>
      </c>
      <c r="G9" s="505" t="s">
        <v>2371</v>
      </c>
      <c r="H9" s="503"/>
      <c r="I9" s="475"/>
      <c r="J9" s="475"/>
      <c r="K9" s="475"/>
      <c r="L9" s="475"/>
      <c r="N9" s="475"/>
    </row>
    <row r="10" ht="21.75" customHeight="1" spans="2:11">
      <c r="B10" s="370" t="s">
        <v>79</v>
      </c>
      <c r="C10" s="30" t="s">
        <v>2372</v>
      </c>
      <c r="D10" s="30" t="s">
        <v>2373</v>
      </c>
      <c r="E10" s="30" t="s">
        <v>2374</v>
      </c>
      <c r="F10" s="45" t="s">
        <v>2375</v>
      </c>
      <c r="G10" s="45" t="s">
        <v>2376</v>
      </c>
      <c r="H10" s="503"/>
      <c r="I10" s="471"/>
      <c r="J10" s="471"/>
      <c r="K10" s="471"/>
    </row>
    <row r="11" ht="21.75" customHeight="1" spans="2:11">
      <c r="B11" s="480" t="s">
        <v>462</v>
      </c>
      <c r="C11" s="482">
        <v>0.0322</v>
      </c>
      <c r="D11" s="482">
        <v>0.033</v>
      </c>
      <c r="E11" s="482">
        <v>0.0333</v>
      </c>
      <c r="F11" s="505" t="s">
        <v>2377</v>
      </c>
      <c r="G11" s="505" t="s">
        <v>2378</v>
      </c>
      <c r="H11" s="503"/>
      <c r="I11" s="471"/>
      <c r="J11" s="471"/>
      <c r="K11" s="471"/>
    </row>
    <row r="12" ht="21.75" customHeight="1" spans="2:11">
      <c r="B12" s="370" t="s">
        <v>82</v>
      </c>
      <c r="C12" s="30">
        <v>4518</v>
      </c>
      <c r="D12" s="30">
        <v>3294</v>
      </c>
      <c r="E12" s="30">
        <v>2652</v>
      </c>
      <c r="F12" s="45" t="s">
        <v>2379</v>
      </c>
      <c r="G12" s="45" t="s">
        <v>2380</v>
      </c>
      <c r="H12" s="503"/>
      <c r="I12" s="471"/>
      <c r="J12" s="471"/>
      <c r="K12" s="471"/>
    </row>
    <row r="13" ht="21.75" customHeight="1" spans="2:11">
      <c r="B13" s="480" t="s">
        <v>86</v>
      </c>
      <c r="C13" s="481" t="s">
        <v>2381</v>
      </c>
      <c r="D13" s="481" t="s">
        <v>2382</v>
      </c>
      <c r="E13" s="481" t="s">
        <v>2383</v>
      </c>
      <c r="F13" s="505" t="s">
        <v>2384</v>
      </c>
      <c r="G13" s="505" t="s">
        <v>2385</v>
      </c>
      <c r="H13" s="503"/>
      <c r="I13" s="471"/>
      <c r="J13" s="471"/>
      <c r="K13" s="471"/>
    </row>
    <row r="14" ht="31.5" customHeight="1" spans="2:11">
      <c r="B14" s="370" t="s">
        <v>514</v>
      </c>
      <c r="C14" s="390">
        <v>0.0221</v>
      </c>
      <c r="D14" s="390">
        <v>0.0224</v>
      </c>
      <c r="E14" s="390">
        <v>0.0276</v>
      </c>
      <c r="F14" s="45" t="s">
        <v>2386</v>
      </c>
      <c r="G14" s="45" t="s">
        <v>2387</v>
      </c>
      <c r="H14" s="503"/>
      <c r="I14" s="471"/>
      <c r="J14" s="471"/>
      <c r="K14" s="471"/>
    </row>
    <row r="15" ht="21.75" customHeight="1" spans="2:11">
      <c r="B15" s="480" t="s">
        <v>516</v>
      </c>
      <c r="C15" s="482">
        <v>0.0057</v>
      </c>
      <c r="D15" s="482">
        <v>0.0057</v>
      </c>
      <c r="E15" s="482">
        <v>0.0071</v>
      </c>
      <c r="F15" s="505" t="s">
        <v>2388</v>
      </c>
      <c r="G15" s="505" t="s">
        <v>2389</v>
      </c>
      <c r="H15" s="503"/>
      <c r="I15" s="471"/>
      <c r="J15" s="471"/>
      <c r="K15" s="471"/>
    </row>
    <row r="16" ht="21.75" customHeight="1" spans="2:11">
      <c r="B16" s="370" t="s">
        <v>1552</v>
      </c>
      <c r="C16" s="390">
        <v>0.7778</v>
      </c>
      <c r="D16" s="390">
        <v>0.7781</v>
      </c>
      <c r="E16" s="390">
        <v>0.7291</v>
      </c>
      <c r="F16" s="45" t="s">
        <v>2390</v>
      </c>
      <c r="G16" s="45" t="s">
        <v>2391</v>
      </c>
      <c r="H16" s="503"/>
      <c r="I16" s="471"/>
      <c r="J16" s="471"/>
      <c r="K16" s="471"/>
    </row>
    <row r="17" ht="21.75" customHeight="1" spans="2:11">
      <c r="B17" s="480" t="s">
        <v>510</v>
      </c>
      <c r="C17" s="482">
        <v>0.4942</v>
      </c>
      <c r="D17" s="482">
        <v>0.513</v>
      </c>
      <c r="E17" s="482">
        <v>0.5037</v>
      </c>
      <c r="F17" s="505" t="s">
        <v>2392</v>
      </c>
      <c r="G17" s="505" t="s">
        <v>2393</v>
      </c>
      <c r="H17" s="503"/>
      <c r="I17" s="471"/>
      <c r="J17" s="471"/>
      <c r="K17" s="471"/>
    </row>
    <row r="18" ht="21.75" customHeight="1" spans="2:11">
      <c r="B18" s="370" t="s">
        <v>504</v>
      </c>
      <c r="C18" s="390">
        <v>0.2098</v>
      </c>
      <c r="D18" s="390">
        <v>0.2032</v>
      </c>
      <c r="E18" s="390">
        <v>0.2442</v>
      </c>
      <c r="F18" s="45" t="s">
        <v>2394</v>
      </c>
      <c r="G18" s="45" t="s">
        <v>2395</v>
      </c>
      <c r="H18" s="503"/>
      <c r="I18" s="471"/>
      <c r="J18" s="471"/>
      <c r="K18" s="471"/>
    </row>
    <row r="19" ht="21.75" customHeight="1" spans="2:11">
      <c r="B19" s="480" t="s">
        <v>506</v>
      </c>
      <c r="C19" s="482">
        <v>0.011</v>
      </c>
      <c r="D19" s="482">
        <v>0.0104</v>
      </c>
      <c r="E19" s="482">
        <v>0.0122</v>
      </c>
      <c r="F19" s="505" t="s">
        <v>2396</v>
      </c>
      <c r="G19" s="505" t="s">
        <v>2397</v>
      </c>
      <c r="H19" s="503"/>
      <c r="I19" s="471"/>
      <c r="J19" s="471"/>
      <c r="K19" s="471"/>
    </row>
    <row r="20" ht="21.75" customHeight="1" spans="2:11">
      <c r="B20" s="370" t="s">
        <v>512</v>
      </c>
      <c r="C20" s="390">
        <v>0.1386</v>
      </c>
      <c r="D20" s="390">
        <v>0.1428</v>
      </c>
      <c r="E20" s="390">
        <v>0.1456</v>
      </c>
      <c r="F20" s="45" t="s">
        <v>2398</v>
      </c>
      <c r="G20" s="45" t="s">
        <v>2399</v>
      </c>
      <c r="H20" s="503"/>
      <c r="I20" s="471"/>
      <c r="J20" s="471"/>
      <c r="K20" s="471"/>
    </row>
    <row r="21" ht="21.75" customHeight="1" spans="2:11">
      <c r="B21" s="480" t="s">
        <v>2400</v>
      </c>
      <c r="C21" s="482">
        <v>0.7441</v>
      </c>
      <c r="D21" s="482">
        <v>0.7502</v>
      </c>
      <c r="E21" s="482">
        <v>0.7482</v>
      </c>
      <c r="F21" s="505" t="s">
        <v>2401</v>
      </c>
      <c r="G21" s="505" t="s">
        <v>2402</v>
      </c>
      <c r="H21" s="503"/>
      <c r="I21" s="471"/>
      <c r="J21" s="471"/>
      <c r="K21" s="471"/>
    </row>
    <row r="22" ht="21.75" customHeight="1" spans="2:11">
      <c r="B22" s="370" t="s">
        <v>2403</v>
      </c>
      <c r="C22" s="390">
        <v>0.3906</v>
      </c>
      <c r="D22" s="390">
        <v>0.4067</v>
      </c>
      <c r="E22" s="390">
        <v>0.4123</v>
      </c>
      <c r="F22" s="45" t="s">
        <v>2404</v>
      </c>
      <c r="G22" s="45" t="s">
        <v>2405</v>
      </c>
      <c r="H22" s="503"/>
      <c r="I22" s="471"/>
      <c r="J22" s="471"/>
      <c r="K22" s="471"/>
    </row>
    <row r="23" ht="21.75" customHeight="1" spans="2:11">
      <c r="B23" s="480" t="s">
        <v>102</v>
      </c>
      <c r="C23" s="482">
        <v>0.0048</v>
      </c>
      <c r="D23" s="482">
        <v>0.0029</v>
      </c>
      <c r="E23" s="482">
        <v>0.0032</v>
      </c>
      <c r="F23" s="505" t="s">
        <v>2406</v>
      </c>
      <c r="G23" s="505" t="s">
        <v>2407</v>
      </c>
      <c r="H23" s="503"/>
      <c r="I23" s="471"/>
      <c r="J23" s="471"/>
      <c r="K23" s="471"/>
    </row>
    <row r="24" ht="17.25" spans="2:11">
      <c r="B24" s="471"/>
      <c r="C24" s="471"/>
      <c r="D24" s="471"/>
      <c r="E24" s="471"/>
      <c r="F24" s="471"/>
      <c r="G24" s="471"/>
      <c r="H24" s="471"/>
      <c r="I24" s="471"/>
      <c r="J24" s="471"/>
      <c r="K24" s="471"/>
    </row>
    <row r="27" ht="17.25" spans="2:2">
      <c r="B27" s="483" t="s">
        <v>1928</v>
      </c>
    </row>
    <row r="28" ht="17.25" spans="2:2">
      <c r="B28" s="484" t="s">
        <v>2408</v>
      </c>
    </row>
    <row r="29" ht="17.25" spans="2:2">
      <c r="B29" s="484" t="s">
        <v>2409</v>
      </c>
    </row>
    <row r="30" ht="17.25" spans="2:2">
      <c r="B30" s="484" t="s">
        <v>2410</v>
      </c>
    </row>
    <row r="31" ht="17.25" spans="2:2">
      <c r="B31" s="485" t="s">
        <v>1933</v>
      </c>
    </row>
    <row r="32" ht="17.25" spans="2:2">
      <c r="B32" s="484" t="s">
        <v>2411</v>
      </c>
    </row>
    <row r="33" ht="17.25" spans="2:2">
      <c r="B33" s="484" t="s">
        <v>2412</v>
      </c>
    </row>
    <row r="34" ht="17.25" spans="2:2">
      <c r="B34" s="486" t="s">
        <v>1936</v>
      </c>
    </row>
    <row r="35" ht="17.25" spans="2:2">
      <c r="B35" s="484" t="s">
        <v>2413</v>
      </c>
    </row>
    <row r="39" ht="27.75" customHeight="1" spans="2:5">
      <c r="B39" s="487" t="s">
        <v>2414</v>
      </c>
      <c r="C39" s="41"/>
      <c r="D39" s="41"/>
      <c r="E39" s="61"/>
    </row>
    <row r="40" ht="33" spans="2:5">
      <c r="B40" s="488" t="s">
        <v>362</v>
      </c>
      <c r="C40" s="489" t="s">
        <v>2415</v>
      </c>
      <c r="D40" s="489" t="s">
        <v>2416</v>
      </c>
      <c r="E40" s="489" t="s">
        <v>2417</v>
      </c>
    </row>
    <row r="41" ht="17.25" spans="2:5">
      <c r="B41" s="490" t="s">
        <v>406</v>
      </c>
      <c r="C41" s="491" t="s">
        <v>2418</v>
      </c>
      <c r="D41" s="491" t="s">
        <v>2419</v>
      </c>
      <c r="E41" s="491" t="s">
        <v>2359</v>
      </c>
    </row>
    <row r="42" ht="17.25" spans="2:5">
      <c r="B42" s="492" t="s">
        <v>401</v>
      </c>
      <c r="C42" s="371" t="s">
        <v>2420</v>
      </c>
      <c r="D42" s="371" t="s">
        <v>2421</v>
      </c>
      <c r="E42" s="371" t="s">
        <v>2364</v>
      </c>
    </row>
    <row r="43" ht="17.25" spans="2:5">
      <c r="B43" s="493" t="s">
        <v>498</v>
      </c>
      <c r="C43" s="494" t="s">
        <v>2422</v>
      </c>
      <c r="D43" s="494" t="s">
        <v>2423</v>
      </c>
      <c r="E43" s="494" t="s">
        <v>2368</v>
      </c>
    </row>
    <row r="44" ht="17.25" spans="2:5">
      <c r="B44" s="492" t="s">
        <v>79</v>
      </c>
      <c r="C44" s="371" t="s">
        <v>2424</v>
      </c>
      <c r="D44" s="371" t="s">
        <v>2425</v>
      </c>
      <c r="E44" s="371" t="s">
        <v>2372</v>
      </c>
    </row>
    <row r="45" ht="17.25" spans="2:5">
      <c r="B45" s="493" t="s">
        <v>462</v>
      </c>
      <c r="C45" s="495">
        <v>0.0318</v>
      </c>
      <c r="D45" s="495">
        <v>0.0307</v>
      </c>
      <c r="E45" s="495">
        <v>0.0322</v>
      </c>
    </row>
    <row r="46" ht="17.25" spans="2:6">
      <c r="B46" s="492" t="s">
        <v>2426</v>
      </c>
      <c r="C46" s="371" t="s">
        <v>2427</v>
      </c>
      <c r="D46" s="371" t="s">
        <v>2428</v>
      </c>
      <c r="E46" s="506" t="s">
        <v>2429</v>
      </c>
      <c r="F46" s="507"/>
    </row>
    <row r="47" ht="17.25" spans="2:5">
      <c r="B47" s="493" t="s">
        <v>86</v>
      </c>
      <c r="C47" s="494" t="s">
        <v>2430</v>
      </c>
      <c r="D47" s="494" t="s">
        <v>2431</v>
      </c>
      <c r="E47" s="494" t="s">
        <v>2381</v>
      </c>
    </row>
    <row r="48" ht="17.25" spans="2:5">
      <c r="B48" s="492" t="s">
        <v>514</v>
      </c>
      <c r="C48" s="372">
        <v>0.0288</v>
      </c>
      <c r="D48" s="372">
        <v>0.0462</v>
      </c>
      <c r="E48" s="372">
        <v>0.0221</v>
      </c>
    </row>
    <row r="49" ht="17.25" spans="2:5">
      <c r="B49" s="493" t="s">
        <v>516</v>
      </c>
      <c r="C49" s="495">
        <v>0.0069</v>
      </c>
      <c r="D49" s="495">
        <v>0.0099</v>
      </c>
      <c r="E49" s="495">
        <v>0.0057</v>
      </c>
    </row>
    <row r="50" ht="17.25" spans="2:5">
      <c r="B50" s="492" t="s">
        <v>1552</v>
      </c>
      <c r="C50" s="372">
        <v>0.8197</v>
      </c>
      <c r="D50" s="372">
        <v>0.7853</v>
      </c>
      <c r="E50" s="372">
        <v>0.7778</v>
      </c>
    </row>
    <row r="51" ht="17.25" spans="2:5">
      <c r="B51" s="493" t="s">
        <v>510</v>
      </c>
      <c r="C51" s="495">
        <v>0.4917</v>
      </c>
      <c r="D51" s="495">
        <v>0.5147</v>
      </c>
      <c r="E51" s="495">
        <v>0.4942</v>
      </c>
    </row>
    <row r="52" ht="17.25" spans="2:5">
      <c r="B52" s="492" t="s">
        <v>504</v>
      </c>
      <c r="C52" s="372">
        <v>0.1745</v>
      </c>
      <c r="D52" s="372">
        <v>0.1348</v>
      </c>
      <c r="E52" s="372">
        <v>0.2098</v>
      </c>
    </row>
    <row r="53" ht="17.25" spans="2:5">
      <c r="B53" s="493" t="s">
        <v>506</v>
      </c>
      <c r="C53" s="495">
        <v>0.0113</v>
      </c>
      <c r="D53" s="495">
        <v>0.007</v>
      </c>
      <c r="E53" s="495">
        <v>0.011</v>
      </c>
    </row>
    <row r="54" ht="17.25" spans="2:5">
      <c r="B54" s="492" t="s">
        <v>512</v>
      </c>
      <c r="C54" s="372">
        <v>0.1682</v>
      </c>
      <c r="D54" s="372">
        <v>0.1618</v>
      </c>
      <c r="E54" s="372">
        <v>0.1386</v>
      </c>
    </row>
    <row r="55" ht="17.25" spans="2:5">
      <c r="B55" s="493" t="s">
        <v>2400</v>
      </c>
      <c r="C55" s="495">
        <v>0.7658</v>
      </c>
      <c r="D55" s="495">
        <v>0.9211</v>
      </c>
      <c r="E55" s="495">
        <v>0.7441</v>
      </c>
    </row>
    <row r="56" ht="17.25" spans="2:5">
      <c r="B56" s="492" t="s">
        <v>114</v>
      </c>
      <c r="C56" s="371" t="s">
        <v>2432</v>
      </c>
      <c r="D56" s="371" t="s">
        <v>0</v>
      </c>
      <c r="E56" s="371" t="s">
        <v>0</v>
      </c>
    </row>
    <row r="57" ht="17.25" spans="2:5">
      <c r="B57" s="493" t="s">
        <v>76</v>
      </c>
      <c r="C57" s="494">
        <v>40.62</v>
      </c>
      <c r="D57" s="494">
        <v>42.68</v>
      </c>
      <c r="E57" s="494">
        <v>40.7</v>
      </c>
    </row>
    <row r="61" ht="29.25" customHeight="1" spans="2:5">
      <c r="B61" s="487" t="s">
        <v>2433</v>
      </c>
      <c r="C61" s="41"/>
      <c r="D61" s="61"/>
      <c r="E61" s="508"/>
    </row>
    <row r="62" ht="58.5" spans="2:5">
      <c r="B62" s="496" t="s">
        <v>328</v>
      </c>
      <c r="C62" s="497" t="s">
        <v>2415</v>
      </c>
      <c r="D62" s="497" t="s">
        <v>2416</v>
      </c>
      <c r="E62" s="509" t="s">
        <v>0</v>
      </c>
    </row>
    <row r="63" ht="20.25" spans="2:5">
      <c r="B63" s="498" t="s">
        <v>2434</v>
      </c>
      <c r="C63" s="499">
        <v>0.2155</v>
      </c>
      <c r="D63" s="499">
        <v>0.1918</v>
      </c>
      <c r="E63" s="508" t="s">
        <v>0</v>
      </c>
    </row>
    <row r="64" ht="20.25" spans="2:5">
      <c r="B64" s="500" t="s">
        <v>2435</v>
      </c>
      <c r="C64" s="501">
        <v>0.107</v>
      </c>
      <c r="D64" s="502" t="s">
        <v>0</v>
      </c>
      <c r="E64" s="508" t="s">
        <v>0</v>
      </c>
    </row>
    <row r="65" ht="20.25" spans="2:5">
      <c r="B65" s="498" t="s">
        <v>2436</v>
      </c>
      <c r="C65" s="499">
        <v>0.0376</v>
      </c>
      <c r="D65" s="510" t="s">
        <v>0</v>
      </c>
      <c r="E65" s="508" t="s">
        <v>0</v>
      </c>
    </row>
    <row r="66" ht="20.25" spans="2:5">
      <c r="B66" s="500" t="s">
        <v>349</v>
      </c>
      <c r="C66" s="501">
        <v>0.1299</v>
      </c>
      <c r="D66" s="501">
        <v>0.1481</v>
      </c>
      <c r="E66" s="508" t="s">
        <v>0</v>
      </c>
    </row>
    <row r="67" ht="20.25" spans="2:5">
      <c r="B67" s="498" t="s">
        <v>2437</v>
      </c>
      <c r="C67" s="499">
        <v>0.1119</v>
      </c>
      <c r="D67" s="499">
        <v>0.1341</v>
      </c>
      <c r="E67" s="508" t="s">
        <v>0</v>
      </c>
    </row>
    <row r="68" ht="20.25" spans="2:5">
      <c r="B68" s="500" t="s">
        <v>2438</v>
      </c>
      <c r="C68" s="501">
        <v>0.3318</v>
      </c>
      <c r="D68" s="501">
        <v>0.2936</v>
      </c>
      <c r="E68" s="508" t="s">
        <v>0</v>
      </c>
    </row>
    <row r="69" ht="20.25" spans="2:5">
      <c r="B69" s="498" t="s">
        <v>2439</v>
      </c>
      <c r="C69" s="499">
        <v>0.2324</v>
      </c>
      <c r="D69" s="510" t="s">
        <v>0</v>
      </c>
      <c r="E69" s="508" t="s">
        <v>0</v>
      </c>
    </row>
  </sheetData>
  <mergeCells count="14">
    <mergeCell ref="B3:G3"/>
    <mergeCell ref="B4:G4"/>
    <mergeCell ref="B27:F27"/>
    <mergeCell ref="B28:F28"/>
    <mergeCell ref="B29:F29"/>
    <mergeCell ref="B30:F30"/>
    <mergeCell ref="B31:F31"/>
    <mergeCell ref="B32:F32"/>
    <mergeCell ref="B33:F33"/>
    <mergeCell ref="B34:F34"/>
    <mergeCell ref="B35:F35"/>
    <mergeCell ref="B39:E39"/>
    <mergeCell ref="B61:D61"/>
    <mergeCell ref="Q4:Q5"/>
  </mergeCells>
  <hyperlinks>
    <hyperlink ref="A1" location="Home!A1" display="Home"/>
  </hyperlink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28"/>
  <sheetViews>
    <sheetView workbookViewId="0">
      <selection activeCell="A1" sqref="A1"/>
    </sheetView>
  </sheetViews>
  <sheetFormatPr defaultColWidth="12.6285714285714" defaultRowHeight="15.75" customHeight="1"/>
  <cols>
    <col min="4" max="4" width="21.6285714285714" customWidth="1"/>
    <col min="5" max="5" width="17.5047619047619" customWidth="1"/>
    <col min="7" max="7" width="29.6285714285714" customWidth="1"/>
  </cols>
  <sheetData>
    <row r="1" ht="14.25" spans="1:1">
      <c r="A1" s="138" t="s">
        <v>282</v>
      </c>
    </row>
    <row r="5" ht="21.75" customHeight="1" spans="4:13">
      <c r="D5" s="440" t="s">
        <v>2440</v>
      </c>
      <c r="E5" s="41"/>
      <c r="F5" s="41"/>
      <c r="G5" s="41"/>
      <c r="H5" s="41"/>
      <c r="I5" s="41"/>
      <c r="J5" s="41"/>
      <c r="K5" s="41"/>
      <c r="L5" s="41"/>
      <c r="M5" s="61"/>
    </row>
    <row r="6" ht="49.5" spans="4:13">
      <c r="D6" s="458" t="s">
        <v>2441</v>
      </c>
      <c r="E6" s="464" t="s">
        <v>2442</v>
      </c>
      <c r="F6" s="464" t="s">
        <v>2443</v>
      </c>
      <c r="G6" s="464" t="s">
        <v>2444</v>
      </c>
      <c r="H6" s="464" t="s">
        <v>2445</v>
      </c>
      <c r="I6" s="464" t="s">
        <v>2446</v>
      </c>
      <c r="J6" s="464" t="s">
        <v>2447</v>
      </c>
      <c r="K6" s="464" t="s">
        <v>2448</v>
      </c>
      <c r="L6" s="464" t="s">
        <v>2449</v>
      </c>
      <c r="M6" s="464" t="s">
        <v>2450</v>
      </c>
    </row>
    <row r="7" ht="17.25" spans="4:13">
      <c r="D7" s="459">
        <v>45444</v>
      </c>
      <c r="E7" s="465" t="s">
        <v>2451</v>
      </c>
      <c r="F7" s="465">
        <v>161</v>
      </c>
      <c r="G7" s="466">
        <v>62111.8</v>
      </c>
      <c r="H7" s="467">
        <v>0.04</v>
      </c>
      <c r="I7" s="466">
        <v>2484.47</v>
      </c>
      <c r="J7" s="473">
        <v>0.005</v>
      </c>
      <c r="K7" s="465" t="s">
        <v>2452</v>
      </c>
      <c r="L7" s="466">
        <v>310.56</v>
      </c>
      <c r="M7" s="466">
        <v>2173.91</v>
      </c>
    </row>
    <row r="8" ht="17.25" spans="4:13">
      <c r="D8" s="460">
        <v>45505</v>
      </c>
      <c r="E8" s="468" t="s">
        <v>2451</v>
      </c>
      <c r="F8" s="468">
        <v>142</v>
      </c>
      <c r="G8" s="469">
        <v>70422.54</v>
      </c>
      <c r="H8" s="470">
        <v>0.037</v>
      </c>
      <c r="I8" s="469">
        <v>2606.61</v>
      </c>
      <c r="J8" s="470">
        <v>0.005</v>
      </c>
      <c r="K8" s="468" t="s">
        <v>2452</v>
      </c>
      <c r="L8" s="469">
        <v>352.11</v>
      </c>
      <c r="M8" s="469">
        <v>2254.5</v>
      </c>
    </row>
    <row r="12" ht="17.25" spans="8:11">
      <c r="H12" s="471"/>
      <c r="I12" s="474" t="s">
        <v>2453</v>
      </c>
      <c r="J12" s="471"/>
      <c r="K12" s="471"/>
    </row>
    <row r="13" ht="17.25" spans="4:11">
      <c r="D13" s="461" t="s">
        <v>2454</v>
      </c>
      <c r="E13" s="41"/>
      <c r="F13" s="41"/>
      <c r="G13" s="61"/>
      <c r="H13" s="471"/>
      <c r="I13" s="471"/>
      <c r="J13" s="471"/>
      <c r="K13" s="471"/>
    </row>
    <row r="14" ht="17.25" spans="4:11">
      <c r="D14" s="462" t="s">
        <v>2455</v>
      </c>
      <c r="E14" s="41"/>
      <c r="F14" s="41"/>
      <c r="G14" s="61"/>
      <c r="H14" s="472">
        <v>1</v>
      </c>
      <c r="I14" s="474" t="s">
        <v>2456</v>
      </c>
      <c r="J14" s="471"/>
      <c r="K14" s="471"/>
    </row>
    <row r="15" ht="17.25" spans="4:11">
      <c r="D15" s="463" t="s">
        <v>2457</v>
      </c>
      <c r="E15" s="41"/>
      <c r="F15" s="41"/>
      <c r="G15" s="61"/>
      <c r="H15" s="472">
        <v>2</v>
      </c>
      <c r="I15" s="474" t="s">
        <v>2458</v>
      </c>
      <c r="J15" s="471"/>
      <c r="K15" s="471"/>
    </row>
    <row r="16" ht="17.25" spans="4:11">
      <c r="D16" s="462" t="s">
        <v>2459</v>
      </c>
      <c r="E16" s="41"/>
      <c r="F16" s="41"/>
      <c r="G16" s="61"/>
      <c r="H16" s="472">
        <v>3</v>
      </c>
      <c r="I16" s="474" t="s">
        <v>2460</v>
      </c>
      <c r="J16" s="471"/>
      <c r="K16" s="471"/>
    </row>
    <row r="17" ht="17.25" spans="4:11">
      <c r="D17" s="463" t="s">
        <v>2461</v>
      </c>
      <c r="E17" s="41"/>
      <c r="F17" s="41"/>
      <c r="G17" s="61"/>
      <c r="H17" s="472">
        <v>4</v>
      </c>
      <c r="I17" s="474" t="s">
        <v>2462</v>
      </c>
      <c r="J17" s="471"/>
      <c r="K17" s="471"/>
    </row>
    <row r="18" ht="17.25" spans="4:11">
      <c r="D18" s="462" t="s">
        <v>2463</v>
      </c>
      <c r="E18" s="41"/>
      <c r="F18" s="41"/>
      <c r="G18" s="61"/>
      <c r="H18" s="472">
        <v>5</v>
      </c>
      <c r="I18" s="474" t="s">
        <v>2464</v>
      </c>
      <c r="J18" s="471"/>
      <c r="K18" s="471"/>
    </row>
    <row r="19" ht="17.25" spans="4:11">
      <c r="D19" s="463" t="s">
        <v>2465</v>
      </c>
      <c r="E19" s="41"/>
      <c r="F19" s="41"/>
      <c r="G19" s="61"/>
      <c r="H19" s="472">
        <v>6</v>
      </c>
      <c r="I19" s="474" t="s">
        <v>2466</v>
      </c>
      <c r="J19" s="471"/>
      <c r="K19" s="471"/>
    </row>
    <row r="20" ht="17.25" spans="4:11">
      <c r="D20" s="461" t="s">
        <v>2467</v>
      </c>
      <c r="E20" s="41"/>
      <c r="F20" s="41"/>
      <c r="G20" s="61"/>
      <c r="H20" s="471"/>
      <c r="I20" s="471"/>
      <c r="J20" s="471"/>
      <c r="K20" s="471"/>
    </row>
    <row r="21" ht="17.25" spans="4:11">
      <c r="D21" s="463" t="s">
        <v>2455</v>
      </c>
      <c r="E21" s="41"/>
      <c r="F21" s="41"/>
      <c r="G21" s="61"/>
      <c r="H21" s="471"/>
      <c r="I21" s="471"/>
      <c r="J21" s="471"/>
      <c r="K21" s="471"/>
    </row>
    <row r="22" ht="17.25" spans="4:11">
      <c r="D22" s="462" t="s">
        <v>2468</v>
      </c>
      <c r="E22" s="41"/>
      <c r="F22" s="41"/>
      <c r="G22" s="61"/>
      <c r="H22" s="471"/>
      <c r="I22" s="474" t="s">
        <v>2469</v>
      </c>
      <c r="J22" s="471"/>
      <c r="K22" s="471"/>
    </row>
    <row r="23" ht="17.25" spans="4:11">
      <c r="D23" s="463" t="s">
        <v>2470</v>
      </c>
      <c r="E23" s="41"/>
      <c r="F23" s="41"/>
      <c r="G23" s="61"/>
      <c r="H23" s="472">
        <v>1</v>
      </c>
      <c r="I23" s="474" t="s">
        <v>2456</v>
      </c>
      <c r="J23" s="471"/>
      <c r="K23" s="471"/>
    </row>
    <row r="24" ht="17.25" spans="4:11">
      <c r="D24" s="462" t="s">
        <v>2471</v>
      </c>
      <c r="E24" s="41"/>
      <c r="F24" s="41"/>
      <c r="G24" s="61"/>
      <c r="H24" s="472">
        <v>2</v>
      </c>
      <c r="I24" s="474" t="s">
        <v>2472</v>
      </c>
      <c r="J24" s="471"/>
      <c r="K24" s="471"/>
    </row>
    <row r="25" ht="17.25" spans="4:11">
      <c r="D25" s="463" t="s">
        <v>2473</v>
      </c>
      <c r="E25" s="41"/>
      <c r="F25" s="41"/>
      <c r="G25" s="61"/>
      <c r="H25" s="472">
        <v>3</v>
      </c>
      <c r="I25" s="474" t="s">
        <v>2474</v>
      </c>
      <c r="J25" s="471"/>
      <c r="K25" s="471"/>
    </row>
    <row r="26" ht="17.25" spans="4:11">
      <c r="D26" s="462" t="s">
        <v>2475</v>
      </c>
      <c r="E26" s="41"/>
      <c r="F26" s="41"/>
      <c r="G26" s="61"/>
      <c r="H26" s="472">
        <v>4</v>
      </c>
      <c r="I26" s="474" t="s">
        <v>2476</v>
      </c>
      <c r="J26" s="471"/>
      <c r="K26" s="471"/>
    </row>
    <row r="27" ht="17.25" spans="8:11">
      <c r="H27" s="472">
        <v>5</v>
      </c>
      <c r="I27" s="474" t="s">
        <v>2477</v>
      </c>
      <c r="J27" s="471"/>
      <c r="K27" s="471"/>
    </row>
    <row r="28" ht="17.25" spans="8:11">
      <c r="H28" s="472">
        <v>6</v>
      </c>
      <c r="I28" s="474" t="s">
        <v>2478</v>
      </c>
      <c r="J28" s="471"/>
      <c r="K28" s="471"/>
    </row>
  </sheetData>
  <mergeCells count="15">
    <mergeCell ref="D5:M5"/>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s>
  <hyperlinks>
    <hyperlink ref="A1" location="Home!A1" display="Home"/>
  </hyperlink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Z1003"/>
  <sheetViews>
    <sheetView workbookViewId="0">
      <selection activeCell="A1" sqref="A1"/>
    </sheetView>
  </sheetViews>
  <sheetFormatPr defaultColWidth="12.6285714285714" defaultRowHeight="15.75" customHeight="1"/>
  <cols>
    <col min="4" max="4" width="26.3809523809524" customWidth="1"/>
    <col min="5" max="9" width="19.1333333333333" customWidth="1"/>
  </cols>
  <sheetData>
    <row r="1" ht="14.25" spans="1:26">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c r="Z1" s="294"/>
    </row>
    <row r="2" ht="14.25" spans="1:26">
      <c r="A2" s="294"/>
      <c r="B2" s="294"/>
      <c r="C2" s="294"/>
      <c r="D2" s="294"/>
      <c r="E2" s="294"/>
      <c r="F2" s="294"/>
      <c r="G2" s="294"/>
      <c r="H2" s="294"/>
      <c r="I2" s="294"/>
      <c r="J2" s="294"/>
      <c r="K2" s="294"/>
      <c r="L2" s="294"/>
      <c r="M2" s="294"/>
      <c r="N2" s="294"/>
      <c r="O2" s="294"/>
      <c r="P2" s="294"/>
      <c r="Q2" s="294"/>
      <c r="R2" s="294"/>
      <c r="S2" s="294"/>
      <c r="T2" s="294"/>
      <c r="U2" s="294"/>
      <c r="V2" s="294"/>
      <c r="W2" s="294"/>
      <c r="X2" s="294"/>
      <c r="Y2" s="294"/>
      <c r="Z2" s="294"/>
    </row>
    <row r="3" ht="14.25" spans="1:26">
      <c r="A3" s="294"/>
      <c r="B3" s="294"/>
      <c r="C3" s="294"/>
      <c r="D3" s="294"/>
      <c r="E3" s="294"/>
      <c r="F3" s="294"/>
      <c r="G3" s="294"/>
      <c r="H3" s="294"/>
      <c r="I3" s="294"/>
      <c r="J3" s="294"/>
      <c r="K3" s="294"/>
      <c r="L3" s="294"/>
      <c r="M3" s="294"/>
      <c r="N3" s="294"/>
      <c r="O3" s="294"/>
      <c r="P3" s="294"/>
      <c r="Q3" s="294"/>
      <c r="R3" s="294"/>
      <c r="S3" s="294"/>
      <c r="T3" s="294"/>
      <c r="U3" s="294"/>
      <c r="V3" s="294"/>
      <c r="W3" s="294"/>
      <c r="X3" s="294"/>
      <c r="Y3" s="294"/>
      <c r="Z3" s="294"/>
    </row>
    <row r="4" ht="23.25" customHeight="1" spans="1:26">
      <c r="A4" s="294"/>
      <c r="B4" s="294"/>
      <c r="C4" s="294"/>
      <c r="D4" s="438" t="s">
        <v>2479</v>
      </c>
      <c r="E4" s="41"/>
      <c r="F4" s="41"/>
      <c r="G4" s="41"/>
      <c r="H4" s="41"/>
      <c r="I4" s="61"/>
      <c r="J4" s="294"/>
      <c r="K4" s="294"/>
      <c r="L4" s="294"/>
      <c r="M4" s="294"/>
      <c r="N4" s="294"/>
      <c r="O4" s="294"/>
      <c r="P4" s="294"/>
      <c r="Q4" s="294"/>
      <c r="R4" s="294"/>
      <c r="S4" s="294"/>
      <c r="T4" s="294"/>
      <c r="U4" s="294"/>
      <c r="V4" s="294"/>
      <c r="W4" s="294"/>
      <c r="X4" s="294"/>
      <c r="Y4" s="294"/>
      <c r="Z4" s="294"/>
    </row>
    <row r="5" ht="23.25" customHeight="1" spans="1:26">
      <c r="A5" s="294"/>
      <c r="B5" s="294"/>
      <c r="C5" s="294"/>
      <c r="D5" s="438" t="s">
        <v>2480</v>
      </c>
      <c r="E5" s="41"/>
      <c r="F5" s="41"/>
      <c r="G5" s="41"/>
      <c r="H5" s="41"/>
      <c r="I5" s="61"/>
      <c r="J5" s="294"/>
      <c r="K5" s="294"/>
      <c r="L5" s="294"/>
      <c r="M5" s="294"/>
      <c r="N5" s="294"/>
      <c r="O5" s="294"/>
      <c r="P5" s="294"/>
      <c r="Q5" s="294"/>
      <c r="R5" s="294"/>
      <c r="S5" s="294"/>
      <c r="T5" s="294"/>
      <c r="U5" s="294"/>
      <c r="V5" s="294"/>
      <c r="W5" s="294"/>
      <c r="X5" s="294"/>
      <c r="Y5" s="294"/>
      <c r="Z5" s="294"/>
    </row>
    <row r="6" ht="22.5" customHeight="1" spans="1:26">
      <c r="A6" s="294"/>
      <c r="B6" s="294"/>
      <c r="C6" s="294"/>
      <c r="D6" s="439" t="s">
        <v>2162</v>
      </c>
      <c r="E6" s="444" t="s">
        <v>2163</v>
      </c>
      <c r="F6" s="444" t="s">
        <v>2164</v>
      </c>
      <c r="G6" s="444" t="s">
        <v>2165</v>
      </c>
      <c r="H6" s="444" t="s">
        <v>2481</v>
      </c>
      <c r="I6" s="444" t="s">
        <v>2482</v>
      </c>
      <c r="J6" s="294"/>
      <c r="K6" s="294"/>
      <c r="L6" s="294"/>
      <c r="M6" s="294"/>
      <c r="N6" s="294"/>
      <c r="O6" s="294"/>
      <c r="P6" s="294"/>
      <c r="Q6" s="294"/>
      <c r="R6" s="294"/>
      <c r="S6" s="294"/>
      <c r="T6" s="294"/>
      <c r="U6" s="294"/>
      <c r="V6" s="294"/>
      <c r="W6" s="294"/>
      <c r="X6" s="294"/>
      <c r="Y6" s="294"/>
      <c r="Z6" s="294"/>
    </row>
    <row r="7" ht="16.5" spans="1:26">
      <c r="A7" s="294"/>
      <c r="B7" s="294"/>
      <c r="C7" s="294"/>
      <c r="D7" s="78" t="s">
        <v>2483</v>
      </c>
      <c r="E7" s="445">
        <v>1320.68</v>
      </c>
      <c r="F7" s="445">
        <v>1076.57</v>
      </c>
      <c r="G7" s="318">
        <v>677.62</v>
      </c>
      <c r="H7" s="446">
        <v>0.227</v>
      </c>
      <c r="I7" s="446">
        <v>0.949</v>
      </c>
      <c r="J7" s="294"/>
      <c r="K7" s="294"/>
      <c r="L7" s="294"/>
      <c r="M7" s="294"/>
      <c r="N7" s="294"/>
      <c r="O7" s="294"/>
      <c r="P7" s="294"/>
      <c r="Q7" s="294"/>
      <c r="R7" s="294"/>
      <c r="S7" s="294"/>
      <c r="T7" s="294"/>
      <c r="U7" s="294"/>
      <c r="V7" s="294"/>
      <c r="W7" s="294"/>
      <c r="X7" s="294"/>
      <c r="Y7" s="294"/>
      <c r="Z7" s="294"/>
    </row>
    <row r="8" ht="33" spans="1:26">
      <c r="A8" s="294"/>
      <c r="B8" s="294"/>
      <c r="C8" s="294"/>
      <c r="D8" s="45" t="s">
        <v>2484</v>
      </c>
      <c r="E8" s="447">
        <v>1081.93</v>
      </c>
      <c r="F8" s="319">
        <v>862.06</v>
      </c>
      <c r="G8" s="319">
        <v>555.08</v>
      </c>
      <c r="H8" s="321">
        <v>0.254</v>
      </c>
      <c r="I8" s="321">
        <v>0.949</v>
      </c>
      <c r="J8" s="294"/>
      <c r="K8" s="294"/>
      <c r="L8" s="294"/>
      <c r="M8" s="294"/>
      <c r="N8" s="294"/>
      <c r="O8" s="294"/>
      <c r="P8" s="294"/>
      <c r="Q8" s="294"/>
      <c r="R8" s="294"/>
      <c r="S8" s="294"/>
      <c r="T8" s="294"/>
      <c r="U8" s="294"/>
      <c r="V8" s="294"/>
      <c r="W8" s="294"/>
      <c r="X8" s="294"/>
      <c r="Y8" s="294"/>
      <c r="Z8" s="294"/>
    </row>
    <row r="9" ht="16.5" spans="1:26">
      <c r="A9" s="294"/>
      <c r="B9" s="294"/>
      <c r="C9" s="294"/>
      <c r="D9" s="78" t="s">
        <v>2485</v>
      </c>
      <c r="E9" s="446">
        <v>0.819</v>
      </c>
      <c r="F9" s="446">
        <v>0.801</v>
      </c>
      <c r="G9" s="446">
        <v>0.819</v>
      </c>
      <c r="H9" s="318" t="s">
        <v>599</v>
      </c>
      <c r="I9" s="318" t="s">
        <v>599</v>
      </c>
      <c r="J9" s="294"/>
      <c r="K9" s="294"/>
      <c r="L9" s="294"/>
      <c r="M9" s="294"/>
      <c r="N9" s="294"/>
      <c r="O9" s="294"/>
      <c r="P9" s="294"/>
      <c r="Q9" s="294"/>
      <c r="R9" s="294"/>
      <c r="S9" s="294"/>
      <c r="T9" s="294"/>
      <c r="U9" s="294"/>
      <c r="V9" s="294"/>
      <c r="W9" s="294"/>
      <c r="X9" s="294"/>
      <c r="Y9" s="294"/>
      <c r="Z9" s="294"/>
    </row>
    <row r="10" ht="16.5" spans="1:26">
      <c r="A10" s="294"/>
      <c r="B10" s="294"/>
      <c r="C10" s="294"/>
      <c r="D10" s="45" t="s">
        <v>2486</v>
      </c>
      <c r="E10" s="319">
        <v>238.75</v>
      </c>
      <c r="F10" s="319">
        <v>214.52</v>
      </c>
      <c r="G10" s="319">
        <v>122.54</v>
      </c>
      <c r="H10" s="321">
        <v>0.113</v>
      </c>
      <c r="I10" s="321">
        <v>0.948</v>
      </c>
      <c r="J10" s="294"/>
      <c r="K10" s="294"/>
      <c r="L10" s="294"/>
      <c r="M10" s="294"/>
      <c r="N10" s="294"/>
      <c r="O10" s="294"/>
      <c r="P10" s="294"/>
      <c r="Q10" s="294"/>
      <c r="R10" s="294"/>
      <c r="S10" s="294"/>
      <c r="T10" s="294"/>
      <c r="U10" s="294"/>
      <c r="V10" s="294"/>
      <c r="W10" s="294"/>
      <c r="X10" s="294"/>
      <c r="Y10" s="294"/>
      <c r="Z10" s="294"/>
    </row>
    <row r="11" ht="16.5" spans="1:26">
      <c r="A11" s="294"/>
      <c r="B11" s="294"/>
      <c r="C11" s="294"/>
      <c r="D11" s="78" t="s">
        <v>2485</v>
      </c>
      <c r="E11" s="446">
        <v>0.181</v>
      </c>
      <c r="F11" s="446">
        <v>0.199</v>
      </c>
      <c r="G11" s="446">
        <v>0.181</v>
      </c>
      <c r="H11" s="318" t="s">
        <v>599</v>
      </c>
      <c r="I11" s="318" t="s">
        <v>599</v>
      </c>
      <c r="J11" s="294"/>
      <c r="K11" s="294"/>
      <c r="L11" s="294"/>
      <c r="M11" s="294"/>
      <c r="N11" s="294"/>
      <c r="O11" s="294"/>
      <c r="P11" s="294"/>
      <c r="Q11" s="294"/>
      <c r="R11" s="294"/>
      <c r="S11" s="294"/>
      <c r="T11" s="294"/>
      <c r="U11" s="294"/>
      <c r="V11" s="294"/>
      <c r="W11" s="294"/>
      <c r="X11" s="294"/>
      <c r="Y11" s="294"/>
      <c r="Z11" s="294"/>
    </row>
    <row r="12" ht="16.5" spans="1:26">
      <c r="A12" s="294"/>
      <c r="B12" s="294"/>
      <c r="C12" s="294"/>
      <c r="D12" s="45" t="s">
        <v>865</v>
      </c>
      <c r="E12" s="319">
        <v>134.54</v>
      </c>
      <c r="F12" s="319">
        <v>119.84</v>
      </c>
      <c r="G12" s="319">
        <v>67.1</v>
      </c>
      <c r="H12" s="321">
        <v>0.123</v>
      </c>
      <c r="I12" s="321">
        <v>1.005</v>
      </c>
      <c r="J12" s="294"/>
      <c r="K12" s="294"/>
      <c r="L12" s="294"/>
      <c r="M12" s="294"/>
      <c r="N12" s="294"/>
      <c r="O12" s="294"/>
      <c r="P12" s="294"/>
      <c r="Q12" s="294"/>
      <c r="R12" s="294"/>
      <c r="S12" s="294"/>
      <c r="T12" s="294"/>
      <c r="U12" s="294"/>
      <c r="V12" s="294"/>
      <c r="W12" s="294"/>
      <c r="X12" s="294"/>
      <c r="Y12" s="294"/>
      <c r="Z12" s="294"/>
    </row>
    <row r="13" ht="16.5" spans="1:26">
      <c r="A13" s="294"/>
      <c r="B13" s="294"/>
      <c r="C13" s="294"/>
      <c r="D13" s="78" t="s">
        <v>834</v>
      </c>
      <c r="E13" s="446">
        <v>0.102</v>
      </c>
      <c r="F13" s="446">
        <v>0.111</v>
      </c>
      <c r="G13" s="446">
        <v>0.099</v>
      </c>
      <c r="H13" s="318" t="s">
        <v>599</v>
      </c>
      <c r="I13" s="318" t="s">
        <v>599</v>
      </c>
      <c r="J13" s="294"/>
      <c r="K13" s="294"/>
      <c r="L13" s="294"/>
      <c r="M13" s="294"/>
      <c r="N13" s="294"/>
      <c r="O13" s="294"/>
      <c r="P13" s="294"/>
      <c r="Q13" s="294"/>
      <c r="R13" s="294"/>
      <c r="S13" s="294"/>
      <c r="T13" s="294"/>
      <c r="U13" s="294"/>
      <c r="V13" s="294"/>
      <c r="W13" s="294"/>
      <c r="X13" s="294"/>
      <c r="Y13" s="294"/>
      <c r="Z13" s="294"/>
    </row>
    <row r="14" ht="16.5" spans="1:26">
      <c r="A14" s="294"/>
      <c r="B14" s="294"/>
      <c r="C14" s="294"/>
      <c r="D14" s="45" t="s">
        <v>2173</v>
      </c>
      <c r="E14" s="319">
        <v>15.07</v>
      </c>
      <c r="F14" s="319">
        <v>13.57</v>
      </c>
      <c r="G14" s="319">
        <v>10.71</v>
      </c>
      <c r="H14" s="321">
        <v>0.111</v>
      </c>
      <c r="I14" s="321">
        <v>0.408</v>
      </c>
      <c r="J14" s="294"/>
      <c r="K14" s="294"/>
      <c r="L14" s="294"/>
      <c r="M14" s="294"/>
      <c r="N14" s="294"/>
      <c r="O14" s="294"/>
      <c r="P14" s="294"/>
      <c r="Q14" s="294"/>
      <c r="R14" s="294"/>
      <c r="S14" s="294"/>
      <c r="T14" s="294"/>
      <c r="U14" s="294"/>
      <c r="V14" s="294"/>
      <c r="W14" s="294"/>
      <c r="X14" s="294"/>
      <c r="Y14" s="294"/>
      <c r="Z14" s="294"/>
    </row>
    <row r="15" ht="16.5" spans="1:26">
      <c r="A15" s="294"/>
      <c r="B15" s="294"/>
      <c r="C15" s="294"/>
      <c r="D15" s="78" t="s">
        <v>2487</v>
      </c>
      <c r="E15" s="318">
        <v>119.46</v>
      </c>
      <c r="F15" s="318">
        <v>106.27</v>
      </c>
      <c r="G15" s="318">
        <v>56.4</v>
      </c>
      <c r="H15" s="446">
        <v>0.124</v>
      </c>
      <c r="I15" s="446">
        <v>1.118</v>
      </c>
      <c r="J15" s="294"/>
      <c r="K15" s="294"/>
      <c r="L15" s="294"/>
      <c r="M15" s="294"/>
      <c r="N15" s="294"/>
      <c r="O15" s="294"/>
      <c r="P15" s="294"/>
      <c r="Q15" s="294"/>
      <c r="R15" s="294"/>
      <c r="S15" s="294"/>
      <c r="T15" s="294"/>
      <c r="U15" s="294"/>
      <c r="V15" s="294"/>
      <c r="W15" s="294"/>
      <c r="X15" s="294"/>
      <c r="Y15" s="294"/>
      <c r="Z15" s="294"/>
    </row>
    <row r="16" ht="16.5" spans="1:26">
      <c r="A16" s="294"/>
      <c r="B16" s="294"/>
      <c r="C16" s="294"/>
      <c r="D16" s="45" t="s">
        <v>2488</v>
      </c>
      <c r="E16" s="321">
        <v>0.09</v>
      </c>
      <c r="F16" s="321">
        <v>0.099</v>
      </c>
      <c r="G16" s="321">
        <v>0.083</v>
      </c>
      <c r="H16" s="319" t="s">
        <v>599</v>
      </c>
      <c r="I16" s="319" t="s">
        <v>599</v>
      </c>
      <c r="J16" s="294"/>
      <c r="K16" s="294"/>
      <c r="L16" s="294"/>
      <c r="M16" s="294"/>
      <c r="N16" s="294"/>
      <c r="O16" s="294"/>
      <c r="P16" s="294"/>
      <c r="Q16" s="294"/>
      <c r="R16" s="294"/>
      <c r="S16" s="294"/>
      <c r="T16" s="294"/>
      <c r="U16" s="294"/>
      <c r="V16" s="294"/>
      <c r="W16" s="294"/>
      <c r="X16" s="294"/>
      <c r="Y16" s="294"/>
      <c r="Z16" s="294"/>
    </row>
    <row r="17" ht="16.5" spans="1:26">
      <c r="A17" s="294"/>
      <c r="B17" s="294"/>
      <c r="C17" s="294"/>
      <c r="D17" s="78" t="s">
        <v>2489</v>
      </c>
      <c r="E17" s="318">
        <v>18.33</v>
      </c>
      <c r="F17" s="318">
        <v>15.75</v>
      </c>
      <c r="G17" s="318">
        <v>14.04</v>
      </c>
      <c r="H17" s="446">
        <v>0.164</v>
      </c>
      <c r="I17" s="446">
        <v>0.306</v>
      </c>
      <c r="J17" s="294"/>
      <c r="K17" s="294"/>
      <c r="L17" s="294"/>
      <c r="M17" s="294"/>
      <c r="N17" s="294"/>
      <c r="O17" s="294"/>
      <c r="P17" s="294"/>
      <c r="Q17" s="294"/>
      <c r="R17" s="294"/>
      <c r="S17" s="294"/>
      <c r="T17" s="294"/>
      <c r="U17" s="294"/>
      <c r="V17" s="294"/>
      <c r="W17" s="294"/>
      <c r="X17" s="294"/>
      <c r="Y17" s="294"/>
      <c r="Z17" s="294"/>
    </row>
    <row r="18" ht="16.5" spans="1:26">
      <c r="A18" s="294"/>
      <c r="B18" s="294"/>
      <c r="C18" s="294"/>
      <c r="D18" s="45" t="s">
        <v>1109</v>
      </c>
      <c r="E18" s="319">
        <v>101.13</v>
      </c>
      <c r="F18" s="319">
        <v>90.52</v>
      </c>
      <c r="G18" s="319">
        <v>42.36</v>
      </c>
      <c r="H18" s="321">
        <v>0.117</v>
      </c>
      <c r="I18" s="321">
        <v>1.388</v>
      </c>
      <c r="J18" s="294"/>
      <c r="K18" s="294"/>
      <c r="L18" s="294"/>
      <c r="M18" s="294"/>
      <c r="N18" s="294"/>
      <c r="O18" s="294"/>
      <c r="P18" s="294"/>
      <c r="Q18" s="294"/>
      <c r="R18" s="294"/>
      <c r="S18" s="294"/>
      <c r="T18" s="294"/>
      <c r="U18" s="294"/>
      <c r="V18" s="294"/>
      <c r="W18" s="294"/>
      <c r="X18" s="294"/>
      <c r="Y18" s="294"/>
      <c r="Z18" s="294"/>
    </row>
    <row r="19" ht="16.5" spans="1:26">
      <c r="A19" s="294"/>
      <c r="B19" s="294"/>
      <c r="C19" s="294"/>
      <c r="D19" s="45" t="s">
        <v>2490</v>
      </c>
      <c r="E19" s="321">
        <v>0.077</v>
      </c>
      <c r="F19" s="321">
        <v>0.084</v>
      </c>
      <c r="G19" s="321">
        <v>0.063</v>
      </c>
      <c r="H19" s="319" t="s">
        <v>599</v>
      </c>
      <c r="I19" s="319" t="s">
        <v>599</v>
      </c>
      <c r="J19" s="294"/>
      <c r="K19" s="294"/>
      <c r="L19" s="294"/>
      <c r="M19" s="294"/>
      <c r="N19" s="294"/>
      <c r="O19" s="294"/>
      <c r="P19" s="294"/>
      <c r="Q19" s="294"/>
      <c r="R19" s="294"/>
      <c r="S19" s="294"/>
      <c r="T19" s="294"/>
      <c r="U19" s="294"/>
      <c r="V19" s="294"/>
      <c r="W19" s="294"/>
      <c r="X19" s="294"/>
      <c r="Y19" s="294"/>
      <c r="Z19" s="294"/>
    </row>
    <row r="20" ht="16.5" spans="1:26">
      <c r="A20" s="294"/>
      <c r="B20" s="294"/>
      <c r="C20" s="294"/>
      <c r="D20" s="78" t="s">
        <v>2491</v>
      </c>
      <c r="E20" s="318">
        <v>16.2</v>
      </c>
      <c r="F20" s="318">
        <v>18.81</v>
      </c>
      <c r="G20" s="318">
        <v>8.55</v>
      </c>
      <c r="H20" s="446">
        <v>-0.139</v>
      </c>
      <c r="I20" s="446">
        <v>0.894</v>
      </c>
      <c r="J20" s="294"/>
      <c r="K20" s="294"/>
      <c r="L20" s="294"/>
      <c r="M20" s="294"/>
      <c r="N20" s="294"/>
      <c r="O20" s="294"/>
      <c r="P20" s="294"/>
      <c r="Q20" s="294"/>
      <c r="R20" s="294"/>
      <c r="S20" s="294"/>
      <c r="T20" s="294"/>
      <c r="U20" s="294"/>
      <c r="V20" s="294"/>
      <c r="W20" s="294"/>
      <c r="X20" s="294"/>
      <c r="Y20" s="294"/>
      <c r="Z20" s="294"/>
    </row>
    <row r="21" ht="16.5" spans="1:26">
      <c r="A21" s="294"/>
      <c r="B21" s="294"/>
      <c r="C21" s="294"/>
      <c r="D21" s="45" t="s">
        <v>1111</v>
      </c>
      <c r="E21" s="319">
        <v>84.93</v>
      </c>
      <c r="F21" s="319">
        <v>71.59</v>
      </c>
      <c r="G21" s="319">
        <v>33.81</v>
      </c>
      <c r="H21" s="321">
        <v>0.186</v>
      </c>
      <c r="I21" s="321">
        <v>1.512</v>
      </c>
      <c r="J21" s="294"/>
      <c r="K21" s="294"/>
      <c r="L21" s="294"/>
      <c r="M21" s="294"/>
      <c r="N21" s="294"/>
      <c r="O21" s="294"/>
      <c r="P21" s="294"/>
      <c r="Q21" s="294"/>
      <c r="R21" s="294"/>
      <c r="S21" s="294"/>
      <c r="T21" s="294"/>
      <c r="U21" s="294"/>
      <c r="V21" s="294"/>
      <c r="W21" s="294"/>
      <c r="X21" s="294"/>
      <c r="Y21" s="294"/>
      <c r="Z21" s="294"/>
    </row>
    <row r="22" ht="16.5" spans="1:26">
      <c r="A22" s="294"/>
      <c r="B22" s="294"/>
      <c r="C22" s="294"/>
      <c r="D22" s="78" t="s">
        <v>838</v>
      </c>
      <c r="E22" s="446">
        <v>0.064</v>
      </c>
      <c r="F22" s="446">
        <v>0.067</v>
      </c>
      <c r="G22" s="446">
        <v>0.05</v>
      </c>
      <c r="H22" s="318" t="s">
        <v>599</v>
      </c>
      <c r="I22" s="318" t="s">
        <v>599</v>
      </c>
      <c r="J22" s="294"/>
      <c r="K22" s="294"/>
      <c r="L22" s="294"/>
      <c r="M22" s="294"/>
      <c r="N22" s="294"/>
      <c r="O22" s="294"/>
      <c r="P22" s="294"/>
      <c r="Q22" s="294"/>
      <c r="R22" s="294"/>
      <c r="S22" s="294"/>
      <c r="T22" s="294"/>
      <c r="U22" s="294"/>
      <c r="V22" s="294"/>
      <c r="W22" s="294"/>
      <c r="X22" s="294"/>
      <c r="Y22" s="294"/>
      <c r="Z22" s="294"/>
    </row>
    <row r="23" ht="17.25" spans="1:26">
      <c r="A23" s="294"/>
      <c r="B23" s="294"/>
      <c r="C23" s="294"/>
      <c r="D23" s="400"/>
      <c r="E23" s="294"/>
      <c r="F23" s="294"/>
      <c r="G23" s="294"/>
      <c r="H23" s="294"/>
      <c r="I23" s="294"/>
      <c r="J23" s="294"/>
      <c r="K23" s="294"/>
      <c r="L23" s="294"/>
      <c r="M23" s="294"/>
      <c r="N23" s="294"/>
      <c r="O23" s="294"/>
      <c r="P23" s="294"/>
      <c r="Q23" s="294"/>
      <c r="R23" s="294"/>
      <c r="S23" s="294"/>
      <c r="T23" s="294"/>
      <c r="U23" s="294"/>
      <c r="V23" s="294"/>
      <c r="W23" s="294"/>
      <c r="X23" s="294"/>
      <c r="Y23" s="294"/>
      <c r="Z23" s="294"/>
    </row>
    <row r="24" ht="17.25" spans="1:26">
      <c r="A24" s="294"/>
      <c r="B24" s="294"/>
      <c r="C24" s="294"/>
      <c r="D24" s="400"/>
      <c r="E24" s="294"/>
      <c r="F24" s="294"/>
      <c r="G24" s="294"/>
      <c r="H24" s="294"/>
      <c r="I24" s="294"/>
      <c r="J24" s="294"/>
      <c r="K24" s="294"/>
      <c r="L24" s="294"/>
      <c r="M24" s="294"/>
      <c r="N24" s="294"/>
      <c r="O24" s="294"/>
      <c r="P24" s="294"/>
      <c r="Q24" s="294"/>
      <c r="R24" s="294"/>
      <c r="S24" s="294"/>
      <c r="T24" s="294"/>
      <c r="U24" s="294"/>
      <c r="V24" s="294"/>
      <c r="W24" s="294"/>
      <c r="X24" s="294"/>
      <c r="Y24" s="294"/>
      <c r="Z24" s="294"/>
    </row>
    <row r="25" ht="17.25" spans="1:26">
      <c r="A25" s="294"/>
      <c r="B25" s="294"/>
      <c r="C25" s="294"/>
      <c r="D25" s="400"/>
      <c r="E25" s="294"/>
      <c r="F25" s="294"/>
      <c r="G25" s="294"/>
      <c r="H25" s="294"/>
      <c r="I25" s="294"/>
      <c r="J25" s="294"/>
      <c r="K25" s="294"/>
      <c r="L25" s="294"/>
      <c r="M25" s="294"/>
      <c r="N25" s="294"/>
      <c r="O25" s="294"/>
      <c r="P25" s="294"/>
      <c r="Q25" s="294"/>
      <c r="R25" s="294"/>
      <c r="S25" s="294"/>
      <c r="T25" s="294"/>
      <c r="U25" s="294"/>
      <c r="V25" s="294"/>
      <c r="W25" s="294"/>
      <c r="X25" s="294"/>
      <c r="Y25" s="294"/>
      <c r="Z25" s="294"/>
    </row>
    <row r="26" ht="26.25" customHeight="1" spans="1:26">
      <c r="A26" s="294"/>
      <c r="B26" s="294"/>
      <c r="C26" s="294"/>
      <c r="D26" s="440" t="s">
        <v>2492</v>
      </c>
      <c r="E26" s="41"/>
      <c r="F26" s="41"/>
      <c r="G26" s="41"/>
      <c r="H26" s="41"/>
      <c r="I26" s="61"/>
      <c r="J26" s="294"/>
      <c r="K26" s="294"/>
      <c r="L26" s="294"/>
      <c r="M26" s="294"/>
      <c r="N26" s="294"/>
      <c r="O26" s="294"/>
      <c r="P26" s="294"/>
      <c r="Q26" s="294"/>
      <c r="R26" s="294"/>
      <c r="S26" s="294"/>
      <c r="T26" s="294"/>
      <c r="U26" s="294"/>
      <c r="V26" s="294"/>
      <c r="W26" s="294"/>
      <c r="X26" s="294"/>
      <c r="Y26" s="294"/>
      <c r="Z26" s="294"/>
    </row>
    <row r="27" ht="26.25" customHeight="1" spans="1:26">
      <c r="A27" s="294"/>
      <c r="B27" s="294"/>
      <c r="C27" s="294"/>
      <c r="D27" s="441" t="s">
        <v>2162</v>
      </c>
      <c r="E27" s="441" t="s">
        <v>2163</v>
      </c>
      <c r="F27" s="441" t="s">
        <v>2164</v>
      </c>
      <c r="G27" s="441" t="s">
        <v>2165</v>
      </c>
      <c r="H27" s="441" t="s">
        <v>2481</v>
      </c>
      <c r="I27" s="441" t="s">
        <v>2482</v>
      </c>
      <c r="J27" s="294"/>
      <c r="K27" s="294"/>
      <c r="L27" s="294"/>
      <c r="M27" s="294"/>
      <c r="N27" s="294"/>
      <c r="O27" s="294"/>
      <c r="P27" s="294"/>
      <c r="Q27" s="294"/>
      <c r="R27" s="294"/>
      <c r="S27" s="294"/>
      <c r="T27" s="294"/>
      <c r="U27" s="294"/>
      <c r="V27" s="294"/>
      <c r="W27" s="294"/>
      <c r="X27" s="294"/>
      <c r="Y27" s="294"/>
      <c r="Z27" s="294"/>
    </row>
    <row r="28" ht="17.25" spans="1:26">
      <c r="A28" s="294"/>
      <c r="B28" s="294"/>
      <c r="C28" s="294"/>
      <c r="D28" s="430" t="s">
        <v>2493</v>
      </c>
      <c r="E28" s="84">
        <v>276.04</v>
      </c>
      <c r="F28" s="84">
        <v>360.56</v>
      </c>
      <c r="G28" s="84">
        <v>478.15</v>
      </c>
      <c r="H28" s="448">
        <v>-0.234</v>
      </c>
      <c r="I28" s="448">
        <v>-0.423</v>
      </c>
      <c r="J28" s="294"/>
      <c r="K28" s="294"/>
      <c r="L28" s="294"/>
      <c r="M28" s="294"/>
      <c r="N28" s="294"/>
      <c r="O28" s="294"/>
      <c r="P28" s="294"/>
      <c r="Q28" s="294"/>
      <c r="R28" s="294"/>
      <c r="S28" s="294"/>
      <c r="T28" s="294"/>
      <c r="U28" s="294"/>
      <c r="V28" s="294"/>
      <c r="W28" s="294"/>
      <c r="X28" s="294"/>
      <c r="Y28" s="294"/>
      <c r="Z28" s="294"/>
    </row>
    <row r="29" ht="17.25" spans="1:26">
      <c r="A29" s="294"/>
      <c r="B29" s="294"/>
      <c r="C29" s="294"/>
      <c r="D29" s="370" t="s">
        <v>2494</v>
      </c>
      <c r="E29" s="30">
        <v>201.23</v>
      </c>
      <c r="F29" s="30">
        <v>182.42</v>
      </c>
      <c r="G29" s="30">
        <v>29.51</v>
      </c>
      <c r="H29" s="390">
        <v>0.103</v>
      </c>
      <c r="I29" s="390">
        <v>5.82</v>
      </c>
      <c r="J29" s="294"/>
      <c r="K29" s="294"/>
      <c r="L29" s="294"/>
      <c r="M29" s="294"/>
      <c r="N29" s="294"/>
      <c r="O29" s="294"/>
      <c r="P29" s="294"/>
      <c r="Q29" s="294"/>
      <c r="R29" s="294"/>
      <c r="S29" s="294"/>
      <c r="T29" s="294"/>
      <c r="U29" s="294"/>
      <c r="V29" s="294"/>
      <c r="W29" s="294"/>
      <c r="X29" s="294"/>
      <c r="Y29" s="294"/>
      <c r="Z29" s="294"/>
    </row>
    <row r="30" ht="17.25" spans="1:26">
      <c r="A30" s="294"/>
      <c r="B30" s="294"/>
      <c r="C30" s="294"/>
      <c r="D30" s="431" t="s">
        <v>2495</v>
      </c>
      <c r="E30" s="87">
        <v>74.81</v>
      </c>
      <c r="F30" s="87">
        <v>178.15</v>
      </c>
      <c r="G30" s="87">
        <v>448.63</v>
      </c>
      <c r="H30" s="393">
        <v>-0.58</v>
      </c>
      <c r="I30" s="393">
        <v>-0.833</v>
      </c>
      <c r="J30" s="294"/>
      <c r="K30" s="294"/>
      <c r="L30" s="294"/>
      <c r="M30" s="294"/>
      <c r="N30" s="294"/>
      <c r="O30" s="294"/>
      <c r="P30" s="294"/>
      <c r="Q30" s="294"/>
      <c r="R30" s="294"/>
      <c r="S30" s="294"/>
      <c r="T30" s="294"/>
      <c r="U30" s="294"/>
      <c r="V30" s="294"/>
      <c r="W30" s="294"/>
      <c r="X30" s="294"/>
      <c r="Y30" s="294"/>
      <c r="Z30" s="294"/>
    </row>
    <row r="31" ht="17.25" spans="1:26">
      <c r="A31" s="294"/>
      <c r="B31" s="294"/>
      <c r="C31" s="294"/>
      <c r="D31" s="400"/>
      <c r="E31" s="294"/>
      <c r="F31" s="294"/>
      <c r="G31" s="294"/>
      <c r="H31" s="294"/>
      <c r="I31" s="294"/>
      <c r="J31" s="294"/>
      <c r="K31" s="294"/>
      <c r="L31" s="294"/>
      <c r="M31" s="294"/>
      <c r="N31" s="294"/>
      <c r="O31" s="294"/>
      <c r="P31" s="294"/>
      <c r="Q31" s="294"/>
      <c r="R31" s="294"/>
      <c r="S31" s="294"/>
      <c r="T31" s="294"/>
      <c r="U31" s="294"/>
      <c r="V31" s="294"/>
      <c r="W31" s="294"/>
      <c r="X31" s="294"/>
      <c r="Y31" s="294"/>
      <c r="Z31" s="294"/>
    </row>
    <row r="32" ht="17.25" spans="1:26">
      <c r="A32" s="294"/>
      <c r="B32" s="294"/>
      <c r="C32" s="294"/>
      <c r="D32" s="400"/>
      <c r="E32" s="294"/>
      <c r="F32" s="294"/>
      <c r="G32" s="294"/>
      <c r="H32" s="294"/>
      <c r="I32" s="294"/>
      <c r="J32" s="294"/>
      <c r="K32" s="294"/>
      <c r="L32" s="294"/>
      <c r="M32" s="294"/>
      <c r="N32" s="294"/>
      <c r="O32" s="294"/>
      <c r="P32" s="294"/>
      <c r="Q32" s="294"/>
      <c r="R32" s="294"/>
      <c r="S32" s="294"/>
      <c r="T32" s="294"/>
      <c r="U32" s="294"/>
      <c r="V32" s="294"/>
      <c r="W32" s="294"/>
      <c r="X32" s="294"/>
      <c r="Y32" s="294"/>
      <c r="Z32" s="294"/>
    </row>
    <row r="33" ht="17.25" spans="1:26">
      <c r="A33" s="294"/>
      <c r="B33" s="294"/>
      <c r="C33" s="403"/>
      <c r="D33" s="433" t="s">
        <v>423</v>
      </c>
      <c r="J33" s="294"/>
      <c r="K33" s="294"/>
      <c r="L33" s="294"/>
      <c r="M33" s="294"/>
      <c r="N33" s="294"/>
      <c r="O33" s="294"/>
      <c r="P33" s="294"/>
      <c r="Q33" s="294"/>
      <c r="R33" s="294"/>
      <c r="S33" s="294"/>
      <c r="T33" s="294"/>
      <c r="U33" s="294"/>
      <c r="V33" s="294"/>
      <c r="W33" s="294"/>
      <c r="X33" s="294"/>
      <c r="Y33" s="294"/>
      <c r="Z33" s="294"/>
    </row>
    <row r="34" ht="17.25" spans="1:26">
      <c r="A34" s="294"/>
      <c r="B34" s="294"/>
      <c r="C34" s="403"/>
      <c r="D34" s="434"/>
      <c r="J34" s="294"/>
      <c r="K34" s="294"/>
      <c r="L34" s="294"/>
      <c r="M34" s="294"/>
      <c r="N34" s="294"/>
      <c r="O34" s="294"/>
      <c r="P34" s="294"/>
      <c r="Q34" s="294"/>
      <c r="R34" s="294"/>
      <c r="S34" s="294"/>
      <c r="T34" s="294"/>
      <c r="U34" s="294"/>
      <c r="V34" s="294"/>
      <c r="W34" s="294"/>
      <c r="X34" s="294"/>
      <c r="Y34" s="294"/>
      <c r="Z34" s="294"/>
    </row>
    <row r="35" ht="17.25" spans="1:26">
      <c r="A35" s="294"/>
      <c r="B35" s="294"/>
      <c r="C35" s="403"/>
      <c r="D35" s="442" t="s">
        <v>93</v>
      </c>
      <c r="J35" s="294"/>
      <c r="K35" s="294"/>
      <c r="L35" s="294"/>
      <c r="M35" s="294"/>
      <c r="N35" s="294"/>
      <c r="O35" s="294"/>
      <c r="P35" s="294"/>
      <c r="Q35" s="294"/>
      <c r="R35" s="294"/>
      <c r="S35" s="294"/>
      <c r="T35" s="294"/>
      <c r="U35" s="294"/>
      <c r="V35" s="294"/>
      <c r="W35" s="294"/>
      <c r="X35" s="294"/>
      <c r="Y35" s="294"/>
      <c r="Z35" s="294"/>
    </row>
    <row r="36" ht="17.25" spans="1:26">
      <c r="A36" s="294"/>
      <c r="B36" s="294"/>
      <c r="C36" s="403"/>
      <c r="D36" s="434" t="s">
        <v>2496</v>
      </c>
      <c r="J36" s="294"/>
      <c r="K36" s="294"/>
      <c r="L36" s="294"/>
      <c r="M36" s="294"/>
      <c r="N36" s="294"/>
      <c r="O36" s="294"/>
      <c r="P36" s="294"/>
      <c r="Q36" s="294"/>
      <c r="R36" s="294"/>
      <c r="S36" s="294"/>
      <c r="T36" s="294"/>
      <c r="U36" s="294"/>
      <c r="V36" s="294"/>
      <c r="W36" s="294"/>
      <c r="X36" s="294"/>
      <c r="Y36" s="294"/>
      <c r="Z36" s="294"/>
    </row>
    <row r="37" ht="17.25" spans="1:26">
      <c r="A37" s="294"/>
      <c r="B37" s="294"/>
      <c r="C37" s="403"/>
      <c r="D37" s="434" t="s">
        <v>2497</v>
      </c>
      <c r="J37" s="294"/>
      <c r="K37" s="294"/>
      <c r="L37" s="294"/>
      <c r="M37" s="294"/>
      <c r="N37" s="294"/>
      <c r="O37" s="294"/>
      <c r="P37" s="294"/>
      <c r="Q37" s="294"/>
      <c r="R37" s="294"/>
      <c r="S37" s="294"/>
      <c r="T37" s="294"/>
      <c r="U37" s="294"/>
      <c r="V37" s="294"/>
      <c r="W37" s="294"/>
      <c r="X37" s="294"/>
      <c r="Y37" s="294"/>
      <c r="Z37" s="294"/>
    </row>
    <row r="38" ht="14.25" spans="1:26">
      <c r="A38" s="294"/>
      <c r="B38" s="294"/>
      <c r="C38" s="403"/>
      <c r="D38" s="11"/>
      <c r="J38" s="294"/>
      <c r="K38" s="294"/>
      <c r="L38" s="294"/>
      <c r="M38" s="294"/>
      <c r="N38" s="294"/>
      <c r="O38" s="294"/>
      <c r="P38" s="294"/>
      <c r="Q38" s="294"/>
      <c r="R38" s="294"/>
      <c r="S38" s="294"/>
      <c r="T38" s="294"/>
      <c r="U38" s="294"/>
      <c r="V38" s="294"/>
      <c r="W38" s="294"/>
      <c r="X38" s="294"/>
      <c r="Y38" s="294"/>
      <c r="Z38" s="294"/>
    </row>
    <row r="39" ht="17.25" spans="1:26">
      <c r="A39" s="294"/>
      <c r="B39" s="294"/>
      <c r="C39" s="403"/>
      <c r="D39" s="442" t="s">
        <v>425</v>
      </c>
      <c r="J39" s="294"/>
      <c r="K39" s="294"/>
      <c r="L39" s="294"/>
      <c r="M39" s="294"/>
      <c r="N39" s="294"/>
      <c r="O39" s="294"/>
      <c r="P39" s="294"/>
      <c r="Q39" s="294"/>
      <c r="R39" s="294"/>
      <c r="S39" s="294"/>
      <c r="T39" s="294"/>
      <c r="U39" s="294"/>
      <c r="V39" s="294"/>
      <c r="W39" s="294"/>
      <c r="X39" s="294"/>
      <c r="Y39" s="294"/>
      <c r="Z39" s="294"/>
    </row>
    <row r="40" ht="17.25" spans="1:26">
      <c r="A40" s="294"/>
      <c r="B40" s="294"/>
      <c r="C40" s="403"/>
      <c r="D40" s="434" t="s">
        <v>2498</v>
      </c>
      <c r="J40" s="294"/>
      <c r="K40" s="294"/>
      <c r="L40" s="294"/>
      <c r="M40" s="294"/>
      <c r="N40" s="294"/>
      <c r="O40" s="294"/>
      <c r="P40" s="294"/>
      <c r="Q40" s="294"/>
      <c r="R40" s="294"/>
      <c r="S40" s="294"/>
      <c r="T40" s="294"/>
      <c r="U40" s="294"/>
      <c r="V40" s="294"/>
      <c r="W40" s="294"/>
      <c r="X40" s="294"/>
      <c r="Y40" s="294"/>
      <c r="Z40" s="294"/>
    </row>
    <row r="41" ht="17.25" spans="1:26">
      <c r="A41" s="294"/>
      <c r="B41" s="294"/>
      <c r="C41" s="403"/>
      <c r="D41" s="434" t="s">
        <v>2499</v>
      </c>
      <c r="J41" s="294"/>
      <c r="K41" s="294"/>
      <c r="L41" s="294"/>
      <c r="M41" s="294"/>
      <c r="N41" s="294"/>
      <c r="O41" s="294"/>
      <c r="P41" s="294"/>
      <c r="Q41" s="294"/>
      <c r="R41" s="294"/>
      <c r="S41" s="294"/>
      <c r="T41" s="294"/>
      <c r="U41" s="294"/>
      <c r="V41" s="294"/>
      <c r="W41" s="294"/>
      <c r="X41" s="294"/>
      <c r="Y41" s="294"/>
      <c r="Z41" s="294"/>
    </row>
    <row r="42" ht="14.25" spans="1:26">
      <c r="A42" s="294"/>
      <c r="B42" s="294"/>
      <c r="C42" s="403"/>
      <c r="D42" s="11"/>
      <c r="J42" s="294"/>
      <c r="K42" s="294"/>
      <c r="L42" s="294"/>
      <c r="M42" s="294"/>
      <c r="N42" s="294"/>
      <c r="O42" s="294"/>
      <c r="P42" s="294"/>
      <c r="Q42" s="294"/>
      <c r="R42" s="294"/>
      <c r="S42" s="294"/>
      <c r="T42" s="294"/>
      <c r="U42" s="294"/>
      <c r="V42" s="294"/>
      <c r="W42" s="294"/>
      <c r="X42" s="294"/>
      <c r="Y42" s="294"/>
      <c r="Z42" s="294"/>
    </row>
    <row r="43" ht="17.25" spans="1:26">
      <c r="A43" s="294"/>
      <c r="B43" s="294"/>
      <c r="C43" s="403"/>
      <c r="D43" s="442" t="s">
        <v>2500</v>
      </c>
      <c r="J43" s="294"/>
      <c r="K43" s="294"/>
      <c r="L43" s="294"/>
      <c r="M43" s="294"/>
      <c r="N43" s="294"/>
      <c r="O43" s="294"/>
      <c r="P43" s="294"/>
      <c r="Q43" s="294"/>
      <c r="R43" s="294"/>
      <c r="S43" s="294"/>
      <c r="T43" s="294"/>
      <c r="U43" s="294"/>
      <c r="V43" s="294"/>
      <c r="W43" s="294"/>
      <c r="X43" s="294"/>
      <c r="Y43" s="294"/>
      <c r="Z43" s="294"/>
    </row>
    <row r="44" ht="17.25" spans="1:26">
      <c r="A44" s="294"/>
      <c r="B44" s="294"/>
      <c r="C44" s="403"/>
      <c r="D44" s="434" t="s">
        <v>2501</v>
      </c>
      <c r="J44" s="294"/>
      <c r="K44" s="294"/>
      <c r="L44" s="294"/>
      <c r="M44" s="294"/>
      <c r="N44" s="294"/>
      <c r="O44" s="294"/>
      <c r="P44" s="294"/>
      <c r="Q44" s="294"/>
      <c r="R44" s="294"/>
      <c r="S44" s="294"/>
      <c r="T44" s="294"/>
      <c r="U44" s="294"/>
      <c r="V44" s="294"/>
      <c r="W44" s="294"/>
      <c r="X44" s="294"/>
      <c r="Y44" s="294"/>
      <c r="Z44" s="294"/>
    </row>
    <row r="45" ht="17.25" spans="1:26">
      <c r="A45" s="294"/>
      <c r="B45" s="294"/>
      <c r="C45" s="403"/>
      <c r="D45" s="434" t="s">
        <v>2502</v>
      </c>
      <c r="J45" s="294"/>
      <c r="K45" s="294"/>
      <c r="L45" s="294"/>
      <c r="M45" s="294"/>
      <c r="N45" s="294"/>
      <c r="O45" s="294"/>
      <c r="P45" s="294"/>
      <c r="Q45" s="294"/>
      <c r="R45" s="294"/>
      <c r="S45" s="294"/>
      <c r="T45" s="294"/>
      <c r="U45" s="294"/>
      <c r="V45" s="294"/>
      <c r="W45" s="294"/>
      <c r="X45" s="294"/>
      <c r="Y45" s="294"/>
      <c r="Z45" s="294"/>
    </row>
    <row r="46" ht="14.25" spans="1:26">
      <c r="A46" s="294"/>
      <c r="B46" s="294"/>
      <c r="C46" s="403"/>
      <c r="D46" s="11"/>
      <c r="J46" s="294"/>
      <c r="K46" s="294"/>
      <c r="L46" s="294"/>
      <c r="M46" s="294"/>
      <c r="N46" s="294"/>
      <c r="O46" s="294"/>
      <c r="P46" s="294"/>
      <c r="Q46" s="294"/>
      <c r="R46" s="294"/>
      <c r="S46" s="294"/>
      <c r="T46" s="294"/>
      <c r="U46" s="294"/>
      <c r="V46" s="294"/>
      <c r="W46" s="294"/>
      <c r="X46" s="294"/>
      <c r="Y46" s="294"/>
      <c r="Z46" s="294"/>
    </row>
    <row r="47" ht="17.25" spans="1:26">
      <c r="A47" s="294"/>
      <c r="B47" s="294"/>
      <c r="C47" s="403"/>
      <c r="D47" s="442" t="s">
        <v>2503</v>
      </c>
      <c r="J47" s="294"/>
      <c r="K47" s="294"/>
      <c r="L47" s="294"/>
      <c r="M47" s="294"/>
      <c r="N47" s="294"/>
      <c r="O47" s="294"/>
      <c r="P47" s="294"/>
      <c r="Q47" s="294"/>
      <c r="R47" s="294"/>
      <c r="S47" s="294"/>
      <c r="T47" s="294"/>
      <c r="U47" s="294"/>
      <c r="V47" s="294"/>
      <c r="W47" s="294"/>
      <c r="X47" s="294"/>
      <c r="Y47" s="294"/>
      <c r="Z47" s="294"/>
    </row>
    <row r="48" ht="17.25" spans="1:26">
      <c r="A48" s="294"/>
      <c r="B48" s="294"/>
      <c r="C48" s="403"/>
      <c r="D48" s="434" t="s">
        <v>2504</v>
      </c>
      <c r="J48" s="294"/>
      <c r="K48" s="294"/>
      <c r="L48" s="294"/>
      <c r="M48" s="294"/>
      <c r="N48" s="294"/>
      <c r="O48" s="294"/>
      <c r="P48" s="294"/>
      <c r="Q48" s="294"/>
      <c r="R48" s="294"/>
      <c r="S48" s="294"/>
      <c r="T48" s="294"/>
      <c r="U48" s="294"/>
      <c r="V48" s="294"/>
      <c r="W48" s="294"/>
      <c r="X48" s="294"/>
      <c r="Y48" s="294"/>
      <c r="Z48" s="294"/>
    </row>
    <row r="49" ht="17.25" spans="1:26">
      <c r="A49" s="294"/>
      <c r="B49" s="294"/>
      <c r="C49" s="403"/>
      <c r="D49" s="434" t="s">
        <v>2505</v>
      </c>
      <c r="J49" s="294"/>
      <c r="K49" s="294"/>
      <c r="L49" s="294"/>
      <c r="M49" s="294"/>
      <c r="N49" s="294"/>
      <c r="O49" s="294"/>
      <c r="P49" s="294"/>
      <c r="Q49" s="294"/>
      <c r="R49" s="294"/>
      <c r="S49" s="294"/>
      <c r="T49" s="294"/>
      <c r="U49" s="294"/>
      <c r="V49" s="294"/>
      <c r="W49" s="294"/>
      <c r="X49" s="294"/>
      <c r="Y49" s="294"/>
      <c r="Z49" s="294"/>
    </row>
    <row r="50" ht="14.25" spans="1:26">
      <c r="A50" s="294"/>
      <c r="B50" s="294"/>
      <c r="C50" s="403"/>
      <c r="D50" s="11"/>
      <c r="J50" s="294"/>
      <c r="K50" s="294"/>
      <c r="L50" s="294"/>
      <c r="M50" s="294"/>
      <c r="N50" s="294"/>
      <c r="O50" s="294"/>
      <c r="P50" s="294"/>
      <c r="Q50" s="294"/>
      <c r="R50" s="294"/>
      <c r="S50" s="294"/>
      <c r="T50" s="294"/>
      <c r="U50" s="294"/>
      <c r="V50" s="294"/>
      <c r="W50" s="294"/>
      <c r="X50" s="294"/>
      <c r="Y50" s="294"/>
      <c r="Z50" s="294"/>
    </row>
    <row r="51" ht="17.25" spans="1:26">
      <c r="A51" s="294"/>
      <c r="B51" s="294"/>
      <c r="C51" s="403"/>
      <c r="D51" s="442" t="s">
        <v>2506</v>
      </c>
      <c r="J51" s="294"/>
      <c r="K51" s="294"/>
      <c r="L51" s="294"/>
      <c r="M51" s="294"/>
      <c r="N51" s="294"/>
      <c r="O51" s="294"/>
      <c r="P51" s="294"/>
      <c r="Q51" s="294"/>
      <c r="R51" s="294"/>
      <c r="S51" s="294"/>
      <c r="T51" s="294"/>
      <c r="U51" s="294"/>
      <c r="V51" s="294"/>
      <c r="W51" s="294"/>
      <c r="X51" s="294"/>
      <c r="Y51" s="294"/>
      <c r="Z51" s="294"/>
    </row>
    <row r="52" ht="17.25" spans="1:26">
      <c r="A52" s="294"/>
      <c r="B52" s="294"/>
      <c r="C52" s="403"/>
      <c r="D52" s="434" t="s">
        <v>2507</v>
      </c>
      <c r="J52" s="294"/>
      <c r="K52" s="294"/>
      <c r="L52" s="294"/>
      <c r="M52" s="294"/>
      <c r="N52" s="294"/>
      <c r="O52" s="294"/>
      <c r="P52" s="294"/>
      <c r="Q52" s="294"/>
      <c r="R52" s="294"/>
      <c r="S52" s="294"/>
      <c r="T52" s="294"/>
      <c r="U52" s="294"/>
      <c r="V52" s="294"/>
      <c r="W52" s="294"/>
      <c r="X52" s="294"/>
      <c r="Y52" s="294"/>
      <c r="Z52" s="294"/>
    </row>
    <row r="53" ht="14.25" spans="1:26">
      <c r="A53" s="294"/>
      <c r="B53" s="294"/>
      <c r="C53" s="294"/>
      <c r="D53" s="11"/>
      <c r="J53" s="294"/>
      <c r="K53" s="294"/>
      <c r="L53" s="294"/>
      <c r="M53" s="294"/>
      <c r="N53" s="294"/>
      <c r="O53" s="294"/>
      <c r="P53" s="294"/>
      <c r="Q53" s="294"/>
      <c r="R53" s="294"/>
      <c r="S53" s="294"/>
      <c r="T53" s="294"/>
      <c r="U53" s="294"/>
      <c r="V53" s="294"/>
      <c r="W53" s="294"/>
      <c r="X53" s="294"/>
      <c r="Y53" s="294"/>
      <c r="Z53" s="294"/>
    </row>
    <row r="54" ht="17.25" spans="1:26">
      <c r="A54" s="294"/>
      <c r="B54" s="294"/>
      <c r="C54" s="404"/>
      <c r="D54" s="436" t="s">
        <v>439</v>
      </c>
      <c r="J54" s="294"/>
      <c r="K54" s="294"/>
      <c r="L54" s="294"/>
      <c r="M54" s="294"/>
      <c r="N54" s="294"/>
      <c r="O54" s="294"/>
      <c r="P54" s="294"/>
      <c r="Q54" s="294"/>
      <c r="R54" s="294"/>
      <c r="S54" s="294"/>
      <c r="T54" s="294"/>
      <c r="U54" s="294"/>
      <c r="V54" s="294"/>
      <c r="W54" s="294"/>
      <c r="X54" s="294"/>
      <c r="Y54" s="294"/>
      <c r="Z54" s="294"/>
    </row>
    <row r="55" ht="17.25" spans="1:26">
      <c r="A55" s="294"/>
      <c r="B55" s="294"/>
      <c r="C55" s="404"/>
      <c r="D55" s="434"/>
      <c r="J55" s="294"/>
      <c r="K55" s="294"/>
      <c r="L55" s="294"/>
      <c r="M55" s="294"/>
      <c r="N55" s="294"/>
      <c r="O55" s="294"/>
      <c r="P55" s="294"/>
      <c r="Q55" s="294"/>
      <c r="R55" s="294"/>
      <c r="S55" s="294"/>
      <c r="T55" s="294"/>
      <c r="U55" s="294"/>
      <c r="V55" s="294"/>
      <c r="W55" s="294"/>
      <c r="X55" s="294"/>
      <c r="Y55" s="294"/>
      <c r="Z55" s="294"/>
    </row>
    <row r="56" ht="17.25" spans="1:26">
      <c r="A56" s="294"/>
      <c r="B56" s="294"/>
      <c r="C56" s="404"/>
      <c r="D56" s="443" t="s">
        <v>2508</v>
      </c>
      <c r="J56" s="294"/>
      <c r="K56" s="294"/>
      <c r="L56" s="294"/>
      <c r="M56" s="294"/>
      <c r="N56" s="294"/>
      <c r="O56" s="294"/>
      <c r="P56" s="294"/>
      <c r="Q56" s="294"/>
      <c r="R56" s="294"/>
      <c r="S56" s="294"/>
      <c r="T56" s="294"/>
      <c r="U56" s="294"/>
      <c r="V56" s="294"/>
      <c r="W56" s="294"/>
      <c r="X56" s="294"/>
      <c r="Y56" s="294"/>
      <c r="Z56" s="294"/>
    </row>
    <row r="57" ht="17.25" spans="1:26">
      <c r="A57" s="294"/>
      <c r="B57" s="294"/>
      <c r="C57" s="404"/>
      <c r="D57" s="434" t="s">
        <v>2509</v>
      </c>
      <c r="J57" s="294"/>
      <c r="K57" s="294"/>
      <c r="L57" s="294"/>
      <c r="M57" s="294"/>
      <c r="N57" s="294"/>
      <c r="O57" s="294"/>
      <c r="P57" s="294"/>
      <c r="Q57" s="294"/>
      <c r="R57" s="294"/>
      <c r="S57" s="294"/>
      <c r="T57" s="294"/>
      <c r="U57" s="294"/>
      <c r="V57" s="294"/>
      <c r="W57" s="294"/>
      <c r="X57" s="294"/>
      <c r="Y57" s="294"/>
      <c r="Z57" s="294"/>
    </row>
    <row r="58" ht="17.25" spans="1:26">
      <c r="A58" s="294"/>
      <c r="B58" s="294"/>
      <c r="C58" s="404"/>
      <c r="D58" s="434" t="s">
        <v>2510</v>
      </c>
      <c r="J58" s="294"/>
      <c r="K58" s="294"/>
      <c r="L58" s="294"/>
      <c r="M58" s="294"/>
      <c r="N58" s="294"/>
      <c r="O58" s="294"/>
      <c r="P58" s="294"/>
      <c r="Q58" s="294"/>
      <c r="R58" s="294"/>
      <c r="S58" s="294"/>
      <c r="T58" s="294"/>
      <c r="U58" s="294"/>
      <c r="V58" s="294"/>
      <c r="W58" s="294"/>
      <c r="X58" s="294"/>
      <c r="Y58" s="294"/>
      <c r="Z58" s="294"/>
    </row>
    <row r="59" ht="14.25" spans="1:26">
      <c r="A59" s="294"/>
      <c r="B59" s="294"/>
      <c r="C59" s="404"/>
      <c r="D59" s="11"/>
      <c r="J59" s="294"/>
      <c r="K59" s="294"/>
      <c r="L59" s="294"/>
      <c r="M59" s="294"/>
      <c r="N59" s="294"/>
      <c r="O59" s="294"/>
      <c r="P59" s="294"/>
      <c r="Q59" s="294"/>
      <c r="R59" s="294"/>
      <c r="S59" s="294"/>
      <c r="T59" s="294"/>
      <c r="U59" s="294"/>
      <c r="V59" s="294"/>
      <c r="W59" s="294"/>
      <c r="X59" s="294"/>
      <c r="Y59" s="294"/>
      <c r="Z59" s="294"/>
    </row>
    <row r="60" ht="17.25" spans="1:26">
      <c r="A60" s="294"/>
      <c r="B60" s="294"/>
      <c r="C60" s="404"/>
      <c r="D60" s="443" t="s">
        <v>2511</v>
      </c>
      <c r="J60" s="294"/>
      <c r="K60" s="294"/>
      <c r="L60" s="294"/>
      <c r="M60" s="294"/>
      <c r="N60" s="294"/>
      <c r="O60" s="294"/>
      <c r="P60" s="294"/>
      <c r="Q60" s="294"/>
      <c r="R60" s="294"/>
      <c r="S60" s="294"/>
      <c r="T60" s="294"/>
      <c r="U60" s="294"/>
      <c r="V60" s="294"/>
      <c r="W60" s="294"/>
      <c r="X60" s="294"/>
      <c r="Y60" s="294"/>
      <c r="Z60" s="294"/>
    </row>
    <row r="61" ht="17.25" spans="1:26">
      <c r="A61" s="294"/>
      <c r="B61" s="294"/>
      <c r="C61" s="404"/>
      <c r="D61" s="434" t="s">
        <v>2512</v>
      </c>
      <c r="J61" s="294"/>
      <c r="K61" s="294"/>
      <c r="L61" s="294"/>
      <c r="M61" s="294"/>
      <c r="N61" s="294"/>
      <c r="O61" s="294"/>
      <c r="P61" s="294"/>
      <c r="Q61" s="294"/>
      <c r="R61" s="294"/>
      <c r="S61" s="294"/>
      <c r="T61" s="294"/>
      <c r="U61" s="294"/>
      <c r="V61" s="294"/>
      <c r="W61" s="294"/>
      <c r="X61" s="294"/>
      <c r="Y61" s="294"/>
      <c r="Z61" s="294"/>
    </row>
    <row r="62" ht="14.25" spans="1:26">
      <c r="A62" s="294"/>
      <c r="B62" s="294"/>
      <c r="C62" s="404"/>
      <c r="D62" s="11"/>
      <c r="J62" s="294"/>
      <c r="K62" s="294"/>
      <c r="L62" s="294"/>
      <c r="M62" s="294"/>
      <c r="N62" s="294"/>
      <c r="O62" s="294"/>
      <c r="P62" s="294"/>
      <c r="Q62" s="294"/>
      <c r="R62" s="294"/>
      <c r="S62" s="294"/>
      <c r="T62" s="294"/>
      <c r="U62" s="294"/>
      <c r="V62" s="294"/>
      <c r="W62" s="294"/>
      <c r="X62" s="294"/>
      <c r="Y62" s="294"/>
      <c r="Z62" s="294"/>
    </row>
    <row r="63" ht="17.25" spans="1:26">
      <c r="A63" s="294"/>
      <c r="B63" s="294"/>
      <c r="C63" s="404"/>
      <c r="D63" s="443" t="s">
        <v>2513</v>
      </c>
      <c r="J63" s="294"/>
      <c r="K63" s="294"/>
      <c r="L63" s="294"/>
      <c r="M63" s="294"/>
      <c r="N63" s="294"/>
      <c r="O63" s="294"/>
      <c r="P63" s="294"/>
      <c r="Q63" s="294"/>
      <c r="R63" s="294"/>
      <c r="S63" s="294"/>
      <c r="T63" s="294"/>
      <c r="U63" s="294"/>
      <c r="V63" s="294"/>
      <c r="W63" s="294"/>
      <c r="X63" s="294"/>
      <c r="Y63" s="294"/>
      <c r="Z63" s="294"/>
    </row>
    <row r="64" ht="17.25" spans="1:26">
      <c r="A64" s="294"/>
      <c r="B64" s="294"/>
      <c r="C64" s="404"/>
      <c r="D64" s="434" t="s">
        <v>2514</v>
      </c>
      <c r="J64" s="294"/>
      <c r="K64" s="294"/>
      <c r="L64" s="294"/>
      <c r="M64" s="294"/>
      <c r="N64" s="294"/>
      <c r="O64" s="294"/>
      <c r="P64" s="294"/>
      <c r="Q64" s="294"/>
      <c r="R64" s="294"/>
      <c r="S64" s="294"/>
      <c r="T64" s="294"/>
      <c r="U64" s="294"/>
      <c r="V64" s="294"/>
      <c r="W64" s="294"/>
      <c r="X64" s="294"/>
      <c r="Y64" s="294"/>
      <c r="Z64" s="294"/>
    </row>
    <row r="65" ht="14.25" spans="1:26">
      <c r="A65" s="294"/>
      <c r="B65" s="294"/>
      <c r="C65" s="294"/>
      <c r="D65" s="11"/>
      <c r="J65" s="294"/>
      <c r="K65" s="294"/>
      <c r="L65" s="294"/>
      <c r="M65" s="294"/>
      <c r="N65" s="294"/>
      <c r="O65" s="294"/>
      <c r="P65" s="294"/>
      <c r="Q65" s="294"/>
      <c r="R65" s="294"/>
      <c r="S65" s="294"/>
      <c r="T65" s="294"/>
      <c r="U65" s="294"/>
      <c r="V65" s="294"/>
      <c r="W65" s="294"/>
      <c r="X65" s="294"/>
      <c r="Y65" s="294"/>
      <c r="Z65" s="294"/>
    </row>
    <row r="66" ht="17.25" spans="1:26">
      <c r="A66" s="294"/>
      <c r="B66" s="294"/>
      <c r="C66" s="405"/>
      <c r="D66" s="437" t="s">
        <v>446</v>
      </c>
      <c r="J66" s="294"/>
      <c r="K66" s="294"/>
      <c r="L66" s="294"/>
      <c r="M66" s="294"/>
      <c r="N66" s="294"/>
      <c r="O66" s="294"/>
      <c r="P66" s="294"/>
      <c r="Q66" s="294"/>
      <c r="R66" s="294"/>
      <c r="S66" s="294"/>
      <c r="T66" s="294"/>
      <c r="U66" s="294"/>
      <c r="V66" s="294"/>
      <c r="W66" s="294"/>
      <c r="X66" s="294"/>
      <c r="Y66" s="294"/>
      <c r="Z66" s="294"/>
    </row>
    <row r="67" ht="17.25" spans="1:26">
      <c r="A67" s="294"/>
      <c r="B67" s="294"/>
      <c r="C67" s="405"/>
      <c r="D67" s="434"/>
      <c r="J67" s="294"/>
      <c r="K67" s="294"/>
      <c r="L67" s="294"/>
      <c r="M67" s="294"/>
      <c r="N67" s="294"/>
      <c r="O67" s="294"/>
      <c r="P67" s="294"/>
      <c r="Q67" s="294"/>
      <c r="R67" s="294"/>
      <c r="S67" s="294"/>
      <c r="T67" s="294"/>
      <c r="U67" s="294"/>
      <c r="V67" s="294"/>
      <c r="W67" s="294"/>
      <c r="X67" s="294"/>
      <c r="Y67" s="294"/>
      <c r="Z67" s="294"/>
    </row>
    <row r="68" ht="17.25" spans="1:26">
      <c r="A68" s="294"/>
      <c r="B68" s="294"/>
      <c r="C68" s="405"/>
      <c r="D68" s="449" t="s">
        <v>2515</v>
      </c>
      <c r="J68" s="294"/>
      <c r="K68" s="294"/>
      <c r="L68" s="294"/>
      <c r="M68" s="294"/>
      <c r="N68" s="294"/>
      <c r="O68" s="294"/>
      <c r="P68" s="294"/>
      <c r="Q68" s="294"/>
      <c r="R68" s="294"/>
      <c r="S68" s="294"/>
      <c r="T68" s="294"/>
      <c r="U68" s="294"/>
      <c r="V68" s="294"/>
      <c r="W68" s="294"/>
      <c r="X68" s="294"/>
      <c r="Y68" s="294"/>
      <c r="Z68" s="294"/>
    </row>
    <row r="69" ht="17.25" spans="1:26">
      <c r="A69" s="294"/>
      <c r="B69" s="294"/>
      <c r="C69" s="405"/>
      <c r="D69" s="434" t="s">
        <v>2516</v>
      </c>
      <c r="J69" s="294"/>
      <c r="K69" s="294"/>
      <c r="L69" s="294"/>
      <c r="M69" s="294"/>
      <c r="N69" s="294"/>
      <c r="O69" s="294"/>
      <c r="P69" s="294"/>
      <c r="Q69" s="294"/>
      <c r="R69" s="294"/>
      <c r="S69" s="294"/>
      <c r="T69" s="294"/>
      <c r="U69" s="294"/>
      <c r="V69" s="294"/>
      <c r="W69" s="294"/>
      <c r="X69" s="294"/>
      <c r="Y69" s="294"/>
      <c r="Z69" s="294"/>
    </row>
    <row r="70" ht="14.25" spans="1:26">
      <c r="A70" s="294"/>
      <c r="B70" s="294"/>
      <c r="C70" s="405"/>
      <c r="D70" s="11"/>
      <c r="J70" s="294"/>
      <c r="K70" s="294"/>
      <c r="L70" s="294"/>
      <c r="M70" s="294"/>
      <c r="N70" s="294"/>
      <c r="O70" s="294"/>
      <c r="P70" s="294"/>
      <c r="Q70" s="294"/>
      <c r="R70" s="294"/>
      <c r="S70" s="294"/>
      <c r="T70" s="294"/>
      <c r="U70" s="294"/>
      <c r="V70" s="294"/>
      <c r="W70" s="294"/>
      <c r="X70" s="294"/>
      <c r="Y70" s="294"/>
      <c r="Z70" s="294"/>
    </row>
    <row r="71" ht="17.25" spans="1:26">
      <c r="A71" s="294"/>
      <c r="B71" s="294"/>
      <c r="C71" s="405"/>
      <c r="D71" s="449" t="s">
        <v>2517</v>
      </c>
      <c r="J71" s="294"/>
      <c r="K71" s="294"/>
      <c r="L71" s="294"/>
      <c r="M71" s="294"/>
      <c r="N71" s="294"/>
      <c r="O71" s="294"/>
      <c r="P71" s="294"/>
      <c r="Q71" s="294"/>
      <c r="R71" s="294"/>
      <c r="S71" s="294"/>
      <c r="T71" s="294"/>
      <c r="U71" s="294"/>
      <c r="V71" s="294"/>
      <c r="W71" s="294"/>
      <c r="X71" s="294"/>
      <c r="Y71" s="294"/>
      <c r="Z71" s="294"/>
    </row>
    <row r="72" ht="17.25" spans="1:26">
      <c r="A72" s="294"/>
      <c r="B72" s="294"/>
      <c r="C72" s="405"/>
      <c r="D72" s="434" t="s">
        <v>2518</v>
      </c>
      <c r="J72" s="294"/>
      <c r="K72" s="294"/>
      <c r="L72" s="294"/>
      <c r="M72" s="294"/>
      <c r="N72" s="294"/>
      <c r="O72" s="294"/>
      <c r="P72" s="294"/>
      <c r="Q72" s="294"/>
      <c r="R72" s="294"/>
      <c r="S72" s="294"/>
      <c r="T72" s="294"/>
      <c r="U72" s="294"/>
      <c r="V72" s="294"/>
      <c r="W72" s="294"/>
      <c r="X72" s="294"/>
      <c r="Y72" s="294"/>
      <c r="Z72" s="294"/>
    </row>
    <row r="73" ht="14.25" spans="1:26">
      <c r="A73" s="294"/>
      <c r="B73" s="294"/>
      <c r="C73" s="294"/>
      <c r="J73" s="294"/>
      <c r="K73" s="294"/>
      <c r="L73" s="294"/>
      <c r="M73" s="294"/>
      <c r="N73" s="294"/>
      <c r="O73" s="294"/>
      <c r="P73" s="294"/>
      <c r="Q73" s="294"/>
      <c r="R73" s="294"/>
      <c r="S73" s="294"/>
      <c r="T73" s="294"/>
      <c r="U73" s="294"/>
      <c r="V73" s="294"/>
      <c r="W73" s="294"/>
      <c r="X73" s="294"/>
      <c r="Y73" s="294"/>
      <c r="Z73" s="294"/>
    </row>
    <row r="74" ht="14.25" spans="1:26">
      <c r="A74" s="294"/>
      <c r="B74" s="294"/>
      <c r="C74" s="294"/>
      <c r="J74" s="294"/>
      <c r="K74" s="294"/>
      <c r="L74" s="294"/>
      <c r="M74" s="294"/>
      <c r="N74" s="294"/>
      <c r="O74" s="294"/>
      <c r="P74" s="294"/>
      <c r="Q74" s="294"/>
      <c r="R74" s="294"/>
      <c r="S74" s="294"/>
      <c r="T74" s="294"/>
      <c r="U74" s="294"/>
      <c r="V74" s="294"/>
      <c r="W74" s="294"/>
      <c r="X74" s="294"/>
      <c r="Y74" s="294"/>
      <c r="Z74" s="294"/>
    </row>
    <row r="75" ht="14.25" spans="1:26">
      <c r="A75" s="294"/>
      <c r="B75" s="294"/>
      <c r="C75" s="294"/>
      <c r="J75" s="294"/>
      <c r="K75" s="294"/>
      <c r="L75" s="294"/>
      <c r="M75" s="294"/>
      <c r="N75" s="294"/>
      <c r="O75" s="294"/>
      <c r="P75" s="294"/>
      <c r="Q75" s="294"/>
      <c r="R75" s="294"/>
      <c r="S75" s="294"/>
      <c r="T75" s="294"/>
      <c r="U75" s="294"/>
      <c r="V75" s="294"/>
      <c r="W75" s="294"/>
      <c r="X75" s="294"/>
      <c r="Y75" s="294"/>
      <c r="Z75" s="294"/>
    </row>
    <row r="76" ht="14.25" spans="1:26">
      <c r="A76" s="294"/>
      <c r="B76" s="294"/>
      <c r="C76" s="294"/>
      <c r="J76" s="294"/>
      <c r="K76" s="294"/>
      <c r="L76" s="294"/>
      <c r="M76" s="294"/>
      <c r="N76" s="294"/>
      <c r="O76" s="294"/>
      <c r="P76" s="294"/>
      <c r="Q76" s="294"/>
      <c r="R76" s="294"/>
      <c r="S76" s="294"/>
      <c r="T76" s="294"/>
      <c r="U76" s="294"/>
      <c r="V76" s="294"/>
      <c r="W76" s="294"/>
      <c r="X76" s="294"/>
      <c r="Y76" s="294"/>
      <c r="Z76" s="294"/>
    </row>
    <row r="77" ht="14.25" spans="1:26">
      <c r="A77" s="294"/>
      <c r="B77" s="294"/>
      <c r="C77" s="294"/>
      <c r="J77" s="294"/>
      <c r="K77" s="294"/>
      <c r="L77" s="294"/>
      <c r="M77" s="294"/>
      <c r="N77" s="294"/>
      <c r="O77" s="294"/>
      <c r="P77" s="294"/>
      <c r="Q77" s="294"/>
      <c r="R77" s="294"/>
      <c r="S77" s="294"/>
      <c r="T77" s="294"/>
      <c r="U77" s="294"/>
      <c r="V77" s="294"/>
      <c r="W77" s="294"/>
      <c r="X77" s="294"/>
      <c r="Y77" s="294"/>
      <c r="Z77" s="294"/>
    </row>
    <row r="78" ht="14.25" spans="1:26">
      <c r="A78" s="294"/>
      <c r="B78" s="294"/>
      <c r="C78" s="294"/>
      <c r="J78" s="294"/>
      <c r="K78" s="294"/>
      <c r="L78" s="294"/>
      <c r="M78" s="294"/>
      <c r="N78" s="294"/>
      <c r="O78" s="294"/>
      <c r="P78" s="294"/>
      <c r="Q78" s="294"/>
      <c r="R78" s="294"/>
      <c r="S78" s="294"/>
      <c r="T78" s="294"/>
      <c r="U78" s="294"/>
      <c r="V78" s="294"/>
      <c r="W78" s="294"/>
      <c r="X78" s="294"/>
      <c r="Y78" s="294"/>
      <c r="Z78" s="294"/>
    </row>
    <row r="79" ht="14.25" spans="1:26">
      <c r="A79" s="294"/>
      <c r="B79" s="294"/>
      <c r="C79" s="294"/>
      <c r="J79" s="294"/>
      <c r="K79" s="294"/>
      <c r="L79" s="294"/>
      <c r="M79" s="294"/>
      <c r="N79" s="294"/>
      <c r="O79" s="294"/>
      <c r="P79" s="294"/>
      <c r="Q79" s="294"/>
      <c r="R79" s="294"/>
      <c r="S79" s="294"/>
      <c r="T79" s="294"/>
      <c r="U79" s="294"/>
      <c r="V79" s="294"/>
      <c r="W79" s="294"/>
      <c r="X79" s="294"/>
      <c r="Y79" s="294"/>
      <c r="Z79" s="294"/>
    </row>
    <row r="80" ht="14.25" spans="1:26">
      <c r="A80" s="294"/>
      <c r="B80" s="294"/>
      <c r="C80" s="294"/>
      <c r="J80" s="294"/>
      <c r="K80" s="294"/>
      <c r="L80" s="294"/>
      <c r="M80" s="294"/>
      <c r="N80" s="294"/>
      <c r="O80" s="294"/>
      <c r="P80" s="294"/>
      <c r="Q80" s="294"/>
      <c r="R80" s="294"/>
      <c r="S80" s="294"/>
      <c r="T80" s="294"/>
      <c r="U80" s="294"/>
      <c r="V80" s="294"/>
      <c r="W80" s="294"/>
      <c r="X80" s="294"/>
      <c r="Y80" s="294"/>
      <c r="Z80" s="294"/>
    </row>
    <row r="81" ht="14.25" spans="1:26">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row>
    <row r="82" ht="14.25" spans="1:26">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row>
    <row r="83" ht="14.25" spans="1:26">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row>
    <row r="84" ht="17.25" spans="1:26">
      <c r="A84" s="294"/>
      <c r="B84" s="294"/>
      <c r="C84" s="450">
        <v>1</v>
      </c>
      <c r="D84" s="451" t="s">
        <v>2519</v>
      </c>
      <c r="E84" s="41"/>
      <c r="F84" s="41"/>
      <c r="G84" s="41"/>
      <c r="H84" s="41"/>
      <c r="I84" s="41"/>
      <c r="J84" s="41"/>
      <c r="K84" s="41"/>
      <c r="L84" s="61"/>
      <c r="M84" s="294"/>
      <c r="N84" s="294"/>
      <c r="O84" s="294"/>
      <c r="P84" s="294"/>
      <c r="Q84" s="294"/>
      <c r="R84" s="294"/>
      <c r="S84" s="294"/>
      <c r="T84" s="294"/>
      <c r="U84" s="294"/>
      <c r="V84" s="294"/>
      <c r="W84" s="294"/>
      <c r="X84" s="294"/>
      <c r="Y84" s="294"/>
      <c r="Z84" s="294"/>
    </row>
    <row r="85" ht="17.25" spans="1:26">
      <c r="A85" s="294"/>
      <c r="B85" s="294"/>
      <c r="C85" s="91"/>
      <c r="D85" s="100" t="s">
        <v>2520</v>
      </c>
      <c r="E85" s="98"/>
      <c r="F85" s="98"/>
      <c r="G85" s="98"/>
      <c r="H85" s="98"/>
      <c r="I85" s="98"/>
      <c r="J85" s="98"/>
      <c r="K85" s="98"/>
      <c r="L85" s="99"/>
      <c r="M85" s="294"/>
      <c r="N85" s="294"/>
      <c r="O85" s="294"/>
      <c r="P85" s="294"/>
      <c r="Q85" s="294"/>
      <c r="R85" s="294"/>
      <c r="S85" s="294"/>
      <c r="T85" s="294"/>
      <c r="U85" s="294"/>
      <c r="V85" s="294"/>
      <c r="W85" s="294"/>
      <c r="X85" s="294"/>
      <c r="Y85" s="294"/>
      <c r="Z85" s="294"/>
    </row>
    <row r="86" ht="17.25" spans="1:26">
      <c r="A86" s="294"/>
      <c r="B86" s="294"/>
      <c r="C86" s="87"/>
      <c r="D86" s="101" t="s">
        <v>2521</v>
      </c>
      <c r="E86" s="60"/>
      <c r="F86" s="60"/>
      <c r="G86" s="60"/>
      <c r="H86" s="60"/>
      <c r="I86" s="60"/>
      <c r="J86" s="60"/>
      <c r="K86" s="60"/>
      <c r="L86" s="64"/>
      <c r="M86" s="294"/>
      <c r="N86" s="294"/>
      <c r="O86" s="294"/>
      <c r="P86" s="294"/>
      <c r="Q86" s="294"/>
      <c r="R86" s="294"/>
      <c r="S86" s="294"/>
      <c r="T86" s="294"/>
      <c r="U86" s="294"/>
      <c r="V86" s="294"/>
      <c r="W86" s="294"/>
      <c r="X86" s="294"/>
      <c r="Y86" s="294"/>
      <c r="Z86" s="294"/>
    </row>
    <row r="87" ht="17.25" spans="1:26">
      <c r="A87" s="294"/>
      <c r="B87" s="294"/>
      <c r="C87" s="452"/>
      <c r="D87" s="453"/>
      <c r="E87" s="420"/>
      <c r="F87" s="420"/>
      <c r="G87" s="420"/>
      <c r="H87" s="420"/>
      <c r="I87" s="420"/>
      <c r="J87" s="420"/>
      <c r="K87" s="420"/>
      <c r="L87" s="457"/>
      <c r="M87" s="294"/>
      <c r="N87" s="294"/>
      <c r="O87" s="294"/>
      <c r="P87" s="294"/>
      <c r="Q87" s="294"/>
      <c r="R87" s="294"/>
      <c r="S87" s="294"/>
      <c r="T87" s="294"/>
      <c r="U87" s="294"/>
      <c r="V87" s="294"/>
      <c r="W87" s="294"/>
      <c r="X87" s="294"/>
      <c r="Y87" s="294"/>
      <c r="Z87" s="294"/>
    </row>
    <row r="88" ht="17.25" spans="1:26">
      <c r="A88" s="294"/>
      <c r="B88" s="294"/>
      <c r="C88" s="450">
        <v>2</v>
      </c>
      <c r="D88" s="454" t="s">
        <v>2522</v>
      </c>
      <c r="E88" s="41"/>
      <c r="F88" s="41"/>
      <c r="G88" s="41"/>
      <c r="H88" s="41"/>
      <c r="I88" s="41"/>
      <c r="J88" s="41"/>
      <c r="K88" s="41"/>
      <c r="L88" s="61"/>
      <c r="M88" s="294"/>
      <c r="N88" s="294"/>
      <c r="O88" s="294"/>
      <c r="P88" s="294"/>
      <c r="Q88" s="294"/>
      <c r="R88" s="294"/>
      <c r="S88" s="294"/>
      <c r="T88" s="294"/>
      <c r="U88" s="294"/>
      <c r="V88" s="294"/>
      <c r="W88" s="294"/>
      <c r="X88" s="294"/>
      <c r="Y88" s="294"/>
      <c r="Z88" s="294"/>
    </row>
    <row r="89" ht="17.25" spans="1:26">
      <c r="A89" s="294"/>
      <c r="B89" s="294"/>
      <c r="C89" s="91"/>
      <c r="D89" s="100" t="s">
        <v>2523</v>
      </c>
      <c r="E89" s="98"/>
      <c r="F89" s="98"/>
      <c r="G89" s="98"/>
      <c r="H89" s="98"/>
      <c r="I89" s="98"/>
      <c r="J89" s="98"/>
      <c r="K89" s="98"/>
      <c r="L89" s="99"/>
      <c r="M89" s="294"/>
      <c r="N89" s="294"/>
      <c r="O89" s="294"/>
      <c r="P89" s="294"/>
      <c r="Q89" s="294"/>
      <c r="R89" s="294"/>
      <c r="S89" s="294"/>
      <c r="T89" s="294"/>
      <c r="U89" s="294"/>
      <c r="V89" s="294"/>
      <c r="W89" s="294"/>
      <c r="X89" s="294"/>
      <c r="Y89" s="294"/>
      <c r="Z89" s="294"/>
    </row>
    <row r="90" ht="17.25" spans="1:26">
      <c r="A90" s="294"/>
      <c r="B90" s="294"/>
      <c r="C90" s="87"/>
      <c r="D90" s="101" t="s">
        <v>2524</v>
      </c>
      <c r="E90" s="60"/>
      <c r="F90" s="60"/>
      <c r="G90" s="60"/>
      <c r="H90" s="60"/>
      <c r="I90" s="60"/>
      <c r="J90" s="60"/>
      <c r="K90" s="60"/>
      <c r="L90" s="64"/>
      <c r="M90" s="294"/>
      <c r="N90" s="294"/>
      <c r="O90" s="294"/>
      <c r="P90" s="294"/>
      <c r="Q90" s="294"/>
      <c r="R90" s="294"/>
      <c r="S90" s="294"/>
      <c r="T90" s="294"/>
      <c r="U90" s="294"/>
      <c r="V90" s="294"/>
      <c r="W90" s="294"/>
      <c r="X90" s="294"/>
      <c r="Y90" s="294"/>
      <c r="Z90" s="294"/>
    </row>
    <row r="91" ht="17.25" spans="1:26">
      <c r="A91" s="294"/>
      <c r="B91" s="294"/>
      <c r="C91" s="452"/>
      <c r="D91" s="453"/>
      <c r="E91" s="420"/>
      <c r="F91" s="420"/>
      <c r="G91" s="420"/>
      <c r="H91" s="420"/>
      <c r="I91" s="420"/>
      <c r="J91" s="420"/>
      <c r="K91" s="420"/>
      <c r="L91" s="457"/>
      <c r="M91" s="294"/>
      <c r="N91" s="294"/>
      <c r="O91" s="294"/>
      <c r="P91" s="294"/>
      <c r="Q91" s="294"/>
      <c r="R91" s="294"/>
      <c r="S91" s="294"/>
      <c r="T91" s="294"/>
      <c r="U91" s="294"/>
      <c r="V91" s="294"/>
      <c r="W91" s="294"/>
      <c r="X91" s="294"/>
      <c r="Y91" s="294"/>
      <c r="Z91" s="294"/>
    </row>
    <row r="92" ht="17.25" spans="1:26">
      <c r="A92" s="294"/>
      <c r="B92" s="294"/>
      <c r="C92" s="450">
        <v>3</v>
      </c>
      <c r="D92" s="454" t="s">
        <v>2525</v>
      </c>
      <c r="E92" s="41"/>
      <c r="F92" s="41"/>
      <c r="G92" s="41"/>
      <c r="H92" s="41"/>
      <c r="I92" s="41"/>
      <c r="J92" s="41"/>
      <c r="K92" s="41"/>
      <c r="L92" s="61"/>
      <c r="M92" s="294"/>
      <c r="N92" s="294"/>
      <c r="O92" s="294"/>
      <c r="P92" s="294"/>
      <c r="Q92" s="294"/>
      <c r="R92" s="294"/>
      <c r="S92" s="294"/>
      <c r="T92" s="294"/>
      <c r="U92" s="294"/>
      <c r="V92" s="294"/>
      <c r="W92" s="294"/>
      <c r="X92" s="294"/>
      <c r="Y92" s="294"/>
      <c r="Z92" s="294"/>
    </row>
    <row r="93" ht="17.25" spans="1:26">
      <c r="A93" s="294"/>
      <c r="B93" s="294"/>
      <c r="C93" s="91"/>
      <c r="D93" s="100" t="s">
        <v>2526</v>
      </c>
      <c r="E93" s="98"/>
      <c r="F93" s="98"/>
      <c r="G93" s="98"/>
      <c r="H93" s="98"/>
      <c r="I93" s="98"/>
      <c r="J93" s="98"/>
      <c r="K93" s="98"/>
      <c r="L93" s="99"/>
      <c r="M93" s="294"/>
      <c r="N93" s="294"/>
      <c r="O93" s="294"/>
      <c r="P93" s="294"/>
      <c r="Q93" s="294"/>
      <c r="R93" s="294"/>
      <c r="S93" s="294"/>
      <c r="T93" s="294"/>
      <c r="U93" s="294"/>
      <c r="V93" s="294"/>
      <c r="W93" s="294"/>
      <c r="X93" s="294"/>
      <c r="Y93" s="294"/>
      <c r="Z93" s="294"/>
    </row>
    <row r="94" ht="17.25" spans="1:26">
      <c r="A94" s="294"/>
      <c r="B94" s="294"/>
      <c r="C94" s="87"/>
      <c r="D94" s="101" t="s">
        <v>2527</v>
      </c>
      <c r="E94" s="60"/>
      <c r="F94" s="60"/>
      <c r="G94" s="60"/>
      <c r="H94" s="60"/>
      <c r="I94" s="60"/>
      <c r="J94" s="60"/>
      <c r="K94" s="60"/>
      <c r="L94" s="64"/>
      <c r="M94" s="294"/>
      <c r="N94" s="294"/>
      <c r="O94" s="294"/>
      <c r="P94" s="294"/>
      <c r="Q94" s="294"/>
      <c r="R94" s="294"/>
      <c r="S94" s="294"/>
      <c r="T94" s="294"/>
      <c r="U94" s="294"/>
      <c r="V94" s="294"/>
      <c r="W94" s="294"/>
      <c r="X94" s="294"/>
      <c r="Y94" s="294"/>
      <c r="Z94" s="294"/>
    </row>
    <row r="95" ht="17.25" spans="1:26">
      <c r="A95" s="294"/>
      <c r="B95" s="294"/>
      <c r="C95" s="452"/>
      <c r="D95" s="453"/>
      <c r="E95" s="420"/>
      <c r="F95" s="420"/>
      <c r="G95" s="420"/>
      <c r="H95" s="420"/>
      <c r="I95" s="420"/>
      <c r="J95" s="420"/>
      <c r="K95" s="420"/>
      <c r="L95" s="457"/>
      <c r="M95" s="294"/>
      <c r="N95" s="294"/>
      <c r="O95" s="294"/>
      <c r="P95" s="294"/>
      <c r="Q95" s="294"/>
      <c r="R95" s="294"/>
      <c r="S95" s="294"/>
      <c r="T95" s="294"/>
      <c r="U95" s="294"/>
      <c r="V95" s="294"/>
      <c r="W95" s="294"/>
      <c r="X95" s="294"/>
      <c r="Y95" s="294"/>
      <c r="Z95" s="294"/>
    </row>
    <row r="96" ht="17.25" spans="1:26">
      <c r="A96" s="294"/>
      <c r="B96" s="294"/>
      <c r="C96" s="450">
        <v>4</v>
      </c>
      <c r="D96" s="454" t="s">
        <v>2528</v>
      </c>
      <c r="E96" s="41"/>
      <c r="F96" s="41"/>
      <c r="G96" s="41"/>
      <c r="H96" s="41"/>
      <c r="I96" s="41"/>
      <c r="J96" s="41"/>
      <c r="K96" s="41"/>
      <c r="L96" s="61"/>
      <c r="M96" s="294"/>
      <c r="N96" s="294"/>
      <c r="O96" s="294"/>
      <c r="P96" s="294"/>
      <c r="Q96" s="294"/>
      <c r="R96" s="294"/>
      <c r="S96" s="294"/>
      <c r="T96" s="294"/>
      <c r="U96" s="294"/>
      <c r="V96" s="294"/>
      <c r="W96" s="294"/>
      <c r="X96" s="294"/>
      <c r="Y96" s="294"/>
      <c r="Z96" s="294"/>
    </row>
    <row r="97" ht="17.25" spans="1:26">
      <c r="A97" s="294"/>
      <c r="B97" s="294"/>
      <c r="C97" s="455"/>
      <c r="D97" s="100" t="s">
        <v>2529</v>
      </c>
      <c r="E97" s="98"/>
      <c r="F97" s="98"/>
      <c r="G97" s="98"/>
      <c r="H97" s="98"/>
      <c r="I97" s="98"/>
      <c r="J97" s="98"/>
      <c r="K97" s="98"/>
      <c r="L97" s="99"/>
      <c r="M97" s="294"/>
      <c r="N97" s="294"/>
      <c r="O97" s="294"/>
      <c r="P97" s="294"/>
      <c r="Q97" s="294"/>
      <c r="R97" s="294"/>
      <c r="S97" s="294"/>
      <c r="T97" s="294"/>
      <c r="U97" s="294"/>
      <c r="V97" s="294"/>
      <c r="W97" s="294"/>
      <c r="X97" s="294"/>
      <c r="Y97" s="294"/>
      <c r="Z97" s="294"/>
    </row>
    <row r="98" ht="17.25" spans="1:26">
      <c r="A98" s="294"/>
      <c r="B98" s="294"/>
      <c r="C98" s="456"/>
      <c r="D98" s="101" t="s">
        <v>2530</v>
      </c>
      <c r="E98" s="60"/>
      <c r="F98" s="60"/>
      <c r="G98" s="60"/>
      <c r="H98" s="60"/>
      <c r="I98" s="60"/>
      <c r="J98" s="60"/>
      <c r="K98" s="60"/>
      <c r="L98" s="64"/>
      <c r="M98" s="294"/>
      <c r="N98" s="294"/>
      <c r="O98" s="294"/>
      <c r="P98" s="294"/>
      <c r="Q98" s="294"/>
      <c r="R98" s="294"/>
      <c r="S98" s="294"/>
      <c r="T98" s="294"/>
      <c r="U98" s="294"/>
      <c r="V98" s="294"/>
      <c r="W98" s="294"/>
      <c r="X98" s="294"/>
      <c r="Y98" s="294"/>
      <c r="Z98" s="294"/>
    </row>
    <row r="99" ht="14.25" spans="1:26">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row>
    <row r="100" ht="14.25" spans="1:26">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row>
    <row r="101" ht="14.25" spans="1:26">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row>
    <row r="102" ht="14.25" spans="1:26">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row>
    <row r="103" ht="14.25" spans="1:26">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row>
    <row r="104" ht="14.25" spans="1:26">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row>
    <row r="105" ht="14.25" spans="1:26">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row>
    <row r="106" ht="14.25" spans="1:26">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row>
    <row r="107" ht="14.25" spans="1:26">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row>
    <row r="108" ht="14.25" spans="1:26">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row>
    <row r="109" ht="14.25" spans="1:26">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row>
    <row r="110" ht="14.25" spans="1:26">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row>
    <row r="111" ht="14.25" spans="1:26">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row>
    <row r="112" ht="14.25" spans="1:26">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row>
    <row r="113" ht="14.25" spans="1:26">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row>
    <row r="114" ht="14.25" spans="1:26">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row>
    <row r="115" ht="14.25" spans="1:26">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row>
    <row r="116" ht="14.25" spans="1:26">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row>
    <row r="117" ht="14.25" spans="1:26">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row>
    <row r="118" ht="14.25" spans="1:26">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row>
    <row r="119" ht="14.25" spans="1:26">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row>
    <row r="120" ht="14.25" spans="1:26">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row>
    <row r="121" ht="14.25" spans="1:26">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row>
    <row r="122" ht="14.25" spans="1:26">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row>
    <row r="123" ht="14.25" spans="1:26">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row>
    <row r="124" ht="14.25" spans="1:26">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row>
    <row r="125" ht="14.25" spans="1:26">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row>
    <row r="126" ht="14.25" spans="1:26">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row>
    <row r="127" ht="14.25" spans="1:26">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row>
    <row r="128" ht="14.25" spans="1:26">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row>
    <row r="129" ht="14.25" spans="1:26">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row>
    <row r="130" ht="14.25" spans="1:26">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row>
    <row r="131" ht="14.25" spans="1:26">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row>
    <row r="132" ht="14.25" spans="1:26">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row>
    <row r="133" ht="14.25" spans="1:26">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row>
    <row r="134" ht="14.25" spans="1:26">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row>
    <row r="135" ht="14.25" spans="1:26">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row>
    <row r="136" ht="14.25" spans="1:26">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row>
    <row r="137" ht="14.25" spans="1:26">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row>
    <row r="138" ht="14.25" spans="1:26">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row>
    <row r="139" ht="14.25" spans="1:26">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row>
    <row r="140" ht="14.25" spans="1:26">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row>
    <row r="141" ht="14.25" spans="1:26">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row>
    <row r="142" ht="14.25" spans="1:26">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row>
    <row r="143" ht="14.25" spans="1:26">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row>
    <row r="144" ht="14.25" spans="1:26">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row>
    <row r="145" ht="14.25" spans="1:26">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row>
    <row r="146" ht="14.25" spans="1:26">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row>
    <row r="147" ht="14.25" spans="1:26">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row>
    <row r="148" ht="14.25" spans="1:26">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row>
    <row r="149" ht="14.25" spans="1:26">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row>
    <row r="150" ht="14.25" spans="1:26">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row>
    <row r="151" ht="14.25" spans="1:26">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row>
    <row r="152" ht="14.25" spans="1:26">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row>
    <row r="153" ht="14.25" spans="1:26">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row>
    <row r="154" ht="14.25" spans="1:26">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row>
    <row r="155" ht="14.25" spans="1:26">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row>
    <row r="156" ht="14.25" spans="1:26">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row>
    <row r="157" ht="14.25" spans="1:26">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row>
    <row r="158" ht="14.25" spans="1:26">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row>
    <row r="159" ht="14.25" spans="1:26">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row>
    <row r="160" ht="14.25" spans="1:26">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row>
    <row r="161" ht="14.25" spans="1:26">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row>
    <row r="162" ht="14.25" spans="1:26">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row>
    <row r="163" ht="14.25" spans="1:26">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row>
    <row r="164" ht="14.25" spans="1:26">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row>
    <row r="165" ht="14.25" spans="1:26">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row>
    <row r="166" ht="14.25" spans="1:26">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row>
    <row r="167" ht="14.25" spans="1:26">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row>
    <row r="168" ht="14.25" spans="1:26">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row>
    <row r="169" ht="14.25" spans="1:26">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row>
    <row r="170" ht="14.25" spans="1:26">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row>
    <row r="171" ht="14.25" spans="1:26">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row>
    <row r="172" ht="14.25" spans="1:26">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row>
    <row r="173" ht="14.25" spans="1:26">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row>
    <row r="174" ht="14.25" spans="1:26">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row>
    <row r="175" ht="14.25" spans="1:26">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row>
    <row r="176" ht="14.25" spans="1:26">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row>
    <row r="177" ht="14.25" spans="1:26">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row>
    <row r="178" ht="14.25" spans="1:26">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row>
    <row r="179" ht="14.25" spans="1:26">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row>
    <row r="180" ht="14.25" spans="1:26">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row>
    <row r="181" ht="14.25" spans="1:26">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row>
    <row r="182" ht="14.25" spans="1:26">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row>
    <row r="183" ht="14.25" spans="1:26">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row>
    <row r="184" ht="14.25" spans="1:26">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row>
    <row r="185" ht="14.25" spans="1:26">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row>
    <row r="186" ht="14.25" spans="1:26">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row>
    <row r="187" ht="14.25" spans="1:26">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row>
    <row r="188" ht="14.25" spans="1:26">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row>
    <row r="189" ht="14.25" spans="1:26">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row>
    <row r="190" ht="14.25" spans="1:26">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row>
    <row r="191" ht="14.25" spans="1:26">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row>
    <row r="192" ht="14.25" spans="1:26">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row>
    <row r="193" ht="14.25" spans="1:26">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row>
    <row r="194" ht="14.25" spans="1:26">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row>
    <row r="195" ht="14.25" spans="1:26">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row>
    <row r="196" ht="14.25" spans="1:26">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row>
    <row r="197" ht="14.25" spans="1:26">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row>
    <row r="198" ht="14.25" spans="1:26">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row>
    <row r="199" ht="14.25" spans="1:26">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row>
    <row r="200" ht="14.25" spans="1:26">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row>
    <row r="201" ht="14.25" spans="1:26">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row>
    <row r="202" ht="14.25" spans="1:26">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row>
    <row r="203" ht="14.25" spans="1:26">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row>
    <row r="204" ht="14.25" spans="1:26">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row>
    <row r="205" ht="14.25" spans="1:26">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row>
    <row r="206" ht="14.25" spans="1:26">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row>
    <row r="207" ht="14.25" spans="1:26">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row>
    <row r="208" ht="14.25" spans="1:26">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row>
    <row r="209" ht="14.25" spans="1:26">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row>
    <row r="210" ht="14.25" spans="1:26">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row>
    <row r="211" ht="14.25" spans="1:26">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row>
    <row r="212" ht="14.25" spans="1:26">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row>
    <row r="213" ht="14.25" spans="1:26">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row>
    <row r="214" ht="14.25" spans="1:26">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row>
    <row r="215" ht="14.25" spans="1:26">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row>
    <row r="216" ht="14.25" spans="1:26">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row>
    <row r="217" ht="14.25" spans="1:26">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row>
    <row r="218" ht="14.25" spans="1:26">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row>
    <row r="219" ht="14.25" spans="1:26">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row>
    <row r="220" ht="14.25" spans="1:26">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row>
    <row r="221" ht="14.25" spans="1:26">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row>
    <row r="222" ht="14.25" spans="1:26">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row>
    <row r="223" ht="14.25" spans="1:26">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row>
    <row r="224" ht="14.25" spans="1:26">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row>
    <row r="225" ht="14.25" spans="1:26">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row>
    <row r="226" ht="14.25" spans="1:26">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row>
    <row r="227" ht="14.25" spans="1:26">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row>
    <row r="228" ht="14.25" spans="1:26">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row>
    <row r="229" ht="14.25" spans="1:26">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row>
    <row r="230" ht="14.25" spans="1:26">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row>
    <row r="231" ht="14.25" spans="1:26">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row>
    <row r="232" ht="14.25" spans="1:26">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row>
    <row r="233" ht="14.25" spans="1:26">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row>
    <row r="234" ht="14.25" spans="1:26">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row>
    <row r="235" ht="14.25" spans="1:26">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row>
    <row r="236" ht="14.25" spans="1:26">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row>
    <row r="237" ht="14.25" spans="1:26">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row>
    <row r="238" ht="14.25" spans="1:26">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row>
    <row r="239" ht="14.25" spans="1:26">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row>
    <row r="240" ht="14.25" spans="1:26">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row>
    <row r="241" ht="14.25" spans="1:26">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row>
    <row r="242" ht="14.25" spans="1:26">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row>
    <row r="243" ht="14.25" spans="1:26">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row>
    <row r="244" ht="14.25" spans="1:26">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row>
    <row r="245" ht="14.25" spans="1:26">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row>
    <row r="246" ht="14.25" spans="1:26">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row>
    <row r="247" ht="14.25" spans="1:26">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row>
    <row r="248" ht="14.25" spans="1:26">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row>
    <row r="249" ht="14.25" spans="1:26">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row>
    <row r="250" ht="14.25" spans="1:26">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row>
    <row r="251" ht="14.25" spans="1:26">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row>
    <row r="252" ht="14.25" spans="1:26">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row>
    <row r="253" ht="14.25" spans="1:26">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row>
    <row r="254" ht="14.25" spans="1:26">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row>
    <row r="255" ht="14.25" spans="1:26">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row>
    <row r="256" ht="14.25" spans="1:26">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row>
    <row r="257" ht="14.25" spans="1:26">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row>
    <row r="258" ht="14.25" spans="1:26">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row>
    <row r="259" ht="14.25" spans="1:26">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row>
    <row r="260" ht="14.25" spans="1:26">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row>
    <row r="261" ht="14.25" spans="1:26">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row>
    <row r="262" ht="14.25" spans="1:26">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row>
    <row r="263" ht="14.25" spans="1:26">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row>
    <row r="264" ht="14.25" spans="1:26">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row>
    <row r="265" ht="14.25" spans="1:26">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row>
    <row r="266" ht="14.25" spans="1:26">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row>
    <row r="267" ht="14.25" spans="1:26">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row>
    <row r="268" ht="14.25" spans="1:26">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row>
    <row r="269" ht="14.25" spans="1:26">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row>
    <row r="270" ht="14.25" spans="1:26">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row>
    <row r="271" ht="14.25" spans="1:26">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row>
    <row r="272" ht="14.25" spans="1:26">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row>
    <row r="273" ht="14.25" spans="1:26">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row>
    <row r="274" ht="14.25" spans="1:26">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row>
    <row r="275" ht="14.25" spans="1:26">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row>
    <row r="276" ht="14.25" spans="1:26">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row>
    <row r="277" ht="14.25" spans="1:26">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row>
    <row r="278" ht="14.25" spans="1:26">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row>
    <row r="279" ht="14.25" spans="1:26">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row>
    <row r="280" ht="14.25" spans="1:26">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row>
    <row r="281" ht="14.25" spans="1:26">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row>
    <row r="282" ht="14.25" spans="1:26">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row>
    <row r="283" ht="14.25" spans="1:26">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row>
    <row r="284" ht="14.25" spans="1:26">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row>
    <row r="285" ht="14.25" spans="1:26">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row>
    <row r="286" ht="14.25" spans="1:26">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row>
    <row r="287" ht="14.25" spans="1:26">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row>
    <row r="288" ht="14.25" spans="1:26">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row>
    <row r="289" ht="14.25" spans="1:26">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row>
    <row r="290" ht="14.25" spans="1:26">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row>
    <row r="291" ht="14.25" spans="1:26">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row>
    <row r="292" ht="14.25" spans="1:26">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row>
    <row r="293" ht="14.25" spans="1:26">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row>
    <row r="294" ht="14.25" spans="1:26">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row>
    <row r="295" ht="14.25" spans="1:26">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row>
    <row r="296" ht="14.25" spans="1:26">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row>
    <row r="297" ht="14.25" spans="1:26">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row>
    <row r="298" ht="14.25" spans="1:26">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row>
    <row r="299" ht="14.25" spans="1:26">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row>
    <row r="300" ht="14.25" spans="1:26">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row>
    <row r="301" ht="14.25" spans="1:26">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row>
    <row r="302" ht="14.25" spans="1:26">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row>
    <row r="303" ht="14.25" spans="1:26">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row>
    <row r="304" ht="14.25" spans="1:26">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row>
    <row r="305" ht="14.25" spans="1:26">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row>
    <row r="306" ht="14.25" spans="1:26">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row>
    <row r="307" ht="14.25" spans="1:26">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row>
    <row r="308" ht="14.25" spans="1:26">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row>
    <row r="309" ht="14.25" spans="1:26">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row>
    <row r="310" ht="14.25" spans="1:26">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row>
    <row r="311" ht="14.25" spans="1:26">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row>
    <row r="312" ht="14.25" spans="1:26">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row>
    <row r="313" ht="14.25" spans="1:26">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row>
    <row r="314" ht="14.25" spans="1:26">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row>
    <row r="315" ht="14.25" spans="1:26">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row>
    <row r="316" ht="14.25" spans="1:26">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row>
    <row r="317" ht="14.25" spans="1:26">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row>
    <row r="318" ht="14.25" spans="1:26">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row>
    <row r="319" ht="14.25" spans="1:26">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row>
    <row r="320" ht="14.25" spans="1:26">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row>
    <row r="321" ht="14.25" spans="1:26">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row>
    <row r="322" ht="14.25" spans="1:26">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row>
    <row r="323" ht="14.25" spans="1:26">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row>
    <row r="324" ht="14.25" spans="1:26">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row>
    <row r="325" ht="14.25" spans="1:26">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row>
    <row r="326" ht="14.25" spans="1:26">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row>
    <row r="327" ht="14.25" spans="1:26">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row>
    <row r="328" ht="14.25" spans="1:26">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row>
    <row r="329" ht="14.25" spans="1:26">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row>
    <row r="330" ht="14.25" spans="1:26">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row>
    <row r="331" ht="14.25" spans="1:26">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row>
    <row r="332" ht="14.25" spans="1:26">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row>
    <row r="333" ht="14.25" spans="1:26">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row>
    <row r="334" ht="14.25" spans="1:26">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row>
    <row r="335" ht="14.25" spans="1:26">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row>
    <row r="336" ht="14.25" spans="1:26">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row>
    <row r="337" ht="14.25" spans="1:26">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row>
    <row r="338" ht="14.25" spans="1:26">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row>
    <row r="339" ht="14.25" spans="1:26">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row>
    <row r="340" ht="14.25" spans="1:26">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row>
    <row r="341" ht="14.25" spans="1:26">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row>
    <row r="342" ht="14.25" spans="1:26">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row>
    <row r="343" ht="14.25" spans="1:26">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row>
    <row r="344" ht="14.25" spans="1:26">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row>
    <row r="345" ht="14.25" spans="1:26">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row>
    <row r="346" ht="14.25" spans="1:26">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row>
    <row r="347" ht="14.25" spans="1:26">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row>
    <row r="348" ht="14.25" spans="1:26">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row>
    <row r="349" ht="14.25" spans="1:26">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row>
    <row r="350" ht="14.25" spans="1:26">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row>
    <row r="351" ht="14.25" spans="1:26">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row>
    <row r="352" ht="14.25" spans="1:26">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row>
    <row r="353" ht="14.25" spans="1:26">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row>
    <row r="354" ht="14.25" spans="1:26">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row>
    <row r="355" ht="14.25" spans="1:26">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row>
    <row r="356" ht="14.25" spans="1:26">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row>
    <row r="357" ht="14.25" spans="1:26">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row>
    <row r="358" ht="14.25" spans="1:26">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row>
    <row r="359" ht="14.25" spans="1:26">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row>
    <row r="360" ht="14.25" spans="1:26">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row>
    <row r="361" ht="14.25" spans="1:26">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row>
    <row r="362" ht="14.25" spans="1:26">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row>
    <row r="363" ht="14.25" spans="1:26">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row>
    <row r="364" ht="14.25" spans="1:26">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row>
    <row r="365" ht="14.25" spans="1:26">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row>
    <row r="366" ht="14.25" spans="1:26">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row>
    <row r="367" ht="14.25" spans="1:26">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row>
    <row r="368" ht="14.25" spans="1:26">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row>
    <row r="369" ht="14.25" spans="1:26">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row>
    <row r="370" ht="14.25" spans="1:26">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row>
    <row r="371" ht="14.25" spans="1:26">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row>
    <row r="372" ht="14.25" spans="1:26">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row>
    <row r="373" ht="14.25" spans="1:26">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row>
    <row r="374" ht="14.25" spans="1:26">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row>
    <row r="375" ht="14.25" spans="1:26">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row>
    <row r="376" ht="14.25" spans="1:26">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row>
    <row r="377" ht="14.25" spans="1:26">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row>
    <row r="378" ht="14.25" spans="1:26">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row>
    <row r="379" ht="14.25" spans="1:26">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row>
    <row r="380" ht="14.25" spans="1:26">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row>
    <row r="381" ht="14.25" spans="1:26">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row>
    <row r="382" ht="14.25" spans="1:26">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row>
    <row r="383" ht="14.25" spans="1:26">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row>
    <row r="384" ht="14.25" spans="1:26">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row>
    <row r="385" ht="14.25" spans="1:26">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row>
    <row r="386" ht="14.25" spans="1:26">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row>
    <row r="387" ht="14.25" spans="1:26">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row>
    <row r="388" ht="14.25" spans="1:26">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row>
    <row r="389" ht="14.25" spans="1:26">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row>
    <row r="390" ht="14.25" spans="1:26">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row>
    <row r="391" ht="14.25" spans="1:26">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row>
    <row r="392" ht="14.25" spans="1:26">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row>
    <row r="393" ht="14.25" spans="1:26">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row>
    <row r="394" ht="14.25" spans="1:26">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row>
    <row r="395" ht="14.25" spans="1:26">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row>
    <row r="396" ht="14.25" spans="1:26">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row>
    <row r="397" ht="14.25" spans="1:26">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row>
    <row r="398" ht="14.25" spans="1:26">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row>
    <row r="399" ht="14.25" spans="1:26">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row>
    <row r="400" ht="14.25" spans="1:26">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row>
    <row r="401" ht="14.25" spans="1:26">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row>
    <row r="402" ht="14.25" spans="1:26">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row>
    <row r="403" ht="14.25" spans="1:26">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row>
    <row r="404" ht="14.25" spans="1:26">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row>
    <row r="405" ht="14.25" spans="1:26">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row>
    <row r="406" ht="14.25" spans="1:26">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row>
    <row r="407" ht="14.25" spans="1:26">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row>
    <row r="408" ht="14.25" spans="1:26">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row>
    <row r="409" ht="14.25" spans="1:26">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row>
    <row r="410" ht="14.25" spans="1:26">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row>
    <row r="411" ht="14.25" spans="1:26">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row>
    <row r="412" ht="14.25" spans="1:26">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row>
    <row r="413" ht="14.25" spans="1:26">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row>
    <row r="414" ht="14.25" spans="1:26">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row>
    <row r="415" ht="14.25" spans="1:26">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row>
    <row r="416" ht="14.25" spans="1:26">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row>
    <row r="417" ht="14.25" spans="1:26">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row>
    <row r="418" ht="14.25" spans="1:26">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row>
    <row r="419" ht="14.25" spans="1:26">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row>
    <row r="420" ht="14.25" spans="1:26">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row>
    <row r="421" ht="14.25" spans="1:26">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row>
    <row r="422" ht="14.25" spans="1:26">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row>
    <row r="423" ht="14.25" spans="1:26">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row>
    <row r="424" ht="14.25" spans="1:26">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row>
    <row r="425" ht="14.25" spans="1:26">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row>
    <row r="426" ht="14.25" spans="1:26">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row>
    <row r="427" ht="14.25" spans="1:26">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row>
    <row r="428" ht="14.25" spans="1:26">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row>
    <row r="429" ht="14.25" spans="1:26">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row>
    <row r="430" ht="14.25" spans="1:26">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row>
    <row r="431" ht="14.25" spans="1:26">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row>
    <row r="432" ht="14.25" spans="1:26">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row>
    <row r="433" ht="14.25" spans="1:26">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row>
    <row r="434" ht="14.25" spans="1:26">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row>
    <row r="435" ht="14.25" spans="1:26">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row>
    <row r="436" ht="14.25" spans="1:26">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row>
    <row r="437" ht="14.25" spans="1:26">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row>
    <row r="438" ht="14.25" spans="1:26">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row>
    <row r="439" ht="14.25" spans="1:26">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row>
    <row r="440" ht="14.25" spans="1:26">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row>
    <row r="441" ht="14.25" spans="1:26">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row>
    <row r="442" ht="14.25" spans="1:26">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row>
    <row r="443" ht="14.25" spans="1:26">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row>
    <row r="444" ht="14.25" spans="1:26">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row>
    <row r="445" ht="14.25" spans="1:26">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row>
    <row r="446" ht="14.25" spans="1:26">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row>
    <row r="447" ht="14.25" spans="1:26">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row>
    <row r="448" ht="14.25" spans="1:26">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row>
    <row r="449" ht="14.25" spans="1:26">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row>
    <row r="450" ht="14.25" spans="1:26">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row>
    <row r="451" ht="14.25" spans="1:26">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row>
    <row r="452" ht="14.25" spans="1:26">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row>
    <row r="453" ht="14.25" spans="1:26">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row>
    <row r="454" ht="14.25" spans="1:26">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row>
    <row r="455" ht="14.25" spans="1:26">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row>
    <row r="456" ht="14.25" spans="1:26">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row>
    <row r="457" ht="14.25" spans="1:26">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row>
    <row r="458" ht="14.25" spans="1:26">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row>
    <row r="459" ht="14.25" spans="1:26">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row>
    <row r="460" ht="14.25" spans="1:26">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row>
    <row r="461" ht="14.25" spans="1:26">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row>
    <row r="462" ht="14.25" spans="1:26">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row>
    <row r="463" ht="14.25" spans="1:26">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row>
    <row r="464" ht="14.25" spans="1:26">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row>
    <row r="465" ht="14.25" spans="1:26">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row>
    <row r="466" ht="14.25" spans="1:26">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row>
    <row r="467" ht="14.25" spans="1:26">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row>
    <row r="468" ht="14.25" spans="1:26">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row>
    <row r="469" ht="14.25" spans="1:26">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row>
    <row r="470" ht="14.25" spans="1:26">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row>
    <row r="471" ht="14.25" spans="1:26">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row>
    <row r="472" ht="14.25" spans="1:26">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row>
    <row r="473" ht="14.25" spans="1:26">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row>
    <row r="474" ht="14.25" spans="1:26">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row>
    <row r="475" ht="14.25" spans="1:26">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row>
    <row r="476" ht="14.25" spans="1:26">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row>
    <row r="477" ht="14.25" spans="1:26">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row>
    <row r="478" ht="14.25" spans="1:26">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row>
    <row r="479" ht="14.25" spans="1:26">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row>
    <row r="480" ht="14.25" spans="1:26">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row>
    <row r="481" ht="14.25" spans="1:26">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row>
    <row r="482" ht="14.25" spans="1:26">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row>
    <row r="483" ht="14.25" spans="1:26">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row>
    <row r="484" ht="14.25" spans="1:26">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row>
    <row r="485" ht="14.25" spans="1:26">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row>
    <row r="486" ht="14.25" spans="1:26">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row>
    <row r="487" ht="14.25" spans="1:26">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row>
    <row r="488" ht="14.25" spans="1:26">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row>
    <row r="489" ht="14.25" spans="1:26">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row>
    <row r="490" ht="14.25" spans="1:26">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row>
    <row r="491" ht="14.25" spans="1:26">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row>
    <row r="492" ht="14.25" spans="1:26">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row>
    <row r="493" ht="14.25" spans="1:26">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row>
    <row r="494" ht="14.25" spans="1:26">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row>
    <row r="495" ht="14.25" spans="1:26">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row>
    <row r="496" ht="14.25" spans="1:26">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row>
    <row r="497" ht="14.25" spans="1:26">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row>
    <row r="498" ht="14.25" spans="1:26">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row>
    <row r="499" ht="14.25" spans="1:26">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row>
    <row r="500" ht="14.25" spans="1:26">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row>
    <row r="501" ht="14.25" spans="1:26">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row>
    <row r="502" ht="14.25" spans="1:26">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row>
    <row r="503" ht="14.25" spans="1:26">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row>
    <row r="504" ht="14.25" spans="1:26">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row>
    <row r="505" ht="14.25" spans="1:26">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row>
    <row r="506" ht="14.25" spans="1:26">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row>
    <row r="507" ht="14.25" spans="1:26">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row>
    <row r="508" ht="14.25" spans="1:26">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row>
    <row r="509" ht="14.25" spans="1:26">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row>
    <row r="510" ht="14.25" spans="1:26">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row>
    <row r="511" ht="14.25" spans="1:26">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row>
    <row r="512" ht="14.25" spans="1:26">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row>
    <row r="513" ht="14.25" spans="1:26">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row>
    <row r="514" ht="14.25" spans="1:26">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row>
    <row r="515" ht="14.25" spans="1:26">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row>
    <row r="516" ht="14.25" spans="1:26">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row>
    <row r="517" ht="14.25" spans="1:26">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row>
    <row r="518" ht="14.25" spans="1:26">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row>
    <row r="519" ht="14.25" spans="1:26">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row>
    <row r="520" ht="14.25" spans="1:26">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row>
    <row r="521" ht="14.25" spans="1:26">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row>
    <row r="522" ht="14.25" spans="1:26">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row>
    <row r="523" ht="14.25" spans="1:26">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row>
    <row r="524" ht="14.25" spans="1:26">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row>
    <row r="525" ht="14.25" spans="1:26">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row>
    <row r="526" ht="14.25" spans="1:26">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row>
    <row r="527" ht="14.25" spans="1:26">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row>
    <row r="528" ht="14.25" spans="1:26">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row>
    <row r="529" ht="14.25" spans="1:26">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row>
    <row r="530" ht="14.25" spans="1:26">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row>
    <row r="531" ht="14.25" spans="1:26">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row>
    <row r="532" ht="14.25" spans="1:26">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row>
    <row r="533" ht="14.25" spans="1:26">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row>
    <row r="534" ht="14.25" spans="1:26">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row>
    <row r="535" ht="14.25" spans="1:26">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row>
    <row r="536" ht="14.25" spans="1:26">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row>
    <row r="537" ht="14.25" spans="1:26">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row>
    <row r="538" ht="14.25" spans="1:26">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row>
    <row r="539" ht="14.25" spans="1:26">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row>
    <row r="540" ht="14.25" spans="1:26">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row>
    <row r="541" ht="14.25" spans="1:26">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row>
    <row r="542" ht="14.25" spans="1:26">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row>
    <row r="543" ht="14.25" spans="1:26">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row>
    <row r="544" ht="14.25" spans="1:26">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row>
    <row r="545" ht="14.25" spans="1:26">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row>
    <row r="546" ht="14.25" spans="1:26">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row>
    <row r="547" ht="14.25" spans="1:26">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row>
    <row r="548" ht="14.25" spans="1:26">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row>
    <row r="549" ht="14.25" spans="1:26">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row>
    <row r="550" ht="14.25" spans="1:26">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row>
    <row r="551" ht="14.25" spans="1:26">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row>
    <row r="552" ht="14.25" spans="1:26">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row>
    <row r="553" ht="14.25" spans="1:26">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row>
    <row r="554" ht="14.25" spans="1:26">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row>
    <row r="555" ht="14.25" spans="1:26">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row>
    <row r="556" ht="14.25" spans="1:26">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row>
    <row r="557" ht="14.25" spans="1:26">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row>
    <row r="558" ht="14.25" spans="1:26">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row>
    <row r="559" ht="14.25" spans="1:26">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row>
    <row r="560" ht="14.25" spans="1:26">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row>
    <row r="561" ht="14.25" spans="1:26">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row>
    <row r="562" ht="14.25" spans="1:26">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row>
    <row r="563" ht="14.25" spans="1:26">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row>
    <row r="564" ht="14.25" spans="1:26">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row>
    <row r="565" ht="14.25" spans="1:26">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row>
    <row r="566" ht="14.25" spans="1:26">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row>
    <row r="567" ht="14.25" spans="1:26">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row>
    <row r="568" ht="14.25" spans="1:26">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row>
    <row r="569" ht="14.25" spans="1:26">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row>
    <row r="570" ht="14.25" spans="1:26">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row>
    <row r="571" ht="14.25" spans="1:26">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row>
    <row r="572" ht="14.25" spans="1:26">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row>
    <row r="573" ht="14.25" spans="1:26">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row>
    <row r="574" ht="14.25" spans="1:26">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row>
    <row r="575" ht="14.25" spans="1:26">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row>
    <row r="576" ht="14.25" spans="1:26">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row>
    <row r="577" ht="14.25" spans="1:26">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row>
    <row r="578" ht="14.25" spans="1:26">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row>
    <row r="579" ht="14.25" spans="1:26">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row>
    <row r="580" ht="14.25" spans="1:26">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row>
    <row r="581" ht="14.25" spans="1:26">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row>
    <row r="582" ht="14.25" spans="1:26">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row>
    <row r="583" ht="14.25" spans="1:26">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row>
    <row r="584" ht="14.25" spans="1:26">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row>
    <row r="585" ht="14.25" spans="1:26">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row>
    <row r="586" ht="14.25" spans="1:26">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row>
    <row r="587" ht="14.25" spans="1:26">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row>
    <row r="588" ht="14.25" spans="1:26">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row>
    <row r="589" ht="14.25" spans="1:26">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row>
    <row r="590" ht="14.25" spans="1:26">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row>
    <row r="591" ht="14.25" spans="1:26">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row>
    <row r="592" ht="14.25" spans="1:26">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row>
    <row r="593" ht="14.25" spans="1:26">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row>
    <row r="594" ht="14.25" spans="1:26">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row>
    <row r="595" ht="14.25" spans="1:26">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row>
    <row r="596" ht="14.25" spans="1:26">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row>
    <row r="597" ht="14.25" spans="1:26">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row>
    <row r="598" ht="14.25" spans="1:26">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row>
    <row r="599" ht="14.25" spans="1:26">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row>
    <row r="600" ht="14.25" spans="1:26">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row>
    <row r="601" ht="14.25" spans="1:26">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row>
    <row r="602" ht="14.25" spans="1:26">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row>
    <row r="603" ht="14.25" spans="1:26">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row>
    <row r="604" ht="14.25" spans="1:26">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row>
    <row r="605" ht="14.25" spans="1:26">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row>
    <row r="606" ht="14.25" spans="1:26">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row>
    <row r="607" ht="14.25" spans="1:26">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row>
    <row r="608" ht="14.25" spans="1:26">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row>
    <row r="609" ht="14.25" spans="1:26">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row>
    <row r="610" ht="14.25" spans="1:26">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row>
    <row r="611" ht="14.25" spans="1:26">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row>
    <row r="612" ht="14.25" spans="1:26">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row>
    <row r="613" ht="14.25" spans="1:26">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row>
    <row r="614" ht="14.25" spans="1:26">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row>
    <row r="615" ht="14.25" spans="1:26">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row>
    <row r="616" ht="14.25" spans="1:26">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row>
    <row r="617" ht="14.25" spans="1:26">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row>
    <row r="618" ht="14.25" spans="1:26">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row>
    <row r="619" ht="14.25" spans="1:26">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row>
    <row r="620" ht="14.25" spans="1:26">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row>
    <row r="621" ht="14.25" spans="1:26">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row>
    <row r="622" ht="14.25" spans="1:26">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row>
    <row r="623" ht="14.25" spans="1:26">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row>
    <row r="624" ht="14.25" spans="1:26">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row>
    <row r="625" ht="14.25" spans="1:26">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row>
    <row r="626" ht="14.25" spans="1:26">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row>
    <row r="627" ht="14.25" spans="1:26">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row>
    <row r="628" ht="14.25" spans="1:26">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row>
    <row r="629" ht="14.25" spans="1:26">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row>
    <row r="630" ht="14.25" spans="1:26">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row>
    <row r="631" ht="14.25" spans="1:26">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row>
    <row r="632" ht="14.25" spans="1:26">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row>
    <row r="633" ht="14.25" spans="1:26">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row>
    <row r="634" ht="14.25" spans="1:26">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row>
    <row r="635" ht="14.25" spans="1:26">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row>
    <row r="636" ht="14.25" spans="1:26">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row>
    <row r="637" ht="14.25" spans="1:26">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row>
    <row r="638" ht="14.25" spans="1:26">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row>
    <row r="639" ht="14.25" spans="1:26">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row>
    <row r="640" ht="14.25" spans="1:26">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row>
    <row r="641" ht="14.25" spans="1:26">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row>
    <row r="642" ht="14.25" spans="1:26">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row>
    <row r="643" ht="14.25" spans="1:26">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row>
    <row r="644" ht="14.25" spans="1:26">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row>
    <row r="645" ht="14.25" spans="1:26">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row>
    <row r="646" ht="14.25" spans="1:26">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row>
    <row r="647" ht="14.25" spans="1:26">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row>
    <row r="648" ht="14.25" spans="1:26">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row>
    <row r="649" ht="14.25" spans="1:26">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row>
    <row r="650" ht="14.25" spans="1:26">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row>
    <row r="651" ht="14.25" spans="1:26">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row>
    <row r="652" ht="14.25" spans="1:26">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row>
    <row r="653" ht="14.25" spans="1:26">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row>
    <row r="654" ht="14.25" spans="1:26">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row>
    <row r="655" ht="14.25" spans="1:26">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row>
    <row r="656" ht="14.25" spans="1:26">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row>
    <row r="657" ht="14.25" spans="1:26">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row>
    <row r="658" ht="14.25" spans="1:26">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row>
    <row r="659" ht="14.25" spans="1:26">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row>
    <row r="660" ht="14.25" spans="1:26">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row>
    <row r="661" ht="14.25" spans="1:26">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row>
    <row r="662" ht="14.25" spans="1:26">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row>
    <row r="663" ht="14.25" spans="1:26">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row>
    <row r="664" ht="14.25" spans="1:26">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row>
    <row r="665" ht="14.25" spans="1:26">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row>
    <row r="666" ht="14.25" spans="1:26">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row>
    <row r="667" ht="14.25" spans="1:26">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row>
    <row r="668" ht="14.25" spans="1:26">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row>
    <row r="669" ht="14.25" spans="1:26">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row>
    <row r="670" ht="14.25" spans="1:26">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row>
    <row r="671" ht="14.25" spans="1:26">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row>
    <row r="672" ht="14.25" spans="1:26">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row>
    <row r="673" ht="14.25" spans="1:26">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row>
    <row r="674" ht="14.25" spans="1:26">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row>
    <row r="675" ht="14.25" spans="1:26">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row>
    <row r="676" ht="14.25" spans="1:26">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row>
    <row r="677" ht="14.25" spans="1:26">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row>
    <row r="678" ht="14.25" spans="1:26">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row>
    <row r="679" ht="14.25" spans="1:26">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row>
    <row r="680" ht="14.25" spans="1:26">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row>
    <row r="681" ht="14.25" spans="1:26">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row>
    <row r="682" ht="14.25" spans="1:26">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row>
    <row r="683" ht="14.25" spans="1:26">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row>
    <row r="684" ht="14.25" spans="1:26">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row>
    <row r="685" ht="14.25" spans="1:26">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row>
    <row r="686" ht="14.25" spans="1:26">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row>
    <row r="687" ht="14.25" spans="1:26">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row>
    <row r="688" ht="14.25" spans="1:26">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row>
    <row r="689" ht="14.25" spans="1:26">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row>
    <row r="690" ht="14.25" spans="1:26">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row>
    <row r="691" ht="14.25" spans="1:26">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row>
    <row r="692" ht="14.25" spans="1:26">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row>
    <row r="693" ht="14.25" spans="1:26">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row>
    <row r="694" ht="14.25" spans="1:26">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row>
    <row r="695" ht="14.25" spans="1:26">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row>
    <row r="696" ht="14.25" spans="1:26">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row>
    <row r="697" ht="14.25" spans="1:26">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row>
    <row r="698" ht="14.25" spans="1:26">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row>
    <row r="699" ht="14.25" spans="1:26">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row>
    <row r="700" ht="14.25" spans="1:26">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row>
    <row r="701" ht="14.25" spans="1:26">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row>
    <row r="702" ht="14.25" spans="1:26">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row>
    <row r="703" ht="14.25" spans="1:26">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row>
    <row r="704" ht="14.25" spans="1:26">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row>
    <row r="705" ht="14.25" spans="1:26">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row>
    <row r="706" ht="14.25" spans="1:26">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row>
    <row r="707" ht="14.25" spans="1:26">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row>
    <row r="708" ht="14.25" spans="1:26">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row>
    <row r="709" ht="14.25" spans="1:26">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row>
    <row r="710" ht="14.25" spans="1:26">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row>
    <row r="711" ht="14.25" spans="1:26">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row>
    <row r="712" ht="14.25" spans="1:26">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row>
    <row r="713" ht="14.25" spans="1:26">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row>
    <row r="714" ht="14.25" spans="1:26">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row>
    <row r="715" ht="14.25" spans="1:26">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row>
    <row r="716" ht="14.25" spans="1:26">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row>
    <row r="717" ht="14.25" spans="1:26">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row>
    <row r="718" ht="14.25" spans="1:26">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row>
    <row r="719" ht="14.25" spans="1:26">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row>
    <row r="720" ht="14.25" spans="1:26">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row>
    <row r="721" ht="14.25" spans="1:26">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row>
    <row r="722" ht="14.25" spans="1:26">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row>
    <row r="723" ht="14.25" spans="1:26">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row>
    <row r="724" ht="14.25" spans="1:26">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row>
    <row r="725" ht="14.25" spans="1:26">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row>
    <row r="726" ht="14.25" spans="1:26">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row>
    <row r="727" ht="14.25" spans="1:26">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row>
    <row r="728" ht="14.25" spans="1:26">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row>
    <row r="729" ht="14.25" spans="1:26">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row>
    <row r="730" ht="14.25" spans="1:26">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row>
    <row r="731" ht="14.25" spans="1:26">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row>
    <row r="732" ht="14.25" spans="1:26">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row>
    <row r="733" ht="14.25" spans="1:26">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row>
    <row r="734" ht="14.25" spans="1:26">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row>
    <row r="735" ht="14.25" spans="1:26">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row>
    <row r="736" ht="14.25" spans="1:26">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row>
    <row r="737" ht="14.25" spans="1:26">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row>
    <row r="738" ht="14.25" spans="1:26">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row>
    <row r="739" ht="14.25" spans="1:26">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row>
    <row r="740" ht="14.25" spans="1:26">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row>
    <row r="741" ht="14.25" spans="1:26">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row>
    <row r="742" ht="14.25" spans="1:26">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row>
    <row r="743" ht="14.25" spans="1:26">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row>
    <row r="744" ht="14.25" spans="1:26">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row>
    <row r="745" ht="14.25" spans="1:26">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row>
    <row r="746" ht="14.25" spans="1:26">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row>
    <row r="747" ht="14.25" spans="1:26">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row>
    <row r="748" ht="14.25" spans="1:26">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row>
    <row r="749" ht="14.25" spans="1:26">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row>
    <row r="750" ht="14.25" spans="1:26">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row>
    <row r="751" ht="14.25" spans="1:26">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row>
    <row r="752" ht="14.25" spans="1:26">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row>
    <row r="753" ht="14.25" spans="1:26">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row>
    <row r="754" ht="14.25" spans="1:26">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row>
    <row r="755" ht="14.25" spans="1:26">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row>
    <row r="756" ht="14.25" spans="1:26">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row>
    <row r="757" ht="14.25" spans="1:26">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row>
    <row r="758" ht="14.25" spans="1:26">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row>
    <row r="759" ht="14.25" spans="1:26">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row>
    <row r="760" ht="14.25" spans="1:26">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row>
    <row r="761" ht="14.25" spans="1:26">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row>
    <row r="762" ht="14.25" spans="1:26">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row>
    <row r="763" ht="14.25" spans="1:26">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row>
    <row r="764" ht="14.25" spans="1:26">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row>
    <row r="765" ht="14.25" spans="1:26">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row>
    <row r="766" ht="14.25" spans="1:26">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row>
    <row r="767" ht="14.25" spans="1:26">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row>
    <row r="768" ht="14.25" spans="1:26">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row>
    <row r="769" ht="14.25" spans="1:26">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row>
    <row r="770" ht="14.25" spans="1:26">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row>
    <row r="771" ht="14.25" spans="1:26">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row>
    <row r="772" ht="14.25" spans="1:26">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row>
    <row r="773" ht="14.25" spans="1:26">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row>
    <row r="774" ht="14.25" spans="1:26">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row>
    <row r="775" ht="14.25" spans="1:26">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row>
    <row r="776" ht="14.25" spans="1:26">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row>
    <row r="777" ht="14.25" spans="1:26">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row>
    <row r="778" ht="14.25" spans="1:26">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row>
    <row r="779" ht="14.25" spans="1:26">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row>
    <row r="780" ht="14.25" spans="1:26">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row>
    <row r="781" ht="14.25" spans="1:26">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row>
    <row r="782" ht="14.25" spans="1:26">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row>
    <row r="783" ht="14.25" spans="1:26">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row>
    <row r="784" ht="14.25" spans="1:26">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row>
    <row r="785" ht="14.25" spans="1:26">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row>
    <row r="786" ht="14.25" spans="1:26">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row>
    <row r="787" ht="14.25" spans="1:26">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row>
    <row r="788" ht="14.25" spans="1:26">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row>
    <row r="789" ht="14.25" spans="1:26">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row>
    <row r="790" ht="14.25" spans="1:26">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row>
    <row r="791" ht="14.25" spans="1:26">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row>
    <row r="792" ht="14.25" spans="1:26">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row>
    <row r="793" ht="14.25" spans="1:26">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row>
    <row r="794" ht="14.25" spans="1:26">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row>
    <row r="795" ht="14.25" spans="1:26">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row>
    <row r="796" ht="14.25" spans="1:26">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row>
    <row r="797" ht="14.25" spans="1:26">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row>
    <row r="798" ht="14.25" spans="1:26">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row>
    <row r="799" ht="14.25" spans="1:26">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row>
    <row r="800" ht="14.25" spans="1:26">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row>
    <row r="801" ht="14.25" spans="1:26">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row>
    <row r="802" ht="14.25" spans="1:26">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row>
    <row r="803" ht="14.25" spans="1:26">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row>
    <row r="804" ht="14.25" spans="1:26">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row>
    <row r="805" ht="14.25" spans="1:26">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row>
    <row r="806" ht="14.25" spans="1:26">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row>
    <row r="807" ht="14.25" spans="1:26">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row>
    <row r="808" ht="14.25" spans="1:26">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row>
    <row r="809" ht="14.25" spans="1:26">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row>
    <row r="810" ht="14.25" spans="1:26">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row>
    <row r="811" ht="14.25" spans="1:26">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row>
    <row r="812" ht="14.25" spans="1:26">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row>
    <row r="813" ht="14.25" spans="1:26">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row>
    <row r="814" ht="14.25" spans="1:26">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row>
    <row r="815" ht="14.25" spans="1:26">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row>
    <row r="816" ht="14.25" spans="1:26">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row>
    <row r="817" ht="14.25" spans="1:26">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row>
    <row r="818" ht="14.25" spans="1:26">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row>
    <row r="819" ht="14.25" spans="1:26">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row>
    <row r="820" ht="14.25" spans="1:26">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row>
    <row r="821" ht="14.25" spans="1:26">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row>
    <row r="822" ht="14.25" spans="1:26">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row>
    <row r="823" ht="14.25" spans="1:26">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row>
    <row r="824" ht="14.25" spans="1:26">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row>
    <row r="825" ht="14.25" spans="1:26">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row>
    <row r="826" ht="14.25" spans="1:26">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row>
    <row r="827" ht="14.25" spans="1:26">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row>
    <row r="828" ht="14.25" spans="1:26">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row>
    <row r="829" ht="14.25" spans="1:26">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row>
    <row r="830" ht="14.25" spans="1:26">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row>
    <row r="831" ht="14.25" spans="1:26">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row>
    <row r="832" ht="14.25" spans="1:26">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row>
    <row r="833" ht="14.25" spans="1:26">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row>
    <row r="834" ht="14.25" spans="1:26">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row>
    <row r="835" ht="14.25" spans="1:26">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row>
    <row r="836" ht="14.25" spans="1:26">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row>
    <row r="837" ht="14.25" spans="1:26">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row>
    <row r="838" ht="14.25" spans="1:26">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row>
    <row r="839" ht="14.25" spans="1:26">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row>
    <row r="840" ht="14.25" spans="1:26">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row>
    <row r="841" ht="14.25" spans="1:26">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row>
    <row r="842" ht="14.25" spans="1:26">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row>
    <row r="843" ht="14.25" spans="1:26">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row>
    <row r="844" ht="14.25" spans="1:26">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row>
    <row r="845" ht="14.25" spans="1:26">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row>
    <row r="846" ht="14.25" spans="1:26">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row>
    <row r="847" ht="14.25" spans="1:26">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row>
    <row r="848" ht="14.25" spans="1:26">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row>
    <row r="849" ht="14.25" spans="1:26">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row>
    <row r="850" ht="14.25" spans="1:26">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row>
    <row r="851" ht="14.25" spans="1:26">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row>
    <row r="852" ht="14.25" spans="1:26">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row>
    <row r="853" ht="14.25" spans="1:26">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row>
    <row r="854" ht="14.25" spans="1:26">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row>
    <row r="855" ht="14.25" spans="1:26">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row>
    <row r="856" ht="14.25" spans="1:26">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row>
    <row r="857" ht="14.25" spans="1:26">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row>
    <row r="858" ht="14.25" spans="1:26">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row>
    <row r="859" ht="14.25" spans="1:26">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row>
    <row r="860" ht="14.25" spans="1:26">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row>
    <row r="861" ht="14.25" spans="1:26">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row>
    <row r="862" ht="14.25" spans="1:26">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row>
    <row r="863" ht="14.25" spans="1:26">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row>
    <row r="864" ht="14.25" spans="1:26">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row>
    <row r="865" ht="14.25" spans="1:26">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row>
    <row r="866" ht="14.25" spans="1:26">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row>
    <row r="867" ht="14.25" spans="1:26">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row>
    <row r="868" ht="14.25" spans="1:26">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row>
    <row r="869" ht="14.25" spans="1:26">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row>
    <row r="870" ht="14.25" spans="1:26">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row>
    <row r="871" ht="14.25" spans="1:26">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row>
    <row r="872" ht="14.25" spans="1:26">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row>
    <row r="873" ht="14.25" spans="1:26">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row>
    <row r="874" ht="14.25" spans="1:26">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row>
    <row r="875" ht="14.25" spans="1:26">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row>
    <row r="876" ht="14.25" spans="1:26">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row>
    <row r="877" ht="14.25" spans="1:26">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row>
    <row r="878" ht="14.25" spans="1:26">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row>
    <row r="879" ht="14.25" spans="1:26">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row>
    <row r="880" ht="14.25" spans="1:26">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row>
    <row r="881" ht="14.25" spans="1:26">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row>
    <row r="882" ht="14.25" spans="1:26">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row>
    <row r="883" ht="14.25" spans="1:26">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row>
    <row r="884" ht="14.25" spans="1:26">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row>
    <row r="885" ht="14.25" spans="1:26">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row>
    <row r="886" ht="14.25" spans="1:26">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row>
    <row r="887" ht="14.25" spans="1:26">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row>
    <row r="888" ht="14.25" spans="1:26">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row>
    <row r="889" ht="14.25" spans="1:26">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row>
    <row r="890" ht="14.25" spans="1:26">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row>
    <row r="891" ht="14.25" spans="1:26">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row>
    <row r="892" ht="14.25" spans="1:26">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row>
    <row r="893" ht="14.25" spans="1:26">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row>
    <row r="894" ht="14.25" spans="1:26">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row>
    <row r="895" ht="14.25" spans="1:26">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row>
    <row r="896" ht="14.25" spans="1:26">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row>
    <row r="897" ht="14.25" spans="1:26">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row>
    <row r="898" ht="14.25" spans="1:26">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row>
    <row r="899" ht="14.25" spans="1:26">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row>
    <row r="900" ht="14.25" spans="1:26">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row>
    <row r="901" ht="14.25" spans="1:26">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row>
    <row r="902" ht="14.25" spans="1:26">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row>
    <row r="903" ht="14.25" spans="1:26">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row>
    <row r="904" ht="14.25" spans="1:26">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row>
    <row r="905" ht="14.25" spans="1:26">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row>
    <row r="906" ht="14.25" spans="1:26">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row>
    <row r="907" ht="14.25" spans="1:26">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row>
    <row r="908" ht="14.25" spans="1:26">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row>
    <row r="909" ht="14.25" spans="1:26">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row>
    <row r="910" ht="14.25" spans="1:26">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row>
    <row r="911" ht="14.25" spans="1:26">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row>
    <row r="912" ht="14.25" spans="1:26">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row>
    <row r="913" ht="14.25" spans="1:26">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row>
    <row r="914" ht="14.25" spans="1:26">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row>
    <row r="915" ht="14.25" spans="1:26">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row>
    <row r="916" ht="14.25" spans="1:26">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row>
    <row r="917" ht="14.25" spans="1:26">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row>
    <row r="918" ht="14.25" spans="1:26">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row>
    <row r="919" ht="14.25" spans="1:26">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row>
    <row r="920" ht="14.25" spans="1:26">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row>
    <row r="921" ht="14.25" spans="1:26">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row>
    <row r="922" ht="14.25" spans="1:26">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row>
    <row r="923" ht="14.25" spans="1:26">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row>
    <row r="924" ht="14.25" spans="1:26">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row>
    <row r="925" ht="14.25" spans="1:26">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row>
    <row r="926" ht="14.25" spans="1:26">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row>
    <row r="927" ht="14.25" spans="1:26">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row>
    <row r="928" ht="14.25" spans="1:26">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row>
    <row r="929" ht="14.25" spans="1:26">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row>
    <row r="930" ht="14.25" spans="1:26">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row>
    <row r="931" ht="14.25" spans="1:26">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row>
    <row r="932" ht="14.25" spans="1:26">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row>
    <row r="933" ht="14.25" spans="1:26">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row>
    <row r="934" ht="14.25" spans="1:26">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row>
    <row r="935" ht="14.25" spans="1:26">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row>
    <row r="936" ht="14.25" spans="1:26">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row>
    <row r="937" ht="14.25" spans="1:26">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row>
    <row r="938" ht="14.25" spans="1:26">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row>
    <row r="939" ht="14.25" spans="1:26">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row>
    <row r="940" ht="14.25" spans="1:26">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row>
    <row r="941" ht="14.25" spans="1:26">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row>
    <row r="942" ht="14.25" spans="1:26">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row>
    <row r="943" ht="14.25" spans="1:26">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row>
    <row r="944" ht="14.25" spans="1:26">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row>
    <row r="945" ht="14.25" spans="1:26">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row>
    <row r="946" ht="14.25" spans="1:26">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row>
    <row r="947" ht="14.25" spans="1:26">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row>
    <row r="948" ht="14.25" spans="1:26">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row>
    <row r="949" ht="14.25" spans="1:26">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row>
    <row r="950" ht="14.25" spans="1:26">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row>
    <row r="951" ht="14.25" spans="1:26">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row>
    <row r="952" ht="14.25" spans="1:26">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row>
    <row r="953" ht="14.25" spans="1:26">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row>
    <row r="954" ht="14.25" spans="1:26">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row>
    <row r="955" ht="14.25" spans="1:26">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row>
    <row r="956" ht="14.25" spans="1:26">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row>
    <row r="957" ht="14.25" spans="1:26">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row>
    <row r="958" ht="14.25" spans="1:26">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row>
    <row r="959" ht="14.25" spans="1:26">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row>
    <row r="960" ht="14.25" spans="1:26">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row>
    <row r="961" ht="14.25" spans="1:26">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row>
    <row r="962" ht="14.25" spans="1:26">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row>
    <row r="963" ht="14.25" spans="1:26">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row>
    <row r="964" ht="14.25" spans="1:26">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row>
    <row r="965" ht="14.25" spans="1:26">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row>
    <row r="966" ht="14.25" spans="1:26">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row>
    <row r="967" ht="14.25" spans="1:26">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row>
    <row r="968" ht="14.25" spans="1:26">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row>
    <row r="969" ht="14.25" spans="1:26">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row>
    <row r="970" ht="14.25" spans="1:26">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row>
    <row r="971" ht="14.25" spans="1:26">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row>
    <row r="972" ht="14.25" spans="1:26">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row>
    <row r="973" ht="14.25" spans="1:26">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row>
    <row r="974" ht="14.25" spans="1:26">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row>
    <row r="975" ht="14.25" spans="1:26">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row>
    <row r="976" ht="14.25" spans="1:26">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row>
    <row r="977" ht="14.25" spans="1:26">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row>
    <row r="978" ht="14.25" spans="1:26">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row>
    <row r="979" ht="14.25" spans="1:26">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row>
    <row r="980" ht="14.25" spans="1:26">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row>
    <row r="981" ht="14.25" spans="1:26">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row>
    <row r="982" ht="14.25" spans="1:26">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row>
    <row r="983" ht="14.25" spans="1:26">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row>
    <row r="984" ht="14.25" spans="1:26">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row>
    <row r="985" ht="14.25" spans="1:26">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row>
    <row r="986" ht="14.25" spans="1:26">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row>
    <row r="987" ht="14.25" spans="1:26">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row>
    <row r="988" ht="14.25" spans="1:26">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row>
    <row r="989" ht="14.25" spans="1:26">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row>
    <row r="990" ht="14.25" spans="1:26">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row>
    <row r="991" ht="14.25" spans="1:26">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row>
    <row r="992" ht="14.25" spans="1:26">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row>
    <row r="993" ht="14.25" spans="1:26">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row>
    <row r="994" ht="14.25" spans="1:26">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row>
    <row r="995" ht="14.25" spans="1:26">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row>
    <row r="996" ht="14.25" spans="1:26">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row>
    <row r="997" ht="14.25" spans="1:26">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row>
    <row r="998" ht="14.25" spans="1:26">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row>
    <row r="999" ht="14.25" spans="1:26">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row>
    <row r="1000" ht="14.25" spans="1:26">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c r="Z1000" s="294"/>
    </row>
    <row r="1001" ht="14.25" spans="1:26">
      <c r="A1001" s="294"/>
      <c r="B1001" s="294"/>
      <c r="C1001" s="294"/>
      <c r="D1001" s="294"/>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c r="Y1001" s="294"/>
      <c r="Z1001" s="294"/>
    </row>
    <row r="1002" ht="14.25" spans="1:26">
      <c r="A1002" s="294"/>
      <c r="B1002" s="294"/>
      <c r="C1002" s="294"/>
      <c r="D1002" s="294"/>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c r="Y1002" s="294"/>
      <c r="Z1002" s="294"/>
    </row>
    <row r="1003" ht="14.25" spans="1:26">
      <c r="A1003" s="294"/>
      <c r="B1003" s="294"/>
      <c r="C1003" s="294"/>
      <c r="D1003" s="294"/>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c r="Y1003" s="294"/>
      <c r="Z1003" s="294"/>
    </row>
  </sheetData>
  <mergeCells count="58">
    <mergeCell ref="D4:I4"/>
    <mergeCell ref="D5:I5"/>
    <mergeCell ref="D26:I26"/>
    <mergeCell ref="D33:I33"/>
    <mergeCell ref="D34:I34"/>
    <mergeCell ref="D35:I35"/>
    <mergeCell ref="D36:I36"/>
    <mergeCell ref="D37:I37"/>
    <mergeCell ref="D38:I38"/>
    <mergeCell ref="D39:I39"/>
    <mergeCell ref="D40:I40"/>
    <mergeCell ref="D41:I41"/>
    <mergeCell ref="D42:I42"/>
    <mergeCell ref="D43:I43"/>
    <mergeCell ref="D44:I44"/>
    <mergeCell ref="D45:I45"/>
    <mergeCell ref="D46:I46"/>
    <mergeCell ref="D47:I47"/>
    <mergeCell ref="D48:I48"/>
    <mergeCell ref="D49:I49"/>
    <mergeCell ref="D50:I50"/>
    <mergeCell ref="D51:I51"/>
    <mergeCell ref="D52:I52"/>
    <mergeCell ref="D53:I53"/>
    <mergeCell ref="D54:I54"/>
    <mergeCell ref="D55:I55"/>
    <mergeCell ref="D56:I56"/>
    <mergeCell ref="D57:I57"/>
    <mergeCell ref="D58:I58"/>
    <mergeCell ref="D59:I59"/>
    <mergeCell ref="D60:I60"/>
    <mergeCell ref="D61:I61"/>
    <mergeCell ref="D62:I62"/>
    <mergeCell ref="D63:I63"/>
    <mergeCell ref="D64:I64"/>
    <mergeCell ref="D65:I65"/>
    <mergeCell ref="D66:I66"/>
    <mergeCell ref="D67:I67"/>
    <mergeCell ref="D68:I68"/>
    <mergeCell ref="D69:I69"/>
    <mergeCell ref="D70:I70"/>
    <mergeCell ref="D71:I71"/>
    <mergeCell ref="D72:I72"/>
    <mergeCell ref="D84:L84"/>
    <mergeCell ref="D85:L85"/>
    <mergeCell ref="D86:L86"/>
    <mergeCell ref="D87:L87"/>
    <mergeCell ref="D88:L88"/>
    <mergeCell ref="D89:L89"/>
    <mergeCell ref="D90:L90"/>
    <mergeCell ref="D91:L91"/>
    <mergeCell ref="D92:L92"/>
    <mergeCell ref="D93:L93"/>
    <mergeCell ref="D94:L94"/>
    <mergeCell ref="D95:L95"/>
    <mergeCell ref="D96:L96"/>
    <mergeCell ref="D97:L97"/>
    <mergeCell ref="D98:L98"/>
  </mergeCells>
  <hyperlinks>
    <hyperlink ref="A1" location="Home!A1" display="Home"/>
  </hyperlink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75" customHeight="1"/>
  <cols>
    <col min="5" max="5" width="45.247619047619" customWidth="1"/>
    <col min="6" max="6" width="21.3809523809524" customWidth="1"/>
    <col min="7" max="7" width="16.8761904761905" customWidth="1"/>
    <col min="8" max="8" width="22.8761904761905" customWidth="1"/>
  </cols>
  <sheetData>
    <row r="1" ht="14.25" spans="1:26">
      <c r="A1" s="138" t="s">
        <v>282</v>
      </c>
      <c r="B1" s="25"/>
      <c r="C1" s="25"/>
      <c r="D1" s="25"/>
      <c r="E1" s="25"/>
      <c r="F1" s="25"/>
      <c r="G1" s="25"/>
      <c r="H1" s="25"/>
      <c r="I1" s="25"/>
      <c r="J1" s="25"/>
      <c r="K1" s="25"/>
      <c r="L1" s="25"/>
      <c r="M1" s="25"/>
      <c r="N1" s="25"/>
      <c r="O1" s="25"/>
      <c r="P1" s="25"/>
      <c r="Q1" s="25"/>
      <c r="R1" s="25"/>
      <c r="S1" s="25"/>
      <c r="T1" s="25"/>
      <c r="U1" s="25"/>
      <c r="V1" s="25"/>
      <c r="W1" s="25"/>
      <c r="X1" s="25"/>
      <c r="Y1" s="25"/>
      <c r="Z1" s="25"/>
    </row>
    <row r="2" ht="13.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24" customHeight="1" spans="1:26">
      <c r="A3" s="25"/>
      <c r="B3" s="25"/>
      <c r="C3" s="25"/>
      <c r="D3" s="25"/>
      <c r="E3" s="424" t="s">
        <v>2531</v>
      </c>
      <c r="F3" s="41"/>
      <c r="G3" s="41"/>
      <c r="H3" s="61"/>
      <c r="I3" s="25"/>
      <c r="J3" s="25"/>
      <c r="K3" s="25"/>
      <c r="L3" s="25"/>
      <c r="M3" s="25"/>
      <c r="N3" s="25"/>
      <c r="O3" s="25"/>
      <c r="P3" s="25"/>
      <c r="Q3" s="25"/>
      <c r="R3" s="25"/>
      <c r="S3" s="25"/>
      <c r="T3" s="25"/>
      <c r="U3" s="25"/>
      <c r="V3" s="25"/>
      <c r="W3" s="25"/>
      <c r="X3" s="25"/>
      <c r="Y3" s="25"/>
      <c r="Z3" s="25"/>
    </row>
    <row r="4" ht="17.25" spans="1:26">
      <c r="A4" s="25"/>
      <c r="B4" s="25"/>
      <c r="C4" s="25"/>
      <c r="D4" s="25"/>
      <c r="E4" s="425" t="s">
        <v>2532</v>
      </c>
      <c r="F4" s="41"/>
      <c r="G4" s="41"/>
      <c r="H4" s="61"/>
      <c r="I4" s="25"/>
      <c r="J4" s="25"/>
      <c r="K4" s="25"/>
      <c r="L4" s="25"/>
      <c r="M4" s="25"/>
      <c r="N4" s="25"/>
      <c r="O4" s="25"/>
      <c r="P4" s="25"/>
      <c r="Q4" s="25"/>
      <c r="R4" s="25"/>
      <c r="S4" s="25"/>
      <c r="T4" s="25"/>
      <c r="U4" s="25"/>
      <c r="V4" s="25"/>
      <c r="W4" s="25"/>
      <c r="X4" s="25"/>
      <c r="Y4" s="25"/>
      <c r="Z4" s="25"/>
    </row>
    <row r="5" ht="17.25" spans="1:26">
      <c r="A5" s="25"/>
      <c r="B5" s="25"/>
      <c r="C5" s="25"/>
      <c r="D5" s="25"/>
      <c r="E5" s="426" t="s">
        <v>2162</v>
      </c>
      <c r="F5" s="426" t="s">
        <v>2533</v>
      </c>
      <c r="G5" s="426" t="s">
        <v>2534</v>
      </c>
      <c r="H5" s="426" t="s">
        <v>2535</v>
      </c>
      <c r="I5" s="25"/>
      <c r="J5" s="25"/>
      <c r="K5" s="25"/>
      <c r="L5" s="25"/>
      <c r="M5" s="25"/>
      <c r="N5" s="25"/>
      <c r="O5" s="25"/>
      <c r="P5" s="25"/>
      <c r="Q5" s="25"/>
      <c r="R5" s="25"/>
      <c r="S5" s="25"/>
      <c r="T5" s="25"/>
      <c r="U5" s="25"/>
      <c r="V5" s="25"/>
      <c r="W5" s="25"/>
      <c r="X5" s="25"/>
      <c r="Y5" s="25"/>
      <c r="Z5" s="25"/>
    </row>
    <row r="6" ht="17.25" spans="1:26">
      <c r="A6" s="25"/>
      <c r="B6" s="25"/>
      <c r="C6" s="25"/>
      <c r="D6" s="25"/>
      <c r="E6" s="427" t="s">
        <v>1105</v>
      </c>
      <c r="F6" s="427">
        <v>193235.5</v>
      </c>
      <c r="G6" s="427">
        <v>197526.6</v>
      </c>
      <c r="H6" s="427">
        <v>197978.2</v>
      </c>
      <c r="I6" s="25"/>
      <c r="J6" s="25"/>
      <c r="K6" s="25"/>
      <c r="L6" s="25"/>
      <c r="M6" s="25"/>
      <c r="N6" s="25"/>
      <c r="O6" s="25"/>
      <c r="P6" s="25"/>
      <c r="Q6" s="25"/>
      <c r="R6" s="25"/>
      <c r="S6" s="25"/>
      <c r="T6" s="25"/>
      <c r="U6" s="25"/>
      <c r="V6" s="25"/>
      <c r="W6" s="25"/>
      <c r="X6" s="25"/>
      <c r="Y6" s="25"/>
      <c r="Z6" s="25"/>
    </row>
    <row r="7" ht="17.25" spans="1:26">
      <c r="A7" s="25"/>
      <c r="B7" s="25"/>
      <c r="C7" s="25"/>
      <c r="D7" s="25"/>
      <c r="E7" s="370" t="s">
        <v>2536</v>
      </c>
      <c r="F7" s="370">
        <v>184600</v>
      </c>
      <c r="G7" s="370">
        <v>175362.7</v>
      </c>
      <c r="H7" s="370">
        <v>185743.1</v>
      </c>
      <c r="I7" s="25"/>
      <c r="J7" s="25"/>
      <c r="K7" s="25"/>
      <c r="L7" s="25"/>
      <c r="M7" s="25"/>
      <c r="N7" s="25"/>
      <c r="O7" s="25"/>
      <c r="P7" s="25"/>
      <c r="Q7" s="25"/>
      <c r="R7" s="25"/>
      <c r="S7" s="25"/>
      <c r="T7" s="25"/>
      <c r="U7" s="25"/>
      <c r="V7" s="25"/>
      <c r="W7" s="25"/>
      <c r="X7" s="25"/>
      <c r="Y7" s="25"/>
      <c r="Z7" s="25"/>
    </row>
    <row r="8" ht="17.25" spans="1:26">
      <c r="A8" s="25"/>
      <c r="B8" s="25"/>
      <c r="C8" s="25"/>
      <c r="D8" s="25"/>
      <c r="E8" s="428" t="s">
        <v>2537</v>
      </c>
      <c r="F8" s="428">
        <v>169972</v>
      </c>
      <c r="G8" s="428">
        <v>161873</v>
      </c>
      <c r="H8" s="428">
        <v>172221.9</v>
      </c>
      <c r="I8" s="25"/>
      <c r="J8" s="25"/>
      <c r="K8" s="25"/>
      <c r="L8" s="25"/>
      <c r="M8" s="25"/>
      <c r="N8" s="25"/>
      <c r="O8" s="25"/>
      <c r="P8" s="25"/>
      <c r="Q8" s="25"/>
      <c r="R8" s="25"/>
      <c r="S8" s="25"/>
      <c r="T8" s="25"/>
      <c r="U8" s="25"/>
      <c r="V8" s="25"/>
      <c r="W8" s="25"/>
      <c r="X8" s="25"/>
      <c r="Y8" s="25"/>
      <c r="Z8" s="25"/>
    </row>
    <row r="9" ht="17.25" spans="1:26">
      <c r="A9" s="25"/>
      <c r="B9" s="25"/>
      <c r="C9" s="25"/>
      <c r="D9" s="25"/>
      <c r="E9" s="370" t="s">
        <v>2538</v>
      </c>
      <c r="F9" s="370">
        <v>2967.5</v>
      </c>
      <c r="G9" s="370">
        <v>2834.9</v>
      </c>
      <c r="H9" s="370">
        <v>2827.5</v>
      </c>
      <c r="I9" s="25"/>
      <c r="J9" s="25"/>
      <c r="K9" s="25"/>
      <c r="L9" s="25"/>
      <c r="M9" s="25"/>
      <c r="N9" s="25"/>
      <c r="O9" s="25"/>
      <c r="P9" s="25"/>
      <c r="Q9" s="25"/>
      <c r="R9" s="25"/>
      <c r="S9" s="25"/>
      <c r="T9" s="25"/>
      <c r="U9" s="25"/>
      <c r="V9" s="25"/>
      <c r="W9" s="25"/>
      <c r="X9" s="25"/>
      <c r="Y9" s="25"/>
      <c r="Z9" s="25"/>
    </row>
    <row r="10" ht="17.25" spans="1:26">
      <c r="A10" s="25"/>
      <c r="B10" s="25"/>
      <c r="C10" s="25"/>
      <c r="D10" s="25"/>
      <c r="E10" s="428" t="s">
        <v>2539</v>
      </c>
      <c r="F10" s="428">
        <v>11929.3</v>
      </c>
      <c r="G10" s="428">
        <v>10654.8</v>
      </c>
      <c r="H10" s="428">
        <v>12493.7</v>
      </c>
      <c r="I10" s="25"/>
      <c r="J10" s="25"/>
      <c r="K10" s="25"/>
      <c r="L10" s="25"/>
      <c r="M10" s="25"/>
      <c r="N10" s="25"/>
      <c r="O10" s="25"/>
      <c r="P10" s="25"/>
      <c r="Q10" s="25"/>
      <c r="R10" s="25"/>
      <c r="S10" s="25"/>
      <c r="T10" s="25"/>
      <c r="U10" s="25"/>
      <c r="V10" s="25"/>
      <c r="W10" s="25"/>
      <c r="X10" s="25"/>
      <c r="Y10" s="25"/>
      <c r="Z10" s="25"/>
    </row>
    <row r="11" ht="17.25" spans="1:26">
      <c r="A11" s="25"/>
      <c r="B11" s="25"/>
      <c r="C11" s="25"/>
      <c r="D11" s="25"/>
      <c r="E11" s="370" t="s">
        <v>382</v>
      </c>
      <c r="F11" s="370">
        <v>8634.7</v>
      </c>
      <c r="G11" s="370">
        <v>22163.9</v>
      </c>
      <c r="H11" s="370">
        <v>10455.4</v>
      </c>
      <c r="I11" s="25"/>
      <c r="J11" s="25"/>
      <c r="K11" s="25"/>
      <c r="L11" s="25"/>
      <c r="M11" s="25"/>
      <c r="N11" s="25"/>
      <c r="O11" s="25"/>
      <c r="P11" s="25"/>
      <c r="Q11" s="25"/>
      <c r="R11" s="25"/>
      <c r="S11" s="25"/>
      <c r="T11" s="25"/>
      <c r="U11" s="25"/>
      <c r="V11" s="25"/>
      <c r="W11" s="25"/>
      <c r="X11" s="25"/>
      <c r="Y11" s="25"/>
      <c r="Z11" s="25"/>
    </row>
    <row r="12" ht="17.25" spans="1:26">
      <c r="A12" s="25"/>
      <c r="B12" s="25"/>
      <c r="C12" s="25"/>
      <c r="D12" s="25"/>
      <c r="E12" s="428" t="s">
        <v>2540</v>
      </c>
      <c r="F12" s="428">
        <v>4.5</v>
      </c>
      <c r="G12" s="428">
        <v>11.2</v>
      </c>
      <c r="H12" s="428">
        <v>5.3</v>
      </c>
      <c r="I12" s="25"/>
      <c r="J12" s="25"/>
      <c r="K12" s="25"/>
      <c r="L12" s="25"/>
      <c r="M12" s="25"/>
      <c r="N12" s="25"/>
      <c r="O12" s="25"/>
      <c r="P12" s="25"/>
      <c r="Q12" s="25"/>
      <c r="R12" s="25"/>
      <c r="S12" s="25"/>
      <c r="T12" s="25"/>
      <c r="U12" s="25"/>
      <c r="V12" s="25"/>
      <c r="W12" s="25"/>
      <c r="X12" s="25"/>
      <c r="Y12" s="25"/>
      <c r="Z12" s="25"/>
    </row>
    <row r="13" ht="17.25" spans="1:26">
      <c r="A13" s="25"/>
      <c r="B13" s="25"/>
      <c r="C13" s="25"/>
      <c r="D13" s="25"/>
      <c r="E13" s="370" t="s">
        <v>2541</v>
      </c>
      <c r="F13" s="370">
        <v>533.9</v>
      </c>
      <c r="G13" s="370">
        <v>869.3</v>
      </c>
      <c r="H13" s="370">
        <v>165.7</v>
      </c>
      <c r="I13" s="25"/>
      <c r="J13" s="25"/>
      <c r="K13" s="25"/>
      <c r="L13" s="25"/>
      <c r="M13" s="25"/>
      <c r="N13" s="25"/>
      <c r="O13" s="25"/>
      <c r="P13" s="25"/>
      <c r="Q13" s="25"/>
      <c r="R13" s="25"/>
      <c r="S13" s="25"/>
      <c r="T13" s="25"/>
      <c r="U13" s="25"/>
      <c r="V13" s="25"/>
      <c r="W13" s="25"/>
      <c r="X13" s="25"/>
      <c r="Y13" s="25"/>
      <c r="Z13" s="25"/>
    </row>
    <row r="14" ht="17.25" spans="1:26">
      <c r="A14" s="25"/>
      <c r="B14" s="25"/>
      <c r="C14" s="25"/>
      <c r="D14" s="25"/>
      <c r="E14" s="428" t="s">
        <v>2173</v>
      </c>
      <c r="F14" s="428">
        <v>3747.8</v>
      </c>
      <c r="G14" s="428">
        <v>3152.2</v>
      </c>
      <c r="H14" s="428">
        <v>3736.4</v>
      </c>
      <c r="I14" s="25"/>
      <c r="J14" s="25"/>
      <c r="K14" s="25"/>
      <c r="L14" s="25"/>
      <c r="M14" s="25"/>
      <c r="N14" s="25"/>
      <c r="O14" s="25"/>
      <c r="P14" s="25"/>
      <c r="Q14" s="25"/>
      <c r="R14" s="25"/>
      <c r="S14" s="25"/>
      <c r="T14" s="25"/>
      <c r="U14" s="25"/>
      <c r="V14" s="25"/>
      <c r="W14" s="25"/>
      <c r="X14" s="25"/>
      <c r="Y14" s="25"/>
      <c r="Z14" s="25"/>
    </row>
    <row r="15" ht="17.25" spans="1:26">
      <c r="A15" s="25"/>
      <c r="B15" s="25"/>
      <c r="C15" s="25"/>
      <c r="D15" s="25"/>
      <c r="E15" s="370" t="s">
        <v>2542</v>
      </c>
      <c r="F15" s="370">
        <v>1966.3</v>
      </c>
      <c r="G15" s="370">
        <v>1626.3</v>
      </c>
      <c r="H15" s="370">
        <v>2023.4</v>
      </c>
      <c r="I15" s="25"/>
      <c r="J15" s="25"/>
      <c r="K15" s="25"/>
      <c r="L15" s="25"/>
      <c r="M15" s="25"/>
      <c r="N15" s="25"/>
      <c r="O15" s="25"/>
      <c r="P15" s="25"/>
      <c r="Q15" s="25"/>
      <c r="R15" s="25"/>
      <c r="S15" s="25"/>
      <c r="T15" s="25"/>
      <c r="U15" s="25"/>
      <c r="V15" s="25"/>
      <c r="W15" s="25"/>
      <c r="X15" s="25"/>
      <c r="Y15" s="25"/>
      <c r="Z15" s="25"/>
    </row>
    <row r="16" ht="17.25" spans="1:26">
      <c r="A16" s="25"/>
      <c r="B16" s="25"/>
      <c r="C16" s="25"/>
      <c r="D16" s="25"/>
      <c r="E16" s="428" t="s">
        <v>1109</v>
      </c>
      <c r="F16" s="428">
        <v>3452.7</v>
      </c>
      <c r="G16" s="428">
        <v>18073.8</v>
      </c>
      <c r="H16" s="428">
        <v>6332.3</v>
      </c>
      <c r="I16" s="25"/>
      <c r="J16" s="25"/>
      <c r="K16" s="25"/>
      <c r="L16" s="25"/>
      <c r="M16" s="25"/>
      <c r="N16" s="25"/>
      <c r="O16" s="25"/>
      <c r="P16" s="25"/>
      <c r="Q16" s="25"/>
      <c r="R16" s="25"/>
      <c r="S16" s="25"/>
      <c r="T16" s="25"/>
      <c r="U16" s="25"/>
      <c r="V16" s="25"/>
      <c r="W16" s="25"/>
      <c r="X16" s="25"/>
      <c r="Y16" s="25"/>
      <c r="Z16" s="25"/>
    </row>
    <row r="17" ht="17.25" spans="1:26">
      <c r="A17" s="25"/>
      <c r="B17" s="25"/>
      <c r="C17" s="25"/>
      <c r="D17" s="25"/>
      <c r="E17" s="370" t="s">
        <v>2491</v>
      </c>
      <c r="F17" s="370">
        <v>667.4</v>
      </c>
      <c r="G17" s="370">
        <v>4323.4</v>
      </c>
      <c r="H17" s="370">
        <v>1453.6</v>
      </c>
      <c r="I17" s="25"/>
      <c r="J17" s="25"/>
      <c r="K17" s="25"/>
      <c r="L17" s="25"/>
      <c r="M17" s="25"/>
      <c r="N17" s="25"/>
      <c r="O17" s="25"/>
      <c r="P17" s="25"/>
      <c r="Q17" s="25"/>
      <c r="R17" s="25"/>
      <c r="S17" s="25"/>
      <c r="T17" s="25"/>
      <c r="U17" s="25"/>
      <c r="V17" s="25"/>
      <c r="W17" s="25"/>
      <c r="X17" s="25"/>
      <c r="Y17" s="25"/>
      <c r="Z17" s="25"/>
    </row>
    <row r="18" ht="17.25" spans="1:26">
      <c r="A18" s="25"/>
      <c r="B18" s="25"/>
      <c r="C18" s="25"/>
      <c r="D18" s="25"/>
      <c r="E18" s="428" t="s">
        <v>1111</v>
      </c>
      <c r="F18" s="428">
        <v>2785.3</v>
      </c>
      <c r="G18" s="428">
        <v>13750.4</v>
      </c>
      <c r="H18" s="428">
        <v>4837.7</v>
      </c>
      <c r="I18" s="25"/>
      <c r="J18" s="25"/>
      <c r="K18" s="25"/>
      <c r="L18" s="25"/>
      <c r="M18" s="25"/>
      <c r="N18" s="25"/>
      <c r="O18" s="25"/>
      <c r="P18" s="25"/>
      <c r="Q18" s="25"/>
      <c r="R18" s="25"/>
      <c r="S18" s="25"/>
      <c r="T18" s="25"/>
      <c r="U18" s="25"/>
      <c r="V18" s="25"/>
      <c r="W18" s="25"/>
      <c r="X18" s="25"/>
      <c r="Y18" s="25"/>
      <c r="Z18" s="25"/>
    </row>
    <row r="19" ht="17.25" spans="1:26">
      <c r="A19" s="25"/>
      <c r="B19" s="25"/>
      <c r="C19" s="25"/>
      <c r="D19" s="25"/>
      <c r="E19" s="370" t="s">
        <v>2543</v>
      </c>
      <c r="F19" s="370">
        <v>2643.2</v>
      </c>
      <c r="G19" s="370">
        <v>13750.4</v>
      </c>
      <c r="H19" s="370">
        <v>4837.7</v>
      </c>
      <c r="I19" s="25"/>
      <c r="J19" s="25"/>
      <c r="K19" s="25"/>
      <c r="L19" s="25"/>
      <c r="M19" s="25"/>
      <c r="N19" s="25"/>
      <c r="O19" s="25"/>
      <c r="P19" s="25"/>
      <c r="Q19" s="25"/>
      <c r="R19" s="25"/>
      <c r="S19" s="25"/>
      <c r="T19" s="25"/>
      <c r="U19" s="25"/>
      <c r="V19" s="25"/>
      <c r="W19" s="25"/>
      <c r="X19" s="25"/>
      <c r="Y19" s="25"/>
      <c r="Z19" s="25"/>
    </row>
    <row r="20" ht="17.25" spans="1:26">
      <c r="A20" s="25"/>
      <c r="B20" s="25"/>
      <c r="C20" s="25"/>
      <c r="D20" s="25"/>
      <c r="E20" s="400"/>
      <c r="F20" s="400"/>
      <c r="G20" s="400"/>
      <c r="H20" s="400"/>
      <c r="I20" s="25"/>
      <c r="J20" s="25"/>
      <c r="K20" s="25"/>
      <c r="L20" s="25"/>
      <c r="M20" s="25"/>
      <c r="N20" s="25"/>
      <c r="O20" s="25"/>
      <c r="P20" s="25"/>
      <c r="Q20" s="25"/>
      <c r="R20" s="25"/>
      <c r="S20" s="25"/>
      <c r="T20" s="25"/>
      <c r="U20" s="25"/>
      <c r="V20" s="25"/>
      <c r="W20" s="25"/>
      <c r="X20" s="25"/>
      <c r="Y20" s="25"/>
      <c r="Z20" s="25"/>
    </row>
    <row r="21" ht="17.25" spans="1:26">
      <c r="A21" s="25"/>
      <c r="B21" s="25"/>
      <c r="C21" s="25"/>
      <c r="D21" s="25"/>
      <c r="E21" s="400"/>
      <c r="F21" s="400"/>
      <c r="G21" s="400"/>
      <c r="H21" s="400"/>
      <c r="I21" s="25"/>
      <c r="J21" s="25"/>
      <c r="K21" s="25"/>
      <c r="L21" s="25"/>
      <c r="M21" s="25"/>
      <c r="N21" s="25"/>
      <c r="O21" s="25"/>
      <c r="P21" s="25"/>
      <c r="Q21" s="25"/>
      <c r="R21" s="25"/>
      <c r="S21" s="25"/>
      <c r="T21" s="25"/>
      <c r="U21" s="25"/>
      <c r="V21" s="25"/>
      <c r="W21" s="25"/>
      <c r="X21" s="25"/>
      <c r="Y21" s="25"/>
      <c r="Z21" s="25"/>
    </row>
    <row r="22" ht="27" customHeight="1" spans="1:26">
      <c r="A22" s="25"/>
      <c r="B22" s="25"/>
      <c r="C22" s="25"/>
      <c r="D22" s="25"/>
      <c r="E22" s="429" t="s">
        <v>2544</v>
      </c>
      <c r="F22" s="41"/>
      <c r="G22" s="41"/>
      <c r="H22" s="61"/>
      <c r="I22" s="25"/>
      <c r="J22" s="25"/>
      <c r="K22" s="25"/>
      <c r="L22" s="25"/>
      <c r="M22" s="25"/>
      <c r="N22" s="25"/>
      <c r="O22" s="25"/>
      <c r="P22" s="25"/>
      <c r="Q22" s="25"/>
      <c r="R22" s="25"/>
      <c r="S22" s="25"/>
      <c r="T22" s="25"/>
      <c r="U22" s="25"/>
      <c r="V22" s="25"/>
      <c r="W22" s="25"/>
      <c r="X22" s="25"/>
      <c r="Y22" s="25"/>
      <c r="Z22" s="25"/>
    </row>
    <row r="23" ht="17.25" spans="1:26">
      <c r="A23" s="25"/>
      <c r="B23" s="25"/>
      <c r="C23" s="25"/>
      <c r="D23" s="25"/>
      <c r="E23" s="426" t="s">
        <v>2162</v>
      </c>
      <c r="F23" s="426" t="s">
        <v>1453</v>
      </c>
      <c r="G23" s="426" t="s">
        <v>1454</v>
      </c>
      <c r="H23" s="426" t="s">
        <v>363</v>
      </c>
      <c r="I23" s="25"/>
      <c r="J23" s="25"/>
      <c r="K23" s="25"/>
      <c r="L23" s="25"/>
      <c r="M23" s="25"/>
      <c r="N23" s="25"/>
      <c r="O23" s="25"/>
      <c r="P23" s="25"/>
      <c r="Q23" s="25"/>
      <c r="R23" s="25"/>
      <c r="S23" s="25"/>
      <c r="T23" s="25"/>
      <c r="U23" s="25"/>
      <c r="V23" s="25"/>
      <c r="W23" s="25"/>
      <c r="X23" s="25"/>
      <c r="Y23" s="25"/>
      <c r="Z23" s="25"/>
    </row>
    <row r="24" ht="17.25" spans="1:26">
      <c r="A24" s="25"/>
      <c r="B24" s="25"/>
      <c r="C24" s="25"/>
      <c r="D24" s="25"/>
      <c r="E24" s="430" t="s">
        <v>2545</v>
      </c>
      <c r="F24" s="84">
        <v>43.4</v>
      </c>
      <c r="G24" s="84">
        <v>43.2</v>
      </c>
      <c r="H24" s="84">
        <v>43.6</v>
      </c>
      <c r="I24" s="25"/>
      <c r="J24" s="25"/>
      <c r="K24" s="25"/>
      <c r="L24" s="25"/>
      <c r="M24" s="25"/>
      <c r="N24" s="25"/>
      <c r="O24" s="25"/>
      <c r="P24" s="25"/>
      <c r="Q24" s="25"/>
      <c r="R24" s="25"/>
      <c r="S24" s="25"/>
      <c r="T24" s="25"/>
      <c r="U24" s="25"/>
      <c r="V24" s="25"/>
      <c r="W24" s="25"/>
      <c r="X24" s="25"/>
      <c r="Y24" s="25"/>
      <c r="Z24" s="25"/>
    </row>
    <row r="25" ht="17.25" spans="1:26">
      <c r="A25" s="25"/>
      <c r="B25" s="25"/>
      <c r="C25" s="25"/>
      <c r="D25" s="25"/>
      <c r="E25" s="370" t="s">
        <v>2546</v>
      </c>
      <c r="F25" s="30">
        <v>18.2</v>
      </c>
      <c r="G25" s="30">
        <v>18.8</v>
      </c>
      <c r="H25" s="30">
        <v>19.4</v>
      </c>
      <c r="I25" s="25"/>
      <c r="J25" s="25"/>
      <c r="K25" s="25"/>
      <c r="L25" s="25"/>
      <c r="M25" s="25"/>
      <c r="N25" s="25"/>
      <c r="O25" s="25"/>
      <c r="P25" s="25"/>
      <c r="Q25" s="25"/>
      <c r="R25" s="25"/>
      <c r="S25" s="25"/>
      <c r="T25" s="25"/>
      <c r="U25" s="25"/>
      <c r="V25" s="25"/>
      <c r="W25" s="25"/>
      <c r="X25" s="25"/>
      <c r="Y25" s="25"/>
      <c r="Z25" s="25"/>
    </row>
    <row r="26" ht="17.25" spans="1:26">
      <c r="A26" s="25"/>
      <c r="B26" s="25"/>
      <c r="C26" s="25"/>
      <c r="D26" s="25"/>
      <c r="E26" s="431" t="s">
        <v>2547</v>
      </c>
      <c r="F26" s="87">
        <v>25.2</v>
      </c>
      <c r="G26" s="87">
        <v>24.4</v>
      </c>
      <c r="H26" s="87">
        <v>25.3</v>
      </c>
      <c r="I26" s="25"/>
      <c r="J26" s="25"/>
      <c r="K26" s="25"/>
      <c r="L26" s="25"/>
      <c r="M26" s="25"/>
      <c r="N26" s="25"/>
      <c r="O26" s="25"/>
      <c r="P26" s="25"/>
      <c r="Q26" s="25"/>
      <c r="R26" s="25"/>
      <c r="S26" s="25"/>
      <c r="T26" s="25"/>
      <c r="U26" s="25"/>
      <c r="V26" s="25"/>
      <c r="W26" s="25"/>
      <c r="X26" s="25"/>
      <c r="Y26" s="25"/>
      <c r="Z26" s="25"/>
    </row>
    <row r="27" ht="17.25" spans="1:26">
      <c r="A27" s="25"/>
      <c r="B27" s="25"/>
      <c r="C27" s="25"/>
      <c r="D27" s="25"/>
      <c r="E27" s="370" t="s">
        <v>2548</v>
      </c>
      <c r="F27" s="30">
        <v>25.8</v>
      </c>
      <c r="G27" s="30">
        <v>25</v>
      </c>
      <c r="H27" s="30">
        <v>24.6</v>
      </c>
      <c r="I27" s="25"/>
      <c r="J27" s="25"/>
      <c r="K27" s="25"/>
      <c r="L27" s="25"/>
      <c r="M27" s="25"/>
      <c r="N27" s="25"/>
      <c r="O27" s="25"/>
      <c r="P27" s="25"/>
      <c r="Q27" s="25"/>
      <c r="R27" s="25"/>
      <c r="S27" s="25"/>
      <c r="T27" s="25"/>
      <c r="U27" s="25"/>
      <c r="V27" s="25"/>
      <c r="W27" s="25"/>
      <c r="X27" s="25"/>
      <c r="Y27" s="25"/>
      <c r="Z27" s="25"/>
    </row>
    <row r="28" ht="17.25" spans="1:26">
      <c r="A28" s="25"/>
      <c r="B28" s="25"/>
      <c r="C28" s="25"/>
      <c r="D28" s="25"/>
      <c r="E28" s="431" t="s">
        <v>2549</v>
      </c>
      <c r="F28" s="87">
        <v>6.4</v>
      </c>
      <c r="G28" s="87">
        <v>8.3</v>
      </c>
      <c r="H28" s="87">
        <v>8.4</v>
      </c>
      <c r="I28" s="25"/>
      <c r="J28" s="25"/>
      <c r="K28" s="25"/>
      <c r="L28" s="25"/>
      <c r="M28" s="25"/>
      <c r="N28" s="25"/>
      <c r="O28" s="25"/>
      <c r="P28" s="25"/>
      <c r="Q28" s="25"/>
      <c r="R28" s="25"/>
      <c r="S28" s="25"/>
      <c r="T28" s="25"/>
      <c r="U28" s="25"/>
      <c r="V28" s="25"/>
      <c r="W28" s="25"/>
      <c r="X28" s="25"/>
      <c r="Y28" s="25"/>
      <c r="Z28" s="25"/>
    </row>
    <row r="29" ht="17.25" spans="1:26">
      <c r="A29" s="25"/>
      <c r="B29" s="25"/>
      <c r="C29" s="25"/>
      <c r="D29" s="25"/>
      <c r="E29" s="370" t="s">
        <v>2550</v>
      </c>
      <c r="F29" s="30">
        <v>3.6</v>
      </c>
      <c r="G29" s="30">
        <v>-0.7</v>
      </c>
      <c r="H29" s="30">
        <v>-2.2</v>
      </c>
      <c r="I29" s="25"/>
      <c r="J29" s="25"/>
      <c r="K29" s="25"/>
      <c r="L29" s="25"/>
      <c r="M29" s="25"/>
      <c r="N29" s="25"/>
      <c r="O29" s="25"/>
      <c r="P29" s="25"/>
      <c r="Q29" s="25"/>
      <c r="R29" s="25"/>
      <c r="S29" s="25"/>
      <c r="T29" s="25"/>
      <c r="U29" s="25"/>
      <c r="V29" s="25"/>
      <c r="W29" s="25"/>
      <c r="X29" s="25"/>
      <c r="Y29" s="25"/>
      <c r="Z29" s="25"/>
    </row>
    <row r="30" ht="17.25" spans="1:26">
      <c r="A30" s="25"/>
      <c r="B30" s="25"/>
      <c r="C30" s="25"/>
      <c r="D30" s="25"/>
      <c r="E30" s="431" t="s">
        <v>2551</v>
      </c>
      <c r="F30" s="87">
        <v>6.4</v>
      </c>
      <c r="G30" s="87">
        <v>9.1</v>
      </c>
      <c r="H30" s="87">
        <v>9.6</v>
      </c>
      <c r="I30" s="25"/>
      <c r="J30" s="25"/>
      <c r="K30" s="25"/>
      <c r="L30" s="25"/>
      <c r="M30" s="25"/>
      <c r="N30" s="25"/>
      <c r="O30" s="25"/>
      <c r="P30" s="25"/>
      <c r="Q30" s="25"/>
      <c r="R30" s="25"/>
      <c r="S30" s="25"/>
      <c r="T30" s="25"/>
      <c r="U30" s="25"/>
      <c r="V30" s="25"/>
      <c r="W30" s="25"/>
      <c r="X30" s="25"/>
      <c r="Y30" s="25"/>
      <c r="Z30" s="25"/>
    </row>
    <row r="31" ht="17.25" spans="1:26">
      <c r="A31" s="25"/>
      <c r="B31" s="25"/>
      <c r="C31" s="25"/>
      <c r="D31" s="25"/>
      <c r="E31" s="370" t="s">
        <v>2552</v>
      </c>
      <c r="F31" s="30">
        <v>3.4</v>
      </c>
      <c r="G31" s="30">
        <v>4.1</v>
      </c>
      <c r="H31" s="30">
        <v>4.8</v>
      </c>
      <c r="I31" s="25"/>
      <c r="J31" s="25"/>
      <c r="K31" s="25"/>
      <c r="L31" s="25"/>
      <c r="M31" s="25"/>
      <c r="N31" s="25"/>
      <c r="O31" s="25"/>
      <c r="P31" s="25"/>
      <c r="Q31" s="25"/>
      <c r="R31" s="25"/>
      <c r="S31" s="25"/>
      <c r="T31" s="25"/>
      <c r="U31" s="25"/>
      <c r="V31" s="25"/>
      <c r="W31" s="25"/>
      <c r="X31" s="25"/>
      <c r="Y31" s="25"/>
      <c r="Z31" s="25"/>
    </row>
    <row r="32" ht="17.25" spans="1:26">
      <c r="A32" s="25"/>
      <c r="B32" s="25"/>
      <c r="C32" s="25"/>
      <c r="D32" s="25"/>
      <c r="E32" s="431" t="s">
        <v>2553</v>
      </c>
      <c r="F32" s="87">
        <v>0.8</v>
      </c>
      <c r="G32" s="87">
        <v>5.3</v>
      </c>
      <c r="H32" s="87">
        <v>8.4</v>
      </c>
      <c r="I32" s="25"/>
      <c r="J32" s="25"/>
      <c r="K32" s="25"/>
      <c r="L32" s="25"/>
      <c r="M32" s="25"/>
      <c r="N32" s="25"/>
      <c r="O32" s="25"/>
      <c r="P32" s="25"/>
      <c r="Q32" s="25"/>
      <c r="R32" s="25"/>
      <c r="S32" s="25"/>
      <c r="T32" s="25"/>
      <c r="U32" s="25"/>
      <c r="V32" s="25"/>
      <c r="W32" s="25"/>
      <c r="X32" s="25"/>
      <c r="Y32" s="25"/>
      <c r="Z32" s="25"/>
    </row>
    <row r="33" ht="17.25" spans="1:26">
      <c r="A33" s="25"/>
      <c r="B33" s="25"/>
      <c r="C33" s="25"/>
      <c r="D33" s="25"/>
      <c r="E33" s="370" t="s">
        <v>2554</v>
      </c>
      <c r="F33" s="30">
        <v>1.6</v>
      </c>
      <c r="G33" s="30">
        <v>9.2</v>
      </c>
      <c r="H33" s="30">
        <v>4.7</v>
      </c>
      <c r="I33" s="25"/>
      <c r="J33" s="25"/>
      <c r="K33" s="25"/>
      <c r="L33" s="25"/>
      <c r="M33" s="25"/>
      <c r="N33" s="25"/>
      <c r="O33" s="25"/>
      <c r="P33" s="25"/>
      <c r="Q33" s="25"/>
      <c r="R33" s="25"/>
      <c r="S33" s="25"/>
      <c r="T33" s="25"/>
      <c r="U33" s="25"/>
      <c r="V33" s="25"/>
      <c r="W33" s="25"/>
      <c r="X33" s="25"/>
      <c r="Y33" s="25"/>
      <c r="Z33" s="25"/>
    </row>
    <row r="34" ht="19.5" spans="1:26">
      <c r="A34" s="25"/>
      <c r="B34" s="25"/>
      <c r="C34" s="25"/>
      <c r="D34" s="25"/>
      <c r="E34" s="432"/>
      <c r="F34" s="112"/>
      <c r="G34" s="112"/>
      <c r="H34" s="112"/>
      <c r="I34" s="25"/>
      <c r="J34" s="25"/>
      <c r="K34" s="25"/>
      <c r="L34" s="25"/>
      <c r="M34" s="25"/>
      <c r="N34" s="25"/>
      <c r="O34" s="25"/>
      <c r="P34" s="25"/>
      <c r="Q34" s="25"/>
      <c r="R34" s="25"/>
      <c r="S34" s="25"/>
      <c r="T34" s="25"/>
      <c r="U34" s="25"/>
      <c r="V34" s="25"/>
      <c r="W34" s="25"/>
      <c r="X34" s="25"/>
      <c r="Y34" s="25"/>
      <c r="Z34" s="25"/>
    </row>
    <row r="35" ht="19.5" spans="1:26">
      <c r="A35" s="25"/>
      <c r="B35" s="25"/>
      <c r="C35" s="25"/>
      <c r="D35" s="25"/>
      <c r="E35" s="432"/>
      <c r="F35" s="432"/>
      <c r="G35" s="432"/>
      <c r="H35" s="432"/>
      <c r="I35" s="25"/>
      <c r="J35" s="25"/>
      <c r="K35" s="25"/>
      <c r="L35" s="25"/>
      <c r="M35" s="25"/>
      <c r="N35" s="25"/>
      <c r="O35" s="25"/>
      <c r="P35" s="25"/>
      <c r="Q35" s="25"/>
      <c r="R35" s="25"/>
      <c r="S35" s="25"/>
      <c r="T35" s="25"/>
      <c r="U35" s="25"/>
      <c r="V35" s="25"/>
      <c r="W35" s="25"/>
      <c r="X35" s="25"/>
      <c r="Y35" s="25"/>
      <c r="Z35" s="25"/>
    </row>
    <row r="36" ht="13.5" spans="1:2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7.25" spans="1:26">
      <c r="A37" s="25"/>
      <c r="B37" s="25"/>
      <c r="C37" s="25"/>
      <c r="D37" s="25"/>
      <c r="E37" s="433" t="s">
        <v>89</v>
      </c>
      <c r="I37" s="25"/>
      <c r="J37" s="25"/>
      <c r="K37" s="25"/>
      <c r="L37" s="25"/>
      <c r="M37" s="25"/>
      <c r="N37" s="25"/>
      <c r="O37" s="25"/>
      <c r="P37" s="25"/>
      <c r="Q37" s="25"/>
      <c r="R37" s="25"/>
      <c r="S37" s="25"/>
      <c r="T37" s="25"/>
      <c r="U37" s="25"/>
      <c r="V37" s="25"/>
      <c r="W37" s="25"/>
      <c r="X37" s="25"/>
      <c r="Y37" s="25"/>
      <c r="Z37" s="25"/>
    </row>
    <row r="38" ht="17.25" spans="1:26">
      <c r="A38" s="25"/>
      <c r="B38" s="25"/>
      <c r="C38" s="25"/>
      <c r="D38" s="25"/>
      <c r="E38" s="434" t="s">
        <v>2555</v>
      </c>
      <c r="I38" s="25"/>
      <c r="J38" s="25"/>
      <c r="K38" s="25"/>
      <c r="L38" s="25"/>
      <c r="M38" s="25"/>
      <c r="N38" s="25"/>
      <c r="O38" s="25"/>
      <c r="P38" s="25"/>
      <c r="Q38" s="25"/>
      <c r="R38" s="25"/>
      <c r="S38" s="25"/>
      <c r="T38" s="25"/>
      <c r="U38" s="25"/>
      <c r="V38" s="25"/>
      <c r="W38" s="25"/>
      <c r="X38" s="25"/>
      <c r="Y38" s="25"/>
      <c r="Z38" s="25"/>
    </row>
    <row r="39" ht="17.25" spans="1:26">
      <c r="A39" s="25"/>
      <c r="B39" s="25"/>
      <c r="C39" s="25"/>
      <c r="D39" s="25"/>
      <c r="E39" s="435" t="s">
        <v>2556</v>
      </c>
      <c r="I39" s="25"/>
      <c r="J39" s="25"/>
      <c r="K39" s="25"/>
      <c r="L39" s="25"/>
      <c r="M39" s="25"/>
      <c r="N39" s="25"/>
      <c r="O39" s="25"/>
      <c r="P39" s="25"/>
      <c r="Q39" s="25"/>
      <c r="R39" s="25"/>
      <c r="S39" s="25"/>
      <c r="T39" s="25"/>
      <c r="U39" s="25"/>
      <c r="V39" s="25"/>
      <c r="W39" s="25"/>
      <c r="X39" s="25"/>
      <c r="Y39" s="25"/>
      <c r="Z39" s="25"/>
    </row>
    <row r="40" ht="17.25" spans="1:26">
      <c r="A40" s="25"/>
      <c r="B40" s="25"/>
      <c r="C40" s="25"/>
      <c r="D40" s="25"/>
      <c r="E40" s="436" t="s">
        <v>136</v>
      </c>
      <c r="I40" s="25"/>
      <c r="J40" s="25"/>
      <c r="K40" s="25"/>
      <c r="L40" s="25"/>
      <c r="M40" s="25"/>
      <c r="N40" s="25"/>
      <c r="O40" s="25"/>
      <c r="P40" s="25"/>
      <c r="Q40" s="25"/>
      <c r="R40" s="25"/>
      <c r="S40" s="25"/>
      <c r="T40" s="25"/>
      <c r="U40" s="25"/>
      <c r="V40" s="25"/>
      <c r="W40" s="25"/>
      <c r="X40" s="25"/>
      <c r="Y40" s="25"/>
      <c r="Z40" s="25"/>
    </row>
    <row r="41" ht="17.25" spans="1:26">
      <c r="A41" s="25"/>
      <c r="B41" s="25"/>
      <c r="C41" s="25"/>
      <c r="D41" s="25"/>
      <c r="E41" s="434" t="s">
        <v>2557</v>
      </c>
      <c r="I41" s="25"/>
      <c r="J41" s="25"/>
      <c r="K41" s="25"/>
      <c r="L41" s="25"/>
      <c r="M41" s="25"/>
      <c r="N41" s="25"/>
      <c r="O41" s="25"/>
      <c r="P41" s="25"/>
      <c r="Q41" s="25"/>
      <c r="R41" s="25"/>
      <c r="S41" s="25"/>
      <c r="T41" s="25"/>
      <c r="U41" s="25"/>
      <c r="V41" s="25"/>
      <c r="W41" s="25"/>
      <c r="X41" s="25"/>
      <c r="Y41" s="25"/>
      <c r="Z41" s="25"/>
    </row>
    <row r="42" ht="17.25" spans="1:26">
      <c r="A42" s="25"/>
      <c r="B42" s="25"/>
      <c r="C42" s="25"/>
      <c r="D42" s="25"/>
      <c r="E42" s="435" t="s">
        <v>2558</v>
      </c>
      <c r="I42" s="25"/>
      <c r="J42" s="25"/>
      <c r="K42" s="25"/>
      <c r="L42" s="25"/>
      <c r="M42" s="25"/>
      <c r="N42" s="25"/>
      <c r="O42" s="25"/>
      <c r="P42" s="25"/>
      <c r="Q42" s="25"/>
      <c r="R42" s="25"/>
      <c r="S42" s="25"/>
      <c r="T42" s="25"/>
      <c r="U42" s="25"/>
      <c r="V42" s="25"/>
      <c r="W42" s="25"/>
      <c r="X42" s="25"/>
      <c r="Y42" s="25"/>
      <c r="Z42" s="25"/>
    </row>
    <row r="43" ht="17.25" spans="1:26">
      <c r="A43" s="25"/>
      <c r="B43" s="25"/>
      <c r="C43" s="25"/>
      <c r="D43" s="25"/>
      <c r="E43" s="437" t="s">
        <v>145</v>
      </c>
      <c r="I43" s="25"/>
      <c r="J43" s="25"/>
      <c r="K43" s="25"/>
      <c r="L43" s="25"/>
      <c r="M43" s="25"/>
      <c r="N43" s="25"/>
      <c r="O43" s="25"/>
      <c r="P43" s="25"/>
      <c r="Q43" s="25"/>
      <c r="R43" s="25"/>
      <c r="S43" s="25"/>
      <c r="T43" s="25"/>
      <c r="U43" s="25"/>
      <c r="V43" s="25"/>
      <c r="W43" s="25"/>
      <c r="X43" s="25"/>
      <c r="Y43" s="25"/>
      <c r="Z43" s="25"/>
    </row>
    <row r="44" ht="17.25" spans="1:26">
      <c r="A44" s="25"/>
      <c r="B44" s="25"/>
      <c r="C44" s="25"/>
      <c r="D44" s="25"/>
      <c r="E44" s="434" t="s">
        <v>2559</v>
      </c>
      <c r="I44" s="25"/>
      <c r="J44" s="25"/>
      <c r="K44" s="25"/>
      <c r="L44" s="25"/>
      <c r="M44" s="25"/>
      <c r="N44" s="25"/>
      <c r="O44" s="25"/>
      <c r="P44" s="25"/>
      <c r="Q44" s="25"/>
      <c r="R44" s="25"/>
      <c r="S44" s="25"/>
      <c r="T44" s="25"/>
      <c r="U44" s="25"/>
      <c r="V44" s="25"/>
      <c r="W44" s="25"/>
      <c r="X44" s="25"/>
      <c r="Y44" s="25"/>
      <c r="Z44" s="25"/>
    </row>
    <row r="45" ht="17.25" spans="1:26">
      <c r="A45" s="25"/>
      <c r="B45" s="25"/>
      <c r="C45" s="25"/>
      <c r="D45" s="25"/>
      <c r="E45" s="435" t="s">
        <v>2560</v>
      </c>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2">
    <mergeCell ref="E3:H3"/>
    <mergeCell ref="E4:H4"/>
    <mergeCell ref="E22:H22"/>
    <mergeCell ref="E37:H37"/>
    <mergeCell ref="E38:H38"/>
    <mergeCell ref="E39:H39"/>
    <mergeCell ref="E40:H40"/>
    <mergeCell ref="E41:H41"/>
    <mergeCell ref="E42:H42"/>
    <mergeCell ref="E43:H43"/>
    <mergeCell ref="E44:H44"/>
    <mergeCell ref="E45:H45"/>
  </mergeCells>
  <hyperlinks>
    <hyperlink ref="A1" location="Home!A1" display="Home"/>
  </hyperlink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75" customHeight="1"/>
  <cols>
    <col min="5" max="5" width="49.8761904761905" customWidth="1"/>
    <col min="6" max="6" width="15.6285714285714" customWidth="1"/>
  </cols>
  <sheetData>
    <row r="1" ht="14.25" spans="1:26">
      <c r="A1" s="138" t="s">
        <v>282</v>
      </c>
      <c r="B1" s="294"/>
      <c r="C1" s="294"/>
      <c r="D1" s="294"/>
      <c r="E1" s="294"/>
      <c r="F1" s="294"/>
      <c r="G1" s="294"/>
      <c r="H1" s="294"/>
      <c r="I1" s="294"/>
      <c r="J1" s="294"/>
      <c r="K1" s="294"/>
      <c r="L1" s="294"/>
      <c r="M1" s="294"/>
      <c r="N1" s="294"/>
      <c r="O1" s="294"/>
      <c r="P1" s="294"/>
      <c r="Q1" s="294"/>
      <c r="R1" s="294"/>
      <c r="S1" s="294"/>
      <c r="T1" s="294"/>
      <c r="U1" s="294"/>
      <c r="V1" s="294"/>
      <c r="W1" s="294"/>
      <c r="X1" s="294"/>
      <c r="Y1" s="294"/>
      <c r="Z1" s="294"/>
    </row>
    <row r="2" ht="14.25" spans="1:26">
      <c r="A2" s="294"/>
      <c r="B2" s="294"/>
      <c r="C2" s="294"/>
      <c r="D2" s="294"/>
      <c r="E2" s="294"/>
      <c r="F2" s="294"/>
      <c r="G2" s="294"/>
      <c r="H2" s="294"/>
      <c r="I2" s="294"/>
      <c r="J2" s="294"/>
      <c r="K2" s="294"/>
      <c r="L2" s="294"/>
      <c r="M2" s="294"/>
      <c r="N2" s="294"/>
      <c r="O2" s="294"/>
      <c r="P2" s="294"/>
      <c r="Q2" s="294"/>
      <c r="R2" s="294"/>
      <c r="S2" s="294"/>
      <c r="T2" s="294"/>
      <c r="U2" s="294"/>
      <c r="V2" s="294"/>
      <c r="W2" s="294"/>
      <c r="X2" s="294"/>
      <c r="Y2" s="294"/>
      <c r="Z2" s="294"/>
    </row>
    <row r="3" ht="22.5" customHeight="1" spans="1:26">
      <c r="A3" s="294"/>
      <c r="B3" s="294"/>
      <c r="C3" s="294"/>
      <c r="D3" s="294"/>
      <c r="E3" s="406" t="s">
        <v>2561</v>
      </c>
      <c r="I3" s="294"/>
      <c r="J3" s="294"/>
      <c r="K3" s="294"/>
      <c r="L3" s="294"/>
      <c r="M3" s="294"/>
      <c r="N3" s="294"/>
      <c r="O3" s="294"/>
      <c r="P3" s="294"/>
      <c r="Q3" s="294"/>
      <c r="R3" s="294"/>
      <c r="S3" s="294"/>
      <c r="T3" s="294"/>
      <c r="U3" s="294"/>
      <c r="V3" s="294"/>
      <c r="W3" s="294"/>
      <c r="X3" s="294"/>
      <c r="Y3" s="294"/>
      <c r="Z3" s="294"/>
    </row>
    <row r="4" ht="17.25" spans="1:26">
      <c r="A4" s="294"/>
      <c r="B4" s="294"/>
      <c r="C4" s="294"/>
      <c r="D4" s="294"/>
      <c r="E4" s="407" t="s">
        <v>2162</v>
      </c>
      <c r="F4" s="407" t="s">
        <v>1453</v>
      </c>
      <c r="G4" s="407" t="s">
        <v>363</v>
      </c>
      <c r="H4" s="407" t="s">
        <v>1454</v>
      </c>
      <c r="I4" s="294"/>
      <c r="J4" s="294"/>
      <c r="K4" s="294"/>
      <c r="L4" s="294"/>
      <c r="M4" s="294"/>
      <c r="N4" s="294"/>
      <c r="O4" s="294"/>
      <c r="P4" s="294"/>
      <c r="Q4" s="294"/>
      <c r="R4" s="294"/>
      <c r="S4" s="294"/>
      <c r="T4" s="294"/>
      <c r="U4" s="294"/>
      <c r="V4" s="294"/>
      <c r="W4" s="294"/>
      <c r="X4" s="294"/>
      <c r="Y4" s="294"/>
      <c r="Z4" s="294"/>
    </row>
    <row r="5" ht="17.25" spans="1:26">
      <c r="A5" s="294"/>
      <c r="B5" s="294"/>
      <c r="C5" s="294"/>
      <c r="D5" s="294"/>
      <c r="E5" s="408" t="s">
        <v>2562</v>
      </c>
      <c r="F5" s="409">
        <v>16810</v>
      </c>
      <c r="G5" s="409">
        <v>16256</v>
      </c>
      <c r="H5" s="409">
        <v>15003</v>
      </c>
      <c r="I5" s="294"/>
      <c r="J5" s="294"/>
      <c r="K5" s="294"/>
      <c r="L5" s="294"/>
      <c r="M5" s="294"/>
      <c r="N5" s="294"/>
      <c r="O5" s="294"/>
      <c r="P5" s="294"/>
      <c r="Q5" s="294"/>
      <c r="R5" s="294"/>
      <c r="S5" s="294"/>
      <c r="T5" s="294"/>
      <c r="U5" s="294"/>
      <c r="V5" s="294"/>
      <c r="W5" s="294"/>
      <c r="X5" s="294"/>
      <c r="Y5" s="294"/>
      <c r="Z5" s="294"/>
    </row>
    <row r="6" ht="17.25" spans="1:26">
      <c r="A6" s="294"/>
      <c r="B6" s="294"/>
      <c r="C6" s="294"/>
      <c r="D6" s="294"/>
      <c r="E6" s="112" t="s">
        <v>1147</v>
      </c>
      <c r="F6" s="410">
        <v>3350</v>
      </c>
      <c r="G6" s="410">
        <v>3358</v>
      </c>
      <c r="H6" s="410">
        <v>3005</v>
      </c>
      <c r="I6" s="294"/>
      <c r="J6" s="294"/>
      <c r="K6" s="294"/>
      <c r="L6" s="294"/>
      <c r="M6" s="294"/>
      <c r="N6" s="294"/>
      <c r="O6" s="294"/>
      <c r="P6" s="294"/>
      <c r="Q6" s="294"/>
      <c r="R6" s="294"/>
      <c r="S6" s="294"/>
      <c r="T6" s="294"/>
      <c r="U6" s="294"/>
      <c r="V6" s="294"/>
      <c r="W6" s="294"/>
      <c r="X6" s="294"/>
      <c r="Y6" s="294"/>
      <c r="Z6" s="294"/>
    </row>
    <row r="7" ht="17.25" spans="1:26">
      <c r="A7" s="294"/>
      <c r="B7" s="294"/>
      <c r="C7" s="294"/>
      <c r="D7" s="294"/>
      <c r="E7" s="408" t="s">
        <v>867</v>
      </c>
      <c r="F7" s="411">
        <v>0.1993</v>
      </c>
      <c r="G7" s="411">
        <v>0.2066</v>
      </c>
      <c r="H7" s="411">
        <v>0.2003</v>
      </c>
      <c r="I7" s="294"/>
      <c r="J7" s="294"/>
      <c r="K7" s="294"/>
      <c r="L7" s="294"/>
      <c r="M7" s="294"/>
      <c r="N7" s="294"/>
      <c r="O7" s="294"/>
      <c r="P7" s="294"/>
      <c r="Q7" s="294"/>
      <c r="R7" s="294"/>
      <c r="S7" s="294"/>
      <c r="T7" s="294"/>
      <c r="U7" s="294"/>
      <c r="V7" s="294"/>
      <c r="W7" s="294"/>
      <c r="X7" s="294"/>
      <c r="Y7" s="294"/>
      <c r="Z7" s="294"/>
    </row>
    <row r="8" ht="17.25" spans="1:26">
      <c r="A8" s="294"/>
      <c r="B8" s="294"/>
      <c r="C8" s="294"/>
      <c r="D8" s="294"/>
      <c r="E8" s="112" t="s">
        <v>2563</v>
      </c>
      <c r="F8" s="31" t="s">
        <v>599</v>
      </c>
      <c r="G8" s="31" t="s">
        <v>599</v>
      </c>
      <c r="H8" s="31">
        <v>235</v>
      </c>
      <c r="I8" s="294"/>
      <c r="J8" s="294"/>
      <c r="K8" s="294"/>
      <c r="L8" s="294"/>
      <c r="M8" s="294"/>
      <c r="N8" s="294"/>
      <c r="O8" s="294"/>
      <c r="P8" s="294"/>
      <c r="Q8" s="294"/>
      <c r="R8" s="294"/>
      <c r="S8" s="294"/>
      <c r="T8" s="294"/>
      <c r="U8" s="294"/>
      <c r="V8" s="294"/>
      <c r="W8" s="294"/>
      <c r="X8" s="294"/>
      <c r="Y8" s="294"/>
      <c r="Z8" s="294"/>
    </row>
    <row r="9" ht="17.25" spans="1:26">
      <c r="A9" s="294"/>
      <c r="B9" s="294"/>
      <c r="C9" s="294"/>
      <c r="D9" s="294"/>
      <c r="E9" s="408" t="s">
        <v>2564</v>
      </c>
      <c r="F9" s="409">
        <v>1189</v>
      </c>
      <c r="G9" s="409">
        <v>1046</v>
      </c>
      <c r="H9" s="412">
        <v>906</v>
      </c>
      <c r="I9" s="294"/>
      <c r="J9" s="294"/>
      <c r="K9" s="294"/>
      <c r="L9" s="294"/>
      <c r="M9" s="294"/>
      <c r="N9" s="294"/>
      <c r="O9" s="294"/>
      <c r="P9" s="294"/>
      <c r="Q9" s="294"/>
      <c r="R9" s="294"/>
      <c r="S9" s="294"/>
      <c r="T9" s="294"/>
      <c r="U9" s="294"/>
      <c r="V9" s="294"/>
      <c r="W9" s="294"/>
      <c r="X9" s="294"/>
      <c r="Y9" s="294"/>
      <c r="Z9" s="294"/>
    </row>
    <row r="10" ht="17.25" spans="1:26">
      <c r="A10" s="294"/>
      <c r="B10" s="294"/>
      <c r="C10" s="294"/>
      <c r="D10" s="294"/>
      <c r="E10" s="112" t="s">
        <v>1209</v>
      </c>
      <c r="F10" s="413">
        <v>0.0707</v>
      </c>
      <c r="G10" s="413">
        <v>0.0643</v>
      </c>
      <c r="H10" s="413">
        <v>0.0604</v>
      </c>
      <c r="I10" s="294"/>
      <c r="J10" s="294"/>
      <c r="K10" s="294"/>
      <c r="L10" s="294"/>
      <c r="M10" s="294"/>
      <c r="N10" s="294"/>
      <c r="O10" s="294"/>
      <c r="P10" s="294"/>
      <c r="Q10" s="294"/>
      <c r="R10" s="294"/>
      <c r="S10" s="294"/>
      <c r="T10" s="294"/>
      <c r="U10" s="294"/>
      <c r="V10" s="294"/>
      <c r="W10" s="294"/>
      <c r="X10" s="294"/>
      <c r="Y10" s="294"/>
      <c r="Z10" s="294"/>
    </row>
    <row r="11" ht="14.25" spans="1:26">
      <c r="A11" s="294"/>
      <c r="B11" s="294"/>
      <c r="C11" s="294"/>
      <c r="D11" s="294"/>
      <c r="F11" s="294"/>
      <c r="G11" s="294"/>
      <c r="H11" s="294"/>
      <c r="I11" s="294"/>
      <c r="J11" s="294"/>
      <c r="K11" s="294"/>
      <c r="L11" s="294"/>
      <c r="M11" s="294"/>
      <c r="N11" s="294"/>
      <c r="O11" s="294"/>
      <c r="P11" s="294"/>
      <c r="Q11" s="294"/>
      <c r="R11" s="294"/>
      <c r="S11" s="294"/>
      <c r="T11" s="294"/>
      <c r="U11" s="294"/>
      <c r="V11" s="294"/>
      <c r="W11" s="294"/>
      <c r="X11" s="294"/>
      <c r="Y11" s="294"/>
      <c r="Z11" s="294"/>
    </row>
    <row r="12" ht="29.25" customHeight="1" spans="1:26">
      <c r="A12" s="294"/>
      <c r="B12" s="294"/>
      <c r="C12" s="294"/>
      <c r="D12" s="294"/>
      <c r="E12" s="414" t="s">
        <v>2075</v>
      </c>
      <c r="L12" s="294"/>
      <c r="M12" s="294"/>
      <c r="N12" s="294"/>
      <c r="O12" s="294"/>
      <c r="P12" s="294"/>
      <c r="Q12" s="294"/>
      <c r="R12" s="294"/>
      <c r="S12" s="294"/>
      <c r="T12" s="294"/>
      <c r="U12" s="294"/>
      <c r="V12" s="294"/>
      <c r="W12" s="294"/>
      <c r="X12" s="294"/>
      <c r="Y12" s="294"/>
      <c r="Z12" s="294"/>
    </row>
    <row r="13" ht="27.75" customHeight="1" spans="1:26">
      <c r="A13" s="294"/>
      <c r="B13" s="294"/>
      <c r="C13" s="294"/>
      <c r="D13" s="294"/>
      <c r="E13" s="415" t="s">
        <v>2565</v>
      </c>
      <c r="F13" s="41"/>
      <c r="G13" s="41"/>
      <c r="H13" s="41"/>
      <c r="I13" s="41"/>
      <c r="J13" s="41"/>
      <c r="K13" s="61"/>
      <c r="L13" s="294"/>
      <c r="M13" s="294"/>
      <c r="N13" s="294"/>
      <c r="O13" s="294"/>
      <c r="P13" s="294"/>
      <c r="Q13" s="294"/>
      <c r="R13" s="294"/>
      <c r="S13" s="294"/>
      <c r="T13" s="294"/>
      <c r="U13" s="294"/>
      <c r="V13" s="294"/>
      <c r="W13" s="294"/>
      <c r="X13" s="294"/>
      <c r="Y13" s="294"/>
      <c r="Z13" s="294"/>
    </row>
    <row r="14" ht="17.25" spans="1:26">
      <c r="A14" s="294"/>
      <c r="B14" s="294"/>
      <c r="C14" s="294"/>
      <c r="D14" s="294"/>
      <c r="E14" s="416" t="s">
        <v>2566</v>
      </c>
      <c r="F14" s="98"/>
      <c r="G14" s="98"/>
      <c r="H14" s="98"/>
      <c r="I14" s="98"/>
      <c r="J14" s="98"/>
      <c r="K14" s="98"/>
      <c r="L14" s="294"/>
      <c r="M14" s="294"/>
      <c r="N14" s="294"/>
      <c r="O14" s="294"/>
      <c r="P14" s="294"/>
      <c r="Q14" s="294"/>
      <c r="R14" s="294"/>
      <c r="S14" s="294"/>
      <c r="T14" s="294"/>
      <c r="U14" s="294"/>
      <c r="V14" s="294"/>
      <c r="W14" s="294"/>
      <c r="X14" s="294"/>
      <c r="Y14" s="294"/>
      <c r="Z14" s="294"/>
    </row>
    <row r="15" ht="17.25" spans="1:26">
      <c r="A15" s="294"/>
      <c r="B15" s="294"/>
      <c r="C15" s="294"/>
      <c r="D15" s="294"/>
      <c r="E15" s="417" t="s">
        <v>2567</v>
      </c>
      <c r="F15" s="60"/>
      <c r="G15" s="60"/>
      <c r="H15" s="60"/>
      <c r="I15" s="60"/>
      <c r="J15" s="60"/>
      <c r="K15" s="60"/>
      <c r="L15" s="294"/>
      <c r="M15" s="294"/>
      <c r="N15" s="294"/>
      <c r="O15" s="294"/>
      <c r="P15" s="294"/>
      <c r="Q15" s="294"/>
      <c r="R15" s="294"/>
      <c r="S15" s="294"/>
      <c r="T15" s="294"/>
      <c r="U15" s="294"/>
      <c r="V15" s="294"/>
      <c r="W15" s="294"/>
      <c r="X15" s="294"/>
      <c r="Y15" s="294"/>
      <c r="Z15" s="294"/>
    </row>
    <row r="16" ht="17.25" spans="1:26">
      <c r="A16" s="294"/>
      <c r="B16" s="294"/>
      <c r="C16" s="294"/>
      <c r="D16" s="294"/>
      <c r="E16" s="418" t="s">
        <v>2568</v>
      </c>
      <c r="F16" s="60"/>
      <c r="G16" s="60"/>
      <c r="H16" s="60"/>
      <c r="I16" s="60"/>
      <c r="J16" s="60"/>
      <c r="K16" s="60"/>
      <c r="L16" s="294"/>
      <c r="M16" s="294"/>
      <c r="N16" s="294"/>
      <c r="O16" s="294"/>
      <c r="P16" s="294"/>
      <c r="Q16" s="294"/>
      <c r="R16" s="294"/>
      <c r="S16" s="294"/>
      <c r="T16" s="294"/>
      <c r="U16" s="294"/>
      <c r="V16" s="294"/>
      <c r="W16" s="294"/>
      <c r="X16" s="294"/>
      <c r="Y16" s="294"/>
      <c r="Z16" s="294"/>
    </row>
    <row r="17" ht="17.25" spans="1:26">
      <c r="A17" s="294"/>
      <c r="B17" s="294"/>
      <c r="C17" s="294"/>
      <c r="D17" s="294"/>
      <c r="E17" s="419" t="s">
        <v>2569</v>
      </c>
      <c r="F17" s="420"/>
      <c r="G17" s="420"/>
      <c r="H17" s="420"/>
      <c r="I17" s="420"/>
      <c r="J17" s="420"/>
      <c r="K17" s="420"/>
      <c r="L17" s="294"/>
      <c r="M17" s="294"/>
      <c r="N17" s="294"/>
      <c r="O17" s="294"/>
      <c r="P17" s="294"/>
      <c r="Q17" s="294"/>
      <c r="R17" s="294"/>
      <c r="S17" s="294"/>
      <c r="T17" s="294"/>
      <c r="U17" s="294"/>
      <c r="V17" s="294"/>
      <c r="W17" s="294"/>
      <c r="X17" s="294"/>
      <c r="Y17" s="294"/>
      <c r="Z17" s="294"/>
    </row>
    <row r="18" ht="14.25" spans="1:26">
      <c r="A18" s="294"/>
      <c r="B18" s="294"/>
      <c r="C18" s="294"/>
      <c r="D18" s="294"/>
      <c r="L18" s="294"/>
      <c r="M18" s="294"/>
      <c r="N18" s="294"/>
      <c r="O18" s="294"/>
      <c r="P18" s="294"/>
      <c r="Q18" s="294"/>
      <c r="R18" s="294"/>
      <c r="S18" s="294"/>
      <c r="T18" s="294"/>
      <c r="U18" s="294"/>
      <c r="V18" s="294"/>
      <c r="W18" s="294"/>
      <c r="X18" s="294"/>
      <c r="Y18" s="294"/>
      <c r="Z18" s="294"/>
    </row>
    <row r="19" ht="14.25" spans="1:26">
      <c r="A19" s="294"/>
      <c r="B19" s="294"/>
      <c r="C19" s="294"/>
      <c r="D19" s="294"/>
      <c r="E19" s="294"/>
      <c r="F19" s="294"/>
      <c r="G19" s="294"/>
      <c r="H19" s="294"/>
      <c r="I19" s="294"/>
      <c r="J19" s="294"/>
      <c r="K19" s="294"/>
      <c r="L19" s="294"/>
      <c r="M19" s="294"/>
      <c r="N19" s="294"/>
      <c r="O19" s="294"/>
      <c r="P19" s="294"/>
      <c r="Q19" s="294"/>
      <c r="R19" s="294"/>
      <c r="S19" s="294"/>
      <c r="T19" s="294"/>
      <c r="U19" s="294"/>
      <c r="V19" s="294"/>
      <c r="W19" s="294"/>
      <c r="X19" s="294"/>
      <c r="Y19" s="294"/>
      <c r="Z19" s="294"/>
    </row>
    <row r="20" ht="14.25" spans="1:26">
      <c r="A20" s="294"/>
      <c r="B20" s="294"/>
      <c r="C20" s="294"/>
      <c r="D20" s="294"/>
      <c r="E20" s="294"/>
      <c r="F20" s="294"/>
      <c r="G20" s="294"/>
      <c r="H20" s="294"/>
      <c r="I20" s="294"/>
      <c r="J20" s="294"/>
      <c r="K20" s="294"/>
      <c r="L20" s="294"/>
      <c r="M20" s="294"/>
      <c r="N20" s="294"/>
      <c r="O20" s="294"/>
      <c r="P20" s="294"/>
      <c r="Q20" s="294"/>
      <c r="R20" s="294"/>
      <c r="S20" s="294"/>
      <c r="T20" s="294"/>
      <c r="U20" s="294"/>
      <c r="V20" s="294"/>
      <c r="W20" s="294"/>
      <c r="X20" s="294"/>
      <c r="Y20" s="294"/>
      <c r="Z20" s="294"/>
    </row>
    <row r="21" ht="17.25" spans="1:26">
      <c r="A21" s="294"/>
      <c r="B21" s="294"/>
      <c r="C21" s="294"/>
      <c r="D21" s="403"/>
      <c r="E21" s="421" t="s">
        <v>1128</v>
      </c>
      <c r="F21" s="60"/>
      <c r="G21" s="60"/>
      <c r="H21" s="60"/>
      <c r="I21" s="60"/>
      <c r="J21" s="60"/>
      <c r="K21" s="64"/>
      <c r="L21" s="294"/>
      <c r="M21" s="294"/>
      <c r="N21" s="294"/>
      <c r="O21" s="294"/>
      <c r="P21" s="294"/>
      <c r="Q21" s="294"/>
      <c r="R21" s="294"/>
      <c r="S21" s="294"/>
      <c r="T21" s="294"/>
      <c r="U21" s="294"/>
      <c r="V21" s="294"/>
      <c r="W21" s="294"/>
      <c r="X21" s="294"/>
      <c r="Y21" s="294"/>
      <c r="Z21" s="294"/>
    </row>
    <row r="22" ht="17.25" spans="1:26">
      <c r="A22" s="294"/>
      <c r="B22" s="294"/>
      <c r="C22" s="294"/>
      <c r="D22" s="403"/>
      <c r="E22" s="79" t="s">
        <v>2570</v>
      </c>
      <c r="F22" s="60"/>
      <c r="G22" s="60"/>
      <c r="H22" s="60"/>
      <c r="I22" s="60"/>
      <c r="J22" s="60"/>
      <c r="K22" s="64"/>
      <c r="L22" s="294"/>
      <c r="M22" s="294"/>
      <c r="N22" s="294"/>
      <c r="O22" s="294"/>
      <c r="P22" s="294"/>
      <c r="Q22" s="294"/>
      <c r="R22" s="294"/>
      <c r="S22" s="294"/>
      <c r="T22" s="294"/>
      <c r="U22" s="294"/>
      <c r="V22" s="294"/>
      <c r="W22" s="294"/>
      <c r="X22" s="294"/>
      <c r="Y22" s="294"/>
      <c r="Z22" s="294"/>
    </row>
    <row r="23" ht="17.25" spans="1:26">
      <c r="A23" s="294"/>
      <c r="B23" s="294"/>
      <c r="C23" s="294"/>
      <c r="D23" s="403"/>
      <c r="E23" s="80" t="s">
        <v>2571</v>
      </c>
      <c r="F23" s="60"/>
      <c r="G23" s="60"/>
      <c r="H23" s="60"/>
      <c r="I23" s="60"/>
      <c r="J23" s="60"/>
      <c r="K23" s="64"/>
      <c r="L23" s="294"/>
      <c r="M23" s="294"/>
      <c r="N23" s="294"/>
      <c r="O23" s="294"/>
      <c r="P23" s="294"/>
      <c r="Q23" s="294"/>
      <c r="R23" s="294"/>
      <c r="S23" s="294"/>
      <c r="T23" s="294"/>
      <c r="U23" s="294"/>
      <c r="V23" s="294"/>
      <c r="W23" s="294"/>
      <c r="X23" s="294"/>
      <c r="Y23" s="294"/>
      <c r="Z23" s="294"/>
    </row>
    <row r="24" ht="17.25" spans="1:26">
      <c r="A24" s="294"/>
      <c r="B24" s="294"/>
      <c r="C24" s="294"/>
      <c r="D24" s="403"/>
      <c r="E24" s="79" t="s">
        <v>2572</v>
      </c>
      <c r="F24" s="60"/>
      <c r="G24" s="60"/>
      <c r="H24" s="60"/>
      <c r="I24" s="60"/>
      <c r="J24" s="60"/>
      <c r="K24" s="64"/>
      <c r="L24" s="294"/>
      <c r="M24" s="294"/>
      <c r="N24" s="294"/>
      <c r="O24" s="294"/>
      <c r="P24" s="294"/>
      <c r="Q24" s="294"/>
      <c r="R24" s="294"/>
      <c r="S24" s="294"/>
      <c r="T24" s="294"/>
      <c r="U24" s="294"/>
      <c r="V24" s="294"/>
      <c r="W24" s="294"/>
      <c r="X24" s="294"/>
      <c r="Y24" s="294"/>
      <c r="Z24" s="294"/>
    </row>
    <row r="25" ht="14.25" spans="1:26">
      <c r="A25" s="294"/>
      <c r="B25" s="294"/>
      <c r="C25" s="294"/>
      <c r="D25" s="294"/>
      <c r="E25" s="422"/>
      <c r="F25" s="60"/>
      <c r="G25" s="60"/>
      <c r="H25" s="60"/>
      <c r="I25" s="60"/>
      <c r="J25" s="60"/>
      <c r="K25" s="64"/>
      <c r="L25" s="294"/>
      <c r="M25" s="294"/>
      <c r="N25" s="294"/>
      <c r="O25" s="294"/>
      <c r="P25" s="294"/>
      <c r="Q25" s="294"/>
      <c r="R25" s="294"/>
      <c r="S25" s="294"/>
      <c r="T25" s="294"/>
      <c r="U25" s="294"/>
      <c r="V25" s="294"/>
      <c r="W25" s="294"/>
      <c r="X25" s="294"/>
      <c r="Y25" s="294"/>
      <c r="Z25" s="294"/>
    </row>
    <row r="26" ht="17.25" spans="1:26">
      <c r="A26" s="294"/>
      <c r="B26" s="294"/>
      <c r="C26" s="294"/>
      <c r="D26" s="404"/>
      <c r="E26" s="133" t="s">
        <v>1134</v>
      </c>
      <c r="F26" s="60"/>
      <c r="G26" s="60"/>
      <c r="H26" s="60"/>
      <c r="I26" s="60"/>
      <c r="J26" s="60"/>
      <c r="K26" s="64"/>
      <c r="L26" s="294"/>
      <c r="M26" s="294"/>
      <c r="N26" s="294"/>
      <c r="O26" s="294"/>
      <c r="P26" s="294"/>
      <c r="Q26" s="294"/>
      <c r="R26" s="294"/>
      <c r="S26" s="294"/>
      <c r="T26" s="294"/>
      <c r="U26" s="294"/>
      <c r="V26" s="294"/>
      <c r="W26" s="294"/>
      <c r="X26" s="294"/>
      <c r="Y26" s="294"/>
      <c r="Z26" s="294"/>
    </row>
    <row r="27" ht="17.25" spans="1:26">
      <c r="A27" s="294"/>
      <c r="B27" s="294"/>
      <c r="C27" s="294"/>
      <c r="D27" s="404"/>
      <c r="E27" s="80" t="s">
        <v>2573</v>
      </c>
      <c r="F27" s="60"/>
      <c r="G27" s="60"/>
      <c r="H27" s="60"/>
      <c r="I27" s="60"/>
      <c r="J27" s="60"/>
      <c r="K27" s="64"/>
      <c r="L27" s="294"/>
      <c r="M27" s="294"/>
      <c r="N27" s="294"/>
      <c r="O27" s="294"/>
      <c r="P27" s="294"/>
      <c r="Q27" s="294"/>
      <c r="R27" s="294"/>
      <c r="S27" s="294"/>
      <c r="T27" s="294"/>
      <c r="U27" s="294"/>
      <c r="V27" s="294"/>
      <c r="W27" s="294"/>
      <c r="X27" s="294"/>
      <c r="Y27" s="294"/>
      <c r="Z27" s="294"/>
    </row>
    <row r="28" ht="17.25" spans="1:26">
      <c r="A28" s="294"/>
      <c r="B28" s="294"/>
      <c r="C28" s="294"/>
      <c r="D28" s="404"/>
      <c r="E28" s="79" t="s">
        <v>2574</v>
      </c>
      <c r="F28" s="60"/>
      <c r="G28" s="60"/>
      <c r="H28" s="60"/>
      <c r="I28" s="60"/>
      <c r="J28" s="60"/>
      <c r="K28" s="64"/>
      <c r="L28" s="294"/>
      <c r="M28" s="294"/>
      <c r="N28" s="294"/>
      <c r="O28" s="294"/>
      <c r="P28" s="294"/>
      <c r="Q28" s="294"/>
      <c r="R28" s="294"/>
      <c r="S28" s="294"/>
      <c r="T28" s="294"/>
      <c r="U28" s="294"/>
      <c r="V28" s="294"/>
      <c r="W28" s="294"/>
      <c r="X28" s="294"/>
      <c r="Y28" s="294"/>
      <c r="Z28" s="294"/>
    </row>
    <row r="29" ht="14.25" spans="1:26">
      <c r="A29" s="294"/>
      <c r="B29" s="294"/>
      <c r="C29" s="294"/>
      <c r="D29" s="294"/>
      <c r="E29" s="422"/>
      <c r="F29" s="60"/>
      <c r="G29" s="60"/>
      <c r="H29" s="60"/>
      <c r="I29" s="60"/>
      <c r="J29" s="60"/>
      <c r="K29" s="64"/>
      <c r="L29" s="294"/>
      <c r="M29" s="294"/>
      <c r="N29" s="294"/>
      <c r="O29" s="294"/>
      <c r="P29" s="294"/>
      <c r="Q29" s="294"/>
      <c r="R29" s="294"/>
      <c r="S29" s="294"/>
      <c r="T29" s="294"/>
      <c r="U29" s="294"/>
      <c r="V29" s="294"/>
      <c r="W29" s="294"/>
      <c r="X29" s="294"/>
      <c r="Y29" s="294"/>
      <c r="Z29" s="294"/>
    </row>
    <row r="30" ht="17.25" spans="1:26">
      <c r="A30" s="294"/>
      <c r="B30" s="294"/>
      <c r="C30" s="294"/>
      <c r="D30" s="405"/>
      <c r="E30" s="423" t="s">
        <v>1137</v>
      </c>
      <c r="F30" s="60"/>
      <c r="G30" s="60"/>
      <c r="H30" s="60"/>
      <c r="I30" s="60"/>
      <c r="J30" s="60"/>
      <c r="K30" s="64"/>
      <c r="L30" s="294"/>
      <c r="M30" s="294"/>
      <c r="N30" s="294"/>
      <c r="O30" s="294"/>
      <c r="P30" s="294"/>
      <c r="Q30" s="294"/>
      <c r="R30" s="294"/>
      <c r="S30" s="294"/>
      <c r="T30" s="294"/>
      <c r="U30" s="294"/>
      <c r="V30" s="294"/>
      <c r="W30" s="294"/>
      <c r="X30" s="294"/>
      <c r="Y30" s="294"/>
      <c r="Z30" s="294"/>
    </row>
    <row r="31" ht="17.25" spans="1:26">
      <c r="A31" s="294"/>
      <c r="B31" s="294"/>
      <c r="C31" s="294"/>
      <c r="D31" s="405"/>
      <c r="E31" s="80" t="s">
        <v>2575</v>
      </c>
      <c r="F31" s="60"/>
      <c r="G31" s="60"/>
      <c r="H31" s="60"/>
      <c r="I31" s="60"/>
      <c r="J31" s="60"/>
      <c r="K31" s="64"/>
      <c r="L31" s="294"/>
      <c r="M31" s="294"/>
      <c r="N31" s="294"/>
      <c r="O31" s="294"/>
      <c r="P31" s="294"/>
      <c r="Q31" s="294"/>
      <c r="R31" s="294"/>
      <c r="S31" s="294"/>
      <c r="T31" s="294"/>
      <c r="U31" s="294"/>
      <c r="V31" s="294"/>
      <c r="W31" s="294"/>
      <c r="X31" s="294"/>
      <c r="Y31" s="294"/>
      <c r="Z31" s="294"/>
    </row>
    <row r="32" ht="17.25" spans="1:26">
      <c r="A32" s="294"/>
      <c r="B32" s="294"/>
      <c r="C32" s="294"/>
      <c r="D32" s="405"/>
      <c r="E32" s="79" t="s">
        <v>2576</v>
      </c>
      <c r="F32" s="60"/>
      <c r="G32" s="60"/>
      <c r="H32" s="60"/>
      <c r="I32" s="60"/>
      <c r="J32" s="60"/>
      <c r="K32" s="64"/>
      <c r="L32" s="294"/>
      <c r="M32" s="294"/>
      <c r="N32" s="294"/>
      <c r="O32" s="294"/>
      <c r="P32" s="294"/>
      <c r="Q32" s="294"/>
      <c r="R32" s="294"/>
      <c r="S32" s="294"/>
      <c r="T32" s="294"/>
      <c r="U32" s="294"/>
      <c r="V32" s="294"/>
      <c r="W32" s="294"/>
      <c r="X32" s="294"/>
      <c r="Y32" s="294"/>
      <c r="Z32" s="294"/>
    </row>
    <row r="33" ht="14.25" spans="1:26">
      <c r="A33" s="294"/>
      <c r="B33" s="294"/>
      <c r="C33" s="294"/>
      <c r="D33" s="294"/>
      <c r="L33" s="294"/>
      <c r="M33" s="294"/>
      <c r="N33" s="294"/>
      <c r="O33" s="294"/>
      <c r="P33" s="294"/>
      <c r="Q33" s="294"/>
      <c r="R33" s="294"/>
      <c r="S33" s="294"/>
      <c r="T33" s="294"/>
      <c r="U33" s="294"/>
      <c r="V33" s="294"/>
      <c r="W33" s="294"/>
      <c r="X33" s="294"/>
      <c r="Y33" s="294"/>
      <c r="Z33" s="294"/>
    </row>
    <row r="34" ht="14.25" spans="1:26">
      <c r="A34" s="294"/>
      <c r="B34" s="294"/>
      <c r="C34" s="294"/>
      <c r="D34" s="294"/>
      <c r="L34" s="294"/>
      <c r="M34" s="294"/>
      <c r="N34" s="294"/>
      <c r="O34" s="294"/>
      <c r="P34" s="294"/>
      <c r="Q34" s="294"/>
      <c r="R34" s="294"/>
      <c r="S34" s="294"/>
      <c r="T34" s="294"/>
      <c r="U34" s="294"/>
      <c r="V34" s="294"/>
      <c r="W34" s="294"/>
      <c r="X34" s="294"/>
      <c r="Y34" s="294"/>
      <c r="Z34" s="294"/>
    </row>
    <row r="35" ht="14.25" spans="1:26">
      <c r="A35" s="294"/>
      <c r="B35" s="294"/>
      <c r="C35" s="294"/>
      <c r="D35" s="294"/>
      <c r="L35" s="294"/>
      <c r="M35" s="294"/>
      <c r="N35" s="294"/>
      <c r="O35" s="294"/>
      <c r="P35" s="294"/>
      <c r="Q35" s="294"/>
      <c r="R35" s="294"/>
      <c r="S35" s="294"/>
      <c r="T35" s="294"/>
      <c r="U35" s="294"/>
      <c r="V35" s="294"/>
      <c r="W35" s="294"/>
      <c r="X35" s="294"/>
      <c r="Y35" s="294"/>
      <c r="Z35" s="294"/>
    </row>
    <row r="36" ht="14.25" spans="1:26">
      <c r="A36" s="294"/>
      <c r="B36" s="294"/>
      <c r="C36" s="294"/>
      <c r="D36" s="294"/>
      <c r="E36" s="294"/>
      <c r="F36" s="294"/>
      <c r="G36" s="294"/>
      <c r="H36" s="294"/>
      <c r="I36" s="294"/>
      <c r="J36" s="294"/>
      <c r="K36" s="294"/>
      <c r="L36" s="294"/>
      <c r="M36" s="294"/>
      <c r="N36" s="294"/>
      <c r="O36" s="294"/>
      <c r="P36" s="294"/>
      <c r="Q36" s="294"/>
      <c r="R36" s="294"/>
      <c r="S36" s="294"/>
      <c r="T36" s="294"/>
      <c r="U36" s="294"/>
      <c r="V36" s="294"/>
      <c r="W36" s="294"/>
      <c r="X36" s="294"/>
      <c r="Y36" s="294"/>
      <c r="Z36" s="294"/>
    </row>
    <row r="37" ht="14.25" spans="1:26">
      <c r="A37" s="294"/>
      <c r="B37" s="294"/>
      <c r="C37" s="294"/>
      <c r="D37" s="294"/>
      <c r="E37" s="294"/>
      <c r="F37" s="294"/>
      <c r="G37" s="294"/>
      <c r="H37" s="294"/>
      <c r="I37" s="294"/>
      <c r="J37" s="294"/>
      <c r="K37" s="294"/>
      <c r="L37" s="294"/>
      <c r="M37" s="294"/>
      <c r="N37" s="294"/>
      <c r="O37" s="294"/>
      <c r="P37" s="294"/>
      <c r="Q37" s="294"/>
      <c r="R37" s="294"/>
      <c r="S37" s="294"/>
      <c r="T37" s="294"/>
      <c r="U37" s="294"/>
      <c r="V37" s="294"/>
      <c r="W37" s="294"/>
      <c r="X37" s="294"/>
      <c r="Y37" s="294"/>
      <c r="Z37" s="294"/>
    </row>
    <row r="38" ht="14.25" spans="1:26">
      <c r="A38" s="294"/>
      <c r="B38" s="294"/>
      <c r="C38" s="294"/>
      <c r="D38" s="294"/>
      <c r="E38" s="294"/>
      <c r="F38" s="294"/>
      <c r="G38" s="294"/>
      <c r="H38" s="294"/>
      <c r="I38" s="294"/>
      <c r="J38" s="294"/>
      <c r="K38" s="294"/>
      <c r="L38" s="294"/>
      <c r="M38" s="294"/>
      <c r="N38" s="294"/>
      <c r="O38" s="294"/>
      <c r="P38" s="294"/>
      <c r="Q38" s="294"/>
      <c r="R38" s="294"/>
      <c r="S38" s="294"/>
      <c r="T38" s="294"/>
      <c r="U38" s="294"/>
      <c r="V38" s="294"/>
      <c r="W38" s="294"/>
      <c r="X38" s="294"/>
      <c r="Y38" s="294"/>
      <c r="Z38" s="294"/>
    </row>
    <row r="39" ht="14.25" spans="1:26">
      <c r="A39" s="294"/>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c r="Z39" s="294"/>
    </row>
    <row r="40" ht="14.25" spans="1:26">
      <c r="A40" s="294"/>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c r="Z40" s="294"/>
    </row>
    <row r="41" ht="14.25" spans="1:26">
      <c r="A41" s="294"/>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row>
    <row r="42" ht="14.25" spans="1:26">
      <c r="A42" s="294"/>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row>
    <row r="43" ht="14.25" spans="1:26">
      <c r="A43" s="294"/>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row>
    <row r="44" ht="14.25" spans="1:26">
      <c r="A44" s="294"/>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row>
    <row r="45" ht="14.25" spans="1:26">
      <c r="A45" s="294"/>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row>
    <row r="46" ht="14.25" spans="1:26">
      <c r="A46" s="294"/>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row>
    <row r="47" ht="14.25" spans="1:26">
      <c r="A47" s="294"/>
      <c r="B47" s="294"/>
      <c r="C47" s="294"/>
      <c r="D47" s="294"/>
      <c r="E47" s="294"/>
      <c r="F47" s="294"/>
      <c r="G47" s="294"/>
      <c r="H47" s="294"/>
      <c r="I47" s="294"/>
      <c r="J47" s="294"/>
      <c r="K47" s="294"/>
      <c r="L47" s="294"/>
      <c r="M47" s="294"/>
      <c r="N47" s="294"/>
      <c r="O47" s="294"/>
      <c r="P47" s="294"/>
      <c r="Q47" s="294"/>
      <c r="R47" s="294"/>
      <c r="S47" s="294"/>
      <c r="T47" s="294"/>
      <c r="U47" s="294"/>
      <c r="V47" s="294"/>
      <c r="W47" s="294"/>
      <c r="X47" s="294"/>
      <c r="Y47" s="294"/>
      <c r="Z47" s="294"/>
    </row>
    <row r="48" ht="14.25" spans="1:26">
      <c r="A48" s="294"/>
      <c r="B48" s="294"/>
      <c r="C48" s="294"/>
      <c r="D48" s="294"/>
      <c r="E48" s="294"/>
      <c r="F48" s="294"/>
      <c r="G48" s="294"/>
      <c r="H48" s="294"/>
      <c r="I48" s="294"/>
      <c r="J48" s="294"/>
      <c r="K48" s="294"/>
      <c r="L48" s="294"/>
      <c r="M48" s="294"/>
      <c r="N48" s="294"/>
      <c r="O48" s="294"/>
      <c r="P48" s="294"/>
      <c r="Q48" s="294"/>
      <c r="R48" s="294"/>
      <c r="S48" s="294"/>
      <c r="T48" s="294"/>
      <c r="U48" s="294"/>
      <c r="V48" s="294"/>
      <c r="W48" s="294"/>
      <c r="X48" s="294"/>
      <c r="Y48" s="294"/>
      <c r="Z48" s="294"/>
    </row>
    <row r="49" ht="14.25" spans="1:26">
      <c r="A49" s="294"/>
      <c r="B49" s="294"/>
      <c r="C49" s="294"/>
      <c r="D49" s="294"/>
      <c r="E49" s="294"/>
      <c r="F49" s="294"/>
      <c r="G49" s="294"/>
      <c r="H49" s="294"/>
      <c r="I49" s="294"/>
      <c r="J49" s="294"/>
      <c r="K49" s="294"/>
      <c r="L49" s="294"/>
      <c r="M49" s="294"/>
      <c r="N49" s="294"/>
      <c r="O49" s="294"/>
      <c r="P49" s="294"/>
      <c r="Q49" s="294"/>
      <c r="R49" s="294"/>
      <c r="S49" s="294"/>
      <c r="T49" s="294"/>
      <c r="U49" s="294"/>
      <c r="V49" s="294"/>
      <c r="W49" s="294"/>
      <c r="X49" s="294"/>
      <c r="Y49" s="294"/>
      <c r="Z49" s="294"/>
    </row>
    <row r="50" ht="14.25" spans="1:26">
      <c r="A50" s="294"/>
      <c r="B50" s="294"/>
      <c r="C50" s="294"/>
      <c r="D50" s="294"/>
      <c r="E50" s="294"/>
      <c r="F50" s="294"/>
      <c r="G50" s="294"/>
      <c r="H50" s="294"/>
      <c r="I50" s="294"/>
      <c r="J50" s="294"/>
      <c r="K50" s="294"/>
      <c r="L50" s="294"/>
      <c r="M50" s="294"/>
      <c r="N50" s="294"/>
      <c r="O50" s="294"/>
      <c r="P50" s="294"/>
      <c r="Q50" s="294"/>
      <c r="R50" s="294"/>
      <c r="S50" s="294"/>
      <c r="T50" s="294"/>
      <c r="U50" s="294"/>
      <c r="V50" s="294"/>
      <c r="W50" s="294"/>
      <c r="X50" s="294"/>
      <c r="Y50" s="294"/>
      <c r="Z50" s="294"/>
    </row>
    <row r="51" ht="14.25" spans="1:26">
      <c r="A51" s="294"/>
      <c r="B51" s="294"/>
      <c r="C51" s="294"/>
      <c r="D51" s="294"/>
      <c r="E51" s="294"/>
      <c r="F51" s="294"/>
      <c r="G51" s="294"/>
      <c r="H51" s="294"/>
      <c r="I51" s="294"/>
      <c r="J51" s="294"/>
      <c r="K51" s="294"/>
      <c r="L51" s="294"/>
      <c r="M51" s="294"/>
      <c r="N51" s="294"/>
      <c r="O51" s="294"/>
      <c r="P51" s="294"/>
      <c r="Q51" s="294"/>
      <c r="R51" s="294"/>
      <c r="S51" s="294"/>
      <c r="T51" s="294"/>
      <c r="U51" s="294"/>
      <c r="V51" s="294"/>
      <c r="W51" s="294"/>
      <c r="X51" s="294"/>
      <c r="Y51" s="294"/>
      <c r="Z51" s="294"/>
    </row>
    <row r="52" ht="14.25" spans="1:26">
      <c r="A52" s="294"/>
      <c r="B52" s="294"/>
      <c r="C52" s="294"/>
      <c r="D52" s="294"/>
      <c r="E52" s="294"/>
      <c r="F52" s="294"/>
      <c r="G52" s="294"/>
      <c r="H52" s="294"/>
      <c r="I52" s="294"/>
      <c r="J52" s="294"/>
      <c r="K52" s="294"/>
      <c r="L52" s="294"/>
      <c r="M52" s="294"/>
      <c r="N52" s="294"/>
      <c r="O52" s="294"/>
      <c r="P52" s="294"/>
      <c r="Q52" s="294"/>
      <c r="R52" s="294"/>
      <c r="S52" s="294"/>
      <c r="T52" s="294"/>
      <c r="U52" s="294"/>
      <c r="V52" s="294"/>
      <c r="W52" s="294"/>
      <c r="X52" s="294"/>
      <c r="Y52" s="294"/>
      <c r="Z52" s="294"/>
    </row>
    <row r="53" ht="14.25" spans="1:26">
      <c r="A53" s="294"/>
      <c r="B53" s="294"/>
      <c r="C53" s="294"/>
      <c r="D53" s="294"/>
      <c r="E53" s="294"/>
      <c r="F53" s="294"/>
      <c r="G53" s="294"/>
      <c r="H53" s="294"/>
      <c r="I53" s="294"/>
      <c r="J53" s="294"/>
      <c r="K53" s="294"/>
      <c r="L53" s="294"/>
      <c r="M53" s="294"/>
      <c r="N53" s="294"/>
      <c r="O53" s="294"/>
      <c r="P53" s="294"/>
      <c r="Q53" s="294"/>
      <c r="R53" s="294"/>
      <c r="S53" s="294"/>
      <c r="T53" s="294"/>
      <c r="U53" s="294"/>
      <c r="V53" s="294"/>
      <c r="W53" s="294"/>
      <c r="X53" s="294"/>
      <c r="Y53" s="294"/>
      <c r="Z53" s="294"/>
    </row>
    <row r="54" ht="14.25" spans="1:26">
      <c r="A54" s="294"/>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row>
    <row r="55" ht="14.25" spans="1:26">
      <c r="A55" s="294"/>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row>
    <row r="56" ht="14.25" spans="1:26">
      <c r="A56" s="294"/>
      <c r="B56" s="294"/>
      <c r="C56" s="294"/>
      <c r="D56" s="294"/>
      <c r="E56" s="294"/>
      <c r="F56" s="294"/>
      <c r="G56" s="294"/>
      <c r="H56" s="294"/>
      <c r="I56" s="294"/>
      <c r="J56" s="294"/>
      <c r="K56" s="294"/>
      <c r="L56" s="294"/>
      <c r="M56" s="294"/>
      <c r="N56" s="294"/>
      <c r="O56" s="294"/>
      <c r="P56" s="294"/>
      <c r="Q56" s="294"/>
      <c r="R56" s="294"/>
      <c r="S56" s="294"/>
      <c r="T56" s="294"/>
      <c r="U56" s="294"/>
      <c r="V56" s="294"/>
      <c r="W56" s="294"/>
      <c r="X56" s="294"/>
      <c r="Y56" s="294"/>
      <c r="Z56" s="294"/>
    </row>
    <row r="57" ht="14.25" spans="1:26">
      <c r="A57" s="294"/>
      <c r="B57" s="294"/>
      <c r="C57" s="294"/>
      <c r="D57" s="294"/>
      <c r="E57" s="294"/>
      <c r="F57" s="294"/>
      <c r="G57" s="294"/>
      <c r="H57" s="294"/>
      <c r="I57" s="294"/>
      <c r="J57" s="294"/>
      <c r="K57" s="294"/>
      <c r="L57" s="294"/>
      <c r="M57" s="294"/>
      <c r="N57" s="294"/>
      <c r="O57" s="294"/>
      <c r="P57" s="294"/>
      <c r="Q57" s="294"/>
      <c r="R57" s="294"/>
      <c r="S57" s="294"/>
      <c r="T57" s="294"/>
      <c r="U57" s="294"/>
      <c r="V57" s="294"/>
      <c r="W57" s="294"/>
      <c r="X57" s="294"/>
      <c r="Y57" s="294"/>
      <c r="Z57" s="294"/>
    </row>
    <row r="58" ht="14.25" spans="1:26">
      <c r="A58" s="294"/>
      <c r="B58" s="294"/>
      <c r="C58" s="294"/>
      <c r="D58" s="294"/>
      <c r="E58" s="294"/>
      <c r="F58" s="294"/>
      <c r="G58" s="294"/>
      <c r="H58" s="294"/>
      <c r="I58" s="294"/>
      <c r="J58" s="294"/>
      <c r="K58" s="294"/>
      <c r="L58" s="294"/>
      <c r="M58" s="294"/>
      <c r="N58" s="294"/>
      <c r="O58" s="294"/>
      <c r="P58" s="294"/>
      <c r="Q58" s="294"/>
      <c r="R58" s="294"/>
      <c r="S58" s="294"/>
      <c r="T58" s="294"/>
      <c r="U58" s="294"/>
      <c r="V58" s="294"/>
      <c r="W58" s="294"/>
      <c r="X58" s="294"/>
      <c r="Y58" s="294"/>
      <c r="Z58" s="294"/>
    </row>
    <row r="59" ht="14.25" spans="1:26">
      <c r="A59" s="294"/>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c r="Z59" s="294"/>
    </row>
    <row r="60" ht="14.25" spans="1:26">
      <c r="A60" s="294"/>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c r="Z60" s="294"/>
    </row>
    <row r="61" ht="14.25" spans="1:26">
      <c r="A61" s="294"/>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c r="Z61" s="294"/>
    </row>
    <row r="62" ht="14.25" spans="1:26">
      <c r="A62" s="294"/>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row>
    <row r="63" ht="14.25" spans="1:26">
      <c r="A63" s="294"/>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c r="Z63" s="294"/>
    </row>
    <row r="64" ht="14.25" spans="1:26">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row>
    <row r="65" ht="14.25" spans="1:26">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row>
    <row r="66" ht="14.25" spans="1:26">
      <c r="A66" s="294"/>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row>
    <row r="67" ht="14.25" spans="1:26">
      <c r="A67" s="294"/>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row>
    <row r="68" ht="14.25" spans="1:26">
      <c r="A68" s="294"/>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row>
    <row r="69" ht="14.25" spans="1:26">
      <c r="A69" s="294"/>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row>
    <row r="70" ht="14.25" spans="1:26">
      <c r="A70" s="294"/>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row>
    <row r="71" ht="14.25" spans="1:26">
      <c r="A71" s="294"/>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row>
    <row r="72" ht="14.25" spans="1:26">
      <c r="A72" s="294"/>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row>
    <row r="73" ht="14.25" spans="1:26">
      <c r="A73" s="294"/>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row>
    <row r="74" ht="14.25" spans="1:26">
      <c r="A74" s="294"/>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row>
    <row r="75" ht="14.25" spans="1:26">
      <c r="A75" s="294"/>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row>
    <row r="76" ht="14.25" spans="1:26">
      <c r="A76" s="294"/>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row>
    <row r="77" ht="14.25" spans="1:26">
      <c r="A77" s="294"/>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row>
    <row r="78" ht="14.25" spans="1:26">
      <c r="A78" s="294"/>
      <c r="B78" s="294"/>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row>
    <row r="79" ht="14.25" spans="1:26">
      <c r="A79" s="294"/>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row>
    <row r="80" ht="14.25" spans="1:26">
      <c r="A80" s="294"/>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row>
    <row r="81" ht="14.25" spans="1:26">
      <c r="A81" s="294"/>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row>
    <row r="82" ht="14.25" spans="1:26">
      <c r="A82" s="294"/>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row>
    <row r="83" ht="14.25" spans="1:26">
      <c r="A83" s="294"/>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row>
    <row r="84" ht="14.25" spans="1:26">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row>
    <row r="85" ht="14.25" spans="1:26">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row>
    <row r="86" ht="14.25" spans="1:26">
      <c r="A86" s="294"/>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row>
    <row r="87" ht="14.25" spans="1:26">
      <c r="A87" s="294"/>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row>
    <row r="88" ht="14.25" spans="1:26">
      <c r="A88" s="294"/>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row>
    <row r="89" ht="14.25" spans="1:26">
      <c r="A89" s="294"/>
      <c r="B89" s="294"/>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row>
    <row r="90" ht="14.25" spans="1:26">
      <c r="A90" s="294"/>
      <c r="B90" s="294"/>
      <c r="C90" s="294"/>
      <c r="D90" s="294"/>
      <c r="E90" s="294"/>
      <c r="F90" s="294"/>
      <c r="G90" s="294"/>
      <c r="H90" s="294"/>
      <c r="I90" s="294"/>
      <c r="J90" s="294"/>
      <c r="K90" s="294"/>
      <c r="L90" s="294"/>
      <c r="M90" s="294"/>
      <c r="N90" s="294"/>
      <c r="O90" s="294"/>
      <c r="P90" s="294"/>
      <c r="Q90" s="294"/>
      <c r="R90" s="294"/>
      <c r="S90" s="294"/>
      <c r="T90" s="294"/>
      <c r="U90" s="294"/>
      <c r="V90" s="294"/>
      <c r="W90" s="294"/>
      <c r="X90" s="294"/>
      <c r="Y90" s="294"/>
      <c r="Z90" s="294"/>
    </row>
    <row r="91" ht="14.25" spans="1:26">
      <c r="A91" s="294"/>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row>
    <row r="92" ht="14.25" spans="1:26">
      <c r="A92" s="294"/>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row>
    <row r="93" ht="14.25" spans="1:26">
      <c r="A93" s="294"/>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row>
    <row r="94" ht="14.25" spans="1:26">
      <c r="A94" s="294"/>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row>
    <row r="95" ht="14.25" spans="1:26">
      <c r="A95" s="294"/>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row>
    <row r="96" ht="14.25" spans="1:26">
      <c r="A96" s="294"/>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row>
    <row r="97" ht="14.25" spans="1:26">
      <c r="A97" s="294"/>
      <c r="B97" s="294"/>
      <c r="C97" s="294"/>
      <c r="D97" s="294"/>
      <c r="E97" s="294"/>
      <c r="F97" s="294"/>
      <c r="G97" s="294"/>
      <c r="H97" s="294"/>
      <c r="I97" s="294"/>
      <c r="J97" s="294"/>
      <c r="K97" s="294"/>
      <c r="L97" s="294"/>
      <c r="M97" s="294"/>
      <c r="N97" s="294"/>
      <c r="O97" s="294"/>
      <c r="P97" s="294"/>
      <c r="Q97" s="294"/>
      <c r="R97" s="294"/>
      <c r="S97" s="294"/>
      <c r="T97" s="294"/>
      <c r="U97" s="294"/>
      <c r="V97" s="294"/>
      <c r="W97" s="294"/>
      <c r="X97" s="294"/>
      <c r="Y97" s="294"/>
      <c r="Z97" s="294"/>
    </row>
    <row r="98" ht="14.25" spans="1:26">
      <c r="A98" s="294"/>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row>
    <row r="99" ht="14.25" spans="1:26">
      <c r="A99" s="294"/>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row>
    <row r="100" ht="14.25" spans="1:26">
      <c r="A100" s="294"/>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row>
    <row r="101" ht="14.25" spans="1:26">
      <c r="A101" s="294"/>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row>
    <row r="102" ht="14.25" spans="1:26">
      <c r="A102" s="294"/>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row>
    <row r="103" ht="14.25" spans="1:26">
      <c r="A103" s="294"/>
      <c r="B103" s="294"/>
      <c r="C103" s="294"/>
      <c r="D103" s="294"/>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row>
    <row r="104" ht="14.25" spans="1:26">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row>
    <row r="105" ht="14.25" spans="1:26">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row>
    <row r="106" ht="14.25" spans="1:26">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row>
    <row r="107" ht="14.25" spans="1:26">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row>
    <row r="108" ht="14.25" spans="1:26">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row>
    <row r="109" ht="14.25" spans="1:26">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row>
    <row r="110" ht="14.25" spans="1:26">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row>
    <row r="111" ht="14.25" spans="1:26">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row>
    <row r="112" ht="14.25" spans="1:26">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row>
    <row r="113" ht="14.25" spans="1:26">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row>
    <row r="114" ht="14.25" spans="1:26">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row>
    <row r="115" ht="14.25" spans="1:26">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row>
    <row r="116" ht="14.25" spans="1:26">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row>
    <row r="117" ht="14.25" spans="1:26">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row>
    <row r="118" ht="14.25" spans="1:26">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row>
    <row r="119" ht="14.25" spans="1:26">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row>
    <row r="120" ht="14.25" spans="1:26">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row>
    <row r="121" ht="14.25" spans="1:26">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row>
    <row r="122" ht="14.25" spans="1:26">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row>
    <row r="123" ht="14.25" spans="1:26">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row>
    <row r="124" ht="14.25" spans="1:26">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row>
    <row r="125" ht="14.25" spans="1:26">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row>
    <row r="126" ht="14.25" spans="1:26">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row>
    <row r="127" ht="14.25" spans="1:26">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row>
    <row r="128" ht="14.25" spans="1:26">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row>
    <row r="129" ht="14.25" spans="1:26">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row>
    <row r="130" ht="14.25" spans="1:26">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row>
    <row r="131" ht="14.25" spans="1:26">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row>
    <row r="132" ht="14.25" spans="1:26">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row>
    <row r="133" ht="14.25" spans="1:26">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row>
    <row r="134" ht="14.25" spans="1:26">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row>
    <row r="135" ht="14.25" spans="1:26">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row>
    <row r="136" ht="14.25" spans="1:26">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row>
    <row r="137" ht="14.25" spans="1:26">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row>
    <row r="138" ht="14.25" spans="1:26">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row>
    <row r="139" ht="14.25" spans="1:26">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row>
    <row r="140" ht="14.25" spans="1:26">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row>
    <row r="141" ht="14.25" spans="1:26">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row>
    <row r="142" ht="14.25" spans="1:26">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row>
    <row r="143" ht="14.25" spans="1:26">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row>
    <row r="144" ht="14.25" spans="1:26">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row>
    <row r="145" ht="14.25" spans="1:26">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row>
    <row r="146" ht="14.25" spans="1:26">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row>
    <row r="147" ht="14.25" spans="1:26">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row>
    <row r="148" ht="14.25" spans="1:26">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row>
    <row r="149" ht="14.25" spans="1:26">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row>
    <row r="150" ht="14.25" spans="1:26">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row>
    <row r="151" ht="14.25" spans="1:26">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row>
    <row r="152" ht="14.25" spans="1:26">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row>
    <row r="153" ht="14.25" spans="1:26">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row>
    <row r="154" ht="14.25" spans="1:26">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row>
    <row r="155" ht="14.25" spans="1:26">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row>
    <row r="156" ht="14.25" spans="1:26">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row>
    <row r="157" ht="14.25" spans="1:26">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row>
    <row r="158" ht="14.25" spans="1:26">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row>
    <row r="159" ht="14.25" spans="1:26">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row>
    <row r="160" ht="14.25" spans="1:26">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row>
    <row r="161" ht="14.25" spans="1:26">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row>
    <row r="162" ht="14.25" spans="1:26">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row>
    <row r="163" ht="14.25" spans="1:26">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row>
    <row r="164" ht="14.25" spans="1:26">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row>
    <row r="165" ht="14.25" spans="1:26">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row>
    <row r="166" ht="14.25" spans="1:26">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row>
    <row r="167" ht="14.25" spans="1:26">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row>
    <row r="168" ht="14.25" spans="1:26">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row>
    <row r="169" ht="14.25" spans="1:26">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row>
    <row r="170" ht="14.25" spans="1:26">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row>
    <row r="171" ht="14.25" spans="1:26">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row>
    <row r="172" ht="14.25" spans="1:26">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row>
    <row r="173" ht="14.25" spans="1:26">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row>
    <row r="174" ht="14.25" spans="1:26">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row>
    <row r="175" ht="14.25" spans="1:26">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row>
    <row r="176" ht="14.25" spans="1:26">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row>
    <row r="177" ht="14.25" spans="1:26">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row>
    <row r="178" ht="14.25" spans="1:26">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row>
    <row r="179" ht="14.25" spans="1:26">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row>
    <row r="180" ht="14.25" spans="1:26">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row>
    <row r="181" ht="14.25" spans="1:26">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row>
    <row r="182" ht="14.25" spans="1:26">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row>
    <row r="183" ht="14.25" spans="1:26">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row>
    <row r="184" ht="14.25" spans="1:26">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row>
    <row r="185" ht="14.25" spans="1:26">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row>
    <row r="186" ht="14.25" spans="1:26">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row>
    <row r="187" ht="14.25" spans="1:26">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row>
    <row r="188" ht="14.25" spans="1:26">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row>
    <row r="189" ht="14.25" spans="1:26">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row>
    <row r="190" ht="14.25" spans="1:26">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row>
    <row r="191" ht="14.25" spans="1:26">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row>
    <row r="192" ht="14.25" spans="1:26">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row>
    <row r="193" ht="14.25" spans="1:26">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row>
    <row r="194" ht="14.25" spans="1:26">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row>
    <row r="195" ht="14.25" spans="1:26">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row>
    <row r="196" ht="14.25" spans="1:26">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row>
    <row r="197" ht="14.25" spans="1:26">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row>
    <row r="198" ht="14.25" spans="1:26">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row>
    <row r="199" ht="14.25" spans="1:26">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row>
    <row r="200" ht="14.25" spans="1:26">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row>
    <row r="201" ht="14.25" spans="1:26">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row>
    <row r="202" ht="14.25" spans="1:26">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row>
    <row r="203" ht="14.25" spans="1:26">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row>
    <row r="204" ht="14.25" spans="1:26">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row>
    <row r="205" ht="14.25" spans="1:26">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row>
    <row r="206" ht="14.25" spans="1:26">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row>
    <row r="207" ht="14.25" spans="1:26">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row>
    <row r="208" ht="14.25" spans="1:26">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row>
    <row r="209" ht="14.25" spans="1:26">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row>
    <row r="210" ht="14.25" spans="1:26">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row>
    <row r="211" ht="14.25" spans="1:26">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row>
    <row r="212" ht="14.25" spans="1:26">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row>
    <row r="213" ht="14.25" spans="1:26">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row>
    <row r="214" ht="14.25" spans="1:26">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row>
    <row r="215" ht="14.25" spans="1:26">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row>
    <row r="216" ht="14.25" spans="1:26">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row>
    <row r="217" ht="14.25" spans="1:26">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row>
    <row r="218" ht="14.25" spans="1:26">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row>
    <row r="219" ht="14.25" spans="1:26">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row>
    <row r="220" ht="14.25" spans="1:26">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row>
    <row r="221" ht="14.25" spans="1:26">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row>
    <row r="222" ht="14.25" spans="1:26">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row>
    <row r="223" ht="14.25" spans="1:26">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row>
    <row r="224" ht="14.25" spans="1:26">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row>
    <row r="225" ht="14.25" spans="1:26">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row>
    <row r="226" ht="14.25" spans="1:26">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row>
    <row r="227" ht="14.25" spans="1:26">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row>
    <row r="228" ht="14.25" spans="1:26">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row>
    <row r="229" ht="14.25" spans="1:26">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row>
    <row r="230" ht="14.25" spans="1:26">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row>
    <row r="231" ht="14.25" spans="1:26">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row>
    <row r="232" ht="14.25" spans="1:26">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row>
    <row r="233" ht="14.25" spans="1:26">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row>
    <row r="234" ht="14.25" spans="1:26">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row>
    <row r="235" ht="14.25" spans="1:26">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row>
    <row r="236" ht="14.25" spans="1:26">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row>
    <row r="237" ht="14.25" spans="1:26">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row>
    <row r="238" ht="14.25" spans="1:26">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row>
    <row r="239" ht="14.25" spans="1:26">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row>
    <row r="240" ht="14.25" spans="1:26">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row>
    <row r="241" ht="14.25" spans="1:26">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row>
    <row r="242" ht="14.25" spans="1:26">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row>
    <row r="243" ht="14.25" spans="1:26">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row>
    <row r="244" ht="14.25" spans="1:26">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row>
    <row r="245" ht="14.25" spans="1:26">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row>
    <row r="246" ht="14.25" spans="1:26">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row>
    <row r="247" ht="14.25" spans="1:26">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row>
    <row r="248" ht="14.25" spans="1:26">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row>
    <row r="249" ht="14.25" spans="1:26">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row>
    <row r="250" ht="14.25" spans="1:26">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row>
    <row r="251" ht="14.25" spans="1:26">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row>
    <row r="252" ht="14.25" spans="1:26">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row>
    <row r="253" ht="14.25" spans="1:26">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row>
    <row r="254" ht="14.25" spans="1:26">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row>
    <row r="255" ht="14.25" spans="1:26">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row>
    <row r="256" ht="14.25" spans="1:26">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row>
    <row r="257" ht="14.25" spans="1:26">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row>
    <row r="258" ht="14.25" spans="1:26">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row>
    <row r="259" ht="14.25" spans="1:26">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row>
    <row r="260" ht="14.25" spans="1:26">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row>
    <row r="261" ht="14.25" spans="1:26">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row>
    <row r="262" ht="14.25" spans="1:26">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row>
    <row r="263" ht="14.25" spans="1:26">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row>
    <row r="264" ht="14.25" spans="1:26">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row>
    <row r="265" ht="14.25" spans="1:26">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row>
    <row r="266" ht="14.25" spans="1:26">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row>
    <row r="267" ht="14.25" spans="1:26">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row>
    <row r="268" ht="14.25" spans="1:26">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row>
    <row r="269" ht="14.25" spans="1:26">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row>
    <row r="270" ht="14.25" spans="1:26">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row>
    <row r="271" ht="14.25" spans="1:26">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row>
    <row r="272" ht="14.25" spans="1:26">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row>
    <row r="273" ht="14.25" spans="1:26">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row>
    <row r="274" ht="14.25" spans="1:26">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row>
    <row r="275" ht="14.25" spans="1:26">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row>
    <row r="276" ht="14.25" spans="1:26">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row>
    <row r="277" ht="14.25" spans="1:26">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row>
    <row r="278" ht="14.25" spans="1:26">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row>
    <row r="279" ht="14.25" spans="1:26">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row>
    <row r="280" ht="14.25" spans="1:26">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row>
    <row r="281" ht="14.25" spans="1:26">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row>
    <row r="282" ht="14.25" spans="1:26">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row>
    <row r="283" ht="14.25" spans="1:26">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row>
    <row r="284" ht="14.25" spans="1:26">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row>
    <row r="285" ht="14.25" spans="1:26">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row>
    <row r="286" ht="14.25" spans="1:26">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row>
    <row r="287" ht="14.25" spans="1:26">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row>
    <row r="288" ht="14.25" spans="1:26">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row>
    <row r="289" ht="14.25" spans="1:26">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row>
    <row r="290" ht="14.25" spans="1:26">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row>
    <row r="291" ht="14.25" spans="1:26">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row>
    <row r="292" ht="14.25" spans="1:26">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row>
    <row r="293" ht="14.25" spans="1:26">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row>
    <row r="294" ht="14.25" spans="1:26">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row>
    <row r="295" ht="14.25" spans="1:26">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row>
    <row r="296" ht="14.25" spans="1:26">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row>
    <row r="297" ht="14.25" spans="1:26">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row>
    <row r="298" ht="14.25" spans="1:26">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row>
    <row r="299" ht="14.25" spans="1:26">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row>
    <row r="300" ht="14.25" spans="1:26">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row>
    <row r="301" ht="14.25" spans="1:26">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row>
    <row r="302" ht="14.25" spans="1:26">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row>
    <row r="303" ht="14.25" spans="1:26">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row>
    <row r="304" ht="14.25" spans="1:26">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row>
    <row r="305" ht="14.25" spans="1:26">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row>
    <row r="306" ht="14.25" spans="1:26">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row>
    <row r="307" ht="14.25" spans="1:26">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row>
    <row r="308" ht="14.25" spans="1:26">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row>
    <row r="309" ht="14.25" spans="1:26">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row>
    <row r="310" ht="14.25" spans="1:26">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row>
    <row r="311" ht="14.25" spans="1:26">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row>
    <row r="312" ht="14.25" spans="1:26">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row>
    <row r="313" ht="14.25" spans="1:26">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row>
    <row r="314" ht="14.25" spans="1:26">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row>
    <row r="315" ht="14.25" spans="1:26">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row>
    <row r="316" ht="14.25" spans="1:26">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row>
    <row r="317" ht="14.25" spans="1:26">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row>
    <row r="318" ht="14.25" spans="1:26">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row>
    <row r="319" ht="14.25" spans="1:26">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row>
    <row r="320" ht="14.25" spans="1:26">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row>
    <row r="321" ht="14.25" spans="1:26">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row>
    <row r="322" ht="14.25" spans="1:26">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row>
    <row r="323" ht="14.25" spans="1:26">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row>
    <row r="324" ht="14.25" spans="1:26">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row>
    <row r="325" ht="14.25" spans="1:26">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row>
    <row r="326" ht="14.25" spans="1:26">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row>
    <row r="327" ht="14.25" spans="1:26">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row>
    <row r="328" ht="14.25" spans="1:26">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row>
    <row r="329" ht="14.25" spans="1:26">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row>
    <row r="330" ht="14.25" spans="1:26">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row>
    <row r="331" ht="14.25" spans="1:26">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row>
    <row r="332" ht="14.25" spans="1:26">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row>
    <row r="333" ht="14.25" spans="1:26">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row>
    <row r="334" ht="14.25" spans="1:26">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row>
    <row r="335" ht="14.25" spans="1:26">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row>
    <row r="336" ht="14.25" spans="1:26">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row>
    <row r="337" ht="14.25" spans="1:26">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row>
    <row r="338" ht="14.25" spans="1:26">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row>
    <row r="339" ht="14.25" spans="1:26">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row>
    <row r="340" ht="14.25" spans="1:26">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row>
    <row r="341" ht="14.25" spans="1:26">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row>
    <row r="342" ht="14.25" spans="1:26">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row>
    <row r="343" ht="14.25" spans="1:26">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row>
    <row r="344" ht="14.25" spans="1:26">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row>
    <row r="345" ht="14.25" spans="1:26">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row>
    <row r="346" ht="14.25" spans="1:26">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row>
    <row r="347" ht="14.25" spans="1:26">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row>
    <row r="348" ht="14.25" spans="1:26">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row>
    <row r="349" ht="14.25" spans="1:26">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row>
    <row r="350" ht="14.25" spans="1:26">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row>
    <row r="351" ht="14.25" spans="1:26">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row>
    <row r="352" ht="14.25" spans="1:26">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row>
    <row r="353" ht="14.25" spans="1:26">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row>
    <row r="354" ht="14.25" spans="1:26">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row>
    <row r="355" ht="14.25" spans="1:26">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row>
    <row r="356" ht="14.25" spans="1:26">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row>
    <row r="357" ht="14.25" spans="1:26">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row>
    <row r="358" ht="14.25" spans="1:26">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row>
    <row r="359" ht="14.25" spans="1:26">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row>
    <row r="360" ht="14.25" spans="1:26">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row>
    <row r="361" ht="14.25" spans="1:26">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row>
    <row r="362" ht="14.25" spans="1:26">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row>
    <row r="363" ht="14.25" spans="1:26">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row>
    <row r="364" ht="14.25" spans="1:26">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row>
    <row r="365" ht="14.25" spans="1:26">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row>
    <row r="366" ht="14.25" spans="1:26">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row>
    <row r="367" ht="14.25" spans="1:26">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row>
    <row r="368" ht="14.25" spans="1:26">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row>
    <row r="369" ht="14.25" spans="1:26">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row>
    <row r="370" ht="14.25" spans="1:26">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row>
    <row r="371" ht="14.25" spans="1:26">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row>
    <row r="372" ht="14.25" spans="1:26">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row>
    <row r="373" ht="14.25" spans="1:26">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row>
    <row r="374" ht="14.25" spans="1:26">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row>
    <row r="375" ht="14.25" spans="1:26">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row>
    <row r="376" ht="14.25" spans="1:26">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row>
    <row r="377" ht="14.25" spans="1:26">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row>
    <row r="378" ht="14.25" spans="1:26">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row>
    <row r="379" ht="14.25" spans="1:26">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row>
    <row r="380" ht="14.25" spans="1:26">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row>
    <row r="381" ht="14.25" spans="1:26">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row>
    <row r="382" ht="14.25" spans="1:26">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row>
    <row r="383" ht="14.25" spans="1:26">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row>
    <row r="384" ht="14.25" spans="1:26">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row>
    <row r="385" ht="14.25" spans="1:26">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row>
    <row r="386" ht="14.25" spans="1:26">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row>
    <row r="387" ht="14.25" spans="1:26">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row>
    <row r="388" ht="14.25" spans="1:26">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row>
    <row r="389" ht="14.25" spans="1:26">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row>
    <row r="390" ht="14.25" spans="1:26">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row>
    <row r="391" ht="14.25" spans="1:26">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row>
    <row r="392" ht="14.25" spans="1:26">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row>
    <row r="393" ht="14.25" spans="1:26">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row>
    <row r="394" ht="14.25" spans="1:26">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row>
    <row r="395" ht="14.25" spans="1:26">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row>
    <row r="396" ht="14.25" spans="1:26">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row>
    <row r="397" ht="14.25" spans="1:26">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row>
    <row r="398" ht="14.25" spans="1:26">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row>
    <row r="399" ht="14.25" spans="1:26">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row>
    <row r="400" ht="14.25" spans="1:26">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row>
    <row r="401" ht="14.25" spans="1:26">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row>
    <row r="402" ht="14.25" spans="1:26">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row>
    <row r="403" ht="14.25" spans="1:26">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row>
    <row r="404" ht="14.25" spans="1:26">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row>
    <row r="405" ht="14.25" spans="1:26">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row>
    <row r="406" ht="14.25" spans="1:26">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row>
    <row r="407" ht="14.25" spans="1:26">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row>
    <row r="408" ht="14.25" spans="1:26">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row>
    <row r="409" ht="14.25" spans="1:26">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row>
    <row r="410" ht="14.25" spans="1:26">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row>
    <row r="411" ht="14.25" spans="1:26">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row>
    <row r="412" ht="14.25" spans="1:26">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row>
    <row r="413" ht="14.25" spans="1:26">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row>
    <row r="414" ht="14.25" spans="1:26">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row>
    <row r="415" ht="14.25" spans="1:26">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row>
    <row r="416" ht="14.25" spans="1:26">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row>
    <row r="417" ht="14.25" spans="1:26">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row>
    <row r="418" ht="14.25" spans="1:26">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row>
    <row r="419" ht="14.25" spans="1:26">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row>
    <row r="420" ht="14.25" spans="1:26">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row>
    <row r="421" ht="14.25" spans="1:26">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row>
    <row r="422" ht="14.25" spans="1:26">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row>
    <row r="423" ht="14.25" spans="1:26">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row>
    <row r="424" ht="14.25" spans="1:26">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row>
    <row r="425" ht="14.25" spans="1:26">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row>
    <row r="426" ht="14.25" spans="1:26">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row>
    <row r="427" ht="14.25" spans="1:26">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row>
    <row r="428" ht="14.25" spans="1:26">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row>
    <row r="429" ht="14.25" spans="1:26">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row>
    <row r="430" ht="14.25" spans="1:26">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row>
    <row r="431" ht="14.25" spans="1:26">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row>
    <row r="432" ht="14.25" spans="1:26">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row>
    <row r="433" ht="14.25" spans="1:26">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row>
    <row r="434" ht="14.25" spans="1:26">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row>
    <row r="435" ht="14.25" spans="1:26">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row>
    <row r="436" ht="14.25" spans="1:26">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row>
    <row r="437" ht="14.25" spans="1:26">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row>
    <row r="438" ht="14.25" spans="1:26">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row>
    <row r="439" ht="14.25" spans="1:26">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row>
    <row r="440" ht="14.25" spans="1:26">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row>
    <row r="441" ht="14.25" spans="1:26">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row>
    <row r="442" ht="14.25" spans="1:26">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row>
    <row r="443" ht="14.25" spans="1:26">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row>
    <row r="444" ht="14.25" spans="1:26">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row>
    <row r="445" ht="14.25" spans="1:26">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row>
    <row r="446" ht="14.25" spans="1:26">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row>
    <row r="447" ht="14.25" spans="1:26">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row>
    <row r="448" ht="14.25" spans="1:26">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row>
    <row r="449" ht="14.25" spans="1:26">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row>
    <row r="450" ht="14.25" spans="1:26">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row>
    <row r="451" ht="14.25" spans="1:26">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row>
    <row r="452" ht="14.25" spans="1:26">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row>
    <row r="453" ht="14.25" spans="1:26">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row>
    <row r="454" ht="14.25" spans="1:26">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row>
    <row r="455" ht="14.25" spans="1:26">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row>
    <row r="456" ht="14.25" spans="1:26">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row>
    <row r="457" ht="14.25" spans="1:26">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row>
    <row r="458" ht="14.25" spans="1:26">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row>
    <row r="459" ht="14.25" spans="1:26">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row>
    <row r="460" ht="14.25" spans="1:26">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row>
    <row r="461" ht="14.25" spans="1:26">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row>
    <row r="462" ht="14.25" spans="1:26">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row>
    <row r="463" ht="14.25" spans="1:26">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row>
    <row r="464" ht="14.25" spans="1:26">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row>
    <row r="465" ht="14.25" spans="1:26">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row>
    <row r="466" ht="14.25" spans="1:26">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row>
    <row r="467" ht="14.25" spans="1:26">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row>
    <row r="468" ht="14.25" spans="1:26">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row>
    <row r="469" ht="14.25" spans="1:26">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row>
    <row r="470" ht="14.25" spans="1:26">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row>
    <row r="471" ht="14.25" spans="1:26">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row>
    <row r="472" ht="14.25" spans="1:26">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row>
    <row r="473" ht="14.25" spans="1:26">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row>
    <row r="474" ht="14.25" spans="1:26">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row>
    <row r="475" ht="14.25" spans="1:26">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row>
    <row r="476" ht="14.25" spans="1:26">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row>
    <row r="477" ht="14.25" spans="1:26">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row>
    <row r="478" ht="14.25" spans="1:26">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row>
    <row r="479" ht="14.25" spans="1:26">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row>
    <row r="480" ht="14.25" spans="1:26">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row>
    <row r="481" ht="14.25" spans="1:26">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row>
    <row r="482" ht="14.25" spans="1:26">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row>
    <row r="483" ht="14.25" spans="1:26">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row>
    <row r="484" ht="14.25" spans="1:26">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row>
    <row r="485" ht="14.25" spans="1:26">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row>
    <row r="486" ht="14.25" spans="1:26">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row>
    <row r="487" ht="14.25" spans="1:26">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row>
    <row r="488" ht="14.25" spans="1:26">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row>
    <row r="489" ht="14.25" spans="1:26">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row>
    <row r="490" ht="14.25" spans="1:26">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row>
    <row r="491" ht="14.25" spans="1:26">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row>
    <row r="492" ht="14.25" spans="1:26">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row>
    <row r="493" ht="14.25" spans="1:26">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row>
    <row r="494" ht="14.25" spans="1:26">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row>
    <row r="495" ht="14.25" spans="1:26">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row>
    <row r="496" ht="14.25" spans="1:26">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row>
    <row r="497" ht="14.25" spans="1:26">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row>
    <row r="498" ht="14.25" spans="1:26">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row>
    <row r="499" ht="14.25" spans="1:26">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row>
    <row r="500" ht="14.25" spans="1:26">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row>
    <row r="501" ht="14.25" spans="1:26">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row>
    <row r="502" ht="14.25" spans="1:26">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row>
    <row r="503" ht="14.25" spans="1:26">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row>
    <row r="504" ht="14.25" spans="1:26">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row>
    <row r="505" ht="14.25" spans="1:26">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row>
    <row r="506" ht="14.25" spans="1:26">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row>
    <row r="507" ht="14.25" spans="1:26">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row>
    <row r="508" ht="14.25" spans="1:26">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row>
    <row r="509" ht="14.25" spans="1:26">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row>
    <row r="510" ht="14.25" spans="1:26">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row>
    <row r="511" ht="14.25" spans="1:26">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row>
    <row r="512" ht="14.25" spans="1:26">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row>
    <row r="513" ht="14.25" spans="1:26">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row>
    <row r="514" ht="14.25" spans="1:26">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row>
    <row r="515" ht="14.25" spans="1:26">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row>
    <row r="516" ht="14.25" spans="1:26">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row>
    <row r="517" ht="14.25" spans="1:26">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row>
    <row r="518" ht="14.25" spans="1:26">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row>
    <row r="519" ht="14.25" spans="1:26">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row>
    <row r="520" ht="14.25" spans="1:26">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row>
    <row r="521" ht="14.25" spans="1:26">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row>
    <row r="522" ht="14.25" spans="1:26">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row>
    <row r="523" ht="14.25" spans="1:26">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row>
    <row r="524" ht="14.25" spans="1:26">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row>
    <row r="525" ht="14.25" spans="1:26">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row>
    <row r="526" ht="14.25" spans="1:26">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row>
    <row r="527" ht="14.25" spans="1:26">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row>
    <row r="528" ht="14.25" spans="1:26">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row>
    <row r="529" ht="14.25" spans="1:26">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row>
    <row r="530" ht="14.25" spans="1:26">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row>
    <row r="531" ht="14.25" spans="1:26">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row>
    <row r="532" ht="14.25" spans="1:26">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row>
    <row r="533" ht="14.25" spans="1:26">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row>
    <row r="534" ht="14.25" spans="1:26">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row>
    <row r="535" ht="14.25" spans="1:26">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row>
    <row r="536" ht="14.25" spans="1:26">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row>
    <row r="537" ht="14.25" spans="1:26">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row>
    <row r="538" ht="14.25" spans="1:26">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row>
    <row r="539" ht="14.25" spans="1:26">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row>
    <row r="540" ht="14.25" spans="1:26">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row>
    <row r="541" ht="14.25" spans="1:26">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row>
    <row r="542" ht="14.25" spans="1:26">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row>
    <row r="543" ht="14.25" spans="1:26">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row>
    <row r="544" ht="14.25" spans="1:26">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row>
    <row r="545" ht="14.25" spans="1:26">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row>
    <row r="546" ht="14.25" spans="1:26">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row>
    <row r="547" ht="14.25" spans="1:26">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row>
    <row r="548" ht="14.25" spans="1:26">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row>
    <row r="549" ht="14.25" spans="1:26">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row>
    <row r="550" ht="14.25" spans="1:26">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row>
    <row r="551" ht="14.25" spans="1:26">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row>
    <row r="552" ht="14.25" spans="1:26">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row>
    <row r="553" ht="14.25" spans="1:26">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row>
    <row r="554" ht="14.25" spans="1:26">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row>
    <row r="555" ht="14.25" spans="1:26">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row>
    <row r="556" ht="14.25" spans="1:26">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row>
    <row r="557" ht="14.25" spans="1:26">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row>
    <row r="558" ht="14.25" spans="1:26">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row>
    <row r="559" ht="14.25" spans="1:26">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row>
    <row r="560" ht="14.25" spans="1:26">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row>
    <row r="561" ht="14.25" spans="1:26">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row>
    <row r="562" ht="14.25" spans="1:26">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row>
    <row r="563" ht="14.25" spans="1:26">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row>
    <row r="564" ht="14.25" spans="1:26">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row>
    <row r="565" ht="14.25" spans="1:26">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row>
    <row r="566" ht="14.25" spans="1:26">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row>
    <row r="567" ht="14.25" spans="1:26">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row>
    <row r="568" ht="14.25" spans="1:26">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row>
    <row r="569" ht="14.25" spans="1:26">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row>
    <row r="570" ht="14.25" spans="1:26">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row>
    <row r="571" ht="14.25" spans="1:26">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row>
    <row r="572" ht="14.25" spans="1:26">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row>
    <row r="573" ht="14.25" spans="1:26">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row>
    <row r="574" ht="14.25" spans="1:26">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row>
    <row r="575" ht="14.25" spans="1:26">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row>
    <row r="576" ht="14.25" spans="1:26">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row>
    <row r="577" ht="14.25" spans="1:26">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row>
    <row r="578" ht="14.25" spans="1:26">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row>
    <row r="579" ht="14.25" spans="1:26">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row>
    <row r="580" ht="14.25" spans="1:26">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row>
    <row r="581" ht="14.25" spans="1:26">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row>
    <row r="582" ht="14.25" spans="1:26">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row>
    <row r="583" ht="14.25" spans="1:26">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row>
    <row r="584" ht="14.25" spans="1:26">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row>
    <row r="585" ht="14.25" spans="1:26">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row>
    <row r="586" ht="14.25" spans="1:26">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row>
    <row r="587" ht="14.25" spans="1:26">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row>
    <row r="588" ht="14.25" spans="1:26">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row>
    <row r="589" ht="14.25" spans="1:26">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row>
    <row r="590" ht="14.25" spans="1:26">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row>
    <row r="591" ht="14.25" spans="1:26">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row>
    <row r="592" ht="14.25" spans="1:26">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row>
    <row r="593" ht="14.25" spans="1:26">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row>
    <row r="594" ht="14.25" spans="1:26">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row>
    <row r="595" ht="14.25" spans="1:26">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row>
    <row r="596" ht="14.25" spans="1:26">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row>
    <row r="597" ht="14.25" spans="1:26">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row>
    <row r="598" ht="14.25" spans="1:26">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row>
    <row r="599" ht="14.25" spans="1:26">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row>
    <row r="600" ht="14.25" spans="1:26">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row>
    <row r="601" ht="14.25" spans="1:26">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row>
    <row r="602" ht="14.25" spans="1:26">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row>
    <row r="603" ht="14.25" spans="1:26">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row>
    <row r="604" ht="14.25" spans="1:26">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row>
    <row r="605" ht="14.25" spans="1:26">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row>
    <row r="606" ht="14.25" spans="1:26">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row>
    <row r="607" ht="14.25" spans="1:26">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row>
    <row r="608" ht="14.25" spans="1:26">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row>
    <row r="609" ht="14.25" spans="1:26">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row>
    <row r="610" ht="14.25" spans="1:26">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row>
    <row r="611" ht="14.25" spans="1:26">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row>
    <row r="612" ht="14.25" spans="1:26">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row>
    <row r="613" ht="14.25" spans="1:26">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row>
    <row r="614" ht="14.25" spans="1:26">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row>
    <row r="615" ht="14.25" spans="1:26">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row>
    <row r="616" ht="14.25" spans="1:26">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row>
    <row r="617" ht="14.25" spans="1:26">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row>
    <row r="618" ht="14.25" spans="1:26">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row>
    <row r="619" ht="14.25" spans="1:26">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row>
    <row r="620" ht="14.25" spans="1:26">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row>
    <row r="621" ht="14.25" spans="1:26">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row>
    <row r="622" ht="14.25" spans="1:26">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row>
    <row r="623" ht="14.25" spans="1:26">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row>
    <row r="624" ht="14.25" spans="1:26">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row>
    <row r="625" ht="14.25" spans="1:26">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row>
    <row r="626" ht="14.25" spans="1:26">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row>
    <row r="627" ht="14.25" spans="1:26">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row>
    <row r="628" ht="14.25" spans="1:26">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row>
    <row r="629" ht="14.25" spans="1:26">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row>
    <row r="630" ht="14.25" spans="1:26">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row>
    <row r="631" ht="14.25" spans="1:26">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row>
    <row r="632" ht="14.25" spans="1:26">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row>
    <row r="633" ht="14.25" spans="1:26">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row>
    <row r="634" ht="14.25" spans="1:26">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row>
    <row r="635" ht="14.25" spans="1:26">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row>
    <row r="636" ht="14.25" spans="1:26">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row>
    <row r="637" ht="14.25" spans="1:26">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row>
    <row r="638" ht="14.25" spans="1:26">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row>
    <row r="639" ht="14.25" spans="1:26">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row>
    <row r="640" ht="14.25" spans="1:26">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row>
    <row r="641" ht="14.25" spans="1:26">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row>
    <row r="642" ht="14.25" spans="1:26">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row>
    <row r="643" ht="14.25" spans="1:26">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row>
    <row r="644" ht="14.25" spans="1:26">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row>
    <row r="645" ht="14.25" spans="1:26">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row>
    <row r="646" ht="14.25" spans="1:26">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row>
    <row r="647" ht="14.25" spans="1:26">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row>
    <row r="648" ht="14.25" spans="1:26">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row>
    <row r="649" ht="14.25" spans="1:26">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row>
    <row r="650" ht="14.25" spans="1:26">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row>
    <row r="651" ht="14.25" spans="1:26">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row>
    <row r="652" ht="14.25" spans="1:26">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row>
    <row r="653" ht="14.25" spans="1:26">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row>
    <row r="654" ht="14.25" spans="1:26">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row>
    <row r="655" ht="14.25" spans="1:26">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row>
    <row r="656" ht="14.25" spans="1:26">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row>
    <row r="657" ht="14.25" spans="1:26">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row>
    <row r="658" ht="14.25" spans="1:26">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row>
    <row r="659" ht="14.25" spans="1:26">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row>
    <row r="660" ht="14.25" spans="1:26">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row>
    <row r="661" ht="14.25" spans="1:26">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row>
    <row r="662" ht="14.25" spans="1:26">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row>
    <row r="663" ht="14.25" spans="1:26">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row>
    <row r="664" ht="14.25" spans="1:26">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row>
    <row r="665" ht="14.25" spans="1:26">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row>
    <row r="666" ht="14.25" spans="1:26">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row>
    <row r="667" ht="14.25" spans="1:26">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row>
    <row r="668" ht="14.25" spans="1:26">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row>
    <row r="669" ht="14.25" spans="1:26">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row>
    <row r="670" ht="14.25" spans="1:26">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row>
    <row r="671" ht="14.25" spans="1:26">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row>
    <row r="672" ht="14.25" spans="1:26">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row>
    <row r="673" ht="14.25" spans="1:26">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row>
    <row r="674" ht="14.25" spans="1:26">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row>
    <row r="675" ht="14.25" spans="1:26">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row>
    <row r="676" ht="14.25" spans="1:26">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row>
    <row r="677" ht="14.25" spans="1:26">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row>
    <row r="678" ht="14.25" spans="1:26">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row>
    <row r="679" ht="14.25" spans="1:26">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row>
    <row r="680" ht="14.25" spans="1:26">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row>
    <row r="681" ht="14.25" spans="1:26">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row>
    <row r="682" ht="14.25" spans="1:26">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row>
    <row r="683" ht="14.25" spans="1:26">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row>
    <row r="684" ht="14.25" spans="1:26">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row>
    <row r="685" ht="14.25" spans="1:26">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row>
    <row r="686" ht="14.25" spans="1:26">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row>
    <row r="687" ht="14.25" spans="1:26">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row>
    <row r="688" ht="14.25" spans="1:26">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row>
    <row r="689" ht="14.25" spans="1:26">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row>
    <row r="690" ht="14.25" spans="1:26">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row>
    <row r="691" ht="14.25" spans="1:26">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row>
    <row r="692" ht="14.25" spans="1:26">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row>
    <row r="693" ht="14.25" spans="1:26">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row>
    <row r="694" ht="14.25" spans="1:26">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row>
    <row r="695" ht="14.25" spans="1:26">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row>
    <row r="696" ht="14.25" spans="1:26">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row>
    <row r="697" ht="14.25" spans="1:26">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row>
    <row r="698" ht="14.25" spans="1:26">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row>
    <row r="699" ht="14.25" spans="1:26">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row>
    <row r="700" ht="14.25" spans="1:26">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row>
    <row r="701" ht="14.25" spans="1:26">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row>
    <row r="702" ht="14.25" spans="1:26">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row>
    <row r="703" ht="14.25" spans="1:26">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row>
    <row r="704" ht="14.25" spans="1:26">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row>
    <row r="705" ht="14.25" spans="1:26">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row>
    <row r="706" ht="14.25" spans="1:26">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row>
    <row r="707" ht="14.25" spans="1:26">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row>
    <row r="708" ht="14.25" spans="1:26">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row>
    <row r="709" ht="14.25" spans="1:26">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row>
    <row r="710" ht="14.25" spans="1:26">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row>
    <row r="711" ht="14.25" spans="1:26">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row>
    <row r="712" ht="14.25" spans="1:26">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row>
    <row r="713" ht="14.25" spans="1:26">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row>
    <row r="714" ht="14.25" spans="1:26">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row>
    <row r="715" ht="14.25" spans="1:26">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row>
    <row r="716" ht="14.25" spans="1:26">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row>
    <row r="717" ht="14.25" spans="1:26">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row>
    <row r="718" ht="14.25" spans="1:26">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row>
    <row r="719" ht="14.25" spans="1:26">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row>
    <row r="720" ht="14.25" spans="1:26">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row>
    <row r="721" ht="14.25" spans="1:26">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row>
    <row r="722" ht="14.25" spans="1:26">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row>
    <row r="723" ht="14.25" spans="1:26">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row>
    <row r="724" ht="14.25" spans="1:26">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row>
    <row r="725" ht="14.25" spans="1:26">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row>
    <row r="726" ht="14.25" spans="1:26">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row>
    <row r="727" ht="14.25" spans="1:26">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row>
    <row r="728" ht="14.25" spans="1:26">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row>
    <row r="729" ht="14.25" spans="1:26">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row>
    <row r="730" ht="14.25" spans="1:26">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row>
    <row r="731" ht="14.25" spans="1:26">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row>
    <row r="732" ht="14.25" spans="1:26">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row>
    <row r="733" ht="14.25" spans="1:26">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row>
    <row r="734" ht="14.25" spans="1:26">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row>
    <row r="735" ht="14.25" spans="1:26">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row>
    <row r="736" ht="14.25" spans="1:26">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row>
    <row r="737" ht="14.25" spans="1:26">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row>
    <row r="738" ht="14.25" spans="1:26">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row>
    <row r="739" ht="14.25" spans="1:26">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row>
    <row r="740" ht="14.25" spans="1:26">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row>
    <row r="741" ht="14.25" spans="1:26">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row>
    <row r="742" ht="14.25" spans="1:26">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row>
    <row r="743" ht="14.25" spans="1:26">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row>
    <row r="744" ht="14.25" spans="1:26">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row>
    <row r="745" ht="14.25" spans="1:26">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row>
    <row r="746" ht="14.25" spans="1:26">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row>
    <row r="747" ht="14.25" spans="1:26">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row>
    <row r="748" ht="14.25" spans="1:26">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row>
    <row r="749" ht="14.25" spans="1:26">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row>
    <row r="750" ht="14.25" spans="1:26">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row>
    <row r="751" ht="14.25" spans="1:26">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row>
    <row r="752" ht="14.25" spans="1:26">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row>
    <row r="753" ht="14.25" spans="1:26">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row>
    <row r="754" ht="14.25" spans="1:26">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row>
    <row r="755" ht="14.25" spans="1:26">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row>
    <row r="756" ht="14.25" spans="1:26">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row>
    <row r="757" ht="14.25" spans="1:26">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row>
    <row r="758" ht="14.25" spans="1:26">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row>
    <row r="759" ht="14.25" spans="1:26">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row>
    <row r="760" ht="14.25" spans="1:26">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row>
    <row r="761" ht="14.25" spans="1:26">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row>
    <row r="762" ht="14.25" spans="1:26">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row>
    <row r="763" ht="14.25" spans="1:26">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row>
    <row r="764" ht="14.25" spans="1:26">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row>
    <row r="765" ht="14.25" spans="1:26">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row>
    <row r="766" ht="14.25" spans="1:26">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row>
    <row r="767" ht="14.25" spans="1:26">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row>
    <row r="768" ht="14.25" spans="1:26">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row>
    <row r="769" ht="14.25" spans="1:26">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row>
    <row r="770" ht="14.25" spans="1:26">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row>
    <row r="771" ht="14.25" spans="1:26">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row>
    <row r="772" ht="14.25" spans="1:26">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row>
    <row r="773" ht="14.25" spans="1:26">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row>
    <row r="774" ht="14.25" spans="1:26">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row>
    <row r="775" ht="14.25" spans="1:26">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row>
    <row r="776" ht="14.25" spans="1:26">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row>
    <row r="777" ht="14.25" spans="1:26">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row>
    <row r="778" ht="14.25" spans="1:26">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row>
    <row r="779" ht="14.25" spans="1:26">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row>
    <row r="780" ht="14.25" spans="1:26">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row>
    <row r="781" ht="14.25" spans="1:26">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row>
    <row r="782" ht="14.25" spans="1:26">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row>
    <row r="783" ht="14.25" spans="1:26">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row>
    <row r="784" ht="14.25" spans="1:26">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row>
    <row r="785" ht="14.25" spans="1:26">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row>
    <row r="786" ht="14.25" spans="1:26">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row>
    <row r="787" ht="14.25" spans="1:26">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row>
    <row r="788" ht="14.25" spans="1:26">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row>
    <row r="789" ht="14.25" spans="1:26">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row>
    <row r="790" ht="14.25" spans="1:26">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row>
    <row r="791" ht="14.25" spans="1:26">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row>
    <row r="792" ht="14.25" spans="1:26">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row>
    <row r="793" ht="14.25" spans="1:26">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row>
    <row r="794" ht="14.25" spans="1:26">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row>
    <row r="795" ht="14.25" spans="1:26">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row>
    <row r="796" ht="14.25" spans="1:26">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row>
    <row r="797" ht="14.25" spans="1:26">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row>
    <row r="798" ht="14.25" spans="1:26">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row>
    <row r="799" ht="14.25" spans="1:26">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row>
    <row r="800" ht="14.25" spans="1:26">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row>
    <row r="801" ht="14.25" spans="1:26">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row>
    <row r="802" ht="14.25" spans="1:26">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row>
    <row r="803" ht="14.25" spans="1:26">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row>
    <row r="804" ht="14.25" spans="1:26">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row>
    <row r="805" ht="14.25" spans="1:26">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row>
    <row r="806" ht="14.25" spans="1:26">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row>
    <row r="807" ht="14.25" spans="1:26">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row>
    <row r="808" ht="14.25" spans="1:26">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row>
    <row r="809" ht="14.25" spans="1:26">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row>
    <row r="810" ht="14.25" spans="1:26">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row>
    <row r="811" ht="14.25" spans="1:26">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row>
    <row r="812" ht="14.25" spans="1:26">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row>
    <row r="813" ht="14.25" spans="1:26">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row>
    <row r="814" ht="14.25" spans="1:26">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row>
    <row r="815" ht="14.25" spans="1:26">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row>
    <row r="816" ht="14.25" spans="1:26">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row>
    <row r="817" ht="14.25" spans="1:26">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row>
    <row r="818" ht="14.25" spans="1:26">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row>
    <row r="819" ht="14.25" spans="1:26">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row>
    <row r="820" ht="14.25" spans="1:26">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row>
    <row r="821" ht="14.25" spans="1:26">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row>
    <row r="822" ht="14.25" spans="1:26">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row>
    <row r="823" ht="14.25" spans="1:26">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row>
    <row r="824" ht="14.25" spans="1:26">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row>
    <row r="825" ht="14.25" spans="1:26">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row>
    <row r="826" ht="14.25" spans="1:26">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row>
    <row r="827" ht="14.25" spans="1:26">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row>
    <row r="828" ht="14.25" spans="1:26">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row>
    <row r="829" ht="14.25" spans="1:26">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row>
    <row r="830" ht="14.25" spans="1:26">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row>
    <row r="831" ht="14.25" spans="1:26">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row>
    <row r="832" ht="14.25" spans="1:26">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row>
    <row r="833" ht="14.25" spans="1:26">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row>
    <row r="834" ht="14.25" spans="1:26">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row>
    <row r="835" ht="14.25" spans="1:26">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row>
    <row r="836" ht="14.25" spans="1:26">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row>
    <row r="837" ht="14.25" spans="1:26">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row>
    <row r="838" ht="14.25" spans="1:26">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row>
    <row r="839" ht="14.25" spans="1:26">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row>
    <row r="840" ht="14.25" spans="1:26">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row>
    <row r="841" ht="14.25" spans="1:26">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row>
    <row r="842" ht="14.25" spans="1:26">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row>
    <row r="843" ht="14.25" spans="1:26">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row>
    <row r="844" ht="14.25" spans="1:26">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row>
    <row r="845" ht="14.25" spans="1:26">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row>
    <row r="846" ht="14.25" spans="1:26">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row>
    <row r="847" ht="14.25" spans="1:26">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row>
    <row r="848" ht="14.25" spans="1:26">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row>
    <row r="849" ht="14.25" spans="1:26">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row>
    <row r="850" ht="14.25" spans="1:26">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row>
    <row r="851" ht="14.25" spans="1:26">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row>
    <row r="852" ht="14.25" spans="1:26">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row>
    <row r="853" ht="14.25" spans="1:26">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row>
    <row r="854" ht="14.25" spans="1:26">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row>
    <row r="855" ht="14.25" spans="1:26">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row>
    <row r="856" ht="14.25" spans="1:26">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row>
    <row r="857" ht="14.25" spans="1:26">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row>
    <row r="858" ht="14.25" spans="1:26">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row>
    <row r="859" ht="14.25" spans="1:26">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row>
    <row r="860" ht="14.25" spans="1:26">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row>
    <row r="861" ht="14.25" spans="1:26">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row>
    <row r="862" ht="14.25" spans="1:26">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row>
    <row r="863" ht="14.25" spans="1:26">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row>
    <row r="864" ht="14.25" spans="1:26">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row>
    <row r="865" ht="14.25" spans="1:26">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row>
    <row r="866" ht="14.25" spans="1:26">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row>
    <row r="867" ht="14.25" spans="1:26">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row>
    <row r="868" ht="14.25" spans="1:26">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row>
    <row r="869" ht="14.25" spans="1:26">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row>
    <row r="870" ht="14.25" spans="1:26">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row>
    <row r="871" ht="14.25" spans="1:26">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row>
    <row r="872" ht="14.25" spans="1:26">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row>
    <row r="873" ht="14.25" spans="1:26">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row>
    <row r="874" ht="14.25" spans="1:26">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row>
    <row r="875" ht="14.25" spans="1:26">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row>
    <row r="876" ht="14.25" spans="1:26">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row>
    <row r="877" ht="14.25" spans="1:26">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row>
    <row r="878" ht="14.25" spans="1:26">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row>
    <row r="879" ht="14.25" spans="1:26">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row>
    <row r="880" ht="14.25" spans="1:26">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row>
    <row r="881" ht="14.25" spans="1:26">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row>
    <row r="882" ht="14.25" spans="1:26">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row>
    <row r="883" ht="14.25" spans="1:26">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row>
    <row r="884" ht="14.25" spans="1:26">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row>
    <row r="885" ht="14.25" spans="1:26">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row>
    <row r="886" ht="14.25" spans="1:26">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row>
    <row r="887" ht="14.25" spans="1:26">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row>
    <row r="888" ht="14.25" spans="1:26">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row>
    <row r="889" ht="14.25" spans="1:26">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row>
    <row r="890" ht="14.25" spans="1:26">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row>
    <row r="891" ht="14.25" spans="1:26">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row>
    <row r="892" ht="14.25" spans="1:26">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row>
    <row r="893" ht="14.25" spans="1:26">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row>
    <row r="894" ht="14.25" spans="1:26">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row>
    <row r="895" ht="14.25" spans="1:26">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row>
    <row r="896" ht="14.25" spans="1:26">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row>
    <row r="897" ht="14.25" spans="1:26">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row>
    <row r="898" ht="14.25" spans="1:26">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row>
    <row r="899" ht="14.25" spans="1:26">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row>
    <row r="900" ht="14.25" spans="1:26">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row>
    <row r="901" ht="14.25" spans="1:26">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row>
    <row r="902" ht="14.25" spans="1:26">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row>
    <row r="903" ht="14.25" spans="1:26">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row>
    <row r="904" ht="14.25" spans="1:26">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row>
    <row r="905" ht="14.25" spans="1:26">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row>
    <row r="906" ht="14.25" spans="1:26">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row>
    <row r="907" ht="14.25" spans="1:26">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row>
    <row r="908" ht="14.25" spans="1:26">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row>
    <row r="909" ht="14.25" spans="1:26">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row>
    <row r="910" ht="14.25" spans="1:26">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row>
    <row r="911" ht="14.25" spans="1:26">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row>
    <row r="912" ht="14.25" spans="1:26">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row>
    <row r="913" ht="14.25" spans="1:26">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row>
    <row r="914" ht="14.25" spans="1:26">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row>
    <row r="915" ht="14.25" spans="1:26">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row>
    <row r="916" ht="14.25" spans="1:26">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row>
    <row r="917" ht="14.25" spans="1:26">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row>
    <row r="918" ht="14.25" spans="1:26">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row>
    <row r="919" ht="14.25" spans="1:26">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row>
    <row r="920" ht="14.25" spans="1:26">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row>
    <row r="921" ht="14.25" spans="1:26">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row>
    <row r="922" ht="14.25" spans="1:26">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row>
    <row r="923" ht="14.25" spans="1:26">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row>
    <row r="924" ht="14.25" spans="1:26">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row>
    <row r="925" ht="14.25" spans="1:26">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row>
    <row r="926" ht="14.25" spans="1:26">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row>
    <row r="927" ht="14.25" spans="1:26">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row>
    <row r="928" ht="14.25" spans="1:26">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row>
    <row r="929" ht="14.25" spans="1:26">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row>
    <row r="930" ht="14.25" spans="1:26">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row>
    <row r="931" ht="14.25" spans="1:26">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row>
    <row r="932" ht="14.25" spans="1:26">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row>
    <row r="933" ht="14.25" spans="1:26">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row>
    <row r="934" ht="14.25" spans="1:26">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row>
    <row r="935" ht="14.25" spans="1:26">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row>
    <row r="936" ht="14.25" spans="1:26">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row>
    <row r="937" ht="14.25" spans="1:26">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row>
    <row r="938" ht="14.25" spans="1:26">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row>
    <row r="939" ht="14.25" spans="1:26">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row>
    <row r="940" ht="14.25" spans="1:26">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row>
    <row r="941" ht="14.25" spans="1:26">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row>
    <row r="942" ht="14.25" spans="1:26">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row>
    <row r="943" ht="14.25" spans="1:26">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row>
    <row r="944" ht="14.25" spans="1:26">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row>
    <row r="945" ht="14.25" spans="1:26">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row>
    <row r="946" ht="14.25" spans="1:26">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row>
    <row r="947" ht="14.25" spans="1:26">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row>
    <row r="948" ht="14.25" spans="1:26">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row>
    <row r="949" ht="14.25" spans="1:26">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row>
    <row r="950" ht="14.25" spans="1:26">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row>
    <row r="951" ht="14.25" spans="1:26">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row>
    <row r="952" ht="14.25" spans="1:26">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row>
    <row r="953" ht="14.25" spans="1:26">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row>
    <row r="954" ht="14.25" spans="1:26">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row>
    <row r="955" ht="14.25" spans="1:26">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row>
    <row r="956" ht="14.25" spans="1:26">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row>
    <row r="957" ht="14.25" spans="1:26">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row>
    <row r="958" ht="14.25" spans="1:26">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row>
    <row r="959" ht="14.25" spans="1:26">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row>
    <row r="960" ht="14.25" spans="1:26">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row>
    <row r="961" ht="14.25" spans="1:26">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row>
    <row r="962" ht="14.25" spans="1:26">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row>
    <row r="963" ht="14.25" spans="1:26">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row>
    <row r="964" ht="14.25" spans="1:26">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row>
    <row r="965" ht="14.25" spans="1:26">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row>
    <row r="966" ht="14.25" spans="1:26">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row>
    <row r="967" ht="14.25" spans="1:26">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row>
    <row r="968" ht="14.25" spans="1:26">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row>
    <row r="969" ht="14.25" spans="1:26">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row>
    <row r="970" ht="14.25" spans="1:26">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row>
    <row r="971" ht="14.25" spans="1:26">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row>
    <row r="972" ht="14.25" spans="1:26">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row>
    <row r="973" ht="14.25" spans="1:26">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row>
    <row r="974" ht="14.25" spans="1:26">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row>
    <row r="975" ht="14.25" spans="1:26">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row>
    <row r="976" ht="14.25" spans="1:26">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row>
    <row r="977" ht="14.25" spans="1:26">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row>
    <row r="978" ht="14.25" spans="1:26">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row>
    <row r="979" ht="14.25" spans="1:26">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row>
    <row r="980" ht="14.25" spans="1:26">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row>
    <row r="981" ht="14.25" spans="1:26">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row>
    <row r="982" ht="14.25" spans="1:26">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row>
    <row r="983" ht="14.25" spans="1:26">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row>
    <row r="984" ht="14.25" spans="1:26">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row>
    <row r="985" ht="14.25" spans="1:26">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row>
    <row r="986" ht="14.25" spans="1:26">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row>
    <row r="987" ht="14.25" spans="1:26">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row>
    <row r="988" ht="14.25" spans="1:26">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row>
    <row r="989" ht="14.25" spans="1:26">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row>
    <row r="990" ht="14.25" spans="1:26">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row>
    <row r="991" ht="14.25" spans="1:26">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row>
    <row r="992" ht="14.25" spans="1:26">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row>
    <row r="993" ht="14.25" spans="1:26">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row>
    <row r="994" ht="14.25" spans="1:26">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row>
    <row r="995" ht="14.25" spans="1:26">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row>
    <row r="996" ht="14.25" spans="1:26">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row>
    <row r="997" ht="14.25" spans="1:26">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row>
    <row r="998" ht="14.25" spans="1:26">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row>
    <row r="999" ht="14.25" spans="1:26">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row>
    <row r="1000" ht="14.25" spans="1:26">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c r="Z1000" s="294"/>
    </row>
  </sheetData>
  <mergeCells count="19">
    <mergeCell ref="E3:H3"/>
    <mergeCell ref="E12:K12"/>
    <mergeCell ref="E13:K13"/>
    <mergeCell ref="E14:K14"/>
    <mergeCell ref="E15:K15"/>
    <mergeCell ref="E16:K16"/>
    <mergeCell ref="E17:K17"/>
    <mergeCell ref="E21:K21"/>
    <mergeCell ref="E22:K22"/>
    <mergeCell ref="E23:K23"/>
    <mergeCell ref="E24:K24"/>
    <mergeCell ref="E25:K25"/>
    <mergeCell ref="E26:K26"/>
    <mergeCell ref="E27:K27"/>
    <mergeCell ref="E28:K28"/>
    <mergeCell ref="E29:K29"/>
    <mergeCell ref="E30:K30"/>
    <mergeCell ref="E31:K31"/>
    <mergeCell ref="E32:K32"/>
  </mergeCells>
  <hyperlinks>
    <hyperlink ref="A1" location="Home!A1" display="Home"/>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4"/>
  <sheetViews>
    <sheetView workbookViewId="0">
      <selection activeCell="A1" sqref="A1"/>
    </sheetView>
  </sheetViews>
  <sheetFormatPr defaultColWidth="12.6285714285714" defaultRowHeight="15.75" customHeight="1"/>
  <cols>
    <col min="5" max="5" width="37.8761904761905" customWidth="1"/>
    <col min="8" max="8" width="17.3809523809524" customWidth="1"/>
    <col min="11" max="11" width="17.3809523809524" customWidth="1"/>
  </cols>
  <sheetData>
    <row r="1" ht="50.25" customHeight="1" spans="1:26">
      <c r="A1" s="138" t="s">
        <v>282</v>
      </c>
      <c r="B1" s="25"/>
      <c r="C1" s="25"/>
      <c r="D1" s="25"/>
      <c r="E1" s="364"/>
      <c r="F1" s="60"/>
      <c r="G1" s="60"/>
      <c r="H1" s="60"/>
      <c r="I1" s="60"/>
      <c r="J1" s="64"/>
      <c r="K1" s="25"/>
      <c r="L1" s="25"/>
      <c r="M1" s="25"/>
      <c r="N1" s="25"/>
      <c r="O1" s="25"/>
      <c r="P1" s="25"/>
      <c r="Q1" s="25"/>
      <c r="R1" s="25"/>
      <c r="S1" s="25"/>
      <c r="T1" s="25"/>
      <c r="U1" s="25"/>
      <c r="V1" s="25"/>
      <c r="W1" s="25"/>
      <c r="X1" s="25"/>
      <c r="Y1" s="25"/>
      <c r="Z1" s="25"/>
    </row>
    <row r="2" ht="32.25" customHeight="1" spans="1:26">
      <c r="A2" s="25"/>
      <c r="B2" s="25"/>
      <c r="C2" s="25"/>
      <c r="D2" s="25"/>
      <c r="E2" s="365" t="s">
        <v>2577</v>
      </c>
      <c r="F2" s="366"/>
      <c r="G2" s="366"/>
      <c r="H2" s="366"/>
      <c r="I2" s="366"/>
      <c r="J2" s="399"/>
      <c r="K2" s="25"/>
      <c r="L2" s="25"/>
      <c r="M2" s="25"/>
      <c r="N2" s="25"/>
      <c r="O2" s="25"/>
      <c r="P2" s="25"/>
      <c r="Q2" s="25"/>
      <c r="R2" s="25"/>
      <c r="S2" s="25"/>
      <c r="T2" s="25"/>
      <c r="U2" s="25"/>
      <c r="V2" s="25"/>
      <c r="W2" s="25"/>
      <c r="X2" s="25"/>
      <c r="Y2" s="25"/>
      <c r="Z2" s="25"/>
    </row>
    <row r="3" ht="17.25" spans="1:26">
      <c r="A3" s="25"/>
      <c r="B3" s="25"/>
      <c r="C3" s="25"/>
      <c r="D3" s="25"/>
      <c r="E3" s="367" t="s">
        <v>2578</v>
      </c>
      <c r="F3" s="41"/>
      <c r="G3" s="41"/>
      <c r="H3" s="41"/>
      <c r="I3" s="41"/>
      <c r="J3" s="61"/>
      <c r="K3" s="400"/>
      <c r="L3" s="25"/>
      <c r="M3" s="25"/>
      <c r="N3" s="25"/>
      <c r="O3" s="25"/>
      <c r="P3" s="25"/>
      <c r="Q3" s="25"/>
      <c r="R3" s="25"/>
      <c r="S3" s="25"/>
      <c r="T3" s="25"/>
      <c r="U3" s="25"/>
      <c r="V3" s="25"/>
      <c r="W3" s="25"/>
      <c r="X3" s="25"/>
      <c r="Y3" s="25"/>
      <c r="Z3" s="25"/>
    </row>
    <row r="4" ht="17.25" spans="1:26">
      <c r="A4" s="25"/>
      <c r="B4" s="25"/>
      <c r="C4" s="25"/>
      <c r="D4" s="25"/>
      <c r="E4" s="368" t="s">
        <v>2579</v>
      </c>
      <c r="F4" s="41"/>
      <c r="G4" s="41"/>
      <c r="H4" s="41"/>
      <c r="I4" s="41"/>
      <c r="J4" s="61"/>
      <c r="K4" s="400"/>
      <c r="L4" s="25"/>
      <c r="M4" s="25"/>
      <c r="N4" s="25"/>
      <c r="O4" s="25"/>
      <c r="P4" s="25"/>
      <c r="Q4" s="25"/>
      <c r="R4" s="25"/>
      <c r="S4" s="25"/>
      <c r="T4" s="25"/>
      <c r="U4" s="25"/>
      <c r="V4" s="25"/>
      <c r="W4" s="25"/>
      <c r="X4" s="25"/>
      <c r="Y4" s="25"/>
      <c r="Z4" s="25"/>
    </row>
    <row r="5" ht="23.25" customHeight="1" spans="1:26">
      <c r="A5" s="25"/>
      <c r="B5" s="25"/>
      <c r="C5" s="25"/>
      <c r="D5" s="25"/>
      <c r="E5" s="369" t="s">
        <v>362</v>
      </c>
      <c r="F5" s="369" t="s">
        <v>1453</v>
      </c>
      <c r="G5" s="369" t="s">
        <v>1454</v>
      </c>
      <c r="H5" s="369" t="s">
        <v>2580</v>
      </c>
      <c r="I5" s="369" t="s">
        <v>363</v>
      </c>
      <c r="J5" s="369" t="s">
        <v>2581</v>
      </c>
      <c r="K5" s="401"/>
      <c r="L5" s="25"/>
      <c r="M5" s="25"/>
      <c r="N5" s="25"/>
      <c r="O5" s="25"/>
      <c r="P5" s="25"/>
      <c r="Q5" s="25"/>
      <c r="R5" s="25"/>
      <c r="S5" s="25"/>
      <c r="T5" s="25"/>
      <c r="U5" s="25"/>
      <c r="V5" s="25"/>
      <c r="W5" s="25"/>
      <c r="X5" s="25"/>
      <c r="Y5" s="25"/>
      <c r="Z5" s="25"/>
    </row>
    <row r="6" ht="17.25" spans="1:26">
      <c r="A6" s="25"/>
      <c r="B6" s="25"/>
      <c r="C6" s="25"/>
      <c r="D6" s="25"/>
      <c r="E6" s="370" t="s">
        <v>2582</v>
      </c>
      <c r="F6" s="371" t="s">
        <v>2583</v>
      </c>
      <c r="G6" s="371" t="s">
        <v>2584</v>
      </c>
      <c r="H6" s="372">
        <v>0.069</v>
      </c>
      <c r="I6" s="371" t="s">
        <v>2585</v>
      </c>
      <c r="J6" s="372">
        <v>0.007</v>
      </c>
      <c r="K6" s="401"/>
      <c r="L6" s="25"/>
      <c r="M6" s="25"/>
      <c r="N6" s="25"/>
      <c r="O6" s="25"/>
      <c r="P6" s="25"/>
      <c r="Q6" s="25"/>
      <c r="R6" s="25"/>
      <c r="S6" s="25"/>
      <c r="T6" s="25"/>
      <c r="U6" s="25"/>
      <c r="V6" s="25"/>
      <c r="W6" s="25"/>
      <c r="X6" s="25"/>
      <c r="Y6" s="25"/>
      <c r="Z6" s="25"/>
    </row>
    <row r="7" ht="17.25" spans="1:26">
      <c r="A7" s="25"/>
      <c r="B7" s="25"/>
      <c r="C7" s="25"/>
      <c r="D7" s="25"/>
      <c r="E7" s="370" t="s">
        <v>2586</v>
      </c>
      <c r="F7" s="371">
        <v>211</v>
      </c>
      <c r="G7" s="371">
        <v>200</v>
      </c>
      <c r="H7" s="372">
        <v>0.055</v>
      </c>
      <c r="I7" s="371">
        <v>209</v>
      </c>
      <c r="J7" s="372">
        <v>0.01</v>
      </c>
      <c r="K7" s="401"/>
      <c r="L7" s="25"/>
      <c r="M7" s="25"/>
      <c r="N7" s="25"/>
      <c r="O7" s="25"/>
      <c r="P7" s="25"/>
      <c r="Q7" s="25"/>
      <c r="R7" s="25"/>
      <c r="S7" s="25"/>
      <c r="T7" s="25"/>
      <c r="U7" s="25"/>
      <c r="V7" s="25"/>
      <c r="W7" s="25"/>
      <c r="X7" s="25"/>
      <c r="Y7" s="25"/>
      <c r="Z7" s="25"/>
    </row>
    <row r="8" ht="17.25" spans="1:26">
      <c r="A8" s="25"/>
      <c r="B8" s="25"/>
      <c r="C8" s="25"/>
      <c r="D8" s="25"/>
      <c r="E8" s="370" t="s">
        <v>2587</v>
      </c>
      <c r="F8" s="371">
        <v>1128</v>
      </c>
      <c r="G8" s="371">
        <v>1138</v>
      </c>
      <c r="H8" s="372">
        <v>-0.009</v>
      </c>
      <c r="I8" s="371">
        <v>1158</v>
      </c>
      <c r="J8" s="372">
        <v>-0.026</v>
      </c>
      <c r="K8" s="401"/>
      <c r="L8" s="25"/>
      <c r="M8" s="25"/>
      <c r="N8" s="25"/>
      <c r="O8" s="25"/>
      <c r="P8" s="25"/>
      <c r="Q8" s="25"/>
      <c r="R8" s="25"/>
      <c r="S8" s="25"/>
      <c r="T8" s="25"/>
      <c r="U8" s="25"/>
      <c r="V8" s="25"/>
      <c r="W8" s="25"/>
      <c r="X8" s="25"/>
      <c r="Y8" s="25"/>
      <c r="Z8" s="25"/>
    </row>
    <row r="9" ht="17.25" spans="1:26">
      <c r="A9" s="25"/>
      <c r="B9" s="25"/>
      <c r="C9" s="25"/>
      <c r="D9" s="25"/>
      <c r="E9" s="370" t="s">
        <v>2588</v>
      </c>
      <c r="F9" s="371">
        <v>24</v>
      </c>
      <c r="G9" s="371">
        <v>21</v>
      </c>
      <c r="H9" s="372">
        <v>0.123</v>
      </c>
      <c r="I9" s="371">
        <v>23</v>
      </c>
      <c r="J9" s="372">
        <v>0.049</v>
      </c>
      <c r="K9" s="401"/>
      <c r="L9" s="25"/>
      <c r="M9" s="25"/>
      <c r="N9" s="25"/>
      <c r="O9" s="25"/>
      <c r="P9" s="25"/>
      <c r="Q9" s="25"/>
      <c r="R9" s="25"/>
      <c r="S9" s="25"/>
      <c r="T9" s="25"/>
      <c r="U9" s="25"/>
      <c r="V9" s="25"/>
      <c r="W9" s="25"/>
      <c r="X9" s="25"/>
      <c r="Y9" s="25"/>
      <c r="Z9" s="25"/>
    </row>
    <row r="10" ht="17.25" spans="1:26">
      <c r="A10" s="25"/>
      <c r="B10" s="25"/>
      <c r="C10" s="25"/>
      <c r="D10" s="25"/>
      <c r="E10" s="373"/>
      <c r="F10" s="374"/>
      <c r="G10" s="374"/>
      <c r="H10" s="374"/>
      <c r="I10" s="374"/>
      <c r="J10" s="374"/>
      <c r="K10" s="401"/>
      <c r="L10" s="25"/>
      <c r="M10" s="25"/>
      <c r="N10" s="25"/>
      <c r="O10" s="25"/>
      <c r="P10" s="25"/>
      <c r="Q10" s="25"/>
      <c r="R10" s="25"/>
      <c r="S10" s="25"/>
      <c r="T10" s="25"/>
      <c r="U10" s="25"/>
      <c r="V10" s="25"/>
      <c r="W10" s="25"/>
      <c r="X10" s="25"/>
      <c r="Y10" s="25"/>
      <c r="Z10" s="25"/>
    </row>
    <row r="11" ht="24.75" customHeight="1" spans="1:26">
      <c r="A11" s="25"/>
      <c r="B11" s="25"/>
      <c r="C11" s="25"/>
      <c r="D11" s="25"/>
      <c r="E11" s="375" t="s">
        <v>2589</v>
      </c>
      <c r="F11" s="41"/>
      <c r="G11" s="41"/>
      <c r="H11" s="41"/>
      <c r="I11" s="41"/>
      <c r="J11" s="61"/>
      <c r="K11" s="401"/>
      <c r="L11" s="25"/>
      <c r="M11" s="25"/>
      <c r="N11" s="25"/>
      <c r="O11" s="25"/>
      <c r="P11" s="25"/>
      <c r="Q11" s="25"/>
      <c r="R11" s="25"/>
      <c r="S11" s="25"/>
      <c r="T11" s="25"/>
      <c r="U11" s="25"/>
      <c r="V11" s="25"/>
      <c r="W11" s="25"/>
      <c r="X11" s="25"/>
      <c r="Y11" s="25"/>
      <c r="Z11" s="25"/>
    </row>
    <row r="12" ht="17.25" spans="1:26">
      <c r="A12" s="25"/>
      <c r="B12" s="25"/>
      <c r="C12" s="25"/>
      <c r="D12" s="25"/>
      <c r="E12" s="376" t="s">
        <v>362</v>
      </c>
      <c r="F12" s="376" t="s">
        <v>1453</v>
      </c>
      <c r="G12" s="376" t="s">
        <v>1454</v>
      </c>
      <c r="H12" s="376" t="s">
        <v>2580</v>
      </c>
      <c r="I12" s="376" t="s">
        <v>363</v>
      </c>
      <c r="J12" s="376" t="s">
        <v>2581</v>
      </c>
      <c r="K12" s="401"/>
      <c r="L12" s="25"/>
      <c r="M12" s="25"/>
      <c r="N12" s="25"/>
      <c r="O12" s="25"/>
      <c r="P12" s="25"/>
      <c r="Q12" s="25"/>
      <c r="R12" s="25"/>
      <c r="S12" s="25"/>
      <c r="T12" s="25"/>
      <c r="U12" s="25"/>
      <c r="V12" s="25"/>
      <c r="W12" s="25"/>
      <c r="X12" s="25"/>
      <c r="Y12" s="25"/>
      <c r="Z12" s="25"/>
    </row>
    <row r="13" ht="17.25" spans="1:26">
      <c r="A13" s="25"/>
      <c r="B13" s="25"/>
      <c r="C13" s="25"/>
      <c r="D13" s="25"/>
      <c r="E13" s="377" t="s">
        <v>2582</v>
      </c>
      <c r="F13" s="378" t="s">
        <v>2590</v>
      </c>
      <c r="G13" s="378" t="s">
        <v>2591</v>
      </c>
      <c r="H13" s="379">
        <v>0.086</v>
      </c>
      <c r="I13" s="378" t="s">
        <v>2592</v>
      </c>
      <c r="J13" s="379">
        <v>0.018</v>
      </c>
      <c r="K13" s="401"/>
      <c r="L13" s="25"/>
      <c r="M13" s="25"/>
      <c r="N13" s="25"/>
      <c r="O13" s="25"/>
      <c r="P13" s="25"/>
      <c r="Q13" s="25"/>
      <c r="R13" s="25"/>
      <c r="S13" s="25"/>
      <c r="T13" s="25"/>
      <c r="U13" s="25"/>
      <c r="V13" s="25"/>
      <c r="W13" s="25"/>
      <c r="X13" s="25"/>
      <c r="Y13" s="25"/>
      <c r="Z13" s="25"/>
    </row>
    <row r="14" ht="17.25" spans="1:26">
      <c r="A14" s="25"/>
      <c r="B14" s="25"/>
      <c r="C14" s="25"/>
      <c r="D14" s="25"/>
      <c r="E14" s="370" t="s">
        <v>2593</v>
      </c>
      <c r="F14" s="371">
        <v>2.2</v>
      </c>
      <c r="G14" s="371">
        <v>2</v>
      </c>
      <c r="H14" s="372">
        <v>0.1</v>
      </c>
      <c r="I14" s="371">
        <v>2.1</v>
      </c>
      <c r="J14" s="372">
        <v>0.048</v>
      </c>
      <c r="K14" s="401"/>
      <c r="L14" s="25"/>
      <c r="M14" s="25"/>
      <c r="N14" s="25"/>
      <c r="O14" s="25"/>
      <c r="P14" s="25"/>
      <c r="Q14" s="25"/>
      <c r="R14" s="25"/>
      <c r="S14" s="25"/>
      <c r="T14" s="25"/>
      <c r="U14" s="25"/>
      <c r="V14" s="25"/>
      <c r="W14" s="25"/>
      <c r="X14" s="25"/>
      <c r="Y14" s="25"/>
      <c r="Z14" s="25"/>
    </row>
    <row r="15" ht="17.25" spans="1:26">
      <c r="A15" s="25"/>
      <c r="B15" s="25"/>
      <c r="C15" s="25"/>
      <c r="D15" s="25"/>
      <c r="E15" s="370" t="s">
        <v>2587</v>
      </c>
      <c r="F15" s="371">
        <v>290</v>
      </c>
      <c r="G15" s="371">
        <v>280</v>
      </c>
      <c r="H15" s="372">
        <v>0.036</v>
      </c>
      <c r="I15" s="371">
        <v>285</v>
      </c>
      <c r="J15" s="372">
        <v>0.018</v>
      </c>
      <c r="K15" s="401"/>
      <c r="L15" s="25"/>
      <c r="M15" s="25"/>
      <c r="N15" s="25"/>
      <c r="O15" s="25"/>
      <c r="P15" s="25"/>
      <c r="Q15" s="25"/>
      <c r="R15" s="25"/>
      <c r="S15" s="25"/>
      <c r="T15" s="25"/>
      <c r="U15" s="25"/>
      <c r="V15" s="25"/>
      <c r="W15" s="25"/>
      <c r="X15" s="25"/>
      <c r="Y15" s="25"/>
      <c r="Z15" s="25"/>
    </row>
    <row r="16" ht="17.25" spans="1:26">
      <c r="A16" s="25"/>
      <c r="B16" s="25"/>
      <c r="C16" s="25"/>
      <c r="D16" s="25"/>
      <c r="E16" s="370" t="s">
        <v>2588</v>
      </c>
      <c r="F16" s="371">
        <v>6</v>
      </c>
      <c r="G16" s="371">
        <v>5</v>
      </c>
      <c r="H16" s="372">
        <v>0.265</v>
      </c>
      <c r="I16" s="371">
        <v>5.5</v>
      </c>
      <c r="J16" s="372">
        <v>0.088</v>
      </c>
      <c r="K16" s="401"/>
      <c r="L16" s="25"/>
      <c r="M16" s="25"/>
      <c r="N16" s="25"/>
      <c r="O16" s="25"/>
      <c r="P16" s="25"/>
      <c r="Q16" s="25"/>
      <c r="R16" s="25"/>
      <c r="S16" s="25"/>
      <c r="T16" s="25"/>
      <c r="U16" s="25"/>
      <c r="V16" s="25"/>
      <c r="W16" s="25"/>
      <c r="X16" s="25"/>
      <c r="Y16" s="25"/>
      <c r="Z16" s="25"/>
    </row>
    <row r="17" ht="17.25" spans="1:26">
      <c r="A17" s="25"/>
      <c r="B17" s="25"/>
      <c r="C17" s="25"/>
      <c r="D17" s="25"/>
      <c r="E17" s="380"/>
      <c r="F17" s="371"/>
      <c r="G17" s="371"/>
      <c r="H17" s="371"/>
      <c r="I17" s="371"/>
      <c r="J17" s="371"/>
      <c r="K17" s="401"/>
      <c r="L17" s="25"/>
      <c r="M17" s="25"/>
      <c r="N17" s="25"/>
      <c r="O17" s="25"/>
      <c r="P17" s="25"/>
      <c r="Q17" s="25"/>
      <c r="R17" s="25"/>
      <c r="S17" s="25"/>
      <c r="T17" s="25"/>
      <c r="U17" s="25"/>
      <c r="V17" s="25"/>
      <c r="W17" s="25"/>
      <c r="X17" s="25"/>
      <c r="Y17" s="25"/>
      <c r="Z17" s="25"/>
    </row>
    <row r="18" ht="17.25" spans="1:26">
      <c r="A18" s="25"/>
      <c r="B18" s="25"/>
      <c r="C18" s="25"/>
      <c r="D18" s="25"/>
      <c r="E18" s="373"/>
      <c r="F18" s="374"/>
      <c r="G18" s="374"/>
      <c r="H18" s="374"/>
      <c r="I18" s="374"/>
      <c r="J18" s="374"/>
      <c r="K18" s="401"/>
      <c r="L18" s="25"/>
      <c r="M18" s="25"/>
      <c r="N18" s="25"/>
      <c r="O18" s="25"/>
      <c r="P18" s="25"/>
      <c r="Q18" s="25"/>
      <c r="R18" s="25"/>
      <c r="S18" s="25"/>
      <c r="T18" s="25"/>
      <c r="U18" s="25"/>
      <c r="V18" s="25"/>
      <c r="W18" s="25"/>
      <c r="X18" s="25"/>
      <c r="Y18" s="25"/>
      <c r="Z18" s="25"/>
    </row>
    <row r="19" ht="24.75" customHeight="1" spans="1:26">
      <c r="A19" s="25"/>
      <c r="B19" s="25"/>
      <c r="C19" s="25"/>
      <c r="D19" s="25"/>
      <c r="E19" s="368" t="s">
        <v>2594</v>
      </c>
      <c r="F19" s="41"/>
      <c r="G19" s="41"/>
      <c r="H19" s="41"/>
      <c r="I19" s="41"/>
      <c r="J19" s="61"/>
      <c r="K19" s="401"/>
      <c r="L19" s="25"/>
      <c r="M19" s="25"/>
      <c r="N19" s="25"/>
      <c r="O19" s="25"/>
      <c r="P19" s="25"/>
      <c r="Q19" s="25"/>
      <c r="R19" s="25"/>
      <c r="S19" s="25"/>
      <c r="T19" s="25"/>
      <c r="U19" s="25"/>
      <c r="V19" s="25"/>
      <c r="W19" s="25"/>
      <c r="X19" s="25"/>
      <c r="Y19" s="25"/>
      <c r="Z19" s="25"/>
    </row>
    <row r="20" ht="17.25" spans="1:26">
      <c r="A20" s="25"/>
      <c r="B20" s="25"/>
      <c r="C20" s="25"/>
      <c r="D20" s="25"/>
      <c r="E20" s="376" t="s">
        <v>362</v>
      </c>
      <c r="F20" s="376" t="s">
        <v>1453</v>
      </c>
      <c r="G20" s="376" t="s">
        <v>1454</v>
      </c>
      <c r="H20" s="376" t="s">
        <v>2580</v>
      </c>
      <c r="I20" s="376" t="s">
        <v>363</v>
      </c>
      <c r="J20" s="376" t="s">
        <v>2581</v>
      </c>
      <c r="K20" s="401"/>
      <c r="L20" s="25"/>
      <c r="M20" s="25"/>
      <c r="N20" s="25"/>
      <c r="O20" s="25"/>
      <c r="P20" s="25"/>
      <c r="Q20" s="25"/>
      <c r="R20" s="25"/>
      <c r="S20" s="25"/>
      <c r="T20" s="25"/>
      <c r="U20" s="25"/>
      <c r="V20" s="25"/>
      <c r="W20" s="25"/>
      <c r="X20" s="25"/>
      <c r="Y20" s="25"/>
      <c r="Z20" s="25"/>
    </row>
    <row r="21" ht="17.25" spans="1:26">
      <c r="A21" s="25"/>
      <c r="B21" s="25"/>
      <c r="C21" s="25"/>
      <c r="D21" s="25"/>
      <c r="E21" s="377" t="s">
        <v>260</v>
      </c>
      <c r="F21" s="381">
        <v>38506.4</v>
      </c>
      <c r="G21" s="381">
        <v>37440</v>
      </c>
      <c r="H21" s="379">
        <v>0.028</v>
      </c>
      <c r="I21" s="381">
        <v>37599.1</v>
      </c>
      <c r="J21" s="379">
        <v>0.024</v>
      </c>
      <c r="K21" s="401"/>
      <c r="L21" s="25"/>
      <c r="M21" s="25"/>
      <c r="N21" s="25"/>
      <c r="O21" s="25"/>
      <c r="P21" s="25"/>
      <c r="Q21" s="25"/>
      <c r="R21" s="25"/>
      <c r="S21" s="25"/>
      <c r="T21" s="25"/>
      <c r="U21" s="25"/>
      <c r="V21" s="25"/>
      <c r="W21" s="25"/>
      <c r="X21" s="25"/>
      <c r="Y21" s="25"/>
      <c r="Z21" s="25"/>
    </row>
    <row r="22" ht="17.25" spans="1:26">
      <c r="A22" s="25"/>
      <c r="B22" s="25"/>
      <c r="C22" s="25"/>
      <c r="D22" s="25"/>
      <c r="E22" s="370" t="s">
        <v>2595</v>
      </c>
      <c r="F22" s="382">
        <v>19944.2</v>
      </c>
      <c r="G22" s="382">
        <v>19764.1</v>
      </c>
      <c r="H22" s="372">
        <v>0.01</v>
      </c>
      <c r="I22" s="382">
        <v>19590.5</v>
      </c>
      <c r="J22" s="372">
        <v>0.018</v>
      </c>
      <c r="K22" s="401"/>
      <c r="L22" s="25"/>
      <c r="M22" s="25"/>
      <c r="N22" s="25"/>
      <c r="O22" s="25"/>
      <c r="P22" s="25"/>
      <c r="Q22" s="25"/>
      <c r="R22" s="25"/>
      <c r="S22" s="25"/>
      <c r="T22" s="25"/>
      <c r="U22" s="25"/>
      <c r="V22" s="25"/>
      <c r="W22" s="25"/>
      <c r="X22" s="25"/>
      <c r="Y22" s="25"/>
      <c r="Z22" s="25"/>
    </row>
    <row r="23" ht="17.25" spans="1:26">
      <c r="A23" s="25"/>
      <c r="B23" s="25"/>
      <c r="C23" s="25"/>
      <c r="D23" s="25"/>
      <c r="E23" s="370" t="s">
        <v>2596</v>
      </c>
      <c r="F23" s="371">
        <v>51.8</v>
      </c>
      <c r="G23" s="371">
        <v>53</v>
      </c>
      <c r="H23" s="371" t="s">
        <v>2597</v>
      </c>
      <c r="I23" s="371">
        <v>52.1</v>
      </c>
      <c r="J23" s="371" t="s">
        <v>2598</v>
      </c>
      <c r="K23" s="401"/>
      <c r="L23" s="25"/>
      <c r="M23" s="25"/>
      <c r="N23" s="25"/>
      <c r="O23" s="25"/>
      <c r="P23" s="25"/>
      <c r="Q23" s="25"/>
      <c r="R23" s="25"/>
      <c r="S23" s="25"/>
      <c r="T23" s="25"/>
      <c r="U23" s="25"/>
      <c r="V23" s="25"/>
      <c r="W23" s="25"/>
      <c r="X23" s="25"/>
      <c r="Y23" s="25"/>
      <c r="Z23" s="25"/>
    </row>
    <row r="24" ht="17.25" spans="1:26">
      <c r="A24" s="25"/>
      <c r="B24" s="25"/>
      <c r="C24" s="25"/>
      <c r="D24" s="25"/>
      <c r="E24" s="373"/>
      <c r="F24" s="374"/>
      <c r="G24" s="374"/>
      <c r="H24" s="374"/>
      <c r="I24" s="374"/>
      <c r="J24" s="374"/>
      <c r="K24" s="401"/>
      <c r="L24" s="25"/>
      <c r="M24" s="25"/>
      <c r="N24" s="25"/>
      <c r="O24" s="25"/>
      <c r="P24" s="25"/>
      <c r="Q24" s="25"/>
      <c r="R24" s="25"/>
      <c r="S24" s="25"/>
      <c r="T24" s="25"/>
      <c r="U24" s="25"/>
      <c r="V24" s="25"/>
      <c r="W24" s="25"/>
      <c r="X24" s="25"/>
      <c r="Y24" s="25"/>
      <c r="Z24" s="25"/>
    </row>
    <row r="25" ht="24.75" customHeight="1" spans="1:26">
      <c r="A25" s="25"/>
      <c r="B25" s="25"/>
      <c r="C25" s="25"/>
      <c r="D25" s="25"/>
      <c r="E25" s="368" t="s">
        <v>2599</v>
      </c>
      <c r="F25" s="41"/>
      <c r="G25" s="41"/>
      <c r="H25" s="41"/>
      <c r="I25" s="41"/>
      <c r="J25" s="61"/>
      <c r="K25" s="401"/>
      <c r="L25" s="25"/>
      <c r="M25" s="25"/>
      <c r="N25" s="25"/>
      <c r="O25" s="25"/>
      <c r="P25" s="25"/>
      <c r="Q25" s="25"/>
      <c r="R25" s="25"/>
      <c r="S25" s="25"/>
      <c r="T25" s="25"/>
      <c r="U25" s="25"/>
      <c r="V25" s="25"/>
      <c r="W25" s="25"/>
      <c r="X25" s="25"/>
      <c r="Y25" s="25"/>
      <c r="Z25" s="25"/>
    </row>
    <row r="26" ht="17.25" spans="1:26">
      <c r="A26" s="25"/>
      <c r="B26" s="25"/>
      <c r="C26" s="25"/>
      <c r="D26" s="25"/>
      <c r="E26" s="376" t="s">
        <v>362</v>
      </c>
      <c r="F26" s="376" t="s">
        <v>1453</v>
      </c>
      <c r="G26" s="376" t="s">
        <v>1454</v>
      </c>
      <c r="H26" s="376" t="s">
        <v>2580</v>
      </c>
      <c r="I26" s="376"/>
      <c r="J26" s="402"/>
      <c r="K26" s="401"/>
      <c r="L26" s="25"/>
      <c r="M26" s="25"/>
      <c r="N26" s="25"/>
      <c r="O26" s="25"/>
      <c r="P26" s="25"/>
      <c r="Q26" s="25"/>
      <c r="R26" s="25"/>
      <c r="S26" s="25"/>
      <c r="T26" s="25"/>
      <c r="U26" s="25"/>
      <c r="V26" s="25"/>
      <c r="W26" s="25"/>
      <c r="X26" s="25"/>
      <c r="Y26" s="25"/>
      <c r="Z26" s="25"/>
    </row>
    <row r="27" ht="17.25" spans="1:26">
      <c r="A27" s="25"/>
      <c r="B27" s="25"/>
      <c r="C27" s="25"/>
      <c r="D27" s="25"/>
      <c r="E27" s="377" t="s">
        <v>2600</v>
      </c>
      <c r="F27" s="378"/>
      <c r="G27" s="378"/>
      <c r="H27" s="378"/>
      <c r="I27" s="378"/>
      <c r="J27" s="378"/>
      <c r="K27" s="401"/>
      <c r="L27" s="25"/>
      <c r="M27" s="25"/>
      <c r="N27" s="25"/>
      <c r="O27" s="25"/>
      <c r="P27" s="25"/>
      <c r="Q27" s="25"/>
      <c r="R27" s="25"/>
      <c r="S27" s="25"/>
      <c r="T27" s="25"/>
      <c r="U27" s="25"/>
      <c r="V27" s="25"/>
      <c r="W27" s="25"/>
      <c r="X27" s="25"/>
      <c r="Y27" s="25"/>
      <c r="Z27" s="25"/>
    </row>
    <row r="28" ht="17.25" spans="1:26">
      <c r="A28" s="25"/>
      <c r="B28" s="25"/>
      <c r="C28" s="25"/>
      <c r="D28" s="25"/>
      <c r="E28" s="370" t="s">
        <v>2601</v>
      </c>
      <c r="F28" s="382">
        <v>29130.6</v>
      </c>
      <c r="G28" s="382">
        <v>26456.8</v>
      </c>
      <c r="H28" s="372">
        <v>0.101</v>
      </c>
      <c r="I28" s="371"/>
      <c r="J28" s="371"/>
      <c r="K28" s="401"/>
      <c r="L28" s="25"/>
      <c r="M28" s="25"/>
      <c r="N28" s="25"/>
      <c r="O28" s="25"/>
      <c r="P28" s="25"/>
      <c r="Q28" s="25"/>
      <c r="R28" s="25"/>
      <c r="S28" s="25"/>
      <c r="T28" s="25"/>
      <c r="U28" s="25"/>
      <c r="V28" s="25"/>
      <c r="W28" s="25"/>
      <c r="X28" s="25"/>
      <c r="Y28" s="25"/>
      <c r="Z28" s="25"/>
    </row>
    <row r="29" ht="17.25" spans="1:26">
      <c r="A29" s="25"/>
      <c r="B29" s="25"/>
      <c r="C29" s="25"/>
      <c r="D29" s="25"/>
      <c r="E29" s="370" t="s">
        <v>2602</v>
      </c>
      <c r="F29" s="383">
        <v>9637</v>
      </c>
      <c r="G29" s="382">
        <v>11316.8</v>
      </c>
      <c r="H29" s="372">
        <v>-0.148</v>
      </c>
      <c r="I29" s="371"/>
      <c r="J29" s="371"/>
      <c r="K29" s="401"/>
      <c r="L29" s="25"/>
      <c r="M29" s="25"/>
      <c r="N29" s="25"/>
      <c r="O29" s="25"/>
      <c r="P29" s="25"/>
      <c r="Q29" s="25"/>
      <c r="R29" s="25"/>
      <c r="S29" s="25"/>
      <c r="T29" s="25"/>
      <c r="U29" s="25"/>
      <c r="V29" s="25"/>
      <c r="W29" s="25"/>
      <c r="X29" s="25"/>
      <c r="Y29" s="25"/>
      <c r="Z29" s="25"/>
    </row>
    <row r="30" ht="17.25" spans="1:26">
      <c r="A30" s="25"/>
      <c r="B30" s="25"/>
      <c r="C30" s="25"/>
      <c r="D30" s="25"/>
      <c r="E30" s="370" t="s">
        <v>2595</v>
      </c>
      <c r="F30" s="371"/>
      <c r="G30" s="371"/>
      <c r="H30" s="371"/>
      <c r="I30" s="371"/>
      <c r="J30" s="371"/>
      <c r="K30" s="401"/>
      <c r="L30" s="25"/>
      <c r="M30" s="25"/>
      <c r="N30" s="25"/>
      <c r="O30" s="25"/>
      <c r="P30" s="25"/>
      <c r="Q30" s="25"/>
      <c r="R30" s="25"/>
      <c r="S30" s="25"/>
      <c r="T30" s="25"/>
      <c r="U30" s="25"/>
      <c r="V30" s="25"/>
      <c r="W30" s="25"/>
      <c r="X30" s="25"/>
      <c r="Y30" s="25"/>
      <c r="Z30" s="25"/>
    </row>
    <row r="31" ht="17.25" spans="1:26">
      <c r="A31" s="25"/>
      <c r="B31" s="25"/>
      <c r="C31" s="25"/>
      <c r="D31" s="25"/>
      <c r="E31" s="370" t="s">
        <v>2601</v>
      </c>
      <c r="F31" s="382">
        <v>15582.5</v>
      </c>
      <c r="G31" s="383">
        <v>14143</v>
      </c>
      <c r="H31" s="372">
        <v>0.102</v>
      </c>
      <c r="I31" s="371"/>
      <c r="J31" s="371"/>
      <c r="K31" s="401"/>
      <c r="L31" s="25"/>
      <c r="M31" s="25"/>
      <c r="N31" s="25"/>
      <c r="O31" s="25"/>
      <c r="P31" s="25"/>
      <c r="Q31" s="25"/>
      <c r="R31" s="25"/>
      <c r="S31" s="25"/>
      <c r="T31" s="25"/>
      <c r="U31" s="25"/>
      <c r="V31" s="25"/>
      <c r="W31" s="25"/>
      <c r="X31" s="25"/>
      <c r="Y31" s="25"/>
      <c r="Z31" s="25"/>
    </row>
    <row r="32" ht="17.25" spans="1:26">
      <c r="A32" s="25"/>
      <c r="B32" s="25"/>
      <c r="C32" s="25"/>
      <c r="D32" s="25"/>
      <c r="E32" s="370" t="s">
        <v>2602</v>
      </c>
      <c r="F32" s="383">
        <v>4362</v>
      </c>
      <c r="G32" s="382">
        <v>5603.1</v>
      </c>
      <c r="H32" s="372">
        <v>-0.222</v>
      </c>
      <c r="I32" s="371"/>
      <c r="J32" s="371"/>
      <c r="K32" s="401"/>
      <c r="L32" s="25"/>
      <c r="M32" s="25"/>
      <c r="N32" s="25"/>
      <c r="O32" s="25"/>
      <c r="P32" s="25"/>
      <c r="Q32" s="25"/>
      <c r="R32" s="25"/>
      <c r="S32" s="25"/>
      <c r="T32" s="25"/>
      <c r="U32" s="25"/>
      <c r="V32" s="25"/>
      <c r="W32" s="25"/>
      <c r="X32" s="25"/>
      <c r="Y32" s="25"/>
      <c r="Z32" s="25"/>
    </row>
    <row r="33" ht="17.25" spans="1:26">
      <c r="A33" s="25"/>
      <c r="B33" s="25"/>
      <c r="C33" s="25"/>
      <c r="D33" s="25"/>
      <c r="E33" s="370" t="s">
        <v>2350</v>
      </c>
      <c r="F33" s="371"/>
      <c r="G33" s="371"/>
      <c r="H33" s="371"/>
      <c r="I33" s="371"/>
      <c r="J33" s="371"/>
      <c r="K33" s="401"/>
      <c r="L33" s="25"/>
      <c r="M33" s="25"/>
      <c r="N33" s="25"/>
      <c r="O33" s="25"/>
      <c r="P33" s="25"/>
      <c r="Q33" s="25"/>
      <c r="R33" s="25"/>
      <c r="S33" s="25"/>
      <c r="T33" s="25"/>
      <c r="U33" s="25"/>
      <c r="V33" s="25"/>
      <c r="W33" s="25"/>
      <c r="X33" s="25"/>
      <c r="Y33" s="25"/>
      <c r="Z33" s="25"/>
    </row>
    <row r="34" ht="17.25" spans="1:26">
      <c r="A34" s="25"/>
      <c r="B34" s="25"/>
      <c r="C34" s="25"/>
      <c r="D34" s="25"/>
      <c r="E34" s="370" t="s">
        <v>2601</v>
      </c>
      <c r="F34" s="371">
        <v>53</v>
      </c>
      <c r="G34" s="371">
        <v>53</v>
      </c>
      <c r="H34" s="371" t="s">
        <v>2603</v>
      </c>
      <c r="I34" s="371"/>
      <c r="J34" s="371"/>
      <c r="K34" s="401"/>
      <c r="L34" s="25"/>
      <c r="M34" s="25"/>
      <c r="N34" s="25"/>
      <c r="O34" s="25"/>
      <c r="P34" s="25"/>
      <c r="Q34" s="25"/>
      <c r="R34" s="25"/>
      <c r="S34" s="25"/>
      <c r="T34" s="25"/>
      <c r="U34" s="25"/>
      <c r="V34" s="25"/>
      <c r="W34" s="25"/>
      <c r="X34" s="25"/>
      <c r="Y34" s="25"/>
      <c r="Z34" s="25"/>
    </row>
    <row r="35" ht="17.25" spans="1:26">
      <c r="A35" s="25"/>
      <c r="B35" s="25"/>
      <c r="C35" s="25"/>
      <c r="D35" s="25"/>
      <c r="E35" s="370" t="s">
        <v>2602</v>
      </c>
      <c r="F35" s="371">
        <v>45</v>
      </c>
      <c r="G35" s="371">
        <v>50</v>
      </c>
      <c r="H35" s="371" t="s">
        <v>2604</v>
      </c>
      <c r="I35" s="371"/>
      <c r="J35" s="371"/>
      <c r="K35" s="401"/>
      <c r="L35" s="25"/>
      <c r="M35" s="25"/>
      <c r="N35" s="25"/>
      <c r="O35" s="25"/>
      <c r="P35" s="25"/>
      <c r="Q35" s="25"/>
      <c r="R35" s="25"/>
      <c r="S35" s="25"/>
      <c r="T35" s="25"/>
      <c r="U35" s="25"/>
      <c r="V35" s="25"/>
      <c r="W35" s="25"/>
      <c r="X35" s="25"/>
      <c r="Y35" s="25"/>
      <c r="Z35" s="25"/>
    </row>
    <row r="36" ht="17.25" spans="1:26">
      <c r="A36" s="25"/>
      <c r="B36" s="25"/>
      <c r="C36" s="25"/>
      <c r="D36" s="25"/>
      <c r="E36" s="370" t="s">
        <v>2605</v>
      </c>
      <c r="F36" s="371"/>
      <c r="G36" s="371"/>
      <c r="H36" s="371"/>
      <c r="I36" s="371"/>
      <c r="J36" s="371"/>
      <c r="K36" s="401"/>
      <c r="L36" s="25"/>
      <c r="M36" s="25"/>
      <c r="N36" s="25"/>
      <c r="O36" s="25"/>
      <c r="P36" s="25"/>
      <c r="Q36" s="25"/>
      <c r="R36" s="25"/>
      <c r="S36" s="25"/>
      <c r="T36" s="25"/>
      <c r="U36" s="25"/>
      <c r="V36" s="25"/>
      <c r="W36" s="25"/>
      <c r="X36" s="25"/>
      <c r="Y36" s="25"/>
      <c r="Z36" s="25"/>
    </row>
    <row r="37" ht="17.25" spans="1:26">
      <c r="A37" s="25"/>
      <c r="B37" s="25"/>
      <c r="C37" s="25"/>
      <c r="D37" s="25"/>
      <c r="E37" s="370" t="s">
        <v>2601</v>
      </c>
      <c r="F37" s="382">
        <v>6561.8</v>
      </c>
      <c r="G37" s="382">
        <v>6287.3</v>
      </c>
      <c r="H37" s="372">
        <v>0.044</v>
      </c>
      <c r="I37" s="371"/>
      <c r="J37" s="371"/>
      <c r="K37" s="401"/>
      <c r="L37" s="25"/>
      <c r="M37" s="25"/>
      <c r="N37" s="25"/>
      <c r="O37" s="25"/>
      <c r="P37" s="25"/>
      <c r="Q37" s="25"/>
      <c r="R37" s="25"/>
      <c r="S37" s="25"/>
      <c r="T37" s="25"/>
      <c r="U37" s="25"/>
      <c r="V37" s="25"/>
      <c r="W37" s="25"/>
      <c r="X37" s="25"/>
      <c r="Y37" s="25"/>
      <c r="Z37" s="25"/>
    </row>
    <row r="38" ht="17.25" spans="1:26">
      <c r="A38" s="25"/>
      <c r="B38" s="25"/>
      <c r="C38" s="25"/>
      <c r="D38" s="25"/>
      <c r="E38" s="370" t="s">
        <v>2602</v>
      </c>
      <c r="F38" s="383">
        <v>2793</v>
      </c>
      <c r="G38" s="382">
        <v>3791.7</v>
      </c>
      <c r="H38" s="372">
        <v>-0.263</v>
      </c>
      <c r="I38" s="371"/>
      <c r="J38" s="371"/>
      <c r="K38" s="401"/>
      <c r="L38" s="25"/>
      <c r="M38" s="25"/>
      <c r="N38" s="25"/>
      <c r="O38" s="25"/>
      <c r="P38" s="25"/>
      <c r="Q38" s="25"/>
      <c r="R38" s="25"/>
      <c r="S38" s="25"/>
      <c r="T38" s="25"/>
      <c r="U38" s="25"/>
      <c r="V38" s="25"/>
      <c r="W38" s="25"/>
      <c r="X38" s="25"/>
      <c r="Y38" s="25"/>
      <c r="Z38" s="25"/>
    </row>
    <row r="39" ht="17.25" spans="1:26">
      <c r="A39" s="25"/>
      <c r="B39" s="25"/>
      <c r="C39" s="25"/>
      <c r="D39" s="25"/>
      <c r="F39" s="384"/>
      <c r="G39" s="384"/>
      <c r="H39" s="384"/>
      <c r="I39" s="384"/>
      <c r="J39" s="384"/>
      <c r="K39" s="384"/>
      <c r="L39" s="25"/>
      <c r="M39" s="25"/>
      <c r="N39" s="25"/>
      <c r="O39" s="25"/>
      <c r="P39" s="25"/>
      <c r="Q39" s="25"/>
      <c r="R39" s="25"/>
      <c r="S39" s="25"/>
      <c r="T39" s="25"/>
      <c r="U39" s="25"/>
      <c r="V39" s="25"/>
      <c r="W39" s="25"/>
      <c r="X39" s="25"/>
      <c r="Y39" s="25"/>
      <c r="Z39" s="25"/>
    </row>
    <row r="40" ht="27.75" customHeight="1" spans="1:26">
      <c r="A40" s="25"/>
      <c r="B40" s="25"/>
      <c r="C40" s="25"/>
      <c r="D40" s="25"/>
      <c r="E40" s="385" t="s">
        <v>2606</v>
      </c>
      <c r="F40" s="41"/>
      <c r="G40" s="41"/>
      <c r="H40" s="41"/>
      <c r="I40" s="41"/>
      <c r="J40" s="41"/>
      <c r="K40" s="61"/>
      <c r="L40" s="25"/>
      <c r="M40" s="25"/>
      <c r="N40" s="25"/>
      <c r="O40" s="25"/>
      <c r="P40" s="25"/>
      <c r="Q40" s="25"/>
      <c r="R40" s="25"/>
      <c r="S40" s="25"/>
      <c r="T40" s="25"/>
      <c r="U40" s="25"/>
      <c r="V40" s="25"/>
      <c r="W40" s="25"/>
      <c r="X40" s="25"/>
      <c r="Y40" s="25"/>
      <c r="Z40" s="25"/>
    </row>
    <row r="41" ht="49.5" spans="1:26">
      <c r="A41" s="25"/>
      <c r="B41" s="25"/>
      <c r="C41" s="25"/>
      <c r="D41" s="25"/>
      <c r="E41" s="386" t="s">
        <v>2607</v>
      </c>
      <c r="F41" s="386" t="s">
        <v>2595</v>
      </c>
      <c r="G41" s="386" t="s">
        <v>2608</v>
      </c>
      <c r="H41" s="386" t="s">
        <v>2609</v>
      </c>
      <c r="I41" s="386" t="s">
        <v>2610</v>
      </c>
      <c r="J41" s="386" t="s">
        <v>2611</v>
      </c>
      <c r="K41" s="386" t="s">
        <v>2612</v>
      </c>
      <c r="L41" s="25"/>
      <c r="M41" s="25"/>
      <c r="N41" s="25"/>
      <c r="O41" s="25"/>
      <c r="P41" s="25"/>
      <c r="Q41" s="25"/>
      <c r="R41" s="25"/>
      <c r="S41" s="25"/>
      <c r="T41" s="25"/>
      <c r="U41" s="25"/>
      <c r="V41" s="25"/>
      <c r="W41" s="25"/>
      <c r="X41" s="25"/>
      <c r="Y41" s="25"/>
      <c r="Z41" s="25"/>
    </row>
    <row r="42" ht="17.25" spans="1:26">
      <c r="A42" s="25"/>
      <c r="B42" s="25"/>
      <c r="C42" s="25"/>
      <c r="D42" s="25"/>
      <c r="E42" s="387" t="s">
        <v>2613</v>
      </c>
      <c r="F42" s="388">
        <v>79987</v>
      </c>
      <c r="G42" s="389">
        <v>1</v>
      </c>
      <c r="H42" s="388">
        <v>79987</v>
      </c>
      <c r="I42" s="84">
        <v>11</v>
      </c>
      <c r="J42" s="84" t="s">
        <v>2614</v>
      </c>
      <c r="K42" s="388">
        <v>1523</v>
      </c>
      <c r="L42" s="25"/>
      <c r="M42" s="25"/>
      <c r="N42" s="25"/>
      <c r="O42" s="25"/>
      <c r="P42" s="25"/>
      <c r="Q42" s="25"/>
      <c r="R42" s="25"/>
      <c r="S42" s="25"/>
      <c r="T42" s="25"/>
      <c r="U42" s="25"/>
      <c r="V42" s="25"/>
      <c r="W42" s="25"/>
      <c r="X42" s="25"/>
      <c r="Y42" s="25"/>
      <c r="Z42" s="25"/>
    </row>
    <row r="43" ht="33" spans="1:26">
      <c r="A43" s="25"/>
      <c r="B43" s="25"/>
      <c r="C43" s="25"/>
      <c r="D43" s="25"/>
      <c r="E43" s="45" t="s">
        <v>2615</v>
      </c>
      <c r="F43" s="390">
        <v>0.535</v>
      </c>
      <c r="G43" s="30"/>
      <c r="H43" s="391">
        <v>13422</v>
      </c>
      <c r="I43" s="30">
        <v>7.2</v>
      </c>
      <c r="J43" s="391">
        <v>96637</v>
      </c>
      <c r="K43" s="30">
        <v>164</v>
      </c>
      <c r="L43" s="25"/>
      <c r="M43" s="25"/>
      <c r="N43" s="25"/>
      <c r="O43" s="25"/>
      <c r="P43" s="25"/>
      <c r="Q43" s="25"/>
      <c r="R43" s="25"/>
      <c r="S43" s="25"/>
      <c r="T43" s="25"/>
      <c r="U43" s="25"/>
      <c r="V43" s="25"/>
      <c r="W43" s="25"/>
      <c r="X43" s="25"/>
      <c r="Y43" s="25"/>
      <c r="Z43" s="25"/>
    </row>
    <row r="44" ht="17.25" spans="1:26">
      <c r="A44" s="25"/>
      <c r="B44" s="25"/>
      <c r="C44" s="25"/>
      <c r="D44" s="25"/>
      <c r="E44" s="78" t="s">
        <v>2616</v>
      </c>
      <c r="F44" s="392">
        <v>24315</v>
      </c>
      <c r="G44" s="393">
        <v>0.552</v>
      </c>
      <c r="H44" s="392">
        <v>13422</v>
      </c>
      <c r="I44" s="87">
        <v>7.2</v>
      </c>
      <c r="J44" s="392">
        <v>96637</v>
      </c>
      <c r="K44" s="87">
        <v>164</v>
      </c>
      <c r="L44" s="25"/>
      <c r="M44" s="25"/>
      <c r="N44" s="25"/>
      <c r="O44" s="25"/>
      <c r="P44" s="25"/>
      <c r="Q44" s="25"/>
      <c r="R44" s="25"/>
      <c r="S44" s="25"/>
      <c r="T44" s="25"/>
      <c r="U44" s="25"/>
      <c r="V44" s="25"/>
      <c r="W44" s="25"/>
      <c r="X44" s="25"/>
      <c r="Y44" s="25"/>
      <c r="Z44" s="25"/>
    </row>
    <row r="45" ht="17.25" spans="1:26">
      <c r="A45" s="25"/>
      <c r="B45" s="25"/>
      <c r="C45" s="25"/>
      <c r="D45" s="25"/>
      <c r="E45" s="45" t="s">
        <v>2617</v>
      </c>
      <c r="F45" s="30"/>
      <c r="G45" s="30"/>
      <c r="H45" s="30"/>
      <c r="I45" s="30"/>
      <c r="J45" s="30" t="s">
        <v>2618</v>
      </c>
      <c r="K45" s="30">
        <v>362</v>
      </c>
      <c r="L45" s="25"/>
      <c r="M45" s="25"/>
      <c r="N45" s="25"/>
      <c r="O45" s="25"/>
      <c r="P45" s="25"/>
      <c r="Q45" s="25"/>
      <c r="R45" s="25"/>
      <c r="S45" s="25"/>
      <c r="T45" s="25"/>
      <c r="U45" s="25"/>
      <c r="V45" s="25"/>
      <c r="W45" s="25"/>
      <c r="X45" s="25"/>
      <c r="Y45" s="25"/>
      <c r="Z45" s="25"/>
    </row>
    <row r="46" ht="17.25" spans="1:26">
      <c r="A46" s="25"/>
      <c r="B46" s="25"/>
      <c r="C46" s="25"/>
      <c r="D46" s="25"/>
      <c r="E46" s="78" t="s">
        <v>2619</v>
      </c>
      <c r="F46" s="87"/>
      <c r="G46" s="87"/>
      <c r="H46" s="87"/>
      <c r="I46" s="87"/>
      <c r="J46" s="87" t="s">
        <v>2620</v>
      </c>
      <c r="K46" s="392">
        <v>1373</v>
      </c>
      <c r="L46" s="25"/>
      <c r="M46" s="25"/>
      <c r="N46" s="25"/>
      <c r="O46" s="25"/>
      <c r="P46" s="25"/>
      <c r="Q46" s="25"/>
      <c r="R46" s="25"/>
      <c r="S46" s="25"/>
      <c r="T46" s="25"/>
      <c r="U46" s="25"/>
      <c r="V46" s="25"/>
      <c r="W46" s="25"/>
      <c r="X46" s="25"/>
      <c r="Y46" s="25"/>
      <c r="Z46" s="25"/>
    </row>
    <row r="47" ht="13.5" spans="1:26">
      <c r="A47" s="25"/>
      <c r="B47" s="25"/>
      <c r="C47" s="25"/>
      <c r="D47" s="25"/>
      <c r="E47" s="25"/>
      <c r="F47" s="394"/>
      <c r="G47" s="394"/>
      <c r="H47" s="394"/>
      <c r="I47" s="394"/>
      <c r="J47" s="394"/>
      <c r="K47" s="394"/>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7.25" spans="1:26">
      <c r="A51" s="25"/>
      <c r="B51" s="25"/>
      <c r="C51" s="25"/>
      <c r="D51" s="360"/>
      <c r="E51" s="130" t="s">
        <v>1128</v>
      </c>
      <c r="F51" s="60"/>
      <c r="G51" s="60"/>
      <c r="H51" s="60"/>
      <c r="I51" s="64"/>
      <c r="J51" s="25"/>
      <c r="K51" s="25"/>
      <c r="L51" s="25"/>
      <c r="M51" s="25"/>
      <c r="N51" s="25"/>
      <c r="O51" s="25"/>
      <c r="P51" s="25"/>
      <c r="Q51" s="25"/>
      <c r="R51" s="25"/>
      <c r="S51" s="25"/>
      <c r="T51" s="25"/>
      <c r="U51" s="25"/>
      <c r="V51" s="25"/>
      <c r="W51" s="25"/>
      <c r="X51" s="25"/>
      <c r="Y51" s="25"/>
      <c r="Z51" s="25"/>
    </row>
    <row r="52" ht="17.25" spans="1:26">
      <c r="A52" s="25"/>
      <c r="B52" s="25"/>
      <c r="C52" s="25"/>
      <c r="D52" s="360"/>
      <c r="E52" s="395" t="s">
        <v>2621</v>
      </c>
      <c r="F52" s="60"/>
      <c r="G52" s="60"/>
      <c r="H52" s="60"/>
      <c r="I52" s="64"/>
      <c r="J52" s="25"/>
      <c r="K52" s="25"/>
      <c r="L52" s="25"/>
      <c r="M52" s="25"/>
      <c r="N52" s="25"/>
      <c r="O52" s="25"/>
      <c r="P52" s="25"/>
      <c r="Q52" s="25"/>
      <c r="R52" s="25"/>
      <c r="S52" s="25"/>
      <c r="T52" s="25"/>
      <c r="U52" s="25"/>
      <c r="V52" s="25"/>
      <c r="W52" s="25"/>
      <c r="X52" s="25"/>
      <c r="Y52" s="25"/>
      <c r="Z52" s="25"/>
    </row>
    <row r="53" ht="17.25" spans="1:26">
      <c r="A53" s="25"/>
      <c r="B53" s="25"/>
      <c r="C53" s="25"/>
      <c r="D53" s="360"/>
      <c r="E53" s="396" t="s">
        <v>2622</v>
      </c>
      <c r="F53" s="60"/>
      <c r="G53" s="60"/>
      <c r="H53" s="60"/>
      <c r="I53" s="64"/>
      <c r="J53" s="25"/>
      <c r="K53" s="25"/>
      <c r="L53" s="25"/>
      <c r="M53" s="25"/>
      <c r="N53" s="25"/>
      <c r="O53" s="25"/>
      <c r="P53" s="25"/>
      <c r="Q53" s="25"/>
      <c r="R53" s="25"/>
      <c r="S53" s="25"/>
      <c r="T53" s="25"/>
      <c r="U53" s="25"/>
      <c r="V53" s="25"/>
      <c r="W53" s="25"/>
      <c r="X53" s="25"/>
      <c r="Y53" s="25"/>
      <c r="Z53" s="25"/>
    </row>
    <row r="54" ht="17.25" spans="1:26">
      <c r="A54" s="25"/>
      <c r="B54" s="25"/>
      <c r="C54" s="25"/>
      <c r="D54" s="360"/>
      <c r="E54" s="395" t="s">
        <v>2623</v>
      </c>
      <c r="F54" s="60"/>
      <c r="G54" s="60"/>
      <c r="H54" s="60"/>
      <c r="I54" s="64"/>
      <c r="J54" s="25"/>
      <c r="K54" s="25"/>
      <c r="L54" s="25"/>
      <c r="M54" s="25"/>
      <c r="N54" s="25"/>
      <c r="O54" s="25"/>
      <c r="P54" s="25"/>
      <c r="Q54" s="25"/>
      <c r="R54" s="25"/>
      <c r="S54" s="25"/>
      <c r="T54" s="25"/>
      <c r="U54" s="25"/>
      <c r="V54" s="25"/>
      <c r="W54" s="25"/>
      <c r="X54" s="25"/>
      <c r="Y54" s="25"/>
      <c r="Z54" s="25"/>
    </row>
    <row r="55" ht="13.5" spans="1:26">
      <c r="A55" s="25"/>
      <c r="B55" s="25"/>
      <c r="C55" s="25"/>
      <c r="D55" s="361"/>
      <c r="E55" s="361"/>
      <c r="F55" s="361"/>
      <c r="G55" s="361"/>
      <c r="H55" s="361"/>
      <c r="I55" s="361"/>
      <c r="J55" s="25"/>
      <c r="K55" s="25"/>
      <c r="L55" s="25"/>
      <c r="M55" s="25"/>
      <c r="N55" s="25"/>
      <c r="O55" s="25"/>
      <c r="P55" s="25"/>
      <c r="Q55" s="25"/>
      <c r="R55" s="25"/>
      <c r="S55" s="25"/>
      <c r="T55" s="25"/>
      <c r="U55" s="25"/>
      <c r="V55" s="25"/>
      <c r="W55" s="25"/>
      <c r="X55" s="25"/>
      <c r="Y55" s="25"/>
      <c r="Z55" s="25"/>
    </row>
    <row r="56" ht="17.25" spans="1:26">
      <c r="A56" s="25"/>
      <c r="B56" s="25"/>
      <c r="C56" s="25"/>
      <c r="D56" s="362"/>
      <c r="E56" s="397" t="s">
        <v>1134</v>
      </c>
      <c r="F56" s="60"/>
      <c r="G56" s="60"/>
      <c r="H56" s="60"/>
      <c r="I56" s="64"/>
      <c r="J56" s="25"/>
      <c r="K56" s="25"/>
      <c r="L56" s="25"/>
      <c r="M56" s="25"/>
      <c r="N56" s="25"/>
      <c r="O56" s="25"/>
      <c r="P56" s="25"/>
      <c r="Q56" s="25"/>
      <c r="R56" s="25"/>
      <c r="S56" s="25"/>
      <c r="T56" s="25"/>
      <c r="U56" s="25"/>
      <c r="V56" s="25"/>
      <c r="W56" s="25"/>
      <c r="X56" s="25"/>
      <c r="Y56" s="25"/>
      <c r="Z56" s="25"/>
    </row>
    <row r="57" ht="17.25" spans="1:26">
      <c r="A57" s="25"/>
      <c r="B57" s="25"/>
      <c r="C57" s="25"/>
      <c r="D57" s="362"/>
      <c r="E57" s="395" t="s">
        <v>2624</v>
      </c>
      <c r="F57" s="60"/>
      <c r="G57" s="60"/>
      <c r="H57" s="60"/>
      <c r="I57" s="64"/>
      <c r="J57" s="25"/>
      <c r="K57" s="25"/>
      <c r="L57" s="25"/>
      <c r="M57" s="25"/>
      <c r="N57" s="25"/>
      <c r="O57" s="25"/>
      <c r="P57" s="25"/>
      <c r="Q57" s="25"/>
      <c r="R57" s="25"/>
      <c r="S57" s="25"/>
      <c r="T57" s="25"/>
      <c r="U57" s="25"/>
      <c r="V57" s="25"/>
      <c r="W57" s="25"/>
      <c r="X57" s="25"/>
      <c r="Y57" s="25"/>
      <c r="Z57" s="25"/>
    </row>
    <row r="58" ht="17.25" spans="1:26">
      <c r="A58" s="25"/>
      <c r="B58" s="25"/>
      <c r="C58" s="25"/>
      <c r="D58" s="362"/>
      <c r="E58" s="396" t="s">
        <v>2625</v>
      </c>
      <c r="F58" s="60"/>
      <c r="G58" s="60"/>
      <c r="H58" s="60"/>
      <c r="I58" s="64"/>
      <c r="J58" s="25"/>
      <c r="K58" s="25"/>
      <c r="L58" s="25"/>
      <c r="M58" s="25"/>
      <c r="N58" s="25"/>
      <c r="O58" s="25"/>
      <c r="P58" s="25"/>
      <c r="Q58" s="25"/>
      <c r="R58" s="25"/>
      <c r="S58" s="25"/>
      <c r="T58" s="25"/>
      <c r="U58" s="25"/>
      <c r="V58" s="25"/>
      <c r="W58" s="25"/>
      <c r="X58" s="25"/>
      <c r="Y58" s="25"/>
      <c r="Z58" s="25"/>
    </row>
    <row r="59" ht="17.25" spans="1:26">
      <c r="A59" s="25"/>
      <c r="B59" s="25"/>
      <c r="C59" s="25"/>
      <c r="D59" s="362"/>
      <c r="E59" s="395" t="s">
        <v>2626</v>
      </c>
      <c r="F59" s="60"/>
      <c r="G59" s="60"/>
      <c r="H59" s="60"/>
      <c r="I59" s="64"/>
      <c r="J59" s="25"/>
      <c r="K59" s="25"/>
      <c r="L59" s="25"/>
      <c r="M59" s="25"/>
      <c r="N59" s="25"/>
      <c r="O59" s="25"/>
      <c r="P59" s="25"/>
      <c r="Q59" s="25"/>
      <c r="R59" s="25"/>
      <c r="S59" s="25"/>
      <c r="T59" s="25"/>
      <c r="U59" s="25"/>
      <c r="V59" s="25"/>
      <c r="W59" s="25"/>
      <c r="X59" s="25"/>
      <c r="Y59" s="25"/>
      <c r="Z59" s="25"/>
    </row>
    <row r="60" ht="13.5" spans="1:26">
      <c r="A60" s="25"/>
      <c r="B60" s="25"/>
      <c r="C60" s="25"/>
      <c r="D60" s="361"/>
      <c r="E60" s="361"/>
      <c r="F60" s="361"/>
      <c r="G60" s="361"/>
      <c r="H60" s="361"/>
      <c r="I60" s="361"/>
      <c r="J60" s="25"/>
      <c r="K60" s="25"/>
      <c r="L60" s="25"/>
      <c r="M60" s="25"/>
      <c r="N60" s="25"/>
      <c r="O60" s="25"/>
      <c r="P60" s="25"/>
      <c r="Q60" s="25"/>
      <c r="R60" s="25"/>
      <c r="S60" s="25"/>
      <c r="T60" s="25"/>
      <c r="U60" s="25"/>
      <c r="V60" s="25"/>
      <c r="W60" s="25"/>
      <c r="X60" s="25"/>
      <c r="Y60" s="25"/>
      <c r="Z60" s="25"/>
    </row>
    <row r="61" ht="17.25" spans="1:26">
      <c r="A61" s="25"/>
      <c r="B61" s="25"/>
      <c r="C61" s="25"/>
      <c r="D61" s="363"/>
      <c r="E61" s="398" t="s">
        <v>1137</v>
      </c>
      <c r="F61" s="60"/>
      <c r="G61" s="60"/>
      <c r="H61" s="60"/>
      <c r="I61" s="64"/>
      <c r="J61" s="25"/>
      <c r="K61" s="25"/>
      <c r="L61" s="25"/>
      <c r="M61" s="25"/>
      <c r="N61" s="25"/>
      <c r="O61" s="25"/>
      <c r="P61" s="25"/>
      <c r="Q61" s="25"/>
      <c r="R61" s="25"/>
      <c r="S61" s="25"/>
      <c r="T61" s="25"/>
      <c r="U61" s="25"/>
      <c r="V61" s="25"/>
      <c r="W61" s="25"/>
      <c r="X61" s="25"/>
      <c r="Y61" s="25"/>
      <c r="Z61" s="25"/>
    </row>
    <row r="62" ht="17.25" spans="1:26">
      <c r="A62" s="25"/>
      <c r="B62" s="25"/>
      <c r="C62" s="25"/>
      <c r="D62" s="363"/>
      <c r="E62" s="396" t="s">
        <v>2627</v>
      </c>
      <c r="F62" s="60"/>
      <c r="G62" s="60"/>
      <c r="H62" s="60"/>
      <c r="I62" s="64"/>
      <c r="J62" s="25"/>
      <c r="K62" s="25"/>
      <c r="L62" s="25"/>
      <c r="M62" s="25"/>
      <c r="N62" s="25"/>
      <c r="O62" s="25"/>
      <c r="P62" s="25"/>
      <c r="Q62" s="25"/>
      <c r="R62" s="25"/>
      <c r="S62" s="25"/>
      <c r="T62" s="25"/>
      <c r="U62" s="25"/>
      <c r="V62" s="25"/>
      <c r="W62" s="25"/>
      <c r="X62" s="25"/>
      <c r="Y62" s="25"/>
      <c r="Z62" s="25"/>
    </row>
    <row r="63" ht="17.25" spans="1:26">
      <c r="A63" s="25"/>
      <c r="B63" s="25"/>
      <c r="C63" s="25"/>
      <c r="D63" s="363"/>
      <c r="E63" s="395" t="s">
        <v>2628</v>
      </c>
      <c r="F63" s="60"/>
      <c r="G63" s="60"/>
      <c r="H63" s="60"/>
      <c r="I63" s="64"/>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3.5" spans="1:26">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3.5" spans="1:26">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3.5" spans="1:26">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ht="13.5" spans="1:26">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sheetData>
  <mergeCells count="19">
    <mergeCell ref="E1:J1"/>
    <mergeCell ref="E2:J2"/>
    <mergeCell ref="E3:J3"/>
    <mergeCell ref="E4:J4"/>
    <mergeCell ref="E11:J11"/>
    <mergeCell ref="E19:J19"/>
    <mergeCell ref="E25:J25"/>
    <mergeCell ref="E40:K40"/>
    <mergeCell ref="E51:I51"/>
    <mergeCell ref="E52:I52"/>
    <mergeCell ref="E53:I53"/>
    <mergeCell ref="E54:I54"/>
    <mergeCell ref="E56:I56"/>
    <mergeCell ref="E57:I57"/>
    <mergeCell ref="E58:I58"/>
    <mergeCell ref="E59:I59"/>
    <mergeCell ref="E61:I61"/>
    <mergeCell ref="E62:I62"/>
    <mergeCell ref="E63:I63"/>
  </mergeCells>
  <hyperlinks>
    <hyperlink ref="A1" location="Home!A1" display="Home"/>
  </hyperlinks>
  <pageMargins left="0.75" right="0.75" top="1" bottom="1" header="0.5" footer="0.5"/>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61"/>
  <sheetViews>
    <sheetView workbookViewId="0">
      <selection activeCell="A1" sqref="A1"/>
    </sheetView>
  </sheetViews>
  <sheetFormatPr defaultColWidth="12.6285714285714" defaultRowHeight="15.75" customHeight="1"/>
  <cols>
    <col min="3" max="3" width="45.5047619047619" customWidth="1"/>
    <col min="4" max="4" width="31.8761904761905" customWidth="1"/>
    <col min="5" max="5" width="27" customWidth="1"/>
  </cols>
  <sheetData>
    <row r="1" customHeight="1" spans="1:1">
      <c r="A1" s="138" t="s">
        <v>282</v>
      </c>
    </row>
    <row r="3" customHeight="1" spans="3:5">
      <c r="C3" s="344" t="s">
        <v>362</v>
      </c>
      <c r="D3" s="344" t="s">
        <v>2629</v>
      </c>
      <c r="E3" s="344" t="s">
        <v>2630</v>
      </c>
    </row>
    <row r="4" customHeight="1" spans="3:5">
      <c r="C4" s="345" t="s">
        <v>751</v>
      </c>
      <c r="D4" s="346">
        <v>1102056</v>
      </c>
      <c r="E4" s="350">
        <v>1087175</v>
      </c>
    </row>
    <row r="5" customHeight="1" spans="3:5">
      <c r="C5" s="347" t="s">
        <v>2631</v>
      </c>
      <c r="D5" s="348">
        <v>11928.02</v>
      </c>
      <c r="E5" s="348">
        <v>8375.59</v>
      </c>
    </row>
    <row r="6" customHeight="1" spans="3:5">
      <c r="C6" s="349" t="s">
        <v>1111</v>
      </c>
      <c r="D6" s="350">
        <v>1941.79</v>
      </c>
      <c r="E6" s="350">
        <v>577.32</v>
      </c>
    </row>
    <row r="7" customHeight="1" spans="3:5">
      <c r="C7" s="347" t="s">
        <v>1209</v>
      </c>
      <c r="D7" s="351">
        <f t="shared" ref="D7:E7" si="0">D6/D5</f>
        <v>0.162792315908256</v>
      </c>
      <c r="E7" s="351">
        <f t="shared" si="0"/>
        <v>0.0689288754583259</v>
      </c>
    </row>
    <row r="8" customHeight="1" spans="3:5">
      <c r="C8" s="349" t="s">
        <v>865</v>
      </c>
      <c r="D8" s="350">
        <v>2715.53</v>
      </c>
      <c r="E8" s="350">
        <v>960</v>
      </c>
    </row>
    <row r="9" customHeight="1" spans="3:5">
      <c r="C9" s="347" t="s">
        <v>867</v>
      </c>
      <c r="D9" s="351">
        <f t="shared" ref="D9:E9" si="1">D8/D5</f>
        <v>0.227659745708005</v>
      </c>
      <c r="E9" s="351">
        <f t="shared" si="1"/>
        <v>0.114618791034423</v>
      </c>
    </row>
    <row r="10" customHeight="1" spans="3:5">
      <c r="C10" s="349" t="s">
        <v>2632</v>
      </c>
      <c r="D10" s="352" t="s">
        <v>2633</v>
      </c>
      <c r="E10" s="352" t="s">
        <v>2634</v>
      </c>
    </row>
    <row r="11" customHeight="1" spans="3:5">
      <c r="C11" s="347"/>
      <c r="D11" s="348"/>
      <c r="E11" s="348"/>
    </row>
    <row r="13" customHeight="1" spans="1:8">
      <c r="A13" s="217" t="s">
        <v>2635</v>
      </c>
      <c r="H13" s="358"/>
    </row>
    <row r="14" customHeight="1" spans="1:8">
      <c r="A14" s="244" t="s">
        <v>423</v>
      </c>
      <c r="B14" s="152"/>
      <c r="C14" s="152"/>
      <c r="D14" s="152"/>
      <c r="E14" s="152"/>
      <c r="F14" s="152"/>
      <c r="G14" s="152"/>
      <c r="H14" s="165"/>
    </row>
    <row r="15" customHeight="1" spans="1:10">
      <c r="A15" s="353" t="s">
        <v>2636</v>
      </c>
      <c r="B15" s="152"/>
      <c r="C15" s="152"/>
      <c r="D15" s="152"/>
      <c r="E15" s="152"/>
      <c r="F15" s="152"/>
      <c r="G15" s="152"/>
      <c r="H15" s="165"/>
      <c r="I15" s="257"/>
      <c r="J15" s="257"/>
    </row>
    <row r="16" customHeight="1" spans="1:8">
      <c r="A16" s="353" t="s">
        <v>2637</v>
      </c>
      <c r="B16" s="152"/>
      <c r="C16" s="152"/>
      <c r="D16" s="152"/>
      <c r="E16" s="152"/>
      <c r="F16" s="152"/>
      <c r="G16" s="152"/>
      <c r="H16" s="165"/>
    </row>
    <row r="17" customHeight="1" spans="1:8">
      <c r="A17" s="353" t="s">
        <v>2638</v>
      </c>
      <c r="B17" s="152"/>
      <c r="C17" s="152"/>
      <c r="D17" s="152"/>
      <c r="E17" s="152"/>
      <c r="F17" s="152"/>
      <c r="G17" s="152"/>
      <c r="H17" s="165"/>
    </row>
    <row r="18" customHeight="1" spans="1:8">
      <c r="A18" s="353" t="s">
        <v>2639</v>
      </c>
      <c r="B18" s="152"/>
      <c r="C18" s="152"/>
      <c r="D18" s="152"/>
      <c r="E18" s="152"/>
      <c r="F18" s="152"/>
      <c r="G18" s="152"/>
      <c r="H18" s="165"/>
    </row>
    <row r="19" customHeight="1" spans="1:8">
      <c r="A19" s="353" t="s">
        <v>2640</v>
      </c>
      <c r="B19" s="152"/>
      <c r="C19" s="152"/>
      <c r="D19" s="152"/>
      <c r="E19" s="152"/>
      <c r="F19" s="152"/>
      <c r="G19" s="152"/>
      <c r="H19" s="165"/>
    </row>
    <row r="20" customHeight="1" spans="1:8">
      <c r="A20" s="353" t="s">
        <v>2641</v>
      </c>
      <c r="B20" s="152"/>
      <c r="C20" s="152"/>
      <c r="D20" s="152"/>
      <c r="E20" s="152"/>
      <c r="F20" s="152"/>
      <c r="G20" s="152"/>
      <c r="H20" s="165"/>
    </row>
    <row r="21" customHeight="1" spans="1:8">
      <c r="A21" s="354"/>
      <c r="B21" s="354"/>
      <c r="C21" s="354"/>
      <c r="D21" s="354"/>
      <c r="E21" s="359"/>
      <c r="F21" s="359"/>
      <c r="G21" s="359"/>
      <c r="H21" s="359"/>
    </row>
    <row r="22" customHeight="1" spans="1:8">
      <c r="A22" s="354"/>
      <c r="B22" s="354"/>
      <c r="C22" s="354"/>
      <c r="D22" s="354"/>
      <c r="E22" s="359"/>
      <c r="F22" s="359"/>
      <c r="G22" s="359"/>
      <c r="H22" s="359"/>
    </row>
    <row r="23" customHeight="1" spans="1:8">
      <c r="A23" s="355"/>
      <c r="D23" s="168"/>
      <c r="E23" s="359"/>
      <c r="F23" s="359"/>
      <c r="G23" s="359"/>
      <c r="H23" s="359"/>
    </row>
    <row r="24" customHeight="1" spans="1:8">
      <c r="A24" s="246" t="s">
        <v>439</v>
      </c>
      <c r="B24" s="152"/>
      <c r="C24" s="152"/>
      <c r="D24" s="152"/>
      <c r="E24" s="152"/>
      <c r="F24" s="152"/>
      <c r="G24" s="152"/>
      <c r="H24" s="165"/>
    </row>
    <row r="25" customHeight="1" spans="1:9">
      <c r="A25" s="353" t="s">
        <v>2642</v>
      </c>
      <c r="B25" s="152"/>
      <c r="C25" s="152"/>
      <c r="D25" s="152"/>
      <c r="E25" s="152"/>
      <c r="F25" s="152"/>
      <c r="G25" s="152"/>
      <c r="H25" s="165"/>
      <c r="I25" s="257"/>
    </row>
    <row r="26" customHeight="1" spans="1:8">
      <c r="A26" s="353"/>
      <c r="B26" s="152"/>
      <c r="C26" s="152"/>
      <c r="D26" s="152"/>
      <c r="E26" s="152"/>
      <c r="F26" s="152"/>
      <c r="G26" s="152"/>
      <c r="H26" s="165"/>
    </row>
    <row r="27" customHeight="1" spans="1:8">
      <c r="A27" s="250"/>
      <c r="B27" s="152"/>
      <c r="C27" s="152"/>
      <c r="D27" s="152"/>
      <c r="E27" s="152"/>
      <c r="F27" s="152"/>
      <c r="G27" s="152"/>
      <c r="H27" s="165"/>
    </row>
    <row r="28" customHeight="1" spans="1:8">
      <c r="A28" s="250"/>
      <c r="B28" s="152"/>
      <c r="C28" s="152"/>
      <c r="D28" s="152"/>
      <c r="E28" s="152"/>
      <c r="F28" s="152"/>
      <c r="G28" s="152"/>
      <c r="H28" s="165"/>
    </row>
    <row r="29" customHeight="1" spans="1:8">
      <c r="A29" s="354"/>
      <c r="B29" s="356"/>
      <c r="C29" s="354"/>
      <c r="D29" s="354"/>
      <c r="E29" s="359"/>
      <c r="F29" s="359"/>
      <c r="G29" s="359"/>
      <c r="H29" s="359"/>
    </row>
    <row r="30" customHeight="1" spans="1:8">
      <c r="A30" s="254" t="s">
        <v>446</v>
      </c>
      <c r="H30" s="168"/>
    </row>
    <row r="31" customHeight="1" spans="1:8">
      <c r="A31" s="353" t="s">
        <v>2643</v>
      </c>
      <c r="B31" s="152"/>
      <c r="C31" s="152"/>
      <c r="D31" s="152"/>
      <c r="E31" s="152"/>
      <c r="F31" s="152"/>
      <c r="G31" s="152"/>
      <c r="H31" s="165"/>
    </row>
    <row r="32" customHeight="1" spans="1:8">
      <c r="A32" s="353" t="s">
        <v>2644</v>
      </c>
      <c r="B32" s="152"/>
      <c r="C32" s="152"/>
      <c r="D32" s="152"/>
      <c r="E32" s="152"/>
      <c r="F32" s="152"/>
      <c r="G32" s="152"/>
      <c r="H32" s="165"/>
    </row>
    <row r="33" customHeight="1" spans="1:8">
      <c r="A33" s="353" t="s">
        <v>2645</v>
      </c>
      <c r="B33" s="152"/>
      <c r="C33" s="152"/>
      <c r="D33" s="152"/>
      <c r="E33" s="152"/>
      <c r="F33" s="152"/>
      <c r="G33" s="152"/>
      <c r="H33" s="165"/>
    </row>
    <row r="34" customHeight="1" spans="1:8">
      <c r="A34" s="353" t="s">
        <v>2646</v>
      </c>
      <c r="B34" s="152"/>
      <c r="C34" s="152"/>
      <c r="D34" s="152"/>
      <c r="E34" s="152"/>
      <c r="F34" s="152"/>
      <c r="G34" s="152"/>
      <c r="H34" s="165"/>
    </row>
    <row r="38" customHeight="1" spans="1:1">
      <c r="A38" s="217" t="s">
        <v>2630</v>
      </c>
    </row>
    <row r="41" customHeight="1" spans="1:8">
      <c r="A41" s="244" t="s">
        <v>423</v>
      </c>
      <c r="B41" s="152"/>
      <c r="C41" s="152"/>
      <c r="D41" s="152"/>
      <c r="E41" s="152"/>
      <c r="F41" s="152"/>
      <c r="G41" s="152"/>
      <c r="H41" s="165"/>
    </row>
    <row r="42" customHeight="1" spans="1:8">
      <c r="A42" s="353" t="s">
        <v>2647</v>
      </c>
      <c r="B42" s="152"/>
      <c r="C42" s="152"/>
      <c r="D42" s="152"/>
      <c r="E42" s="152"/>
      <c r="F42" s="152"/>
      <c r="G42" s="152"/>
      <c r="H42" s="165"/>
    </row>
    <row r="43" customHeight="1" spans="1:8">
      <c r="A43" s="353" t="s">
        <v>2648</v>
      </c>
      <c r="B43" s="152"/>
      <c r="C43" s="152"/>
      <c r="D43" s="152"/>
      <c r="E43" s="152"/>
      <c r="F43" s="152"/>
      <c r="G43" s="152"/>
      <c r="H43" s="165"/>
    </row>
    <row r="44" customHeight="1" spans="1:8">
      <c r="A44" s="353" t="s">
        <v>2649</v>
      </c>
      <c r="B44" s="152"/>
      <c r="C44" s="152"/>
      <c r="D44" s="152"/>
      <c r="E44" s="152"/>
      <c r="F44" s="152"/>
      <c r="G44" s="152"/>
      <c r="H44" s="165"/>
    </row>
    <row r="45" customHeight="1" spans="1:8">
      <c r="A45" s="353" t="s">
        <v>2650</v>
      </c>
      <c r="B45" s="152"/>
      <c r="C45" s="152"/>
      <c r="D45" s="152"/>
      <c r="E45" s="152"/>
      <c r="F45" s="152"/>
      <c r="G45" s="152"/>
      <c r="H45" s="165"/>
    </row>
    <row r="46" customHeight="1" spans="1:8">
      <c r="A46" s="353"/>
      <c r="B46" s="152"/>
      <c r="C46" s="152"/>
      <c r="D46" s="152"/>
      <c r="E46" s="152"/>
      <c r="F46" s="152"/>
      <c r="G46" s="152"/>
      <c r="H46" s="165"/>
    </row>
    <row r="47" customHeight="1" spans="1:8">
      <c r="A47" s="353"/>
      <c r="B47" s="152"/>
      <c r="C47" s="152"/>
      <c r="D47" s="152"/>
      <c r="E47" s="152"/>
      <c r="F47" s="152"/>
      <c r="G47" s="152"/>
      <c r="H47" s="165"/>
    </row>
    <row r="48" customHeight="1" spans="1:8">
      <c r="A48" s="354"/>
      <c r="B48" s="354"/>
      <c r="C48" s="354"/>
      <c r="D48" s="354"/>
      <c r="E48" s="359"/>
      <c r="F48" s="359"/>
      <c r="G48" s="359"/>
      <c r="H48" s="359"/>
    </row>
    <row r="49" customHeight="1" spans="1:8">
      <c r="A49" s="354"/>
      <c r="B49" s="354"/>
      <c r="C49" s="354"/>
      <c r="D49" s="354"/>
      <c r="E49" s="359"/>
      <c r="F49" s="359"/>
      <c r="G49" s="359"/>
      <c r="H49" s="359"/>
    </row>
    <row r="50" customHeight="1" spans="1:8">
      <c r="A50" s="355"/>
      <c r="D50" s="168"/>
      <c r="E50" s="359"/>
      <c r="F50" s="359"/>
      <c r="G50" s="359"/>
      <c r="H50" s="359"/>
    </row>
    <row r="51" customHeight="1" spans="1:8">
      <c r="A51" s="246" t="s">
        <v>439</v>
      </c>
      <c r="B51" s="152"/>
      <c r="C51" s="152"/>
      <c r="D51" s="152"/>
      <c r="E51" s="152"/>
      <c r="F51" s="152"/>
      <c r="G51" s="152"/>
      <c r="H51" s="165"/>
    </row>
    <row r="52" customHeight="1" spans="1:8">
      <c r="A52" s="353" t="s">
        <v>2651</v>
      </c>
      <c r="B52" s="152"/>
      <c r="C52" s="152"/>
      <c r="D52" s="152"/>
      <c r="E52" s="152"/>
      <c r="F52" s="152"/>
      <c r="G52" s="152"/>
      <c r="H52" s="165"/>
    </row>
    <row r="53" customHeight="1" spans="1:8">
      <c r="A53" s="353" t="s">
        <v>2652</v>
      </c>
      <c r="B53" s="152"/>
      <c r="C53" s="152"/>
      <c r="D53" s="152"/>
      <c r="E53" s="152"/>
      <c r="F53" s="152"/>
      <c r="G53" s="152"/>
      <c r="H53" s="165"/>
    </row>
    <row r="54" customHeight="1" spans="1:8">
      <c r="A54" s="250" t="s">
        <v>2653</v>
      </c>
      <c r="B54" s="152"/>
      <c r="C54" s="152"/>
      <c r="D54" s="152"/>
      <c r="E54" s="152"/>
      <c r="F54" s="152"/>
      <c r="G54" s="152"/>
      <c r="H54" s="165"/>
    </row>
    <row r="55" customHeight="1" spans="1:8">
      <c r="A55" s="250" t="s">
        <v>2654</v>
      </c>
      <c r="B55" s="152"/>
      <c r="C55" s="152"/>
      <c r="D55" s="152"/>
      <c r="E55" s="152"/>
      <c r="F55" s="152"/>
      <c r="G55" s="152"/>
      <c r="H55" s="165"/>
    </row>
    <row r="56" customHeight="1" spans="1:8">
      <c r="A56" s="354"/>
      <c r="B56" s="356"/>
      <c r="C56" s="354"/>
      <c r="D56" s="354"/>
      <c r="E56" s="359"/>
      <c r="F56" s="359"/>
      <c r="G56" s="359"/>
      <c r="H56" s="359"/>
    </row>
    <row r="57" customHeight="1" spans="1:8">
      <c r="A57" s="254" t="s">
        <v>446</v>
      </c>
      <c r="H57" s="168"/>
    </row>
    <row r="58" customHeight="1" spans="1:8">
      <c r="A58" s="353" t="s">
        <v>2655</v>
      </c>
      <c r="B58" s="152"/>
      <c r="C58" s="152"/>
      <c r="D58" s="152"/>
      <c r="E58" s="152"/>
      <c r="F58" s="152"/>
      <c r="G58" s="152"/>
      <c r="H58" s="165"/>
    </row>
    <row r="59" customHeight="1" spans="1:8">
      <c r="A59" s="357" t="s">
        <v>2656</v>
      </c>
      <c r="B59" s="245"/>
      <c r="C59" s="245"/>
      <c r="D59" s="245"/>
      <c r="E59" s="245"/>
      <c r="F59" s="245"/>
      <c r="G59" s="245"/>
      <c r="H59" s="257"/>
    </row>
    <row r="60" customHeight="1" spans="1:8">
      <c r="A60" s="353" t="s">
        <v>2657</v>
      </c>
      <c r="B60" s="152"/>
      <c r="C60" s="152"/>
      <c r="D60" s="152"/>
      <c r="E60" s="152"/>
      <c r="F60" s="152"/>
      <c r="G60" s="152"/>
      <c r="H60" s="165"/>
    </row>
    <row r="61" customHeight="1" spans="1:8">
      <c r="A61" s="353"/>
      <c r="B61" s="152"/>
      <c r="C61" s="152"/>
      <c r="D61" s="152"/>
      <c r="E61" s="152"/>
      <c r="F61" s="152"/>
      <c r="G61" s="152"/>
      <c r="H61" s="165"/>
    </row>
  </sheetData>
  <mergeCells count="35">
    <mergeCell ref="A14:H14"/>
    <mergeCell ref="A15:H15"/>
    <mergeCell ref="A16:H16"/>
    <mergeCell ref="A17:H17"/>
    <mergeCell ref="A18:H18"/>
    <mergeCell ref="A19:H19"/>
    <mergeCell ref="A20:H20"/>
    <mergeCell ref="A23:D23"/>
    <mergeCell ref="A24:H24"/>
    <mergeCell ref="A25:H25"/>
    <mergeCell ref="A26:H26"/>
    <mergeCell ref="A27:H27"/>
    <mergeCell ref="A28:H28"/>
    <mergeCell ref="A30:H30"/>
    <mergeCell ref="A31:H31"/>
    <mergeCell ref="A32:H32"/>
    <mergeCell ref="A33:H33"/>
    <mergeCell ref="A34:H34"/>
    <mergeCell ref="A41:H41"/>
    <mergeCell ref="A42:H42"/>
    <mergeCell ref="A43:H43"/>
    <mergeCell ref="A44:H44"/>
    <mergeCell ref="A45:H45"/>
    <mergeCell ref="A46:H46"/>
    <mergeCell ref="A47:H47"/>
    <mergeCell ref="A50:D50"/>
    <mergeCell ref="A51:H51"/>
    <mergeCell ref="A52:H52"/>
    <mergeCell ref="A53:H53"/>
    <mergeCell ref="A54:H54"/>
    <mergeCell ref="A55:H55"/>
    <mergeCell ref="A57:H57"/>
    <mergeCell ref="A58:H58"/>
    <mergeCell ref="A60:H60"/>
    <mergeCell ref="A61:H61"/>
  </mergeCells>
  <hyperlinks>
    <hyperlink ref="A1" location="Home!A1" display="Home"/>
  </hyperlink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8"/>
  <sheetViews>
    <sheetView workbookViewId="0">
      <selection activeCell="A1" sqref="A1"/>
    </sheetView>
  </sheetViews>
  <sheetFormatPr defaultColWidth="12.6285714285714" defaultRowHeight="15.75" customHeight="1"/>
  <cols>
    <col min="2" max="2" width="24.5047619047619" customWidth="1"/>
    <col min="9" max="9" width="80" customWidth="1"/>
  </cols>
  <sheetData>
    <row r="1" customHeight="1" spans="1:26">
      <c r="A1" s="138" t="s">
        <v>282</v>
      </c>
      <c r="B1" s="332" t="s">
        <v>423</v>
      </c>
      <c r="C1" s="152"/>
      <c r="D1" s="152"/>
      <c r="E1" s="152"/>
      <c r="F1" s="152"/>
      <c r="G1" s="152"/>
      <c r="H1" s="152"/>
      <c r="I1" s="165"/>
      <c r="J1" s="333"/>
      <c r="K1" s="333"/>
      <c r="L1" s="333"/>
      <c r="M1" s="333"/>
      <c r="N1" s="333"/>
      <c r="O1" s="333"/>
      <c r="P1" s="333"/>
      <c r="Q1" s="333"/>
      <c r="R1" s="333"/>
      <c r="S1" s="333"/>
      <c r="T1" s="333"/>
      <c r="U1" s="333"/>
      <c r="V1" s="333"/>
      <c r="W1" s="333"/>
      <c r="X1" s="333"/>
      <c r="Y1" s="333"/>
      <c r="Z1" s="333"/>
    </row>
    <row r="2" customHeight="1" spans="1:26">
      <c r="A2" s="333"/>
      <c r="B2" s="334" t="s">
        <v>2658</v>
      </c>
      <c r="C2" s="152"/>
      <c r="D2" s="152"/>
      <c r="E2" s="152"/>
      <c r="F2" s="152"/>
      <c r="G2" s="152"/>
      <c r="H2" s="152"/>
      <c r="I2" s="165"/>
      <c r="J2" s="333"/>
      <c r="K2" s="333"/>
      <c r="L2" s="333"/>
      <c r="M2" s="333"/>
      <c r="N2" s="333"/>
      <c r="O2" s="333"/>
      <c r="P2" s="333"/>
      <c r="Q2" s="333"/>
      <c r="R2" s="333"/>
      <c r="S2" s="333"/>
      <c r="T2" s="333"/>
      <c r="U2" s="333"/>
      <c r="V2" s="333"/>
      <c r="W2" s="333"/>
      <c r="X2" s="333"/>
      <c r="Y2" s="333"/>
      <c r="Z2" s="333"/>
    </row>
    <row r="3" customHeight="1" spans="1:26">
      <c r="A3" s="333"/>
      <c r="B3" s="335" t="s">
        <v>2659</v>
      </c>
      <c r="C3" s="336"/>
      <c r="D3" s="336"/>
      <c r="E3" s="336"/>
      <c r="F3" s="336"/>
      <c r="G3" s="336"/>
      <c r="H3" s="336"/>
      <c r="I3" s="336"/>
      <c r="J3" s="333"/>
      <c r="K3" s="333"/>
      <c r="L3" s="333"/>
      <c r="M3" s="333"/>
      <c r="N3" s="333"/>
      <c r="O3" s="333"/>
      <c r="P3" s="333"/>
      <c r="Q3" s="333"/>
      <c r="R3" s="333"/>
      <c r="S3" s="333"/>
      <c r="T3" s="333"/>
      <c r="U3" s="333"/>
      <c r="V3" s="333"/>
      <c r="W3" s="333"/>
      <c r="X3" s="333"/>
      <c r="Y3" s="333"/>
      <c r="Z3" s="333"/>
    </row>
    <row r="4" customHeight="1" spans="1:26">
      <c r="A4" s="333"/>
      <c r="B4" s="334" t="s">
        <v>2660</v>
      </c>
      <c r="C4" s="152"/>
      <c r="D4" s="152"/>
      <c r="E4" s="152"/>
      <c r="F4" s="152"/>
      <c r="G4" s="152"/>
      <c r="H4" s="152"/>
      <c r="I4" s="165"/>
      <c r="J4" s="333"/>
      <c r="K4" s="333"/>
      <c r="L4" s="333"/>
      <c r="M4" s="333"/>
      <c r="N4" s="333"/>
      <c r="O4" s="333"/>
      <c r="P4" s="333"/>
      <c r="Q4" s="333"/>
      <c r="R4" s="333"/>
      <c r="S4" s="333"/>
      <c r="T4" s="333"/>
      <c r="U4" s="333"/>
      <c r="V4" s="333"/>
      <c r="W4" s="333"/>
      <c r="X4" s="333"/>
      <c r="Y4" s="333"/>
      <c r="Z4" s="333"/>
    </row>
    <row r="5" customHeight="1" spans="1:26">
      <c r="A5" s="333"/>
      <c r="B5" s="337"/>
      <c r="C5" s="152"/>
      <c r="D5" s="152"/>
      <c r="E5" s="152"/>
      <c r="F5" s="152"/>
      <c r="G5" s="152"/>
      <c r="H5" s="152"/>
      <c r="I5" s="165"/>
      <c r="J5" s="333"/>
      <c r="K5" s="333"/>
      <c r="L5" s="333"/>
      <c r="M5" s="333"/>
      <c r="N5" s="333"/>
      <c r="O5" s="333"/>
      <c r="P5" s="333"/>
      <c r="Q5" s="333"/>
      <c r="R5" s="333"/>
      <c r="S5" s="333"/>
      <c r="T5" s="333"/>
      <c r="U5" s="333"/>
      <c r="V5" s="333"/>
      <c r="W5" s="333"/>
      <c r="X5" s="333"/>
      <c r="Y5" s="333"/>
      <c r="Z5" s="333"/>
    </row>
    <row r="6" customHeight="1" spans="1:26">
      <c r="A6" s="333"/>
      <c r="B6" s="334" t="s">
        <v>2661</v>
      </c>
      <c r="C6" s="152"/>
      <c r="D6" s="152"/>
      <c r="E6" s="152"/>
      <c r="F6" s="152"/>
      <c r="G6" s="152"/>
      <c r="H6" s="152"/>
      <c r="I6" s="165"/>
      <c r="J6" s="333"/>
      <c r="K6" s="333"/>
      <c r="L6" s="333"/>
      <c r="M6" s="333"/>
      <c r="N6" s="333"/>
      <c r="O6" s="333"/>
      <c r="P6" s="333"/>
      <c r="Q6" s="333"/>
      <c r="R6" s="333"/>
      <c r="S6" s="333"/>
      <c r="T6" s="333"/>
      <c r="U6" s="333"/>
      <c r="V6" s="333"/>
      <c r="W6" s="333"/>
      <c r="X6" s="333"/>
      <c r="Y6" s="333"/>
      <c r="Z6" s="333"/>
    </row>
    <row r="7" customHeight="1" spans="1:26">
      <c r="A7" s="333"/>
      <c r="B7" s="334" t="s">
        <v>2662</v>
      </c>
      <c r="C7" s="152"/>
      <c r="D7" s="152"/>
      <c r="E7" s="152"/>
      <c r="F7" s="152"/>
      <c r="G7" s="152"/>
      <c r="H7" s="152"/>
      <c r="I7" s="165"/>
      <c r="J7" s="333"/>
      <c r="K7" s="333"/>
      <c r="L7" s="333"/>
      <c r="M7" s="333"/>
      <c r="N7" s="333"/>
      <c r="O7" s="333"/>
      <c r="P7" s="333"/>
      <c r="Q7" s="333"/>
      <c r="R7" s="333"/>
      <c r="S7" s="333"/>
      <c r="T7" s="333"/>
      <c r="U7" s="333"/>
      <c r="V7" s="333"/>
      <c r="W7" s="333"/>
      <c r="X7" s="333"/>
      <c r="Y7" s="333"/>
      <c r="Z7" s="333"/>
    </row>
    <row r="8" customHeight="1" spans="1:26">
      <c r="A8" s="333"/>
      <c r="B8" s="334" t="s">
        <v>2663</v>
      </c>
      <c r="C8" s="152"/>
      <c r="D8" s="152"/>
      <c r="E8" s="152"/>
      <c r="F8" s="152"/>
      <c r="G8" s="152"/>
      <c r="H8" s="152"/>
      <c r="I8" s="165"/>
      <c r="J8" s="333"/>
      <c r="K8" s="333"/>
      <c r="L8" s="333"/>
      <c r="M8" s="333"/>
      <c r="N8" s="333"/>
      <c r="O8" s="333"/>
      <c r="P8" s="333"/>
      <c r="Q8" s="333"/>
      <c r="R8" s="333"/>
      <c r="S8" s="333"/>
      <c r="T8" s="333"/>
      <c r="U8" s="333"/>
      <c r="V8" s="333"/>
      <c r="W8" s="333"/>
      <c r="X8" s="333"/>
      <c r="Y8" s="333"/>
      <c r="Z8" s="333"/>
    </row>
    <row r="9" customHeight="1" spans="1:26">
      <c r="A9" s="333"/>
      <c r="B9" s="337"/>
      <c r="C9" s="152"/>
      <c r="D9" s="152"/>
      <c r="E9" s="152"/>
      <c r="F9" s="152"/>
      <c r="G9" s="152"/>
      <c r="H9" s="152"/>
      <c r="I9" s="165"/>
      <c r="J9" s="333"/>
      <c r="K9" s="333"/>
      <c r="L9" s="333"/>
      <c r="M9" s="333"/>
      <c r="N9" s="333"/>
      <c r="O9" s="333"/>
      <c r="P9" s="333"/>
      <c r="Q9" s="333"/>
      <c r="R9" s="333"/>
      <c r="S9" s="333"/>
      <c r="T9" s="333"/>
      <c r="U9" s="333"/>
      <c r="V9" s="333"/>
      <c r="W9" s="333"/>
      <c r="X9" s="333"/>
      <c r="Y9" s="333"/>
      <c r="Z9" s="333"/>
    </row>
    <row r="10" customHeight="1" spans="1:26">
      <c r="A10" s="333"/>
      <c r="B10" s="334" t="s">
        <v>2664</v>
      </c>
      <c r="C10" s="152"/>
      <c r="D10" s="152"/>
      <c r="E10" s="152"/>
      <c r="F10" s="152"/>
      <c r="G10" s="152"/>
      <c r="H10" s="152"/>
      <c r="I10" s="165"/>
      <c r="J10" s="333"/>
      <c r="K10" s="333"/>
      <c r="L10" s="333"/>
      <c r="M10" s="333"/>
      <c r="N10" s="333"/>
      <c r="O10" s="333"/>
      <c r="P10" s="333"/>
      <c r="Q10" s="333"/>
      <c r="R10" s="333"/>
      <c r="S10" s="333"/>
      <c r="T10" s="333"/>
      <c r="U10" s="333"/>
      <c r="V10" s="333"/>
      <c r="W10" s="333"/>
      <c r="X10" s="333"/>
      <c r="Y10" s="333"/>
      <c r="Z10" s="333"/>
    </row>
    <row r="11" customHeight="1" spans="1:26">
      <c r="A11" s="333"/>
      <c r="B11" s="334" t="s">
        <v>2665</v>
      </c>
      <c r="C11" s="152"/>
      <c r="D11" s="152"/>
      <c r="E11" s="152"/>
      <c r="F11" s="152"/>
      <c r="G11" s="152"/>
      <c r="H11" s="152"/>
      <c r="I11" s="165"/>
      <c r="J11" s="333"/>
      <c r="K11" s="333"/>
      <c r="L11" s="333"/>
      <c r="M11" s="333"/>
      <c r="N11" s="333"/>
      <c r="O11" s="333"/>
      <c r="P11" s="333"/>
      <c r="Q11" s="333"/>
      <c r="R11" s="333"/>
      <c r="S11" s="333"/>
      <c r="T11" s="333"/>
      <c r="U11" s="333"/>
      <c r="V11" s="333"/>
      <c r="W11" s="333"/>
      <c r="X11" s="333"/>
      <c r="Y11" s="333"/>
      <c r="Z11" s="333"/>
    </row>
    <row r="12" customHeight="1" spans="1:26">
      <c r="A12" s="333"/>
      <c r="B12" s="334" t="s">
        <v>2666</v>
      </c>
      <c r="C12" s="152"/>
      <c r="D12" s="152"/>
      <c r="E12" s="152"/>
      <c r="F12" s="152"/>
      <c r="G12" s="152"/>
      <c r="H12" s="152"/>
      <c r="I12" s="165"/>
      <c r="J12" s="333"/>
      <c r="K12" s="333"/>
      <c r="L12" s="333"/>
      <c r="M12" s="333"/>
      <c r="N12" s="333"/>
      <c r="O12" s="333"/>
      <c r="P12" s="333"/>
      <c r="Q12" s="333"/>
      <c r="R12" s="333"/>
      <c r="S12" s="333"/>
      <c r="T12" s="333"/>
      <c r="U12" s="333"/>
      <c r="V12" s="333"/>
      <c r="W12" s="333"/>
      <c r="X12" s="333"/>
      <c r="Y12" s="333"/>
      <c r="Z12" s="333"/>
    </row>
    <row r="13" customHeight="1" spans="1:26">
      <c r="A13" s="338"/>
      <c r="B13" s="339"/>
      <c r="C13" s="339"/>
      <c r="D13" s="339"/>
      <c r="E13" s="339"/>
      <c r="F13" s="339"/>
      <c r="G13" s="339"/>
      <c r="H13" s="339"/>
      <c r="I13" s="339"/>
      <c r="J13" s="338"/>
      <c r="K13" s="338"/>
      <c r="L13" s="338"/>
      <c r="M13" s="338"/>
      <c r="N13" s="338"/>
      <c r="O13" s="338"/>
      <c r="P13" s="338"/>
      <c r="Q13" s="338"/>
      <c r="R13" s="338"/>
      <c r="S13" s="338"/>
      <c r="T13" s="338"/>
      <c r="U13" s="338"/>
      <c r="V13" s="338"/>
      <c r="W13" s="338"/>
      <c r="X13" s="338"/>
      <c r="Y13" s="338"/>
      <c r="Z13" s="338"/>
    </row>
    <row r="14" customHeight="1" spans="1:26">
      <c r="A14" s="338"/>
      <c r="B14" s="334" t="s">
        <v>2667</v>
      </c>
      <c r="C14" s="152"/>
      <c r="D14" s="152"/>
      <c r="E14" s="152"/>
      <c r="F14" s="152"/>
      <c r="G14" s="152"/>
      <c r="H14" s="152"/>
      <c r="I14" s="165"/>
      <c r="J14" s="338"/>
      <c r="K14" s="338"/>
      <c r="L14" s="338"/>
      <c r="M14" s="338"/>
      <c r="N14" s="338"/>
      <c r="O14" s="338"/>
      <c r="P14" s="338"/>
      <c r="Q14" s="338"/>
      <c r="R14" s="338"/>
      <c r="S14" s="338"/>
      <c r="T14" s="338"/>
      <c r="U14" s="338"/>
      <c r="V14" s="338"/>
      <c r="W14" s="338"/>
      <c r="X14" s="338"/>
      <c r="Y14" s="338"/>
      <c r="Z14" s="338"/>
    </row>
    <row r="15" customHeight="1" spans="1:26">
      <c r="A15" s="338"/>
      <c r="B15" s="334" t="s">
        <v>2668</v>
      </c>
      <c r="C15" s="152"/>
      <c r="D15" s="152"/>
      <c r="E15" s="152"/>
      <c r="F15" s="152"/>
      <c r="G15" s="152"/>
      <c r="H15" s="152"/>
      <c r="I15" s="165"/>
      <c r="J15" s="338"/>
      <c r="K15" s="338"/>
      <c r="L15" s="338"/>
      <c r="M15" s="338"/>
      <c r="N15" s="338"/>
      <c r="O15" s="338"/>
      <c r="P15" s="338"/>
      <c r="Q15" s="338"/>
      <c r="R15" s="338"/>
      <c r="S15" s="338"/>
      <c r="T15" s="338"/>
      <c r="U15" s="338"/>
      <c r="V15" s="338"/>
      <c r="W15" s="338"/>
      <c r="X15" s="338"/>
      <c r="Y15" s="338"/>
      <c r="Z15" s="338"/>
    </row>
    <row r="16" customHeight="1" spans="1:26">
      <c r="A16" s="338"/>
      <c r="B16" s="334"/>
      <c r="C16" s="152"/>
      <c r="D16" s="152"/>
      <c r="E16" s="152"/>
      <c r="F16" s="152"/>
      <c r="G16" s="152"/>
      <c r="H16" s="152"/>
      <c r="I16" s="165"/>
      <c r="J16" s="338"/>
      <c r="K16" s="338"/>
      <c r="L16" s="338"/>
      <c r="M16" s="338"/>
      <c r="N16" s="338"/>
      <c r="O16" s="338"/>
      <c r="P16" s="338"/>
      <c r="Q16" s="338"/>
      <c r="R16" s="338"/>
      <c r="S16" s="338"/>
      <c r="T16" s="338"/>
      <c r="U16" s="338"/>
      <c r="V16" s="338"/>
      <c r="W16" s="338"/>
      <c r="X16" s="338"/>
      <c r="Y16" s="338"/>
      <c r="Z16" s="338"/>
    </row>
    <row r="17" customHeight="1" spans="1:26">
      <c r="A17" s="338"/>
      <c r="B17" s="339"/>
      <c r="C17" s="339"/>
      <c r="D17" s="339"/>
      <c r="E17" s="339"/>
      <c r="F17" s="339"/>
      <c r="G17" s="339"/>
      <c r="H17" s="339"/>
      <c r="I17" s="339"/>
      <c r="J17" s="338"/>
      <c r="K17" s="338"/>
      <c r="L17" s="338"/>
      <c r="M17" s="338"/>
      <c r="N17" s="338"/>
      <c r="O17" s="338"/>
      <c r="P17" s="338"/>
      <c r="Q17" s="338"/>
      <c r="R17" s="338"/>
      <c r="S17" s="338"/>
      <c r="T17" s="338"/>
      <c r="U17" s="338"/>
      <c r="V17" s="338"/>
      <c r="W17" s="338"/>
      <c r="X17" s="338"/>
      <c r="Y17" s="338"/>
      <c r="Z17" s="338"/>
    </row>
    <row r="18" customHeight="1" spans="1:26">
      <c r="A18" s="333"/>
      <c r="B18" s="340" t="s">
        <v>439</v>
      </c>
      <c r="C18" s="152"/>
      <c r="D18" s="152"/>
      <c r="E18" s="152"/>
      <c r="F18" s="152"/>
      <c r="G18" s="152"/>
      <c r="H18" s="152"/>
      <c r="I18" s="165"/>
      <c r="J18" s="333"/>
      <c r="K18" s="333"/>
      <c r="L18" s="333"/>
      <c r="M18" s="333"/>
      <c r="N18" s="333"/>
      <c r="O18" s="333"/>
      <c r="P18" s="333"/>
      <c r="Q18" s="333"/>
      <c r="R18" s="333"/>
      <c r="S18" s="333"/>
      <c r="T18" s="333"/>
      <c r="U18" s="333"/>
      <c r="V18" s="333"/>
      <c r="W18" s="333"/>
      <c r="X18" s="333"/>
      <c r="Y18" s="333"/>
      <c r="Z18" s="333"/>
    </row>
    <row r="19" customHeight="1" spans="1:26">
      <c r="A19" s="333"/>
      <c r="B19" s="334" t="s">
        <v>2669</v>
      </c>
      <c r="C19" s="152"/>
      <c r="D19" s="152"/>
      <c r="E19" s="152"/>
      <c r="F19" s="152"/>
      <c r="G19" s="152"/>
      <c r="H19" s="152"/>
      <c r="I19" s="165"/>
      <c r="J19" s="333"/>
      <c r="K19" s="333"/>
      <c r="L19" s="333"/>
      <c r="M19" s="333"/>
      <c r="N19" s="333"/>
      <c r="O19" s="333"/>
      <c r="P19" s="333"/>
      <c r="Q19" s="333"/>
      <c r="R19" s="333"/>
      <c r="S19" s="333"/>
      <c r="T19" s="333"/>
      <c r="U19" s="333"/>
      <c r="V19" s="333"/>
      <c r="W19" s="333"/>
      <c r="X19" s="333"/>
      <c r="Y19" s="333"/>
      <c r="Z19" s="333"/>
    </row>
    <row r="20" customHeight="1" spans="1:26">
      <c r="A20" s="333"/>
      <c r="B20" s="334" t="s">
        <v>2670</v>
      </c>
      <c r="C20" s="152"/>
      <c r="D20" s="152"/>
      <c r="E20" s="152"/>
      <c r="F20" s="152"/>
      <c r="G20" s="152"/>
      <c r="H20" s="152"/>
      <c r="I20" s="165"/>
      <c r="J20" s="333"/>
      <c r="K20" s="333"/>
      <c r="L20" s="333"/>
      <c r="M20" s="333"/>
      <c r="N20" s="333"/>
      <c r="O20" s="333"/>
      <c r="P20" s="333"/>
      <c r="Q20" s="333"/>
      <c r="R20" s="333"/>
      <c r="S20" s="333"/>
      <c r="T20" s="333"/>
      <c r="U20" s="333"/>
      <c r="V20" s="333"/>
      <c r="W20" s="333"/>
      <c r="X20" s="333"/>
      <c r="Y20" s="333"/>
      <c r="Z20" s="333"/>
    </row>
    <row r="21" customHeight="1" spans="1:26">
      <c r="A21" s="333"/>
      <c r="B21" s="334" t="s">
        <v>2671</v>
      </c>
      <c r="C21" s="152"/>
      <c r="D21" s="152"/>
      <c r="E21" s="152"/>
      <c r="F21" s="152"/>
      <c r="G21" s="152"/>
      <c r="H21" s="152"/>
      <c r="I21" s="165"/>
      <c r="J21" s="333"/>
      <c r="K21" s="333"/>
      <c r="L21" s="333"/>
      <c r="M21" s="333"/>
      <c r="N21" s="333"/>
      <c r="O21" s="333"/>
      <c r="P21" s="333"/>
      <c r="Q21" s="333"/>
      <c r="R21" s="333"/>
      <c r="S21" s="333"/>
      <c r="T21" s="333"/>
      <c r="U21" s="333"/>
      <c r="V21" s="333"/>
      <c r="W21" s="333"/>
      <c r="X21" s="333"/>
      <c r="Y21" s="333"/>
      <c r="Z21" s="333"/>
    </row>
    <row r="22" customHeight="1" spans="1:26">
      <c r="A22" s="333"/>
      <c r="B22" s="341"/>
      <c r="C22" s="341"/>
      <c r="D22" s="341"/>
      <c r="E22" s="341"/>
      <c r="F22" s="341"/>
      <c r="G22" s="341"/>
      <c r="H22" s="341"/>
      <c r="I22" s="341"/>
      <c r="J22" s="333"/>
      <c r="K22" s="333"/>
      <c r="L22" s="333"/>
      <c r="M22" s="333"/>
      <c r="N22" s="333"/>
      <c r="O22" s="333"/>
      <c r="P22" s="333"/>
      <c r="Q22" s="333"/>
      <c r="R22" s="333"/>
      <c r="S22" s="333"/>
      <c r="T22" s="333"/>
      <c r="U22" s="333"/>
      <c r="V22" s="333"/>
      <c r="W22" s="333"/>
      <c r="X22" s="333"/>
      <c r="Y22" s="333"/>
      <c r="Z22" s="333"/>
    </row>
    <row r="23" customHeight="1" spans="1:26">
      <c r="A23" s="333"/>
      <c r="B23" s="334" t="s">
        <v>2672</v>
      </c>
      <c r="C23" s="152"/>
      <c r="D23" s="152"/>
      <c r="E23" s="152"/>
      <c r="F23" s="152"/>
      <c r="G23" s="152"/>
      <c r="H23" s="152"/>
      <c r="I23" s="165"/>
      <c r="J23" s="333"/>
      <c r="K23" s="333"/>
      <c r="L23" s="333"/>
      <c r="M23" s="333"/>
      <c r="N23" s="333"/>
      <c r="O23" s="333"/>
      <c r="P23" s="333"/>
      <c r="Q23" s="333"/>
      <c r="R23" s="333"/>
      <c r="S23" s="333"/>
      <c r="T23" s="333"/>
      <c r="U23" s="333"/>
      <c r="V23" s="333"/>
      <c r="W23" s="333"/>
      <c r="X23" s="333"/>
      <c r="Y23" s="333"/>
      <c r="Z23" s="333"/>
    </row>
    <row r="24" customHeight="1" spans="1:26">
      <c r="A24" s="333"/>
      <c r="B24" s="334" t="s">
        <v>2673</v>
      </c>
      <c r="C24" s="152"/>
      <c r="D24" s="152"/>
      <c r="E24" s="152"/>
      <c r="F24" s="152"/>
      <c r="G24" s="152"/>
      <c r="H24" s="152"/>
      <c r="I24" s="165"/>
      <c r="J24" s="333"/>
      <c r="K24" s="333"/>
      <c r="L24" s="333"/>
      <c r="M24" s="333"/>
      <c r="N24" s="333"/>
      <c r="O24" s="333"/>
      <c r="P24" s="333"/>
      <c r="Q24" s="333"/>
      <c r="R24" s="333"/>
      <c r="S24" s="333"/>
      <c r="T24" s="333"/>
      <c r="U24" s="333"/>
      <c r="V24" s="333"/>
      <c r="W24" s="333"/>
      <c r="X24" s="333"/>
      <c r="Y24" s="333"/>
      <c r="Z24" s="333"/>
    </row>
    <row r="25" customHeight="1" spans="1:26">
      <c r="A25" s="333"/>
      <c r="B25" s="334" t="s">
        <v>2674</v>
      </c>
      <c r="C25" s="152"/>
      <c r="D25" s="152"/>
      <c r="E25" s="152"/>
      <c r="F25" s="152"/>
      <c r="G25" s="152"/>
      <c r="H25" s="152"/>
      <c r="I25" s="165"/>
      <c r="J25" s="333"/>
      <c r="K25" s="333"/>
      <c r="L25" s="333"/>
      <c r="M25" s="333"/>
      <c r="N25" s="333"/>
      <c r="O25" s="333"/>
      <c r="P25" s="333"/>
      <c r="Q25" s="333"/>
      <c r="R25" s="333"/>
      <c r="S25" s="333"/>
      <c r="T25" s="333"/>
      <c r="U25" s="333"/>
      <c r="V25" s="333"/>
      <c r="W25" s="333"/>
      <c r="X25" s="333"/>
      <c r="Y25" s="333"/>
      <c r="Z25" s="333"/>
    </row>
    <row r="26" customHeight="1" spans="1:26">
      <c r="A26" s="333"/>
      <c r="B26" s="334"/>
      <c r="C26" s="152"/>
      <c r="D26" s="152"/>
      <c r="E26" s="152"/>
      <c r="F26" s="152"/>
      <c r="G26" s="152"/>
      <c r="H26" s="152"/>
      <c r="I26" s="165"/>
      <c r="J26" s="343"/>
      <c r="K26" s="333"/>
      <c r="L26" s="333"/>
      <c r="M26" s="333"/>
      <c r="N26" s="333"/>
      <c r="O26" s="333"/>
      <c r="P26" s="333"/>
      <c r="Q26" s="333"/>
      <c r="R26" s="333"/>
      <c r="S26" s="333"/>
      <c r="T26" s="333"/>
      <c r="U26" s="333"/>
      <c r="V26" s="333"/>
      <c r="W26" s="333"/>
      <c r="X26" s="333"/>
      <c r="Y26" s="333"/>
      <c r="Z26" s="333"/>
    </row>
    <row r="27" customHeight="1" spans="1:26">
      <c r="A27" s="333"/>
      <c r="B27" s="342" t="s">
        <v>446</v>
      </c>
      <c r="C27" s="152"/>
      <c r="D27" s="152"/>
      <c r="E27" s="152"/>
      <c r="F27" s="152"/>
      <c r="G27" s="152"/>
      <c r="H27" s="152"/>
      <c r="I27" s="165"/>
      <c r="J27" s="333"/>
      <c r="K27" s="333"/>
      <c r="L27" s="333"/>
      <c r="M27" s="333"/>
      <c r="N27" s="333"/>
      <c r="O27" s="333"/>
      <c r="P27" s="333"/>
      <c r="Q27" s="333"/>
      <c r="R27" s="333"/>
      <c r="S27" s="333"/>
      <c r="T27" s="333"/>
      <c r="U27" s="333"/>
      <c r="V27" s="333"/>
      <c r="W27" s="333"/>
      <c r="X27" s="333"/>
      <c r="Y27" s="333"/>
      <c r="Z27" s="333"/>
    </row>
    <row r="28" customHeight="1" spans="1:26">
      <c r="A28" s="333"/>
      <c r="B28" s="334" t="s">
        <v>2675</v>
      </c>
      <c r="C28" s="152"/>
      <c r="D28" s="152"/>
      <c r="E28" s="152"/>
      <c r="F28" s="152"/>
      <c r="G28" s="152"/>
      <c r="H28" s="152"/>
      <c r="I28" s="165"/>
      <c r="J28" s="333"/>
      <c r="K28" s="333"/>
      <c r="L28" s="333"/>
      <c r="M28" s="333"/>
      <c r="N28" s="333"/>
      <c r="O28" s="333"/>
      <c r="P28" s="333"/>
      <c r="Q28" s="333"/>
      <c r="R28" s="333"/>
      <c r="S28" s="333"/>
      <c r="T28" s="333"/>
      <c r="U28" s="333"/>
      <c r="V28" s="333"/>
      <c r="W28" s="333"/>
      <c r="X28" s="333"/>
      <c r="Y28" s="333"/>
      <c r="Z28" s="333"/>
    </row>
    <row r="29" customHeight="1" spans="1:26">
      <c r="A29" s="333"/>
      <c r="B29" s="334" t="s">
        <v>2676</v>
      </c>
      <c r="C29" s="152"/>
      <c r="D29" s="152"/>
      <c r="E29" s="152"/>
      <c r="F29" s="152"/>
      <c r="G29" s="152"/>
      <c r="H29" s="152"/>
      <c r="I29" s="165"/>
      <c r="J29" s="333"/>
      <c r="K29" s="333"/>
      <c r="L29" s="333"/>
      <c r="M29" s="333"/>
      <c r="N29" s="333"/>
      <c r="O29" s="333"/>
      <c r="P29" s="333"/>
      <c r="Q29" s="333"/>
      <c r="R29" s="333"/>
      <c r="S29" s="333"/>
      <c r="T29" s="333"/>
      <c r="U29" s="333"/>
      <c r="V29" s="333"/>
      <c r="W29" s="333"/>
      <c r="X29" s="333"/>
      <c r="Y29" s="333"/>
      <c r="Z29" s="333"/>
    </row>
    <row r="30" customHeight="1" spans="1:26">
      <c r="A30" s="333"/>
      <c r="B30" s="334"/>
      <c r="C30" s="152"/>
      <c r="D30" s="152"/>
      <c r="E30" s="152"/>
      <c r="F30" s="152"/>
      <c r="G30" s="152"/>
      <c r="H30" s="152"/>
      <c r="I30" s="165"/>
      <c r="J30" s="333"/>
      <c r="K30" s="333"/>
      <c r="L30" s="333"/>
      <c r="M30" s="333"/>
      <c r="N30" s="333"/>
      <c r="O30" s="333"/>
      <c r="P30" s="333"/>
      <c r="Q30" s="333"/>
      <c r="R30" s="333"/>
      <c r="S30" s="333"/>
      <c r="T30" s="333"/>
      <c r="U30" s="333"/>
      <c r="V30" s="333"/>
      <c r="W30" s="333"/>
      <c r="X30" s="333"/>
      <c r="Y30" s="333"/>
      <c r="Z30" s="333"/>
    </row>
    <row r="31" customHeight="1" spans="1:26">
      <c r="A31" s="333"/>
      <c r="B31" s="334" t="s">
        <v>2677</v>
      </c>
      <c r="C31" s="152"/>
      <c r="D31" s="152"/>
      <c r="E31" s="152"/>
      <c r="F31" s="152"/>
      <c r="G31" s="152"/>
      <c r="H31" s="152"/>
      <c r="I31" s="165"/>
      <c r="J31" s="333"/>
      <c r="K31" s="333"/>
      <c r="L31" s="333"/>
      <c r="M31" s="333"/>
      <c r="N31" s="333"/>
      <c r="O31" s="333"/>
      <c r="P31" s="333"/>
      <c r="Q31" s="333"/>
      <c r="R31" s="333"/>
      <c r="S31" s="333"/>
      <c r="T31" s="333"/>
      <c r="U31" s="333"/>
      <c r="V31" s="333"/>
      <c r="W31" s="333"/>
      <c r="X31" s="333"/>
      <c r="Y31" s="333"/>
      <c r="Z31" s="333"/>
    </row>
    <row r="32" customHeight="1" spans="1:26">
      <c r="A32" s="333"/>
      <c r="B32" s="334" t="s">
        <v>2678</v>
      </c>
      <c r="C32" s="152"/>
      <c r="D32" s="152"/>
      <c r="E32" s="152"/>
      <c r="F32" s="152"/>
      <c r="G32" s="152"/>
      <c r="H32" s="152"/>
      <c r="I32" s="165"/>
      <c r="J32" s="333"/>
      <c r="K32" s="333"/>
      <c r="L32" s="333"/>
      <c r="M32" s="333"/>
      <c r="N32" s="333"/>
      <c r="O32" s="333"/>
      <c r="P32" s="333"/>
      <c r="Q32" s="333"/>
      <c r="R32" s="333"/>
      <c r="S32" s="333"/>
      <c r="T32" s="333"/>
      <c r="U32" s="333"/>
      <c r="V32" s="333"/>
      <c r="W32" s="333"/>
      <c r="X32" s="333"/>
      <c r="Y32" s="333"/>
      <c r="Z32" s="333"/>
    </row>
    <row r="33" customHeight="1" spans="1:26">
      <c r="A33" s="333"/>
      <c r="B33" s="334"/>
      <c r="C33" s="152"/>
      <c r="D33" s="152"/>
      <c r="E33" s="152"/>
      <c r="F33" s="152"/>
      <c r="G33" s="152"/>
      <c r="H33" s="152"/>
      <c r="I33" s="165"/>
      <c r="J33" s="333"/>
      <c r="K33" s="333"/>
      <c r="L33" s="333"/>
      <c r="M33" s="333"/>
      <c r="N33" s="333"/>
      <c r="O33" s="333"/>
      <c r="P33" s="333"/>
      <c r="Q33" s="333"/>
      <c r="R33" s="333"/>
      <c r="S33" s="333"/>
      <c r="T33" s="333"/>
      <c r="U33" s="333"/>
      <c r="V33" s="333"/>
      <c r="W33" s="333"/>
      <c r="X33" s="333"/>
      <c r="Y33" s="333"/>
      <c r="Z33" s="333"/>
    </row>
    <row r="34" customHeight="1" spans="1:26">
      <c r="A34" s="333"/>
      <c r="B34" s="334" t="s">
        <v>2679</v>
      </c>
      <c r="C34" s="152"/>
      <c r="D34" s="152"/>
      <c r="E34" s="152"/>
      <c r="F34" s="152"/>
      <c r="G34" s="152"/>
      <c r="H34" s="152"/>
      <c r="I34" s="165"/>
      <c r="J34" s="333"/>
      <c r="K34" s="333"/>
      <c r="L34" s="333"/>
      <c r="M34" s="333"/>
      <c r="N34" s="333"/>
      <c r="O34" s="333"/>
      <c r="P34" s="333"/>
      <c r="Q34" s="333"/>
      <c r="R34" s="333"/>
      <c r="S34" s="333"/>
      <c r="T34" s="333"/>
      <c r="U34" s="333"/>
      <c r="V34" s="333"/>
      <c r="W34" s="333"/>
      <c r="X34" s="333"/>
      <c r="Y34" s="333"/>
      <c r="Z34" s="333"/>
    </row>
    <row r="35" customHeight="1" spans="1:26">
      <c r="A35" s="333"/>
      <c r="B35" s="334" t="s">
        <v>2680</v>
      </c>
      <c r="C35" s="152"/>
      <c r="D35" s="152"/>
      <c r="E35" s="152"/>
      <c r="F35" s="152"/>
      <c r="G35" s="152"/>
      <c r="H35" s="152"/>
      <c r="I35" s="165"/>
      <c r="J35" s="333"/>
      <c r="K35" s="333"/>
      <c r="L35" s="333"/>
      <c r="M35" s="333"/>
      <c r="N35" s="333"/>
      <c r="O35" s="333"/>
      <c r="P35" s="333"/>
      <c r="Q35" s="333"/>
      <c r="R35" s="333"/>
      <c r="S35" s="333"/>
      <c r="T35" s="333"/>
      <c r="U35" s="333"/>
      <c r="V35" s="333"/>
      <c r="W35" s="333"/>
      <c r="X35" s="333"/>
      <c r="Y35" s="333"/>
      <c r="Z35" s="333"/>
    </row>
    <row r="36" customHeight="1" spans="1:26">
      <c r="A36" s="333"/>
      <c r="B36" s="335"/>
      <c r="C36" s="335"/>
      <c r="D36" s="335"/>
      <c r="E36" s="335"/>
      <c r="F36" s="335"/>
      <c r="G36" s="335"/>
      <c r="H36" s="335"/>
      <c r="I36" s="335"/>
      <c r="J36" s="333"/>
      <c r="K36" s="333"/>
      <c r="L36" s="333"/>
      <c r="M36" s="333"/>
      <c r="N36" s="333"/>
      <c r="O36" s="333"/>
      <c r="P36" s="333"/>
      <c r="Q36" s="333"/>
      <c r="R36" s="333"/>
      <c r="S36" s="333"/>
      <c r="T36" s="333"/>
      <c r="U36" s="333"/>
      <c r="V36" s="333"/>
      <c r="W36" s="333"/>
      <c r="X36" s="333"/>
      <c r="Y36" s="333"/>
      <c r="Z36" s="333"/>
    </row>
    <row r="37" customHeight="1" spans="1:26">
      <c r="A37" s="333"/>
      <c r="B37" s="334" t="s">
        <v>2681</v>
      </c>
      <c r="C37" s="152"/>
      <c r="D37" s="152"/>
      <c r="E37" s="152"/>
      <c r="F37" s="152"/>
      <c r="G37" s="152"/>
      <c r="H37" s="152"/>
      <c r="I37" s="165"/>
      <c r="J37" s="333"/>
      <c r="K37" s="333"/>
      <c r="L37" s="333"/>
      <c r="M37" s="333"/>
      <c r="N37" s="333"/>
      <c r="O37" s="333"/>
      <c r="P37" s="333"/>
      <c r="Q37" s="333"/>
      <c r="R37" s="333"/>
      <c r="S37" s="333"/>
      <c r="T37" s="333"/>
      <c r="U37" s="333"/>
      <c r="V37" s="333"/>
      <c r="W37" s="333"/>
      <c r="X37" s="333"/>
      <c r="Y37" s="333"/>
      <c r="Z37" s="333"/>
    </row>
    <row r="38" customHeight="1" spans="1:26">
      <c r="A38" s="333"/>
      <c r="B38" s="334" t="s">
        <v>2682</v>
      </c>
      <c r="C38" s="152"/>
      <c r="D38" s="152"/>
      <c r="E38" s="152"/>
      <c r="F38" s="152"/>
      <c r="G38" s="152"/>
      <c r="H38" s="152"/>
      <c r="I38" s="165"/>
      <c r="J38" s="333"/>
      <c r="K38" s="333"/>
      <c r="L38" s="333"/>
      <c r="M38" s="333"/>
      <c r="N38" s="333"/>
      <c r="O38" s="333"/>
      <c r="P38" s="333"/>
      <c r="Q38" s="333"/>
      <c r="R38" s="333"/>
      <c r="S38" s="333"/>
      <c r="T38" s="333"/>
      <c r="U38" s="333"/>
      <c r="V38" s="333"/>
      <c r="W38" s="333"/>
      <c r="X38" s="333"/>
      <c r="Y38" s="333"/>
      <c r="Z38" s="333"/>
    </row>
    <row r="39" customHeight="1" spans="1:26">
      <c r="A39" s="333"/>
      <c r="B39" s="333"/>
      <c r="C39" s="333"/>
      <c r="D39" s="333"/>
      <c r="E39" s="333"/>
      <c r="F39" s="333"/>
      <c r="G39" s="333"/>
      <c r="H39" s="333"/>
      <c r="I39" s="333"/>
      <c r="J39" s="333"/>
      <c r="K39" s="333"/>
      <c r="L39" s="333"/>
      <c r="M39" s="333"/>
      <c r="N39" s="333"/>
      <c r="O39" s="333"/>
      <c r="P39" s="333"/>
      <c r="Q39" s="333"/>
      <c r="R39" s="333"/>
      <c r="S39" s="333"/>
      <c r="T39" s="333"/>
      <c r="U39" s="333"/>
      <c r="V39" s="333"/>
      <c r="W39" s="333"/>
      <c r="X39" s="333"/>
      <c r="Y39" s="333"/>
      <c r="Z39" s="333"/>
    </row>
    <row r="40" customHeight="1" spans="1:26">
      <c r="A40" s="333"/>
      <c r="B40" s="333"/>
      <c r="C40" s="333"/>
      <c r="D40" s="333"/>
      <c r="E40" s="333"/>
      <c r="F40" s="333"/>
      <c r="G40" s="333"/>
      <c r="H40" s="333"/>
      <c r="I40" s="333"/>
      <c r="J40" s="333"/>
      <c r="K40" s="333"/>
      <c r="L40" s="333"/>
      <c r="M40" s="333"/>
      <c r="N40" s="333"/>
      <c r="O40" s="333"/>
      <c r="P40" s="333"/>
      <c r="Q40" s="333"/>
      <c r="R40" s="333"/>
      <c r="S40" s="333"/>
      <c r="T40" s="333"/>
      <c r="U40" s="333"/>
      <c r="V40" s="333"/>
      <c r="W40" s="333"/>
      <c r="X40" s="333"/>
      <c r="Y40" s="333"/>
      <c r="Z40" s="333"/>
    </row>
    <row r="41" customHeight="1" spans="1:26">
      <c r="A41" s="333"/>
      <c r="B41" s="333"/>
      <c r="C41" s="333"/>
      <c r="D41" s="333"/>
      <c r="E41" s="333"/>
      <c r="F41" s="333"/>
      <c r="G41" s="333"/>
      <c r="H41" s="333"/>
      <c r="I41" s="333"/>
      <c r="J41" s="333"/>
      <c r="K41" s="333"/>
      <c r="L41" s="333"/>
      <c r="M41" s="333"/>
      <c r="N41" s="333"/>
      <c r="O41" s="333"/>
      <c r="P41" s="333"/>
      <c r="Q41" s="333"/>
      <c r="R41" s="333"/>
      <c r="S41" s="333"/>
      <c r="T41" s="333"/>
      <c r="U41" s="333"/>
      <c r="V41" s="333"/>
      <c r="W41" s="333"/>
      <c r="X41" s="333"/>
      <c r="Y41" s="333"/>
      <c r="Z41" s="333"/>
    </row>
    <row r="42" customHeight="1" spans="1:26">
      <c r="A42" s="333"/>
      <c r="B42" s="333"/>
      <c r="C42" s="333"/>
      <c r="D42" s="333"/>
      <c r="E42" s="333"/>
      <c r="F42" s="333"/>
      <c r="G42" s="333"/>
      <c r="H42" s="333"/>
      <c r="I42" s="333"/>
      <c r="J42" s="333"/>
      <c r="K42" s="333"/>
      <c r="L42" s="333"/>
      <c r="M42" s="333"/>
      <c r="N42" s="333"/>
      <c r="O42" s="333"/>
      <c r="P42" s="333"/>
      <c r="Q42" s="333"/>
      <c r="R42" s="333"/>
      <c r="S42" s="333"/>
      <c r="T42" s="333"/>
      <c r="U42" s="333"/>
      <c r="V42" s="333"/>
      <c r="W42" s="333"/>
      <c r="X42" s="333"/>
      <c r="Y42" s="333"/>
      <c r="Z42" s="333"/>
    </row>
    <row r="43" customHeight="1" spans="1:26">
      <c r="A43" s="333"/>
      <c r="B43" s="333"/>
      <c r="C43" s="333"/>
      <c r="D43" s="333"/>
      <c r="E43" s="333"/>
      <c r="F43" s="333"/>
      <c r="G43" s="333"/>
      <c r="H43" s="333"/>
      <c r="I43" s="333"/>
      <c r="J43" s="333"/>
      <c r="K43" s="333"/>
      <c r="L43" s="333"/>
      <c r="M43" s="333"/>
      <c r="N43" s="333"/>
      <c r="O43" s="333"/>
      <c r="P43" s="333"/>
      <c r="Q43" s="333"/>
      <c r="R43" s="333"/>
      <c r="S43" s="333"/>
      <c r="T43" s="333"/>
      <c r="U43" s="333"/>
      <c r="V43" s="333"/>
      <c r="W43" s="333"/>
      <c r="X43" s="333"/>
      <c r="Y43" s="333"/>
      <c r="Z43" s="333"/>
    </row>
    <row r="44" customHeight="1" spans="1:26">
      <c r="A44" s="333"/>
      <c r="B44" s="333"/>
      <c r="C44" s="333"/>
      <c r="D44" s="333"/>
      <c r="E44" s="333"/>
      <c r="F44" s="333"/>
      <c r="G44" s="333"/>
      <c r="H44" s="333"/>
      <c r="I44" s="333"/>
      <c r="J44" s="333"/>
      <c r="K44" s="333"/>
      <c r="L44" s="333"/>
      <c r="M44" s="333"/>
      <c r="N44" s="333"/>
      <c r="O44" s="333"/>
      <c r="P44" s="333"/>
      <c r="Q44" s="333"/>
      <c r="R44" s="333"/>
      <c r="S44" s="333"/>
      <c r="T44" s="333"/>
      <c r="U44" s="333"/>
      <c r="V44" s="333"/>
      <c r="W44" s="333"/>
      <c r="X44" s="333"/>
      <c r="Y44" s="333"/>
      <c r="Z44" s="333"/>
    </row>
    <row r="45" customHeight="1" spans="1:26">
      <c r="A45" s="333"/>
      <c r="B45" s="333"/>
      <c r="C45" s="333"/>
      <c r="D45" s="333"/>
      <c r="E45" s="333"/>
      <c r="F45" s="333"/>
      <c r="G45" s="333"/>
      <c r="H45" s="333"/>
      <c r="I45" s="333"/>
      <c r="J45" s="333"/>
      <c r="K45" s="333"/>
      <c r="L45" s="333"/>
      <c r="M45" s="333"/>
      <c r="N45" s="333"/>
      <c r="O45" s="333"/>
      <c r="P45" s="333"/>
      <c r="Q45" s="333"/>
      <c r="R45" s="333"/>
      <c r="S45" s="333"/>
      <c r="T45" s="333"/>
      <c r="U45" s="333"/>
      <c r="V45" s="333"/>
      <c r="W45" s="333"/>
      <c r="X45" s="333"/>
      <c r="Y45" s="333"/>
      <c r="Z45" s="333"/>
    </row>
    <row r="46" customHeight="1" spans="1:26">
      <c r="A46" s="333"/>
      <c r="B46" s="333"/>
      <c r="C46" s="333"/>
      <c r="D46" s="333"/>
      <c r="E46" s="333"/>
      <c r="F46" s="333"/>
      <c r="G46" s="333"/>
      <c r="H46" s="333"/>
      <c r="I46" s="333"/>
      <c r="J46" s="333"/>
      <c r="K46" s="333"/>
      <c r="L46" s="333"/>
      <c r="M46" s="333"/>
      <c r="N46" s="333"/>
      <c r="O46" s="333"/>
      <c r="P46" s="333"/>
      <c r="Q46" s="333"/>
      <c r="R46" s="333"/>
      <c r="S46" s="333"/>
      <c r="T46" s="333"/>
      <c r="U46" s="333"/>
      <c r="V46" s="333"/>
      <c r="W46" s="333"/>
      <c r="X46" s="333"/>
      <c r="Y46" s="333"/>
      <c r="Z46" s="333"/>
    </row>
    <row r="47" customHeight="1" spans="1:26">
      <c r="A47" s="333"/>
      <c r="B47" s="333"/>
      <c r="C47" s="333"/>
      <c r="D47" s="333"/>
      <c r="E47" s="333"/>
      <c r="F47" s="333"/>
      <c r="G47" s="333"/>
      <c r="H47" s="333"/>
      <c r="I47" s="333"/>
      <c r="J47" s="333"/>
      <c r="K47" s="333"/>
      <c r="L47" s="333"/>
      <c r="M47" s="333"/>
      <c r="N47" s="333"/>
      <c r="O47" s="333"/>
      <c r="P47" s="333"/>
      <c r="Q47" s="333"/>
      <c r="R47" s="333"/>
      <c r="S47" s="333"/>
      <c r="T47" s="333"/>
      <c r="U47" s="333"/>
      <c r="V47" s="333"/>
      <c r="W47" s="333"/>
      <c r="X47" s="333"/>
      <c r="Y47" s="333"/>
      <c r="Z47" s="333"/>
    </row>
    <row r="48" customHeight="1" spans="1:26">
      <c r="A48" s="333"/>
      <c r="B48" s="333"/>
      <c r="C48" s="333"/>
      <c r="D48" s="333"/>
      <c r="E48" s="333"/>
      <c r="F48" s="333"/>
      <c r="G48" s="333"/>
      <c r="H48" s="333"/>
      <c r="I48" s="333"/>
      <c r="J48" s="333"/>
      <c r="K48" s="333"/>
      <c r="L48" s="333"/>
      <c r="M48" s="333"/>
      <c r="N48" s="333"/>
      <c r="O48" s="333"/>
      <c r="P48" s="333"/>
      <c r="Q48" s="333"/>
      <c r="R48" s="333"/>
      <c r="S48" s="333"/>
      <c r="T48" s="333"/>
      <c r="U48" s="333"/>
      <c r="V48" s="333"/>
      <c r="W48" s="333"/>
      <c r="X48" s="333"/>
      <c r="Y48" s="333"/>
      <c r="Z48" s="333"/>
    </row>
    <row r="49" customHeight="1" spans="1:26">
      <c r="A49" s="333"/>
      <c r="B49" s="333"/>
      <c r="C49" s="333"/>
      <c r="D49" s="333"/>
      <c r="E49" s="333"/>
      <c r="F49" s="333"/>
      <c r="G49" s="333"/>
      <c r="H49" s="333"/>
      <c r="I49" s="333"/>
      <c r="J49" s="333"/>
      <c r="K49" s="333"/>
      <c r="L49" s="333"/>
      <c r="M49" s="333"/>
      <c r="N49" s="333"/>
      <c r="O49" s="333"/>
      <c r="P49" s="333"/>
      <c r="Q49" s="333"/>
      <c r="R49" s="333"/>
      <c r="S49" s="333"/>
      <c r="T49" s="333"/>
      <c r="U49" s="333"/>
      <c r="V49" s="333"/>
      <c r="W49" s="333"/>
      <c r="X49" s="333"/>
      <c r="Y49" s="333"/>
      <c r="Z49" s="333"/>
    </row>
    <row r="50" customHeight="1" spans="1:26">
      <c r="A50" s="333"/>
      <c r="B50" s="333"/>
      <c r="C50" s="333"/>
      <c r="D50" s="333"/>
      <c r="E50" s="333"/>
      <c r="F50" s="333"/>
      <c r="G50" s="333"/>
      <c r="H50" s="333"/>
      <c r="I50" s="333"/>
      <c r="J50" s="333"/>
      <c r="K50" s="333"/>
      <c r="L50" s="333"/>
      <c r="M50" s="333"/>
      <c r="N50" s="333"/>
      <c r="O50" s="333"/>
      <c r="P50" s="333"/>
      <c r="Q50" s="333"/>
      <c r="R50" s="333"/>
      <c r="S50" s="333"/>
      <c r="T50" s="333"/>
      <c r="U50" s="333"/>
      <c r="V50" s="333"/>
      <c r="W50" s="333"/>
      <c r="X50" s="333"/>
      <c r="Y50" s="333"/>
      <c r="Z50" s="333"/>
    </row>
    <row r="51" customHeight="1" spans="1:26">
      <c r="A51" s="333"/>
      <c r="B51" s="333"/>
      <c r="C51" s="333"/>
      <c r="D51" s="333"/>
      <c r="E51" s="333"/>
      <c r="F51" s="333"/>
      <c r="G51" s="333"/>
      <c r="H51" s="333"/>
      <c r="I51" s="333"/>
      <c r="J51" s="333"/>
      <c r="K51" s="333"/>
      <c r="L51" s="333"/>
      <c r="M51" s="333"/>
      <c r="N51" s="333"/>
      <c r="O51" s="333"/>
      <c r="P51" s="333"/>
      <c r="Q51" s="333"/>
      <c r="R51" s="333"/>
      <c r="S51" s="333"/>
      <c r="T51" s="333"/>
      <c r="U51" s="333"/>
      <c r="V51" s="333"/>
      <c r="W51" s="333"/>
      <c r="X51" s="333"/>
      <c r="Y51" s="333"/>
      <c r="Z51" s="333"/>
    </row>
    <row r="52" customHeight="1" spans="1:26">
      <c r="A52" s="333"/>
      <c r="B52" s="333"/>
      <c r="C52" s="333"/>
      <c r="D52" s="333"/>
      <c r="E52" s="333"/>
      <c r="F52" s="333"/>
      <c r="G52" s="333"/>
      <c r="H52" s="333"/>
      <c r="I52" s="333"/>
      <c r="J52" s="333"/>
      <c r="K52" s="333"/>
      <c r="L52" s="333"/>
      <c r="M52" s="333"/>
      <c r="N52" s="333"/>
      <c r="O52" s="333"/>
      <c r="P52" s="333"/>
      <c r="Q52" s="333"/>
      <c r="R52" s="333"/>
      <c r="S52" s="333"/>
      <c r="T52" s="333"/>
      <c r="U52" s="333"/>
      <c r="V52" s="333"/>
      <c r="W52" s="333"/>
      <c r="X52" s="333"/>
      <c r="Y52" s="333"/>
      <c r="Z52" s="333"/>
    </row>
    <row r="53" customHeight="1" spans="1:26">
      <c r="A53" s="333"/>
      <c r="B53" s="333"/>
      <c r="C53" s="333"/>
      <c r="D53" s="333"/>
      <c r="E53" s="333"/>
      <c r="F53" s="333"/>
      <c r="G53" s="333"/>
      <c r="H53" s="333"/>
      <c r="I53" s="333"/>
      <c r="J53" s="333"/>
      <c r="K53" s="333"/>
      <c r="L53" s="333"/>
      <c r="M53" s="333"/>
      <c r="N53" s="333"/>
      <c r="O53" s="333"/>
      <c r="P53" s="333"/>
      <c r="Q53" s="333"/>
      <c r="R53" s="333"/>
      <c r="S53" s="333"/>
      <c r="T53" s="333"/>
      <c r="U53" s="333"/>
      <c r="V53" s="333"/>
      <c r="W53" s="333"/>
      <c r="X53" s="333"/>
      <c r="Y53" s="333"/>
      <c r="Z53" s="333"/>
    </row>
    <row r="54" customHeight="1" spans="1:26">
      <c r="A54" s="333"/>
      <c r="B54" s="333"/>
      <c r="C54" s="333"/>
      <c r="D54" s="333"/>
      <c r="E54" s="333"/>
      <c r="F54" s="333"/>
      <c r="G54" s="333"/>
      <c r="H54" s="333"/>
      <c r="I54" s="333"/>
      <c r="J54" s="333"/>
      <c r="K54" s="333"/>
      <c r="L54" s="333"/>
      <c r="M54" s="333"/>
      <c r="N54" s="333"/>
      <c r="O54" s="333"/>
      <c r="P54" s="333"/>
      <c r="Q54" s="333"/>
      <c r="R54" s="333"/>
      <c r="S54" s="333"/>
      <c r="T54" s="333"/>
      <c r="U54" s="333"/>
      <c r="V54" s="333"/>
      <c r="W54" s="333"/>
      <c r="X54" s="333"/>
      <c r="Y54" s="333"/>
      <c r="Z54" s="333"/>
    </row>
    <row r="55" customHeight="1" spans="1:26">
      <c r="A55" s="333"/>
      <c r="B55" s="333"/>
      <c r="C55" s="333"/>
      <c r="D55" s="333"/>
      <c r="E55" s="333"/>
      <c r="F55" s="333"/>
      <c r="G55" s="333"/>
      <c r="H55" s="333"/>
      <c r="I55" s="333"/>
      <c r="J55" s="333"/>
      <c r="K55" s="333"/>
      <c r="L55" s="333"/>
      <c r="M55" s="333"/>
      <c r="N55" s="333"/>
      <c r="O55" s="333"/>
      <c r="P55" s="333"/>
      <c r="Q55" s="333"/>
      <c r="R55" s="333"/>
      <c r="S55" s="333"/>
      <c r="T55" s="333"/>
      <c r="U55" s="333"/>
      <c r="V55" s="333"/>
      <c r="W55" s="333"/>
      <c r="X55" s="333"/>
      <c r="Y55" s="333"/>
      <c r="Z55" s="333"/>
    </row>
    <row r="56" customHeight="1" spans="1:26">
      <c r="A56" s="333"/>
      <c r="B56" s="333"/>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333"/>
    </row>
    <row r="57" customHeight="1" spans="1:26">
      <c r="A57" s="333"/>
      <c r="B57" s="333"/>
      <c r="C57" s="333"/>
      <c r="D57" s="333"/>
      <c r="E57" s="333"/>
      <c r="F57" s="333"/>
      <c r="G57" s="333"/>
      <c r="H57" s="333"/>
      <c r="I57" s="333"/>
      <c r="J57" s="333"/>
      <c r="K57" s="333"/>
      <c r="L57" s="333"/>
      <c r="M57" s="333"/>
      <c r="N57" s="333"/>
      <c r="O57" s="333"/>
      <c r="P57" s="333"/>
      <c r="Q57" s="333"/>
      <c r="R57" s="333"/>
      <c r="S57" s="333"/>
      <c r="T57" s="333"/>
      <c r="U57" s="333"/>
      <c r="V57" s="333"/>
      <c r="W57" s="333"/>
      <c r="X57" s="333"/>
      <c r="Y57" s="333"/>
      <c r="Z57" s="333"/>
    </row>
    <row r="58" customHeight="1" spans="1:26">
      <c r="A58" s="333"/>
      <c r="B58" s="333"/>
      <c r="C58" s="333"/>
      <c r="D58" s="333"/>
      <c r="E58" s="333"/>
      <c r="F58" s="333"/>
      <c r="G58" s="333"/>
      <c r="H58" s="333"/>
      <c r="I58" s="333"/>
      <c r="J58" s="333"/>
      <c r="K58" s="333"/>
      <c r="L58" s="333"/>
      <c r="M58" s="333"/>
      <c r="N58" s="333"/>
      <c r="O58" s="333"/>
      <c r="P58" s="333"/>
      <c r="Q58" s="333"/>
      <c r="R58" s="333"/>
      <c r="S58" s="333"/>
      <c r="T58" s="333"/>
      <c r="U58" s="333"/>
      <c r="V58" s="333"/>
      <c r="W58" s="333"/>
      <c r="X58" s="333"/>
      <c r="Y58" s="333"/>
      <c r="Z58" s="333"/>
    </row>
    <row r="59" customHeight="1" spans="1:26">
      <c r="A59" s="333"/>
      <c r="B59" s="333"/>
      <c r="C59" s="333"/>
      <c r="D59" s="333"/>
      <c r="E59" s="333"/>
      <c r="F59" s="333"/>
      <c r="G59" s="333"/>
      <c r="H59" s="333"/>
      <c r="I59" s="333"/>
      <c r="J59" s="333"/>
      <c r="K59" s="333"/>
      <c r="L59" s="333"/>
      <c r="M59" s="333"/>
      <c r="N59" s="333"/>
      <c r="O59" s="333"/>
      <c r="P59" s="333"/>
      <c r="Q59" s="333"/>
      <c r="R59" s="333"/>
      <c r="S59" s="333"/>
      <c r="T59" s="333"/>
      <c r="U59" s="333"/>
      <c r="V59" s="333"/>
      <c r="W59" s="333"/>
      <c r="X59" s="333"/>
      <c r="Y59" s="333"/>
      <c r="Z59" s="333"/>
    </row>
    <row r="60" customHeight="1" spans="1:26">
      <c r="A60" s="333"/>
      <c r="B60" s="333"/>
      <c r="C60" s="333"/>
      <c r="D60" s="333"/>
      <c r="E60" s="333"/>
      <c r="F60" s="333"/>
      <c r="G60" s="333"/>
      <c r="H60" s="333"/>
      <c r="I60" s="333"/>
      <c r="J60" s="333"/>
      <c r="K60" s="333"/>
      <c r="L60" s="333"/>
      <c r="M60" s="333"/>
      <c r="N60" s="333"/>
      <c r="O60" s="333"/>
      <c r="P60" s="333"/>
      <c r="Q60" s="333"/>
      <c r="R60" s="333"/>
      <c r="S60" s="333"/>
      <c r="T60" s="333"/>
      <c r="U60" s="333"/>
      <c r="V60" s="333"/>
      <c r="W60" s="333"/>
      <c r="X60" s="333"/>
      <c r="Y60" s="333"/>
      <c r="Z60" s="333"/>
    </row>
    <row r="61" customHeight="1" spans="1:26">
      <c r="A61" s="333"/>
      <c r="B61" s="333"/>
      <c r="C61" s="333"/>
      <c r="D61" s="333"/>
      <c r="E61" s="333"/>
      <c r="F61" s="333"/>
      <c r="G61" s="333"/>
      <c r="H61" s="333"/>
      <c r="I61" s="333"/>
      <c r="J61" s="333"/>
      <c r="K61" s="333"/>
      <c r="L61" s="333"/>
      <c r="M61" s="333"/>
      <c r="N61" s="333"/>
      <c r="O61" s="333"/>
      <c r="P61" s="333"/>
      <c r="Q61" s="333"/>
      <c r="R61" s="333"/>
      <c r="S61" s="333"/>
      <c r="T61" s="333"/>
      <c r="U61" s="333"/>
      <c r="V61" s="333"/>
      <c r="W61" s="333"/>
      <c r="X61" s="333"/>
      <c r="Y61" s="333"/>
      <c r="Z61" s="333"/>
    </row>
    <row r="62" customHeight="1" spans="1:26">
      <c r="A62" s="333"/>
      <c r="B62" s="333"/>
      <c r="C62" s="333"/>
      <c r="D62" s="333"/>
      <c r="E62" s="333"/>
      <c r="F62" s="333"/>
      <c r="G62" s="333"/>
      <c r="H62" s="333"/>
      <c r="I62" s="333"/>
      <c r="J62" s="333"/>
      <c r="K62" s="333"/>
      <c r="L62" s="333"/>
      <c r="M62" s="333"/>
      <c r="N62" s="333"/>
      <c r="O62" s="333"/>
      <c r="P62" s="333"/>
      <c r="Q62" s="333"/>
      <c r="R62" s="333"/>
      <c r="S62" s="333"/>
      <c r="T62" s="333"/>
      <c r="U62" s="333"/>
      <c r="V62" s="333"/>
      <c r="W62" s="333"/>
      <c r="X62" s="333"/>
      <c r="Y62" s="333"/>
      <c r="Z62" s="333"/>
    </row>
    <row r="63" customHeight="1" spans="1:26">
      <c r="A63" s="333"/>
      <c r="B63" s="333"/>
      <c r="C63" s="333"/>
      <c r="D63" s="333"/>
      <c r="E63" s="333"/>
      <c r="F63" s="333"/>
      <c r="G63" s="333"/>
      <c r="H63" s="333"/>
      <c r="I63" s="333"/>
      <c r="J63" s="333"/>
      <c r="K63" s="333"/>
      <c r="L63" s="333"/>
      <c r="M63" s="333"/>
      <c r="N63" s="333"/>
      <c r="O63" s="333"/>
      <c r="P63" s="333"/>
      <c r="Q63" s="333"/>
      <c r="R63" s="333"/>
      <c r="S63" s="333"/>
      <c r="T63" s="333"/>
      <c r="U63" s="333"/>
      <c r="V63" s="333"/>
      <c r="W63" s="333"/>
      <c r="X63" s="333"/>
      <c r="Y63" s="333"/>
      <c r="Z63" s="333"/>
    </row>
    <row r="64" customHeight="1" spans="1:26">
      <c r="A64" s="333"/>
      <c r="B64" s="333"/>
      <c r="C64" s="333"/>
      <c r="D64" s="333"/>
      <c r="E64" s="333"/>
      <c r="F64" s="333"/>
      <c r="G64" s="333"/>
      <c r="H64" s="333"/>
      <c r="I64" s="333"/>
      <c r="J64" s="333"/>
      <c r="K64" s="333"/>
      <c r="L64" s="333"/>
      <c r="M64" s="333"/>
      <c r="N64" s="333"/>
      <c r="O64" s="333"/>
      <c r="P64" s="333"/>
      <c r="Q64" s="333"/>
      <c r="R64" s="333"/>
      <c r="S64" s="333"/>
      <c r="T64" s="333"/>
      <c r="U64" s="333"/>
      <c r="V64" s="333"/>
      <c r="W64" s="333"/>
      <c r="X64" s="333"/>
      <c r="Y64" s="333"/>
      <c r="Z64" s="333"/>
    </row>
    <row r="65" customHeight="1" spans="1:26">
      <c r="A65" s="333"/>
      <c r="B65" s="333"/>
      <c r="C65" s="333"/>
      <c r="D65" s="333"/>
      <c r="E65" s="333"/>
      <c r="F65" s="333"/>
      <c r="G65" s="333"/>
      <c r="H65" s="333"/>
      <c r="I65" s="333"/>
      <c r="J65" s="333"/>
      <c r="K65" s="333"/>
      <c r="L65" s="333"/>
      <c r="M65" s="333"/>
      <c r="N65" s="333"/>
      <c r="O65" s="333"/>
      <c r="P65" s="333"/>
      <c r="Q65" s="333"/>
      <c r="R65" s="333"/>
      <c r="S65" s="333"/>
      <c r="T65" s="333"/>
      <c r="U65" s="333"/>
      <c r="V65" s="333"/>
      <c r="W65" s="333"/>
      <c r="X65" s="333"/>
      <c r="Y65" s="333"/>
      <c r="Z65" s="333"/>
    </row>
    <row r="66" customHeight="1" spans="1:26">
      <c r="A66" s="333"/>
      <c r="B66" s="333"/>
      <c r="C66" s="333"/>
      <c r="D66" s="333"/>
      <c r="E66" s="333"/>
      <c r="F66" s="333"/>
      <c r="G66" s="333"/>
      <c r="H66" s="333"/>
      <c r="I66" s="333"/>
      <c r="J66" s="333"/>
      <c r="K66" s="333"/>
      <c r="L66" s="333"/>
      <c r="M66" s="333"/>
      <c r="N66" s="333"/>
      <c r="O66" s="333"/>
      <c r="P66" s="333"/>
      <c r="Q66" s="333"/>
      <c r="R66" s="333"/>
      <c r="S66" s="333"/>
      <c r="T66" s="333"/>
      <c r="U66" s="333"/>
      <c r="V66" s="333"/>
      <c r="W66" s="333"/>
      <c r="X66" s="333"/>
      <c r="Y66" s="333"/>
      <c r="Z66" s="333"/>
    </row>
    <row r="67" customHeight="1" spans="1:26">
      <c r="A67" s="333"/>
      <c r="B67" s="333"/>
      <c r="C67" s="333"/>
      <c r="D67" s="333"/>
      <c r="E67" s="333"/>
      <c r="F67" s="333"/>
      <c r="G67" s="333"/>
      <c r="H67" s="333"/>
      <c r="I67" s="333"/>
      <c r="J67" s="333"/>
      <c r="K67" s="333"/>
      <c r="L67" s="333"/>
      <c r="M67" s="333"/>
      <c r="N67" s="333"/>
      <c r="O67" s="333"/>
      <c r="P67" s="333"/>
      <c r="Q67" s="333"/>
      <c r="R67" s="333"/>
      <c r="S67" s="333"/>
      <c r="T67" s="333"/>
      <c r="U67" s="333"/>
      <c r="V67" s="333"/>
      <c r="W67" s="333"/>
      <c r="X67" s="333"/>
      <c r="Y67" s="333"/>
      <c r="Z67" s="333"/>
    </row>
    <row r="68" customHeight="1" spans="1:26">
      <c r="A68" s="333"/>
      <c r="B68" s="333"/>
      <c r="C68" s="333"/>
      <c r="D68" s="333"/>
      <c r="E68" s="333"/>
      <c r="F68" s="333"/>
      <c r="G68" s="333"/>
      <c r="H68" s="333"/>
      <c r="I68" s="333"/>
      <c r="J68" s="333"/>
      <c r="K68" s="333"/>
      <c r="L68" s="333"/>
      <c r="M68" s="333"/>
      <c r="N68" s="333"/>
      <c r="O68" s="333"/>
      <c r="P68" s="333"/>
      <c r="Q68" s="333"/>
      <c r="R68" s="333"/>
      <c r="S68" s="333"/>
      <c r="T68" s="333"/>
      <c r="U68" s="333"/>
      <c r="V68" s="333"/>
      <c r="W68" s="333"/>
      <c r="X68" s="333"/>
      <c r="Y68" s="333"/>
      <c r="Z68" s="333"/>
    </row>
    <row r="69" customHeight="1" spans="1:26">
      <c r="A69" s="333"/>
      <c r="B69" s="333"/>
      <c r="C69" s="333"/>
      <c r="D69" s="333"/>
      <c r="E69" s="333"/>
      <c r="F69" s="333"/>
      <c r="G69" s="333"/>
      <c r="H69" s="333"/>
      <c r="I69" s="333"/>
      <c r="J69" s="333"/>
      <c r="K69" s="333"/>
      <c r="L69" s="333"/>
      <c r="M69" s="333"/>
      <c r="N69" s="333"/>
      <c r="O69" s="333"/>
      <c r="P69" s="333"/>
      <c r="Q69" s="333"/>
      <c r="R69" s="333"/>
      <c r="S69" s="333"/>
      <c r="T69" s="333"/>
      <c r="U69" s="333"/>
      <c r="V69" s="333"/>
      <c r="W69" s="333"/>
      <c r="X69" s="333"/>
      <c r="Y69" s="333"/>
      <c r="Z69" s="333"/>
    </row>
    <row r="70" customHeight="1" spans="1:26">
      <c r="A70" s="333"/>
      <c r="B70" s="333"/>
      <c r="C70" s="333"/>
      <c r="D70" s="333"/>
      <c r="E70" s="333"/>
      <c r="F70" s="333"/>
      <c r="G70" s="333"/>
      <c r="H70" s="333"/>
      <c r="I70" s="333"/>
      <c r="J70" s="333"/>
      <c r="K70" s="333"/>
      <c r="L70" s="333"/>
      <c r="M70" s="333"/>
      <c r="N70" s="333"/>
      <c r="O70" s="333"/>
      <c r="P70" s="333"/>
      <c r="Q70" s="333"/>
      <c r="R70" s="333"/>
      <c r="S70" s="333"/>
      <c r="T70" s="333"/>
      <c r="U70" s="333"/>
      <c r="V70" s="333"/>
      <c r="W70" s="333"/>
      <c r="X70" s="333"/>
      <c r="Y70" s="333"/>
      <c r="Z70" s="333"/>
    </row>
    <row r="71" customHeight="1" spans="1:26">
      <c r="A71" s="333"/>
      <c r="B71" s="333"/>
      <c r="C71" s="333"/>
      <c r="D71" s="333"/>
      <c r="E71" s="333"/>
      <c r="F71" s="333"/>
      <c r="G71" s="333"/>
      <c r="H71" s="333"/>
      <c r="I71" s="333"/>
      <c r="J71" s="333"/>
      <c r="K71" s="333"/>
      <c r="L71" s="333"/>
      <c r="M71" s="333"/>
      <c r="N71" s="333"/>
      <c r="O71" s="333"/>
      <c r="P71" s="333"/>
      <c r="Q71" s="333"/>
      <c r="R71" s="333"/>
      <c r="S71" s="333"/>
      <c r="T71" s="333"/>
      <c r="U71" s="333"/>
      <c r="V71" s="333"/>
      <c r="W71" s="333"/>
      <c r="X71" s="333"/>
      <c r="Y71" s="333"/>
      <c r="Z71" s="333"/>
    </row>
    <row r="72" customHeight="1" spans="1:26">
      <c r="A72" s="333"/>
      <c r="B72" s="333"/>
      <c r="C72" s="333"/>
      <c r="D72" s="333"/>
      <c r="E72" s="333"/>
      <c r="F72" s="333"/>
      <c r="G72" s="333"/>
      <c r="H72" s="333"/>
      <c r="I72" s="333"/>
      <c r="J72" s="333"/>
      <c r="K72" s="333"/>
      <c r="L72" s="333"/>
      <c r="M72" s="333"/>
      <c r="N72" s="333"/>
      <c r="O72" s="333"/>
      <c r="P72" s="333"/>
      <c r="Q72" s="333"/>
      <c r="R72" s="333"/>
      <c r="S72" s="333"/>
      <c r="T72" s="333"/>
      <c r="U72" s="333"/>
      <c r="V72" s="333"/>
      <c r="W72" s="333"/>
      <c r="X72" s="333"/>
      <c r="Y72" s="333"/>
      <c r="Z72" s="333"/>
    </row>
    <row r="73" customHeight="1" spans="1:26">
      <c r="A73" s="333"/>
      <c r="B73" s="333"/>
      <c r="C73" s="333"/>
      <c r="D73" s="333"/>
      <c r="E73" s="333"/>
      <c r="F73" s="333"/>
      <c r="G73" s="333"/>
      <c r="H73" s="333"/>
      <c r="I73" s="333"/>
      <c r="J73" s="333"/>
      <c r="K73" s="333"/>
      <c r="L73" s="333"/>
      <c r="M73" s="333"/>
      <c r="N73" s="333"/>
      <c r="O73" s="333"/>
      <c r="P73" s="333"/>
      <c r="Q73" s="333"/>
      <c r="R73" s="333"/>
      <c r="S73" s="333"/>
      <c r="T73" s="333"/>
      <c r="U73" s="333"/>
      <c r="V73" s="333"/>
      <c r="W73" s="333"/>
      <c r="X73" s="333"/>
      <c r="Y73" s="333"/>
      <c r="Z73" s="333"/>
    </row>
    <row r="74" customHeight="1" spans="1:26">
      <c r="A74" s="333"/>
      <c r="B74" s="333"/>
      <c r="C74" s="333"/>
      <c r="D74" s="333"/>
      <c r="E74" s="333"/>
      <c r="F74" s="333"/>
      <c r="G74" s="333"/>
      <c r="H74" s="333"/>
      <c r="I74" s="333"/>
      <c r="J74" s="333"/>
      <c r="K74" s="333"/>
      <c r="L74" s="333"/>
      <c r="M74" s="333"/>
      <c r="N74" s="333"/>
      <c r="O74" s="333"/>
      <c r="P74" s="333"/>
      <c r="Q74" s="333"/>
      <c r="R74" s="333"/>
      <c r="S74" s="333"/>
      <c r="T74" s="333"/>
      <c r="U74" s="333"/>
      <c r="V74" s="333"/>
      <c r="W74" s="333"/>
      <c r="X74" s="333"/>
      <c r="Y74" s="333"/>
      <c r="Z74" s="333"/>
    </row>
    <row r="75" customHeight="1" spans="1:26">
      <c r="A75" s="333"/>
      <c r="B75" s="333"/>
      <c r="C75" s="333"/>
      <c r="D75" s="333"/>
      <c r="E75" s="333"/>
      <c r="F75" s="333"/>
      <c r="G75" s="333"/>
      <c r="H75" s="333"/>
      <c r="I75" s="333"/>
      <c r="J75" s="333"/>
      <c r="K75" s="333"/>
      <c r="L75" s="333"/>
      <c r="M75" s="333"/>
      <c r="N75" s="333"/>
      <c r="O75" s="333"/>
      <c r="P75" s="333"/>
      <c r="Q75" s="333"/>
      <c r="R75" s="333"/>
      <c r="S75" s="333"/>
      <c r="T75" s="333"/>
      <c r="U75" s="333"/>
      <c r="V75" s="333"/>
      <c r="W75" s="333"/>
      <c r="X75" s="333"/>
      <c r="Y75" s="333"/>
      <c r="Z75" s="333"/>
    </row>
    <row r="76" customHeight="1" spans="1:26">
      <c r="A76" s="333"/>
      <c r="B76" s="333"/>
      <c r="C76" s="333"/>
      <c r="D76" s="333"/>
      <c r="E76" s="333"/>
      <c r="F76" s="333"/>
      <c r="G76" s="333"/>
      <c r="H76" s="333"/>
      <c r="I76" s="333"/>
      <c r="J76" s="333"/>
      <c r="K76" s="333"/>
      <c r="L76" s="333"/>
      <c r="M76" s="333"/>
      <c r="N76" s="333"/>
      <c r="O76" s="333"/>
      <c r="P76" s="333"/>
      <c r="Q76" s="333"/>
      <c r="R76" s="333"/>
      <c r="S76" s="333"/>
      <c r="T76" s="333"/>
      <c r="U76" s="333"/>
      <c r="V76" s="333"/>
      <c r="W76" s="333"/>
      <c r="X76" s="333"/>
      <c r="Y76" s="333"/>
      <c r="Z76" s="333"/>
    </row>
    <row r="77" customHeight="1" spans="1:26">
      <c r="A77" s="333"/>
      <c r="B77" s="333"/>
      <c r="C77" s="333"/>
      <c r="D77" s="333"/>
      <c r="E77" s="333"/>
      <c r="F77" s="333"/>
      <c r="G77" s="333"/>
      <c r="H77" s="333"/>
      <c r="I77" s="333"/>
      <c r="J77" s="333"/>
      <c r="K77" s="333"/>
      <c r="L77" s="333"/>
      <c r="M77" s="333"/>
      <c r="N77" s="333"/>
      <c r="O77" s="333"/>
      <c r="P77" s="333"/>
      <c r="Q77" s="333"/>
      <c r="R77" s="333"/>
      <c r="S77" s="333"/>
      <c r="T77" s="333"/>
      <c r="U77" s="333"/>
      <c r="V77" s="333"/>
      <c r="W77" s="333"/>
      <c r="X77" s="333"/>
      <c r="Y77" s="333"/>
      <c r="Z77" s="333"/>
    </row>
    <row r="78" customHeight="1" spans="1:26">
      <c r="A78" s="333"/>
      <c r="B78" s="333"/>
      <c r="C78" s="333"/>
      <c r="D78" s="333"/>
      <c r="E78" s="333"/>
      <c r="F78" s="333"/>
      <c r="G78" s="333"/>
      <c r="H78" s="333"/>
      <c r="I78" s="333"/>
      <c r="J78" s="333"/>
      <c r="K78" s="333"/>
      <c r="L78" s="333"/>
      <c r="M78" s="333"/>
      <c r="N78" s="333"/>
      <c r="O78" s="333"/>
      <c r="P78" s="333"/>
      <c r="Q78" s="333"/>
      <c r="R78" s="333"/>
      <c r="S78" s="333"/>
      <c r="T78" s="333"/>
      <c r="U78" s="333"/>
      <c r="V78" s="333"/>
      <c r="W78" s="333"/>
      <c r="X78" s="333"/>
      <c r="Y78" s="333"/>
      <c r="Z78" s="333"/>
    </row>
    <row r="79" customHeight="1" spans="1:26">
      <c r="A79" s="333"/>
      <c r="B79" s="333"/>
      <c r="C79" s="333"/>
      <c r="D79" s="333"/>
      <c r="E79" s="333"/>
      <c r="F79" s="333"/>
      <c r="G79" s="333"/>
      <c r="H79" s="333"/>
      <c r="I79" s="333"/>
      <c r="J79" s="333"/>
      <c r="K79" s="333"/>
      <c r="L79" s="333"/>
      <c r="M79" s="333"/>
      <c r="N79" s="333"/>
      <c r="O79" s="333"/>
      <c r="P79" s="333"/>
      <c r="Q79" s="333"/>
      <c r="R79" s="333"/>
      <c r="S79" s="333"/>
      <c r="T79" s="333"/>
      <c r="U79" s="333"/>
      <c r="V79" s="333"/>
      <c r="W79" s="333"/>
      <c r="X79" s="333"/>
      <c r="Y79" s="333"/>
      <c r="Z79" s="333"/>
    </row>
    <row r="80" customHeight="1" spans="1:26">
      <c r="A80" s="333"/>
      <c r="B80" s="333"/>
      <c r="C80" s="333"/>
      <c r="D80" s="333"/>
      <c r="E80" s="333"/>
      <c r="F80" s="333"/>
      <c r="G80" s="333"/>
      <c r="H80" s="333"/>
      <c r="I80" s="333"/>
      <c r="J80" s="333"/>
      <c r="K80" s="333"/>
      <c r="L80" s="333"/>
      <c r="M80" s="333"/>
      <c r="N80" s="333"/>
      <c r="O80" s="333"/>
      <c r="P80" s="333"/>
      <c r="Q80" s="333"/>
      <c r="R80" s="333"/>
      <c r="S80" s="333"/>
      <c r="T80" s="333"/>
      <c r="U80" s="333"/>
      <c r="V80" s="333"/>
      <c r="W80" s="333"/>
      <c r="X80" s="333"/>
      <c r="Y80" s="333"/>
      <c r="Z80" s="333"/>
    </row>
    <row r="81" customHeight="1" spans="1:26">
      <c r="A81" s="333"/>
      <c r="B81" s="333"/>
      <c r="C81" s="333"/>
      <c r="D81" s="333"/>
      <c r="E81" s="333"/>
      <c r="F81" s="333"/>
      <c r="G81" s="333"/>
      <c r="H81" s="333"/>
      <c r="I81" s="333"/>
      <c r="J81" s="333"/>
      <c r="K81" s="333"/>
      <c r="L81" s="333"/>
      <c r="M81" s="333"/>
      <c r="N81" s="333"/>
      <c r="O81" s="333"/>
      <c r="P81" s="333"/>
      <c r="Q81" s="333"/>
      <c r="R81" s="333"/>
      <c r="S81" s="333"/>
      <c r="T81" s="333"/>
      <c r="U81" s="333"/>
      <c r="V81" s="333"/>
      <c r="W81" s="333"/>
      <c r="X81" s="333"/>
      <c r="Y81" s="333"/>
      <c r="Z81" s="333"/>
    </row>
    <row r="82" customHeight="1" spans="1:26">
      <c r="A82" s="333"/>
      <c r="B82" s="333"/>
      <c r="C82" s="333"/>
      <c r="D82" s="333"/>
      <c r="E82" s="333"/>
      <c r="F82" s="333"/>
      <c r="G82" s="333"/>
      <c r="H82" s="333"/>
      <c r="I82" s="333"/>
      <c r="J82" s="333"/>
      <c r="K82" s="333"/>
      <c r="L82" s="333"/>
      <c r="M82" s="333"/>
      <c r="N82" s="333"/>
      <c r="O82" s="333"/>
      <c r="P82" s="333"/>
      <c r="Q82" s="333"/>
      <c r="R82" s="333"/>
      <c r="S82" s="333"/>
      <c r="T82" s="333"/>
      <c r="U82" s="333"/>
      <c r="V82" s="333"/>
      <c r="W82" s="333"/>
      <c r="X82" s="333"/>
      <c r="Y82" s="333"/>
      <c r="Z82" s="333"/>
    </row>
    <row r="83" customHeight="1" spans="1:26">
      <c r="A83" s="333"/>
      <c r="B83" s="333"/>
      <c r="C83" s="333"/>
      <c r="D83" s="333"/>
      <c r="E83" s="333"/>
      <c r="F83" s="333"/>
      <c r="G83" s="333"/>
      <c r="H83" s="333"/>
      <c r="I83" s="333"/>
      <c r="J83" s="333"/>
      <c r="K83" s="333"/>
      <c r="L83" s="333"/>
      <c r="M83" s="333"/>
      <c r="N83" s="333"/>
      <c r="O83" s="333"/>
      <c r="P83" s="333"/>
      <c r="Q83" s="333"/>
      <c r="R83" s="333"/>
      <c r="S83" s="333"/>
      <c r="T83" s="333"/>
      <c r="U83" s="333"/>
      <c r="V83" s="333"/>
      <c r="W83" s="333"/>
      <c r="X83" s="333"/>
      <c r="Y83" s="333"/>
      <c r="Z83" s="333"/>
    </row>
    <row r="84" customHeight="1" spans="1:26">
      <c r="A84" s="333"/>
      <c r="B84" s="333"/>
      <c r="C84" s="333"/>
      <c r="D84" s="333"/>
      <c r="E84" s="333"/>
      <c r="F84" s="333"/>
      <c r="G84" s="333"/>
      <c r="H84" s="333"/>
      <c r="I84" s="333"/>
      <c r="J84" s="333"/>
      <c r="K84" s="333"/>
      <c r="L84" s="333"/>
      <c r="M84" s="333"/>
      <c r="N84" s="333"/>
      <c r="O84" s="333"/>
      <c r="P84" s="333"/>
      <c r="Q84" s="333"/>
      <c r="R84" s="333"/>
      <c r="S84" s="333"/>
      <c r="T84" s="333"/>
      <c r="U84" s="333"/>
      <c r="V84" s="333"/>
      <c r="W84" s="333"/>
      <c r="X84" s="333"/>
      <c r="Y84" s="333"/>
      <c r="Z84" s="333"/>
    </row>
    <row r="85" customHeight="1" spans="1:26">
      <c r="A85" s="333"/>
      <c r="B85" s="333"/>
      <c r="C85" s="333"/>
      <c r="D85" s="333"/>
      <c r="E85" s="333"/>
      <c r="F85" s="333"/>
      <c r="G85" s="333"/>
      <c r="H85" s="333"/>
      <c r="I85" s="333"/>
      <c r="J85" s="333"/>
      <c r="K85" s="333"/>
      <c r="L85" s="333"/>
      <c r="M85" s="333"/>
      <c r="N85" s="333"/>
      <c r="O85" s="333"/>
      <c r="P85" s="333"/>
      <c r="Q85" s="333"/>
      <c r="R85" s="333"/>
      <c r="S85" s="333"/>
      <c r="T85" s="333"/>
      <c r="U85" s="333"/>
      <c r="V85" s="333"/>
      <c r="W85" s="333"/>
      <c r="X85" s="333"/>
      <c r="Y85" s="333"/>
      <c r="Z85" s="333"/>
    </row>
    <row r="86" customHeight="1" spans="1:26">
      <c r="A86" s="333"/>
      <c r="B86" s="333"/>
      <c r="C86" s="333"/>
      <c r="D86" s="333"/>
      <c r="E86" s="333"/>
      <c r="F86" s="333"/>
      <c r="G86" s="333"/>
      <c r="H86" s="333"/>
      <c r="I86" s="333"/>
      <c r="J86" s="333"/>
      <c r="K86" s="333"/>
      <c r="L86" s="333"/>
      <c r="M86" s="333"/>
      <c r="N86" s="333"/>
      <c r="O86" s="333"/>
      <c r="P86" s="333"/>
      <c r="Q86" s="333"/>
      <c r="R86" s="333"/>
      <c r="S86" s="333"/>
      <c r="T86" s="333"/>
      <c r="U86" s="333"/>
      <c r="V86" s="333"/>
      <c r="W86" s="333"/>
      <c r="X86" s="333"/>
      <c r="Y86" s="333"/>
      <c r="Z86" s="333"/>
    </row>
    <row r="87" customHeight="1" spans="1:26">
      <c r="A87" s="333"/>
      <c r="B87" s="333"/>
      <c r="C87" s="333"/>
      <c r="D87" s="333"/>
      <c r="E87" s="333"/>
      <c r="F87" s="333"/>
      <c r="G87" s="333"/>
      <c r="H87" s="333"/>
      <c r="I87" s="333"/>
      <c r="J87" s="333"/>
      <c r="K87" s="333"/>
      <c r="L87" s="333"/>
      <c r="M87" s="333"/>
      <c r="N87" s="333"/>
      <c r="O87" s="333"/>
      <c r="P87" s="333"/>
      <c r="Q87" s="333"/>
      <c r="R87" s="333"/>
      <c r="S87" s="333"/>
      <c r="T87" s="333"/>
      <c r="U87" s="333"/>
      <c r="V87" s="333"/>
      <c r="W87" s="333"/>
      <c r="X87" s="333"/>
      <c r="Y87" s="333"/>
      <c r="Z87" s="333"/>
    </row>
    <row r="88" customHeight="1" spans="1:26">
      <c r="A88" s="333"/>
      <c r="B88" s="333"/>
      <c r="C88" s="333"/>
      <c r="D88" s="333"/>
      <c r="E88" s="333"/>
      <c r="F88" s="333"/>
      <c r="G88" s="333"/>
      <c r="H88" s="333"/>
      <c r="I88" s="333"/>
      <c r="J88" s="333"/>
      <c r="K88" s="333"/>
      <c r="L88" s="333"/>
      <c r="M88" s="333"/>
      <c r="N88" s="333"/>
      <c r="O88" s="333"/>
      <c r="P88" s="333"/>
      <c r="Q88" s="333"/>
      <c r="R88" s="333"/>
      <c r="S88" s="333"/>
      <c r="T88" s="333"/>
      <c r="U88" s="333"/>
      <c r="V88" s="333"/>
      <c r="W88" s="333"/>
      <c r="X88" s="333"/>
      <c r="Y88" s="333"/>
      <c r="Z88" s="333"/>
    </row>
    <row r="89" customHeight="1" spans="1:26">
      <c r="A89" s="333"/>
      <c r="B89" s="333"/>
      <c r="C89" s="333"/>
      <c r="D89" s="333"/>
      <c r="E89" s="333"/>
      <c r="F89" s="333"/>
      <c r="G89" s="333"/>
      <c r="H89" s="333"/>
      <c r="I89" s="333"/>
      <c r="J89" s="333"/>
      <c r="K89" s="333"/>
      <c r="L89" s="333"/>
      <c r="M89" s="333"/>
      <c r="N89" s="333"/>
      <c r="O89" s="333"/>
      <c r="P89" s="333"/>
      <c r="Q89" s="333"/>
      <c r="R89" s="333"/>
      <c r="S89" s="333"/>
      <c r="T89" s="333"/>
      <c r="U89" s="333"/>
      <c r="V89" s="333"/>
      <c r="W89" s="333"/>
      <c r="X89" s="333"/>
      <c r="Y89" s="333"/>
      <c r="Z89" s="333"/>
    </row>
    <row r="90" customHeight="1" spans="1:26">
      <c r="A90" s="333"/>
      <c r="B90" s="333"/>
      <c r="C90" s="333"/>
      <c r="D90" s="333"/>
      <c r="E90" s="333"/>
      <c r="F90" s="333"/>
      <c r="G90" s="333"/>
      <c r="H90" s="333"/>
      <c r="I90" s="333"/>
      <c r="J90" s="333"/>
      <c r="K90" s="333"/>
      <c r="L90" s="333"/>
      <c r="M90" s="333"/>
      <c r="N90" s="333"/>
      <c r="O90" s="333"/>
      <c r="P90" s="333"/>
      <c r="Q90" s="333"/>
      <c r="R90" s="333"/>
      <c r="S90" s="333"/>
      <c r="T90" s="333"/>
      <c r="U90" s="333"/>
      <c r="V90" s="333"/>
      <c r="W90" s="333"/>
      <c r="X90" s="333"/>
      <c r="Y90" s="333"/>
      <c r="Z90" s="333"/>
    </row>
    <row r="91" customHeight="1" spans="1:26">
      <c r="A91" s="333"/>
      <c r="B91" s="333"/>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row>
    <row r="92" customHeight="1" spans="1:26">
      <c r="A92" s="333"/>
      <c r="B92" s="333"/>
      <c r="C92" s="333"/>
      <c r="D92" s="333"/>
      <c r="E92" s="333"/>
      <c r="F92" s="333"/>
      <c r="G92" s="333"/>
      <c r="H92" s="333"/>
      <c r="I92" s="333"/>
      <c r="J92" s="333"/>
      <c r="K92" s="333"/>
      <c r="L92" s="333"/>
      <c r="M92" s="333"/>
      <c r="N92" s="333"/>
      <c r="O92" s="333"/>
      <c r="P92" s="333"/>
      <c r="Q92" s="333"/>
      <c r="R92" s="333"/>
      <c r="S92" s="333"/>
      <c r="T92" s="333"/>
      <c r="U92" s="333"/>
      <c r="V92" s="333"/>
      <c r="W92" s="333"/>
      <c r="X92" s="333"/>
      <c r="Y92" s="333"/>
      <c r="Z92" s="333"/>
    </row>
    <row r="93" customHeight="1" spans="1:26">
      <c r="A93" s="333"/>
      <c r="B93" s="333"/>
      <c r="C93" s="333"/>
      <c r="D93" s="333"/>
      <c r="E93" s="333"/>
      <c r="F93" s="333"/>
      <c r="G93" s="333"/>
      <c r="H93" s="333"/>
      <c r="I93" s="333"/>
      <c r="J93" s="333"/>
      <c r="K93" s="333"/>
      <c r="L93" s="333"/>
      <c r="M93" s="333"/>
      <c r="N93" s="333"/>
      <c r="O93" s="333"/>
      <c r="P93" s="333"/>
      <c r="Q93" s="333"/>
      <c r="R93" s="333"/>
      <c r="S93" s="333"/>
      <c r="T93" s="333"/>
      <c r="U93" s="333"/>
      <c r="V93" s="333"/>
      <c r="W93" s="333"/>
      <c r="X93" s="333"/>
      <c r="Y93" s="333"/>
      <c r="Z93" s="333"/>
    </row>
    <row r="94" customHeight="1" spans="1:26">
      <c r="A94" s="333"/>
      <c r="B94" s="333"/>
      <c r="C94" s="333"/>
      <c r="D94" s="333"/>
      <c r="E94" s="333"/>
      <c r="F94" s="333"/>
      <c r="G94" s="333"/>
      <c r="H94" s="333"/>
      <c r="I94" s="333"/>
      <c r="J94" s="333"/>
      <c r="K94" s="333"/>
      <c r="L94" s="333"/>
      <c r="M94" s="333"/>
      <c r="N94" s="333"/>
      <c r="O94" s="333"/>
      <c r="P94" s="333"/>
      <c r="Q94" s="333"/>
      <c r="R94" s="333"/>
      <c r="S94" s="333"/>
      <c r="T94" s="333"/>
      <c r="U94" s="333"/>
      <c r="V94" s="333"/>
      <c r="W94" s="333"/>
      <c r="X94" s="333"/>
      <c r="Y94" s="333"/>
      <c r="Z94" s="333"/>
    </row>
    <row r="95" customHeight="1" spans="1:26">
      <c r="A95" s="333"/>
      <c r="B95" s="333"/>
      <c r="C95" s="333"/>
      <c r="D95" s="333"/>
      <c r="E95" s="333"/>
      <c r="F95" s="333"/>
      <c r="G95" s="333"/>
      <c r="H95" s="333"/>
      <c r="I95" s="333"/>
      <c r="J95" s="333"/>
      <c r="K95" s="333"/>
      <c r="L95" s="333"/>
      <c r="M95" s="333"/>
      <c r="N95" s="333"/>
      <c r="O95" s="333"/>
      <c r="P95" s="333"/>
      <c r="Q95" s="333"/>
      <c r="R95" s="333"/>
      <c r="S95" s="333"/>
      <c r="T95" s="333"/>
      <c r="U95" s="333"/>
      <c r="V95" s="333"/>
      <c r="W95" s="333"/>
      <c r="X95" s="333"/>
      <c r="Y95" s="333"/>
      <c r="Z95" s="333"/>
    </row>
    <row r="96" customHeight="1" spans="1:26">
      <c r="A96" s="333"/>
      <c r="B96" s="333"/>
      <c r="C96" s="333"/>
      <c r="D96" s="333"/>
      <c r="E96" s="333"/>
      <c r="F96" s="333"/>
      <c r="G96" s="333"/>
      <c r="H96" s="333"/>
      <c r="I96" s="333"/>
      <c r="J96" s="333"/>
      <c r="K96" s="333"/>
      <c r="L96" s="333"/>
      <c r="M96" s="333"/>
      <c r="N96" s="333"/>
      <c r="O96" s="333"/>
      <c r="P96" s="333"/>
      <c r="Q96" s="333"/>
      <c r="R96" s="333"/>
      <c r="S96" s="333"/>
      <c r="T96" s="333"/>
      <c r="U96" s="333"/>
      <c r="V96" s="333"/>
      <c r="W96" s="333"/>
      <c r="X96" s="333"/>
      <c r="Y96" s="333"/>
      <c r="Z96" s="333"/>
    </row>
    <row r="97" customHeight="1" spans="1:26">
      <c r="A97" s="333"/>
      <c r="B97" s="333"/>
      <c r="C97" s="333"/>
      <c r="D97" s="333"/>
      <c r="E97" s="333"/>
      <c r="F97" s="333"/>
      <c r="G97" s="333"/>
      <c r="H97" s="333"/>
      <c r="I97" s="333"/>
      <c r="J97" s="333"/>
      <c r="K97" s="333"/>
      <c r="L97" s="333"/>
      <c r="M97" s="333"/>
      <c r="N97" s="333"/>
      <c r="O97" s="333"/>
      <c r="P97" s="333"/>
      <c r="Q97" s="333"/>
      <c r="R97" s="333"/>
      <c r="S97" s="333"/>
      <c r="T97" s="333"/>
      <c r="U97" s="333"/>
      <c r="V97" s="333"/>
      <c r="W97" s="333"/>
      <c r="X97" s="333"/>
      <c r="Y97" s="333"/>
      <c r="Z97" s="333"/>
    </row>
    <row r="98" customHeight="1" spans="1:26">
      <c r="A98" s="333"/>
      <c r="B98" s="333"/>
      <c r="C98" s="333"/>
      <c r="D98" s="333"/>
      <c r="E98" s="333"/>
      <c r="F98" s="333"/>
      <c r="G98" s="333"/>
      <c r="H98" s="333"/>
      <c r="I98" s="333"/>
      <c r="J98" s="333"/>
      <c r="K98" s="333"/>
      <c r="L98" s="333"/>
      <c r="M98" s="333"/>
      <c r="N98" s="333"/>
      <c r="O98" s="333"/>
      <c r="P98" s="333"/>
      <c r="Q98" s="333"/>
      <c r="R98" s="333"/>
      <c r="S98" s="333"/>
      <c r="T98" s="333"/>
      <c r="U98" s="333"/>
      <c r="V98" s="333"/>
      <c r="W98" s="333"/>
      <c r="X98" s="333"/>
      <c r="Y98" s="333"/>
      <c r="Z98" s="333"/>
    </row>
    <row r="99" customHeight="1" spans="1:26">
      <c r="A99" s="333"/>
      <c r="B99" s="333"/>
      <c r="C99" s="333"/>
      <c r="D99" s="333"/>
      <c r="E99" s="333"/>
      <c r="F99" s="333"/>
      <c r="G99" s="333"/>
      <c r="H99" s="333"/>
      <c r="I99" s="333"/>
      <c r="J99" s="333"/>
      <c r="K99" s="333"/>
      <c r="L99" s="333"/>
      <c r="M99" s="333"/>
      <c r="N99" s="333"/>
      <c r="O99" s="333"/>
      <c r="P99" s="333"/>
      <c r="Q99" s="333"/>
      <c r="R99" s="333"/>
      <c r="S99" s="333"/>
      <c r="T99" s="333"/>
      <c r="U99" s="333"/>
      <c r="V99" s="333"/>
      <c r="W99" s="333"/>
      <c r="X99" s="333"/>
      <c r="Y99" s="333"/>
      <c r="Z99" s="333"/>
    </row>
    <row r="100" customHeight="1" spans="1:26">
      <c r="A100" s="333"/>
      <c r="B100" s="333"/>
      <c r="C100" s="333"/>
      <c r="D100" s="333"/>
      <c r="E100" s="333"/>
      <c r="F100" s="333"/>
      <c r="G100" s="333"/>
      <c r="H100" s="333"/>
      <c r="I100" s="333"/>
      <c r="J100" s="333"/>
      <c r="K100" s="333"/>
      <c r="L100" s="333"/>
      <c r="M100" s="333"/>
      <c r="N100" s="333"/>
      <c r="O100" s="333"/>
      <c r="P100" s="333"/>
      <c r="Q100" s="333"/>
      <c r="R100" s="333"/>
      <c r="S100" s="333"/>
      <c r="T100" s="333"/>
      <c r="U100" s="333"/>
      <c r="V100" s="333"/>
      <c r="W100" s="333"/>
      <c r="X100" s="333"/>
      <c r="Y100" s="333"/>
      <c r="Z100" s="333"/>
    </row>
    <row r="101" customHeight="1" spans="1:26">
      <c r="A101" s="333"/>
      <c r="B101" s="333"/>
      <c r="C101" s="333"/>
      <c r="D101" s="333"/>
      <c r="E101" s="333"/>
      <c r="F101" s="333"/>
      <c r="G101" s="333"/>
      <c r="H101" s="333"/>
      <c r="I101" s="333"/>
      <c r="J101" s="333"/>
      <c r="K101" s="333"/>
      <c r="L101" s="333"/>
      <c r="M101" s="333"/>
      <c r="N101" s="333"/>
      <c r="O101" s="333"/>
      <c r="P101" s="333"/>
      <c r="Q101" s="333"/>
      <c r="R101" s="333"/>
      <c r="S101" s="333"/>
      <c r="T101" s="333"/>
      <c r="U101" s="333"/>
      <c r="V101" s="333"/>
      <c r="W101" s="333"/>
      <c r="X101" s="333"/>
      <c r="Y101" s="333"/>
      <c r="Z101" s="333"/>
    </row>
    <row r="102" customHeight="1" spans="1:26">
      <c r="A102" s="333"/>
      <c r="B102" s="333"/>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c r="Y102" s="333"/>
      <c r="Z102" s="333"/>
    </row>
    <row r="103" customHeight="1" spans="1:26">
      <c r="A103" s="333"/>
      <c r="B103" s="333"/>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c r="Z103" s="333"/>
    </row>
    <row r="104" customHeight="1" spans="1:26">
      <c r="A104" s="333"/>
      <c r="B104" s="333"/>
      <c r="C104" s="333"/>
      <c r="D104" s="333"/>
      <c r="E104" s="333"/>
      <c r="F104" s="333"/>
      <c r="G104" s="333"/>
      <c r="H104" s="333"/>
      <c r="I104" s="333"/>
      <c r="J104" s="333"/>
      <c r="K104" s="333"/>
      <c r="L104" s="333"/>
      <c r="M104" s="333"/>
      <c r="N104" s="333"/>
      <c r="O104" s="333"/>
      <c r="P104" s="333"/>
      <c r="Q104" s="333"/>
      <c r="R104" s="333"/>
      <c r="S104" s="333"/>
      <c r="T104" s="333"/>
      <c r="U104" s="333"/>
      <c r="V104" s="333"/>
      <c r="W104" s="333"/>
      <c r="X104" s="333"/>
      <c r="Y104" s="333"/>
      <c r="Z104" s="333"/>
    </row>
    <row r="105" customHeight="1" spans="1:26">
      <c r="A105" s="333"/>
      <c r="B105" s="333"/>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c r="Z105" s="333"/>
    </row>
    <row r="106" customHeight="1" spans="1:26">
      <c r="A106" s="333"/>
      <c r="B106" s="333"/>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c r="Z106" s="333"/>
    </row>
    <row r="107" customHeight="1" spans="1:26">
      <c r="A107" s="333"/>
      <c r="B107" s="333"/>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c r="Z107" s="333"/>
    </row>
    <row r="108" customHeight="1" spans="1:26">
      <c r="A108" s="333"/>
      <c r="B108" s="333"/>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c r="Z108" s="333"/>
    </row>
    <row r="109" customHeight="1" spans="1:26">
      <c r="A109" s="333"/>
      <c r="B109" s="333"/>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c r="Y109" s="333"/>
      <c r="Z109" s="333"/>
    </row>
    <row r="110" customHeight="1" spans="1:26">
      <c r="A110" s="333"/>
      <c r="B110" s="333"/>
      <c r="C110" s="333"/>
      <c r="D110" s="333"/>
      <c r="E110" s="333"/>
      <c r="F110" s="333"/>
      <c r="G110" s="333"/>
      <c r="H110" s="333"/>
      <c r="I110" s="333"/>
      <c r="J110" s="333"/>
      <c r="K110" s="333"/>
      <c r="L110" s="333"/>
      <c r="M110" s="333"/>
      <c r="N110" s="333"/>
      <c r="O110" s="333"/>
      <c r="P110" s="333"/>
      <c r="Q110" s="333"/>
      <c r="R110" s="333"/>
      <c r="S110" s="333"/>
      <c r="T110" s="333"/>
      <c r="U110" s="333"/>
      <c r="V110" s="333"/>
      <c r="W110" s="333"/>
      <c r="X110" s="333"/>
      <c r="Y110" s="333"/>
      <c r="Z110" s="333"/>
    </row>
    <row r="111" customHeight="1" spans="1:26">
      <c r="A111" s="333"/>
      <c r="B111" s="333"/>
      <c r="C111" s="333"/>
      <c r="D111" s="333"/>
      <c r="E111" s="333"/>
      <c r="F111" s="333"/>
      <c r="G111" s="333"/>
      <c r="H111" s="333"/>
      <c r="I111" s="333"/>
      <c r="J111" s="333"/>
      <c r="K111" s="333"/>
      <c r="L111" s="333"/>
      <c r="M111" s="333"/>
      <c r="N111" s="333"/>
      <c r="O111" s="333"/>
      <c r="P111" s="333"/>
      <c r="Q111" s="333"/>
      <c r="R111" s="333"/>
      <c r="S111" s="333"/>
      <c r="T111" s="333"/>
      <c r="U111" s="333"/>
      <c r="V111" s="333"/>
      <c r="W111" s="333"/>
      <c r="X111" s="333"/>
      <c r="Y111" s="333"/>
      <c r="Z111" s="333"/>
    </row>
    <row r="112" customHeight="1" spans="1:26">
      <c r="A112" s="333"/>
      <c r="B112" s="333"/>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c r="Z112" s="333"/>
    </row>
    <row r="113" customHeight="1" spans="1:26">
      <c r="A113" s="333"/>
      <c r="B113" s="333"/>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c r="Y113" s="333"/>
      <c r="Z113" s="333"/>
    </row>
    <row r="114" customHeight="1" spans="1:26">
      <c r="A114" s="333"/>
      <c r="B114" s="333"/>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c r="Z114" s="333"/>
    </row>
    <row r="115" customHeight="1" spans="1:26">
      <c r="A115" s="333"/>
      <c r="B115" s="333"/>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c r="Z115" s="333"/>
    </row>
    <row r="116" customHeight="1" spans="1:26">
      <c r="A116" s="333"/>
      <c r="B116" s="333"/>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row>
    <row r="117" customHeight="1" spans="1:26">
      <c r="A117" s="333"/>
      <c r="B117" s="333"/>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row>
    <row r="118" customHeight="1" spans="1:26">
      <c r="A118" s="333"/>
      <c r="B118" s="333"/>
      <c r="C118" s="333"/>
      <c r="D118" s="333"/>
      <c r="E118" s="333"/>
      <c r="F118" s="333"/>
      <c r="G118" s="333"/>
      <c r="H118" s="333"/>
      <c r="I118" s="333"/>
      <c r="J118" s="333"/>
      <c r="K118" s="333"/>
      <c r="L118" s="333"/>
      <c r="M118" s="333"/>
      <c r="N118" s="333"/>
      <c r="O118" s="333"/>
      <c r="P118" s="333"/>
      <c r="Q118" s="333"/>
      <c r="R118" s="333"/>
      <c r="S118" s="333"/>
      <c r="T118" s="333"/>
      <c r="U118" s="333"/>
      <c r="V118" s="333"/>
      <c r="W118" s="333"/>
      <c r="X118" s="333"/>
      <c r="Y118" s="333"/>
      <c r="Z118" s="333"/>
    </row>
    <row r="119" customHeight="1" spans="1:26">
      <c r="A119" s="333"/>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row>
    <row r="120" customHeight="1" spans="1:26">
      <c r="A120" s="333"/>
      <c r="B120" s="333"/>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c r="Z120" s="333"/>
    </row>
    <row r="121" customHeight="1" spans="1:26">
      <c r="A121" s="333"/>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row>
    <row r="122" customHeight="1" spans="1:26">
      <c r="A122" s="333"/>
      <c r="B122" s="333"/>
      <c r="C122" s="333"/>
      <c r="D122" s="333"/>
      <c r="E122" s="333"/>
      <c r="F122" s="333"/>
      <c r="G122" s="333"/>
      <c r="H122" s="333"/>
      <c r="I122" s="333"/>
      <c r="J122" s="333"/>
      <c r="K122" s="333"/>
      <c r="L122" s="333"/>
      <c r="M122" s="333"/>
      <c r="N122" s="333"/>
      <c r="O122" s="333"/>
      <c r="P122" s="333"/>
      <c r="Q122" s="333"/>
      <c r="R122" s="333"/>
      <c r="S122" s="333"/>
      <c r="T122" s="333"/>
      <c r="U122" s="333"/>
      <c r="V122" s="333"/>
      <c r="W122" s="333"/>
      <c r="X122" s="333"/>
      <c r="Y122" s="333"/>
      <c r="Z122" s="333"/>
    </row>
    <row r="123" customHeight="1" spans="1:26">
      <c r="A123" s="333"/>
      <c r="B123" s="333"/>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c r="Z123" s="333"/>
    </row>
    <row r="124" customHeight="1" spans="1:26">
      <c r="A124" s="333"/>
      <c r="B124" s="333"/>
      <c r="C124" s="333"/>
      <c r="D124" s="333"/>
      <c r="E124" s="333"/>
      <c r="F124" s="333"/>
      <c r="G124" s="333"/>
      <c r="H124" s="333"/>
      <c r="I124" s="333"/>
      <c r="J124" s="333"/>
      <c r="K124" s="333"/>
      <c r="L124" s="333"/>
      <c r="M124" s="333"/>
      <c r="N124" s="333"/>
      <c r="O124" s="333"/>
      <c r="P124" s="333"/>
      <c r="Q124" s="333"/>
      <c r="R124" s="333"/>
      <c r="S124" s="333"/>
      <c r="T124" s="333"/>
      <c r="U124" s="333"/>
      <c r="V124" s="333"/>
      <c r="W124" s="333"/>
      <c r="X124" s="333"/>
      <c r="Y124" s="333"/>
      <c r="Z124" s="333"/>
    </row>
    <row r="125" customHeight="1" spans="1:26">
      <c r="A125" s="333"/>
      <c r="B125" s="333"/>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row>
    <row r="126" customHeight="1" spans="1:26">
      <c r="A126" s="333"/>
      <c r="B126" s="333"/>
      <c r="C126" s="333"/>
      <c r="D126" s="333"/>
      <c r="E126" s="333"/>
      <c r="F126" s="333"/>
      <c r="G126" s="333"/>
      <c r="H126" s="333"/>
      <c r="I126" s="333"/>
      <c r="J126" s="333"/>
      <c r="K126" s="333"/>
      <c r="L126" s="333"/>
      <c r="M126" s="333"/>
      <c r="N126" s="333"/>
      <c r="O126" s="333"/>
      <c r="P126" s="333"/>
      <c r="Q126" s="333"/>
      <c r="R126" s="333"/>
      <c r="S126" s="333"/>
      <c r="T126" s="333"/>
      <c r="U126" s="333"/>
      <c r="V126" s="333"/>
      <c r="W126" s="333"/>
      <c r="X126" s="333"/>
      <c r="Y126" s="333"/>
      <c r="Z126" s="333"/>
    </row>
    <row r="127" customHeight="1" spans="1:26">
      <c r="A127" s="333"/>
      <c r="B127" s="333"/>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row>
    <row r="128" customHeight="1" spans="1:26">
      <c r="A128" s="333"/>
      <c r="B128" s="333"/>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c r="Z128" s="333"/>
    </row>
    <row r="129" customHeight="1" spans="1:26">
      <c r="A129" s="333"/>
      <c r="B129" s="333"/>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row>
    <row r="130" customHeight="1" spans="1:26">
      <c r="A130" s="333"/>
      <c r="B130" s="333"/>
      <c r="C130" s="333"/>
      <c r="D130" s="333"/>
      <c r="E130" s="333"/>
      <c r="F130" s="333"/>
      <c r="G130" s="333"/>
      <c r="H130" s="333"/>
      <c r="I130" s="333"/>
      <c r="J130" s="333"/>
      <c r="K130" s="333"/>
      <c r="L130" s="333"/>
      <c r="M130" s="333"/>
      <c r="N130" s="333"/>
      <c r="O130" s="333"/>
      <c r="P130" s="333"/>
      <c r="Q130" s="333"/>
      <c r="R130" s="333"/>
      <c r="S130" s="333"/>
      <c r="T130" s="333"/>
      <c r="U130" s="333"/>
      <c r="V130" s="333"/>
      <c r="W130" s="333"/>
      <c r="X130" s="333"/>
      <c r="Y130" s="333"/>
      <c r="Z130" s="333"/>
    </row>
    <row r="131" customHeight="1" spans="1:26">
      <c r="A131" s="333"/>
      <c r="B131" s="333"/>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c r="Z131" s="333"/>
    </row>
    <row r="132" customHeight="1" spans="1:26">
      <c r="A132" s="333"/>
      <c r="B132" s="333"/>
      <c r="C132" s="333"/>
      <c r="D132" s="333"/>
      <c r="E132" s="333"/>
      <c r="F132" s="333"/>
      <c r="G132" s="333"/>
      <c r="H132" s="333"/>
      <c r="I132" s="333"/>
      <c r="J132" s="333"/>
      <c r="K132" s="333"/>
      <c r="L132" s="333"/>
      <c r="M132" s="333"/>
      <c r="N132" s="333"/>
      <c r="O132" s="333"/>
      <c r="P132" s="333"/>
      <c r="Q132" s="333"/>
      <c r="R132" s="333"/>
      <c r="S132" s="333"/>
      <c r="T132" s="333"/>
      <c r="U132" s="333"/>
      <c r="V132" s="333"/>
      <c r="W132" s="333"/>
      <c r="X132" s="333"/>
      <c r="Y132" s="333"/>
      <c r="Z132" s="333"/>
    </row>
    <row r="133" customHeight="1" spans="1:26">
      <c r="A133" s="333"/>
      <c r="B133" s="333"/>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row>
    <row r="134" customHeight="1" spans="1:26">
      <c r="A134" s="333"/>
      <c r="B134" s="333"/>
      <c r="C134" s="333"/>
      <c r="D134" s="333"/>
      <c r="E134" s="333"/>
      <c r="F134" s="333"/>
      <c r="G134" s="333"/>
      <c r="H134" s="333"/>
      <c r="I134" s="333"/>
      <c r="J134" s="333"/>
      <c r="K134" s="333"/>
      <c r="L134" s="333"/>
      <c r="M134" s="333"/>
      <c r="N134" s="333"/>
      <c r="O134" s="333"/>
      <c r="P134" s="333"/>
      <c r="Q134" s="333"/>
      <c r="R134" s="333"/>
      <c r="S134" s="333"/>
      <c r="T134" s="333"/>
      <c r="U134" s="333"/>
      <c r="V134" s="333"/>
      <c r="W134" s="333"/>
      <c r="X134" s="333"/>
      <c r="Y134" s="333"/>
      <c r="Z134" s="333"/>
    </row>
    <row r="135" customHeight="1" spans="1:26">
      <c r="A135" s="333"/>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row>
    <row r="136" customHeight="1" spans="1:26">
      <c r="A136" s="333"/>
      <c r="B136" s="333"/>
      <c r="C136" s="333"/>
      <c r="D136" s="333"/>
      <c r="E136" s="333"/>
      <c r="F136" s="333"/>
      <c r="G136" s="333"/>
      <c r="H136" s="333"/>
      <c r="I136" s="333"/>
      <c r="J136" s="333"/>
      <c r="K136" s="333"/>
      <c r="L136" s="333"/>
      <c r="M136" s="333"/>
      <c r="N136" s="333"/>
      <c r="O136" s="333"/>
      <c r="P136" s="333"/>
      <c r="Q136" s="333"/>
      <c r="R136" s="333"/>
      <c r="S136" s="333"/>
      <c r="T136" s="333"/>
      <c r="U136" s="333"/>
      <c r="V136" s="333"/>
      <c r="W136" s="333"/>
      <c r="X136" s="333"/>
      <c r="Y136" s="333"/>
      <c r="Z136" s="333"/>
    </row>
    <row r="137" customHeight="1" spans="1:26">
      <c r="A137" s="333"/>
      <c r="B137" s="333"/>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row>
    <row r="138" customHeight="1" spans="1:26">
      <c r="A138" s="333"/>
      <c r="B138" s="333"/>
      <c r="C138" s="333"/>
      <c r="D138" s="333"/>
      <c r="E138" s="333"/>
      <c r="F138" s="333"/>
      <c r="G138" s="333"/>
      <c r="H138" s="333"/>
      <c r="I138" s="333"/>
      <c r="J138" s="333"/>
      <c r="K138" s="333"/>
      <c r="L138" s="333"/>
      <c r="M138" s="333"/>
      <c r="N138" s="333"/>
      <c r="O138" s="333"/>
      <c r="P138" s="333"/>
      <c r="Q138" s="333"/>
      <c r="R138" s="333"/>
      <c r="S138" s="333"/>
      <c r="T138" s="333"/>
      <c r="U138" s="333"/>
      <c r="V138" s="333"/>
      <c r="W138" s="333"/>
      <c r="X138" s="333"/>
      <c r="Y138" s="333"/>
      <c r="Z138" s="333"/>
    </row>
    <row r="139" customHeight="1" spans="1:26">
      <c r="A139" s="333"/>
      <c r="B139" s="333"/>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c r="Z139" s="333"/>
    </row>
    <row r="140" customHeight="1" spans="1:26">
      <c r="A140" s="333"/>
      <c r="B140" s="333"/>
      <c r="C140" s="333"/>
      <c r="D140" s="333"/>
      <c r="E140" s="333"/>
      <c r="F140" s="333"/>
      <c r="G140" s="333"/>
      <c r="H140" s="333"/>
      <c r="I140" s="333"/>
      <c r="J140" s="333"/>
      <c r="K140" s="333"/>
      <c r="L140" s="333"/>
      <c r="M140" s="333"/>
      <c r="N140" s="333"/>
      <c r="O140" s="333"/>
      <c r="P140" s="333"/>
      <c r="Q140" s="333"/>
      <c r="R140" s="333"/>
      <c r="S140" s="333"/>
      <c r="T140" s="333"/>
      <c r="U140" s="333"/>
      <c r="V140" s="333"/>
      <c r="W140" s="333"/>
      <c r="X140" s="333"/>
      <c r="Y140" s="333"/>
      <c r="Z140" s="333"/>
    </row>
    <row r="141" customHeight="1" spans="1:26">
      <c r="A141" s="333"/>
      <c r="B141" s="333"/>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c r="Z141" s="333"/>
    </row>
    <row r="142" customHeight="1" spans="1:26">
      <c r="A142" s="333"/>
      <c r="B142" s="333"/>
      <c r="C142" s="333"/>
      <c r="D142" s="333"/>
      <c r="E142" s="333"/>
      <c r="F142" s="333"/>
      <c r="G142" s="333"/>
      <c r="H142" s="333"/>
      <c r="I142" s="333"/>
      <c r="J142" s="333"/>
      <c r="K142" s="333"/>
      <c r="L142" s="333"/>
      <c r="M142" s="333"/>
      <c r="N142" s="333"/>
      <c r="O142" s="333"/>
      <c r="P142" s="333"/>
      <c r="Q142" s="333"/>
      <c r="R142" s="333"/>
      <c r="S142" s="333"/>
      <c r="T142" s="333"/>
      <c r="U142" s="333"/>
      <c r="V142" s="333"/>
      <c r="W142" s="333"/>
      <c r="X142" s="333"/>
      <c r="Y142" s="333"/>
      <c r="Z142" s="333"/>
    </row>
    <row r="143" customHeight="1" spans="1:26">
      <c r="A143" s="333"/>
      <c r="B143" s="333"/>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row>
    <row r="144" customHeight="1" spans="1:26">
      <c r="A144" s="333"/>
      <c r="B144" s="333"/>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c r="Z144" s="333"/>
    </row>
    <row r="145" customHeight="1" spans="1:26">
      <c r="A145" s="333"/>
      <c r="B145" s="333"/>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row>
    <row r="146" customHeight="1" spans="1:26">
      <c r="A146" s="333"/>
      <c r="B146" s="333"/>
      <c r="C146" s="333"/>
      <c r="D146" s="333"/>
      <c r="E146" s="333"/>
      <c r="F146" s="333"/>
      <c r="G146" s="333"/>
      <c r="H146" s="333"/>
      <c r="I146" s="333"/>
      <c r="J146" s="333"/>
      <c r="K146" s="333"/>
      <c r="L146" s="333"/>
      <c r="M146" s="333"/>
      <c r="N146" s="333"/>
      <c r="O146" s="333"/>
      <c r="P146" s="333"/>
      <c r="Q146" s="333"/>
      <c r="R146" s="333"/>
      <c r="S146" s="333"/>
      <c r="T146" s="333"/>
      <c r="U146" s="333"/>
      <c r="V146" s="333"/>
      <c r="W146" s="333"/>
      <c r="X146" s="333"/>
      <c r="Y146" s="333"/>
      <c r="Z146" s="333"/>
    </row>
    <row r="147" customHeight="1" spans="1:26">
      <c r="A147" s="333"/>
      <c r="B147" s="333"/>
      <c r="C147" s="333"/>
      <c r="D147" s="333"/>
      <c r="E147" s="333"/>
      <c r="F147" s="333"/>
      <c r="G147" s="333"/>
      <c r="H147" s="333"/>
      <c r="I147" s="333"/>
      <c r="J147" s="333"/>
      <c r="K147" s="333"/>
      <c r="L147" s="333"/>
      <c r="M147" s="333"/>
      <c r="N147" s="333"/>
      <c r="O147" s="333"/>
      <c r="P147" s="333"/>
      <c r="Q147" s="333"/>
      <c r="R147" s="333"/>
      <c r="S147" s="333"/>
      <c r="T147" s="333"/>
      <c r="U147" s="333"/>
      <c r="V147" s="333"/>
      <c r="W147" s="333"/>
      <c r="X147" s="333"/>
      <c r="Y147" s="333"/>
      <c r="Z147" s="333"/>
    </row>
    <row r="148" customHeight="1" spans="1:26">
      <c r="A148" s="333"/>
      <c r="B148" s="333"/>
      <c r="C148" s="333"/>
      <c r="D148" s="333"/>
      <c r="E148" s="333"/>
      <c r="F148" s="333"/>
      <c r="G148" s="333"/>
      <c r="H148" s="333"/>
      <c r="I148" s="333"/>
      <c r="J148" s="333"/>
      <c r="K148" s="333"/>
      <c r="L148" s="333"/>
      <c r="M148" s="333"/>
      <c r="N148" s="333"/>
      <c r="O148" s="333"/>
      <c r="P148" s="333"/>
      <c r="Q148" s="333"/>
      <c r="R148" s="333"/>
      <c r="S148" s="333"/>
      <c r="T148" s="333"/>
      <c r="U148" s="333"/>
      <c r="V148" s="333"/>
      <c r="W148" s="333"/>
      <c r="X148" s="333"/>
      <c r="Y148" s="333"/>
      <c r="Z148" s="333"/>
    </row>
    <row r="149" customHeight="1" spans="1:26">
      <c r="A149" s="333"/>
      <c r="B149" s="333"/>
      <c r="C149" s="333"/>
      <c r="D149" s="333"/>
      <c r="E149" s="333"/>
      <c r="F149" s="333"/>
      <c r="G149" s="333"/>
      <c r="H149" s="333"/>
      <c r="I149" s="333"/>
      <c r="J149" s="333"/>
      <c r="K149" s="333"/>
      <c r="L149" s="333"/>
      <c r="M149" s="333"/>
      <c r="N149" s="333"/>
      <c r="O149" s="333"/>
      <c r="P149" s="333"/>
      <c r="Q149" s="333"/>
      <c r="R149" s="333"/>
      <c r="S149" s="333"/>
      <c r="T149" s="333"/>
      <c r="U149" s="333"/>
      <c r="V149" s="333"/>
      <c r="W149" s="333"/>
      <c r="X149" s="333"/>
      <c r="Y149" s="333"/>
      <c r="Z149" s="333"/>
    </row>
    <row r="150" customHeight="1" spans="1:26">
      <c r="A150" s="333"/>
      <c r="B150" s="333"/>
      <c r="C150" s="333"/>
      <c r="D150" s="333"/>
      <c r="E150" s="333"/>
      <c r="F150" s="333"/>
      <c r="G150" s="333"/>
      <c r="H150" s="333"/>
      <c r="I150" s="333"/>
      <c r="J150" s="333"/>
      <c r="K150" s="333"/>
      <c r="L150" s="333"/>
      <c r="M150" s="333"/>
      <c r="N150" s="333"/>
      <c r="O150" s="333"/>
      <c r="P150" s="333"/>
      <c r="Q150" s="333"/>
      <c r="R150" s="333"/>
      <c r="S150" s="333"/>
      <c r="T150" s="333"/>
      <c r="U150" s="333"/>
      <c r="V150" s="333"/>
      <c r="W150" s="333"/>
      <c r="X150" s="333"/>
      <c r="Y150" s="333"/>
      <c r="Z150" s="333"/>
    </row>
    <row r="151" customHeight="1" spans="1:26">
      <c r="A151" s="333"/>
      <c r="B151" s="333"/>
      <c r="C151" s="333"/>
      <c r="D151" s="333"/>
      <c r="E151" s="333"/>
      <c r="F151" s="333"/>
      <c r="G151" s="333"/>
      <c r="H151" s="333"/>
      <c r="I151" s="333"/>
      <c r="J151" s="333"/>
      <c r="K151" s="333"/>
      <c r="L151" s="333"/>
      <c r="M151" s="333"/>
      <c r="N151" s="333"/>
      <c r="O151" s="333"/>
      <c r="P151" s="333"/>
      <c r="Q151" s="333"/>
      <c r="R151" s="333"/>
      <c r="S151" s="333"/>
      <c r="T151" s="333"/>
      <c r="U151" s="333"/>
      <c r="V151" s="333"/>
      <c r="W151" s="333"/>
      <c r="X151" s="333"/>
      <c r="Y151" s="333"/>
      <c r="Z151" s="333"/>
    </row>
    <row r="152" customHeight="1" spans="1:26">
      <c r="A152" s="333"/>
      <c r="B152" s="333"/>
      <c r="C152" s="333"/>
      <c r="D152" s="333"/>
      <c r="E152" s="333"/>
      <c r="F152" s="333"/>
      <c r="G152" s="333"/>
      <c r="H152" s="333"/>
      <c r="I152" s="333"/>
      <c r="J152" s="333"/>
      <c r="K152" s="333"/>
      <c r="L152" s="333"/>
      <c r="M152" s="333"/>
      <c r="N152" s="333"/>
      <c r="O152" s="333"/>
      <c r="P152" s="333"/>
      <c r="Q152" s="333"/>
      <c r="R152" s="333"/>
      <c r="S152" s="333"/>
      <c r="T152" s="333"/>
      <c r="U152" s="333"/>
      <c r="V152" s="333"/>
      <c r="W152" s="333"/>
      <c r="X152" s="333"/>
      <c r="Y152" s="333"/>
      <c r="Z152" s="333"/>
    </row>
    <row r="153" customHeight="1" spans="1:26">
      <c r="A153" s="333"/>
      <c r="B153" s="333"/>
      <c r="C153" s="333"/>
      <c r="D153" s="333"/>
      <c r="E153" s="333"/>
      <c r="F153" s="333"/>
      <c r="G153" s="333"/>
      <c r="H153" s="333"/>
      <c r="I153" s="333"/>
      <c r="J153" s="333"/>
      <c r="K153" s="333"/>
      <c r="L153" s="333"/>
      <c r="M153" s="333"/>
      <c r="N153" s="333"/>
      <c r="O153" s="333"/>
      <c r="P153" s="333"/>
      <c r="Q153" s="333"/>
      <c r="R153" s="333"/>
      <c r="S153" s="333"/>
      <c r="T153" s="333"/>
      <c r="U153" s="333"/>
      <c r="V153" s="333"/>
      <c r="W153" s="333"/>
      <c r="X153" s="333"/>
      <c r="Y153" s="333"/>
      <c r="Z153" s="333"/>
    </row>
    <row r="154" customHeight="1" spans="1:26">
      <c r="A154" s="333"/>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row>
    <row r="155" customHeight="1" spans="1:26">
      <c r="A155" s="333"/>
      <c r="B155" s="333"/>
      <c r="C155" s="333"/>
      <c r="D155" s="333"/>
      <c r="E155" s="333"/>
      <c r="F155" s="333"/>
      <c r="G155" s="333"/>
      <c r="H155" s="333"/>
      <c r="I155" s="333"/>
      <c r="J155" s="333"/>
      <c r="K155" s="333"/>
      <c r="L155" s="333"/>
      <c r="M155" s="333"/>
      <c r="N155" s="333"/>
      <c r="O155" s="333"/>
      <c r="P155" s="333"/>
      <c r="Q155" s="333"/>
      <c r="R155" s="333"/>
      <c r="S155" s="333"/>
      <c r="T155" s="333"/>
      <c r="U155" s="333"/>
      <c r="V155" s="333"/>
      <c r="W155" s="333"/>
      <c r="X155" s="333"/>
      <c r="Y155" s="333"/>
      <c r="Z155" s="333"/>
    </row>
    <row r="156" customHeight="1" spans="1:26">
      <c r="A156" s="333"/>
      <c r="B156" s="333"/>
      <c r="C156" s="333"/>
      <c r="D156" s="333"/>
      <c r="E156" s="333"/>
      <c r="F156" s="333"/>
      <c r="G156" s="333"/>
      <c r="H156" s="333"/>
      <c r="I156" s="333"/>
      <c r="J156" s="333"/>
      <c r="K156" s="333"/>
      <c r="L156" s="333"/>
      <c r="M156" s="333"/>
      <c r="N156" s="333"/>
      <c r="O156" s="333"/>
      <c r="P156" s="333"/>
      <c r="Q156" s="333"/>
      <c r="R156" s="333"/>
      <c r="S156" s="333"/>
      <c r="T156" s="333"/>
      <c r="U156" s="333"/>
      <c r="V156" s="333"/>
      <c r="W156" s="333"/>
      <c r="X156" s="333"/>
      <c r="Y156" s="333"/>
      <c r="Z156" s="333"/>
    </row>
    <row r="157" customHeight="1" spans="1:26">
      <c r="A157" s="333"/>
      <c r="B157" s="333"/>
      <c r="C157" s="333"/>
      <c r="D157" s="333"/>
      <c r="E157" s="333"/>
      <c r="F157" s="333"/>
      <c r="G157" s="333"/>
      <c r="H157" s="333"/>
      <c r="I157" s="333"/>
      <c r="J157" s="333"/>
      <c r="K157" s="333"/>
      <c r="L157" s="333"/>
      <c r="M157" s="333"/>
      <c r="N157" s="333"/>
      <c r="O157" s="333"/>
      <c r="P157" s="333"/>
      <c r="Q157" s="333"/>
      <c r="R157" s="333"/>
      <c r="S157" s="333"/>
      <c r="T157" s="333"/>
      <c r="U157" s="333"/>
      <c r="V157" s="333"/>
      <c r="W157" s="333"/>
      <c r="X157" s="333"/>
      <c r="Y157" s="333"/>
      <c r="Z157" s="333"/>
    </row>
    <row r="158" customHeight="1" spans="1:26">
      <c r="A158" s="333"/>
      <c r="B158" s="333"/>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row>
    <row r="159" customHeight="1" spans="1:26">
      <c r="A159" s="333"/>
      <c r="B159" s="333"/>
      <c r="C159" s="333"/>
      <c r="D159" s="333"/>
      <c r="E159" s="333"/>
      <c r="F159" s="333"/>
      <c r="G159" s="333"/>
      <c r="H159" s="333"/>
      <c r="I159" s="333"/>
      <c r="J159" s="333"/>
      <c r="K159" s="333"/>
      <c r="L159" s="333"/>
      <c r="M159" s="333"/>
      <c r="N159" s="333"/>
      <c r="O159" s="333"/>
      <c r="P159" s="333"/>
      <c r="Q159" s="333"/>
      <c r="R159" s="333"/>
      <c r="S159" s="333"/>
      <c r="T159" s="333"/>
      <c r="U159" s="333"/>
      <c r="V159" s="333"/>
      <c r="W159" s="333"/>
      <c r="X159" s="333"/>
      <c r="Y159" s="333"/>
      <c r="Z159" s="333"/>
    </row>
    <row r="160" customHeight="1" spans="1:26">
      <c r="A160" s="333"/>
      <c r="B160" s="333"/>
      <c r="C160" s="333"/>
      <c r="D160" s="333"/>
      <c r="E160" s="333"/>
      <c r="F160" s="333"/>
      <c r="G160" s="333"/>
      <c r="H160" s="333"/>
      <c r="I160" s="333"/>
      <c r="J160" s="333"/>
      <c r="K160" s="333"/>
      <c r="L160" s="333"/>
      <c r="M160" s="333"/>
      <c r="N160" s="333"/>
      <c r="O160" s="333"/>
      <c r="P160" s="333"/>
      <c r="Q160" s="333"/>
      <c r="R160" s="333"/>
      <c r="S160" s="333"/>
      <c r="T160" s="333"/>
      <c r="U160" s="333"/>
      <c r="V160" s="333"/>
      <c r="W160" s="333"/>
      <c r="X160" s="333"/>
      <c r="Y160" s="333"/>
      <c r="Z160" s="333"/>
    </row>
    <row r="161" customHeight="1" spans="1:26">
      <c r="A161" s="333"/>
      <c r="B161" s="333"/>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row>
    <row r="162" customHeight="1" spans="1:26">
      <c r="A162" s="333"/>
      <c r="B162" s="333"/>
      <c r="C162" s="333"/>
      <c r="D162" s="333"/>
      <c r="E162" s="333"/>
      <c r="F162" s="333"/>
      <c r="G162" s="333"/>
      <c r="H162" s="333"/>
      <c r="I162" s="333"/>
      <c r="J162" s="333"/>
      <c r="K162" s="333"/>
      <c r="L162" s="333"/>
      <c r="M162" s="333"/>
      <c r="N162" s="333"/>
      <c r="O162" s="333"/>
      <c r="P162" s="333"/>
      <c r="Q162" s="333"/>
      <c r="R162" s="333"/>
      <c r="S162" s="333"/>
      <c r="T162" s="333"/>
      <c r="U162" s="333"/>
      <c r="V162" s="333"/>
      <c r="W162" s="333"/>
      <c r="X162" s="333"/>
      <c r="Y162" s="333"/>
      <c r="Z162" s="333"/>
    </row>
    <row r="163" customHeight="1" spans="1:26">
      <c r="A163" s="333"/>
      <c r="B163" s="333"/>
      <c r="C163" s="333"/>
      <c r="D163" s="333"/>
      <c r="E163" s="333"/>
      <c r="F163" s="333"/>
      <c r="G163" s="333"/>
      <c r="H163" s="333"/>
      <c r="I163" s="333"/>
      <c r="J163" s="333"/>
      <c r="K163" s="333"/>
      <c r="L163" s="333"/>
      <c r="M163" s="333"/>
      <c r="N163" s="333"/>
      <c r="O163" s="333"/>
      <c r="P163" s="333"/>
      <c r="Q163" s="333"/>
      <c r="R163" s="333"/>
      <c r="S163" s="333"/>
      <c r="T163" s="333"/>
      <c r="U163" s="333"/>
      <c r="V163" s="333"/>
      <c r="W163" s="333"/>
      <c r="X163" s="333"/>
      <c r="Y163" s="333"/>
      <c r="Z163" s="333"/>
    </row>
    <row r="164" customHeight="1" spans="1:26">
      <c r="A164" s="333"/>
      <c r="B164" s="333"/>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row>
    <row r="165" customHeight="1" spans="1:26">
      <c r="A165" s="333"/>
      <c r="B165" s="333"/>
      <c r="C165" s="333"/>
      <c r="D165" s="333"/>
      <c r="E165" s="333"/>
      <c r="F165" s="333"/>
      <c r="G165" s="333"/>
      <c r="H165" s="333"/>
      <c r="I165" s="333"/>
      <c r="J165" s="333"/>
      <c r="K165" s="333"/>
      <c r="L165" s="333"/>
      <c r="M165" s="333"/>
      <c r="N165" s="333"/>
      <c r="O165" s="333"/>
      <c r="P165" s="333"/>
      <c r="Q165" s="333"/>
      <c r="R165" s="333"/>
      <c r="S165" s="333"/>
      <c r="T165" s="333"/>
      <c r="U165" s="333"/>
      <c r="V165" s="333"/>
      <c r="W165" s="333"/>
      <c r="X165" s="333"/>
      <c r="Y165" s="333"/>
      <c r="Z165" s="333"/>
    </row>
    <row r="166" customHeight="1" spans="1:26">
      <c r="A166" s="333"/>
      <c r="B166" s="333"/>
      <c r="C166" s="333"/>
      <c r="D166" s="333"/>
      <c r="E166" s="333"/>
      <c r="F166" s="333"/>
      <c r="G166" s="333"/>
      <c r="H166" s="333"/>
      <c r="I166" s="333"/>
      <c r="J166" s="333"/>
      <c r="K166" s="333"/>
      <c r="L166" s="333"/>
      <c r="M166" s="333"/>
      <c r="N166" s="333"/>
      <c r="O166" s="333"/>
      <c r="P166" s="333"/>
      <c r="Q166" s="333"/>
      <c r="R166" s="333"/>
      <c r="S166" s="333"/>
      <c r="T166" s="333"/>
      <c r="U166" s="333"/>
      <c r="V166" s="333"/>
      <c r="W166" s="333"/>
      <c r="X166" s="333"/>
      <c r="Y166" s="333"/>
      <c r="Z166" s="333"/>
    </row>
    <row r="167" customHeight="1" spans="1:26">
      <c r="A167" s="333"/>
      <c r="B167" s="333"/>
      <c r="C167" s="333"/>
      <c r="D167" s="333"/>
      <c r="E167" s="333"/>
      <c r="F167" s="333"/>
      <c r="G167" s="333"/>
      <c r="H167" s="333"/>
      <c r="I167" s="333"/>
      <c r="J167" s="333"/>
      <c r="K167" s="333"/>
      <c r="L167" s="333"/>
      <c r="M167" s="333"/>
      <c r="N167" s="333"/>
      <c r="O167" s="333"/>
      <c r="P167" s="333"/>
      <c r="Q167" s="333"/>
      <c r="R167" s="333"/>
      <c r="S167" s="333"/>
      <c r="T167" s="333"/>
      <c r="U167" s="333"/>
      <c r="V167" s="333"/>
      <c r="W167" s="333"/>
      <c r="X167" s="333"/>
      <c r="Y167" s="333"/>
      <c r="Z167" s="333"/>
    </row>
    <row r="168" customHeight="1" spans="1:26">
      <c r="A168" s="333"/>
      <c r="B168" s="333"/>
      <c r="C168" s="333"/>
      <c r="D168" s="333"/>
      <c r="E168" s="333"/>
      <c r="F168" s="333"/>
      <c r="G168" s="333"/>
      <c r="H168" s="333"/>
      <c r="I168" s="333"/>
      <c r="J168" s="333"/>
      <c r="K168" s="333"/>
      <c r="L168" s="333"/>
      <c r="M168" s="333"/>
      <c r="N168" s="333"/>
      <c r="O168" s="333"/>
      <c r="P168" s="333"/>
      <c r="Q168" s="333"/>
      <c r="R168" s="333"/>
      <c r="S168" s="333"/>
      <c r="T168" s="333"/>
      <c r="U168" s="333"/>
      <c r="V168" s="333"/>
      <c r="W168" s="333"/>
      <c r="X168" s="333"/>
      <c r="Y168" s="333"/>
      <c r="Z168" s="333"/>
    </row>
    <row r="169" customHeight="1" spans="1:26">
      <c r="A169" s="333"/>
      <c r="B169" s="333"/>
      <c r="C169" s="333"/>
      <c r="D169" s="333"/>
      <c r="E169" s="333"/>
      <c r="F169" s="333"/>
      <c r="G169" s="333"/>
      <c r="H169" s="333"/>
      <c r="I169" s="333"/>
      <c r="J169" s="333"/>
      <c r="K169" s="333"/>
      <c r="L169" s="333"/>
      <c r="M169" s="333"/>
      <c r="N169" s="333"/>
      <c r="O169" s="333"/>
      <c r="P169" s="333"/>
      <c r="Q169" s="333"/>
      <c r="R169" s="333"/>
      <c r="S169" s="333"/>
      <c r="T169" s="333"/>
      <c r="U169" s="333"/>
      <c r="V169" s="333"/>
      <c r="W169" s="333"/>
      <c r="X169" s="333"/>
      <c r="Y169" s="333"/>
      <c r="Z169" s="333"/>
    </row>
    <row r="170" customHeight="1" spans="1:26">
      <c r="A170" s="333"/>
      <c r="B170" s="333"/>
      <c r="C170" s="333"/>
      <c r="D170" s="333"/>
      <c r="E170" s="333"/>
      <c r="F170" s="333"/>
      <c r="G170" s="333"/>
      <c r="H170" s="333"/>
      <c r="I170" s="333"/>
      <c r="J170" s="333"/>
      <c r="K170" s="333"/>
      <c r="L170" s="333"/>
      <c r="M170" s="333"/>
      <c r="N170" s="333"/>
      <c r="O170" s="333"/>
      <c r="P170" s="333"/>
      <c r="Q170" s="333"/>
      <c r="R170" s="333"/>
      <c r="S170" s="333"/>
      <c r="T170" s="333"/>
      <c r="U170" s="333"/>
      <c r="V170" s="333"/>
      <c r="W170" s="333"/>
      <c r="X170" s="333"/>
      <c r="Y170" s="333"/>
      <c r="Z170" s="333"/>
    </row>
    <row r="171" customHeight="1" spans="1:26">
      <c r="A171" s="333"/>
      <c r="B171" s="333"/>
      <c r="C171" s="333"/>
      <c r="D171" s="333"/>
      <c r="E171" s="333"/>
      <c r="F171" s="333"/>
      <c r="G171" s="333"/>
      <c r="H171" s="333"/>
      <c r="I171" s="333"/>
      <c r="J171" s="333"/>
      <c r="K171" s="333"/>
      <c r="L171" s="333"/>
      <c r="M171" s="333"/>
      <c r="N171" s="333"/>
      <c r="O171" s="333"/>
      <c r="P171" s="333"/>
      <c r="Q171" s="333"/>
      <c r="R171" s="333"/>
      <c r="S171" s="333"/>
      <c r="T171" s="333"/>
      <c r="U171" s="333"/>
      <c r="V171" s="333"/>
      <c r="W171" s="333"/>
      <c r="X171" s="333"/>
      <c r="Y171" s="333"/>
      <c r="Z171" s="333"/>
    </row>
    <row r="172" customHeight="1" spans="1:26">
      <c r="A172" s="333"/>
      <c r="B172" s="333"/>
      <c r="C172" s="333"/>
      <c r="D172" s="333"/>
      <c r="E172" s="333"/>
      <c r="F172" s="333"/>
      <c r="G172" s="333"/>
      <c r="H172" s="333"/>
      <c r="I172" s="333"/>
      <c r="J172" s="333"/>
      <c r="K172" s="333"/>
      <c r="L172" s="333"/>
      <c r="M172" s="333"/>
      <c r="N172" s="333"/>
      <c r="O172" s="333"/>
      <c r="P172" s="333"/>
      <c r="Q172" s="333"/>
      <c r="R172" s="333"/>
      <c r="S172" s="333"/>
      <c r="T172" s="333"/>
      <c r="U172" s="333"/>
      <c r="V172" s="333"/>
      <c r="W172" s="333"/>
      <c r="X172" s="333"/>
      <c r="Y172" s="333"/>
      <c r="Z172" s="333"/>
    </row>
    <row r="173" customHeight="1" spans="1:26">
      <c r="A173" s="333"/>
      <c r="B173" s="333"/>
      <c r="C173" s="333"/>
      <c r="D173" s="333"/>
      <c r="E173" s="333"/>
      <c r="F173" s="333"/>
      <c r="G173" s="333"/>
      <c r="H173" s="333"/>
      <c r="I173" s="333"/>
      <c r="J173" s="333"/>
      <c r="K173" s="333"/>
      <c r="L173" s="333"/>
      <c r="M173" s="333"/>
      <c r="N173" s="333"/>
      <c r="O173" s="333"/>
      <c r="P173" s="333"/>
      <c r="Q173" s="333"/>
      <c r="R173" s="333"/>
      <c r="S173" s="333"/>
      <c r="T173" s="333"/>
      <c r="U173" s="333"/>
      <c r="V173" s="333"/>
      <c r="W173" s="333"/>
      <c r="X173" s="333"/>
      <c r="Y173" s="333"/>
      <c r="Z173" s="333"/>
    </row>
    <row r="174" customHeight="1" spans="1:26">
      <c r="A174" s="333"/>
      <c r="B174" s="333"/>
      <c r="C174" s="333"/>
      <c r="D174" s="333"/>
      <c r="E174" s="333"/>
      <c r="F174" s="333"/>
      <c r="G174" s="333"/>
      <c r="H174" s="333"/>
      <c r="I174" s="333"/>
      <c r="J174" s="333"/>
      <c r="K174" s="333"/>
      <c r="L174" s="333"/>
      <c r="M174" s="333"/>
      <c r="N174" s="333"/>
      <c r="O174" s="333"/>
      <c r="P174" s="333"/>
      <c r="Q174" s="333"/>
      <c r="R174" s="333"/>
      <c r="S174" s="333"/>
      <c r="T174" s="333"/>
      <c r="U174" s="333"/>
      <c r="V174" s="333"/>
      <c r="W174" s="333"/>
      <c r="X174" s="333"/>
      <c r="Y174" s="333"/>
      <c r="Z174" s="333"/>
    </row>
    <row r="175" customHeight="1" spans="1:26">
      <c r="A175" s="333"/>
      <c r="B175" s="333"/>
      <c r="C175" s="333"/>
      <c r="D175" s="333"/>
      <c r="E175" s="333"/>
      <c r="F175" s="333"/>
      <c r="G175" s="333"/>
      <c r="H175" s="333"/>
      <c r="I175" s="333"/>
      <c r="J175" s="333"/>
      <c r="K175" s="333"/>
      <c r="L175" s="333"/>
      <c r="M175" s="333"/>
      <c r="N175" s="333"/>
      <c r="O175" s="333"/>
      <c r="P175" s="333"/>
      <c r="Q175" s="333"/>
      <c r="R175" s="333"/>
      <c r="S175" s="333"/>
      <c r="T175" s="333"/>
      <c r="U175" s="333"/>
      <c r="V175" s="333"/>
      <c r="W175" s="333"/>
      <c r="X175" s="333"/>
      <c r="Y175" s="333"/>
      <c r="Z175" s="333"/>
    </row>
    <row r="176" customHeight="1" spans="1:26">
      <c r="A176" s="333"/>
      <c r="B176" s="333"/>
      <c r="C176" s="333"/>
      <c r="D176" s="333"/>
      <c r="E176" s="333"/>
      <c r="F176" s="333"/>
      <c r="G176" s="333"/>
      <c r="H176" s="333"/>
      <c r="I176" s="333"/>
      <c r="J176" s="333"/>
      <c r="K176" s="333"/>
      <c r="L176" s="333"/>
      <c r="M176" s="333"/>
      <c r="N176" s="333"/>
      <c r="O176" s="333"/>
      <c r="P176" s="333"/>
      <c r="Q176" s="333"/>
      <c r="R176" s="333"/>
      <c r="S176" s="333"/>
      <c r="T176" s="333"/>
      <c r="U176" s="333"/>
      <c r="V176" s="333"/>
      <c r="W176" s="333"/>
      <c r="X176" s="333"/>
      <c r="Y176" s="333"/>
      <c r="Z176" s="333"/>
    </row>
    <row r="177" customHeight="1" spans="1:26">
      <c r="A177" s="333"/>
      <c r="B177" s="333"/>
      <c r="C177" s="333"/>
      <c r="D177" s="333"/>
      <c r="E177" s="333"/>
      <c r="F177" s="333"/>
      <c r="G177" s="333"/>
      <c r="H177" s="333"/>
      <c r="I177" s="333"/>
      <c r="J177" s="333"/>
      <c r="K177" s="333"/>
      <c r="L177" s="333"/>
      <c r="M177" s="333"/>
      <c r="N177" s="333"/>
      <c r="O177" s="333"/>
      <c r="P177" s="333"/>
      <c r="Q177" s="333"/>
      <c r="R177" s="333"/>
      <c r="S177" s="333"/>
      <c r="T177" s="333"/>
      <c r="U177" s="333"/>
      <c r="V177" s="333"/>
      <c r="W177" s="333"/>
      <c r="X177" s="333"/>
      <c r="Y177" s="333"/>
      <c r="Z177" s="333"/>
    </row>
    <row r="178" customHeight="1" spans="1:26">
      <c r="A178" s="333"/>
      <c r="B178" s="333"/>
      <c r="C178" s="333"/>
      <c r="D178" s="333"/>
      <c r="E178" s="333"/>
      <c r="F178" s="333"/>
      <c r="G178" s="333"/>
      <c r="H178" s="333"/>
      <c r="I178" s="333"/>
      <c r="J178" s="333"/>
      <c r="K178" s="333"/>
      <c r="L178" s="333"/>
      <c r="M178" s="333"/>
      <c r="N178" s="333"/>
      <c r="O178" s="333"/>
      <c r="P178" s="333"/>
      <c r="Q178" s="333"/>
      <c r="R178" s="333"/>
      <c r="S178" s="333"/>
      <c r="T178" s="333"/>
      <c r="U178" s="333"/>
      <c r="V178" s="333"/>
      <c r="W178" s="333"/>
      <c r="X178" s="333"/>
      <c r="Y178" s="333"/>
      <c r="Z178" s="333"/>
    </row>
    <row r="179" customHeight="1" spans="1:26">
      <c r="A179" s="333"/>
      <c r="B179" s="333"/>
      <c r="C179" s="333"/>
      <c r="D179" s="333"/>
      <c r="E179" s="333"/>
      <c r="F179" s="333"/>
      <c r="G179" s="333"/>
      <c r="H179" s="333"/>
      <c r="I179" s="333"/>
      <c r="J179" s="333"/>
      <c r="K179" s="333"/>
      <c r="L179" s="333"/>
      <c r="M179" s="333"/>
      <c r="N179" s="333"/>
      <c r="O179" s="333"/>
      <c r="P179" s="333"/>
      <c r="Q179" s="333"/>
      <c r="R179" s="333"/>
      <c r="S179" s="333"/>
      <c r="T179" s="333"/>
      <c r="U179" s="333"/>
      <c r="V179" s="333"/>
      <c r="W179" s="333"/>
      <c r="X179" s="333"/>
      <c r="Y179" s="333"/>
      <c r="Z179" s="333"/>
    </row>
    <row r="180" customHeight="1" spans="1:26">
      <c r="A180" s="333"/>
      <c r="B180" s="333"/>
      <c r="C180" s="333"/>
      <c r="D180" s="333"/>
      <c r="E180" s="333"/>
      <c r="F180" s="333"/>
      <c r="G180" s="333"/>
      <c r="H180" s="333"/>
      <c r="I180" s="333"/>
      <c r="J180" s="333"/>
      <c r="K180" s="333"/>
      <c r="L180" s="333"/>
      <c r="M180" s="333"/>
      <c r="N180" s="333"/>
      <c r="O180" s="333"/>
      <c r="P180" s="333"/>
      <c r="Q180" s="333"/>
      <c r="R180" s="333"/>
      <c r="S180" s="333"/>
      <c r="T180" s="333"/>
      <c r="U180" s="333"/>
      <c r="V180" s="333"/>
      <c r="W180" s="333"/>
      <c r="X180" s="333"/>
      <c r="Y180" s="333"/>
      <c r="Z180" s="333"/>
    </row>
    <row r="181" customHeight="1" spans="1:26">
      <c r="A181" s="333"/>
      <c r="B181" s="333"/>
      <c r="C181" s="333"/>
      <c r="D181" s="333"/>
      <c r="E181" s="333"/>
      <c r="F181" s="333"/>
      <c r="G181" s="333"/>
      <c r="H181" s="333"/>
      <c r="I181" s="333"/>
      <c r="J181" s="333"/>
      <c r="K181" s="333"/>
      <c r="L181" s="333"/>
      <c r="M181" s="333"/>
      <c r="N181" s="333"/>
      <c r="O181" s="333"/>
      <c r="P181" s="333"/>
      <c r="Q181" s="333"/>
      <c r="R181" s="333"/>
      <c r="S181" s="333"/>
      <c r="T181" s="333"/>
      <c r="U181" s="333"/>
      <c r="V181" s="333"/>
      <c r="W181" s="333"/>
      <c r="X181" s="333"/>
      <c r="Y181" s="333"/>
      <c r="Z181" s="333"/>
    </row>
    <row r="182" customHeight="1" spans="1:26">
      <c r="A182" s="333"/>
      <c r="B182" s="333"/>
      <c r="C182" s="333"/>
      <c r="D182" s="333"/>
      <c r="E182" s="333"/>
      <c r="F182" s="333"/>
      <c r="G182" s="333"/>
      <c r="H182" s="333"/>
      <c r="I182" s="333"/>
      <c r="J182" s="333"/>
      <c r="K182" s="333"/>
      <c r="L182" s="333"/>
      <c r="M182" s="333"/>
      <c r="N182" s="333"/>
      <c r="O182" s="333"/>
      <c r="P182" s="333"/>
      <c r="Q182" s="333"/>
      <c r="R182" s="333"/>
      <c r="S182" s="333"/>
      <c r="T182" s="333"/>
      <c r="U182" s="333"/>
      <c r="V182" s="333"/>
      <c r="W182" s="333"/>
      <c r="X182" s="333"/>
      <c r="Y182" s="333"/>
      <c r="Z182" s="333"/>
    </row>
    <row r="183" customHeight="1" spans="1:26">
      <c r="A183" s="333"/>
      <c r="B183" s="333"/>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c r="Z183" s="333"/>
    </row>
    <row r="184" customHeight="1" spans="1:26">
      <c r="A184" s="333"/>
      <c r="B184" s="333"/>
      <c r="C184" s="333"/>
      <c r="D184" s="333"/>
      <c r="E184" s="333"/>
      <c r="F184" s="333"/>
      <c r="G184" s="333"/>
      <c r="H184" s="333"/>
      <c r="I184" s="333"/>
      <c r="J184" s="333"/>
      <c r="K184" s="333"/>
      <c r="L184" s="333"/>
      <c r="M184" s="333"/>
      <c r="N184" s="333"/>
      <c r="O184" s="333"/>
      <c r="P184" s="333"/>
      <c r="Q184" s="333"/>
      <c r="R184" s="333"/>
      <c r="S184" s="333"/>
      <c r="T184" s="333"/>
      <c r="U184" s="333"/>
      <c r="V184" s="333"/>
      <c r="W184" s="333"/>
      <c r="X184" s="333"/>
      <c r="Y184" s="333"/>
      <c r="Z184" s="333"/>
    </row>
    <row r="185" customHeight="1" spans="1:26">
      <c r="A185" s="333"/>
      <c r="B185" s="333"/>
      <c r="C185" s="333"/>
      <c r="D185" s="333"/>
      <c r="E185" s="333"/>
      <c r="F185" s="333"/>
      <c r="G185" s="333"/>
      <c r="H185" s="333"/>
      <c r="I185" s="333"/>
      <c r="J185" s="333"/>
      <c r="K185" s="333"/>
      <c r="L185" s="333"/>
      <c r="M185" s="333"/>
      <c r="N185" s="333"/>
      <c r="O185" s="333"/>
      <c r="P185" s="333"/>
      <c r="Q185" s="333"/>
      <c r="R185" s="333"/>
      <c r="S185" s="333"/>
      <c r="T185" s="333"/>
      <c r="U185" s="333"/>
      <c r="V185" s="333"/>
      <c r="W185" s="333"/>
      <c r="X185" s="333"/>
      <c r="Y185" s="333"/>
      <c r="Z185" s="333"/>
    </row>
    <row r="186" customHeight="1" spans="1:26">
      <c r="A186" s="333"/>
      <c r="B186" s="333"/>
      <c r="C186" s="333"/>
      <c r="D186" s="333"/>
      <c r="E186" s="333"/>
      <c r="F186" s="333"/>
      <c r="G186" s="333"/>
      <c r="H186" s="333"/>
      <c r="I186" s="333"/>
      <c r="J186" s="333"/>
      <c r="K186" s="333"/>
      <c r="L186" s="333"/>
      <c r="M186" s="333"/>
      <c r="N186" s="333"/>
      <c r="O186" s="333"/>
      <c r="P186" s="333"/>
      <c r="Q186" s="333"/>
      <c r="R186" s="333"/>
      <c r="S186" s="333"/>
      <c r="T186" s="333"/>
      <c r="U186" s="333"/>
      <c r="V186" s="333"/>
      <c r="W186" s="333"/>
      <c r="X186" s="333"/>
      <c r="Y186" s="333"/>
      <c r="Z186" s="333"/>
    </row>
    <row r="187" customHeight="1" spans="1:26">
      <c r="A187" s="333"/>
      <c r="B187" s="333"/>
      <c r="C187" s="333"/>
      <c r="D187" s="333"/>
      <c r="E187" s="333"/>
      <c r="F187" s="333"/>
      <c r="G187" s="333"/>
      <c r="H187" s="333"/>
      <c r="I187" s="333"/>
      <c r="J187" s="333"/>
      <c r="K187" s="333"/>
      <c r="L187" s="333"/>
      <c r="M187" s="333"/>
      <c r="N187" s="333"/>
      <c r="O187" s="333"/>
      <c r="P187" s="333"/>
      <c r="Q187" s="333"/>
      <c r="R187" s="333"/>
      <c r="S187" s="333"/>
      <c r="T187" s="333"/>
      <c r="U187" s="333"/>
      <c r="V187" s="333"/>
      <c r="W187" s="333"/>
      <c r="X187" s="333"/>
      <c r="Y187" s="333"/>
      <c r="Z187" s="333"/>
    </row>
    <row r="188" customHeight="1" spans="1:26">
      <c r="A188" s="333"/>
      <c r="B188" s="333"/>
      <c r="C188" s="333"/>
      <c r="D188" s="333"/>
      <c r="E188" s="333"/>
      <c r="F188" s="333"/>
      <c r="G188" s="333"/>
      <c r="H188" s="333"/>
      <c r="I188" s="333"/>
      <c r="J188" s="333"/>
      <c r="K188" s="333"/>
      <c r="L188" s="333"/>
      <c r="M188" s="333"/>
      <c r="N188" s="333"/>
      <c r="O188" s="333"/>
      <c r="P188" s="333"/>
      <c r="Q188" s="333"/>
      <c r="R188" s="333"/>
      <c r="S188" s="333"/>
      <c r="T188" s="333"/>
      <c r="U188" s="333"/>
      <c r="V188" s="333"/>
      <c r="W188" s="333"/>
      <c r="X188" s="333"/>
      <c r="Y188" s="333"/>
      <c r="Z188" s="333"/>
    </row>
    <row r="189" customHeight="1" spans="1:26">
      <c r="A189" s="333"/>
      <c r="B189" s="333"/>
      <c r="C189" s="333"/>
      <c r="D189" s="333"/>
      <c r="E189" s="333"/>
      <c r="F189" s="333"/>
      <c r="G189" s="333"/>
      <c r="H189" s="333"/>
      <c r="I189" s="333"/>
      <c r="J189" s="333"/>
      <c r="K189" s="333"/>
      <c r="L189" s="333"/>
      <c r="M189" s="333"/>
      <c r="N189" s="333"/>
      <c r="O189" s="333"/>
      <c r="P189" s="333"/>
      <c r="Q189" s="333"/>
      <c r="R189" s="333"/>
      <c r="S189" s="333"/>
      <c r="T189" s="333"/>
      <c r="U189" s="333"/>
      <c r="V189" s="333"/>
      <c r="W189" s="333"/>
      <c r="X189" s="333"/>
      <c r="Y189" s="333"/>
      <c r="Z189" s="333"/>
    </row>
    <row r="190" customHeight="1" spans="1:26">
      <c r="A190" s="333"/>
      <c r="B190" s="333"/>
      <c r="C190" s="333"/>
      <c r="D190" s="333"/>
      <c r="E190" s="333"/>
      <c r="F190" s="333"/>
      <c r="G190" s="333"/>
      <c r="H190" s="333"/>
      <c r="I190" s="333"/>
      <c r="J190" s="333"/>
      <c r="K190" s="333"/>
      <c r="L190" s="333"/>
      <c r="M190" s="333"/>
      <c r="N190" s="333"/>
      <c r="O190" s="333"/>
      <c r="P190" s="333"/>
      <c r="Q190" s="333"/>
      <c r="R190" s="333"/>
      <c r="S190" s="333"/>
      <c r="T190" s="333"/>
      <c r="U190" s="333"/>
      <c r="V190" s="333"/>
      <c r="W190" s="333"/>
      <c r="X190" s="333"/>
      <c r="Y190" s="333"/>
      <c r="Z190" s="333"/>
    </row>
    <row r="191" customHeight="1" spans="1:26">
      <c r="A191" s="333"/>
      <c r="B191" s="333"/>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c r="Z191" s="333"/>
    </row>
    <row r="192" customHeight="1" spans="1:26">
      <c r="A192" s="333"/>
      <c r="B192" s="333"/>
      <c r="C192" s="333"/>
      <c r="D192" s="333"/>
      <c r="E192" s="333"/>
      <c r="F192" s="333"/>
      <c r="G192" s="333"/>
      <c r="H192" s="333"/>
      <c r="I192" s="333"/>
      <c r="J192" s="333"/>
      <c r="K192" s="333"/>
      <c r="L192" s="333"/>
      <c r="M192" s="333"/>
      <c r="N192" s="333"/>
      <c r="O192" s="333"/>
      <c r="P192" s="333"/>
      <c r="Q192" s="333"/>
      <c r="R192" s="333"/>
      <c r="S192" s="333"/>
      <c r="T192" s="333"/>
      <c r="U192" s="333"/>
      <c r="V192" s="333"/>
      <c r="W192" s="333"/>
      <c r="X192" s="333"/>
      <c r="Y192" s="333"/>
      <c r="Z192" s="333"/>
    </row>
    <row r="193" customHeight="1" spans="1:26">
      <c r="A193" s="333"/>
      <c r="B193" s="333"/>
      <c r="C193" s="333"/>
      <c r="D193" s="333"/>
      <c r="E193" s="333"/>
      <c r="F193" s="333"/>
      <c r="G193" s="333"/>
      <c r="H193" s="333"/>
      <c r="I193" s="333"/>
      <c r="J193" s="333"/>
      <c r="K193" s="333"/>
      <c r="L193" s="333"/>
      <c r="M193" s="333"/>
      <c r="N193" s="333"/>
      <c r="O193" s="333"/>
      <c r="P193" s="333"/>
      <c r="Q193" s="333"/>
      <c r="R193" s="333"/>
      <c r="S193" s="333"/>
      <c r="T193" s="333"/>
      <c r="U193" s="333"/>
      <c r="V193" s="333"/>
      <c r="W193" s="333"/>
      <c r="X193" s="333"/>
      <c r="Y193" s="333"/>
      <c r="Z193" s="333"/>
    </row>
    <row r="194" customHeight="1" spans="1:26">
      <c r="A194" s="333"/>
      <c r="B194" s="333"/>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row>
    <row r="195" customHeight="1" spans="1:26">
      <c r="A195" s="333"/>
      <c r="B195" s="333"/>
      <c r="C195" s="333"/>
      <c r="D195" s="333"/>
      <c r="E195" s="333"/>
      <c r="F195" s="333"/>
      <c r="G195" s="333"/>
      <c r="H195" s="333"/>
      <c r="I195" s="333"/>
      <c r="J195" s="333"/>
      <c r="K195" s="333"/>
      <c r="L195" s="333"/>
      <c r="M195" s="333"/>
      <c r="N195" s="333"/>
      <c r="O195" s="333"/>
      <c r="P195" s="333"/>
      <c r="Q195" s="333"/>
      <c r="R195" s="333"/>
      <c r="S195" s="333"/>
      <c r="T195" s="333"/>
      <c r="U195" s="333"/>
      <c r="V195" s="333"/>
      <c r="W195" s="333"/>
      <c r="X195" s="333"/>
      <c r="Y195" s="333"/>
      <c r="Z195" s="333"/>
    </row>
    <row r="196" customHeight="1" spans="1:26">
      <c r="A196" s="333"/>
      <c r="B196" s="333"/>
      <c r="C196" s="333"/>
      <c r="D196" s="333"/>
      <c r="E196" s="333"/>
      <c r="F196" s="333"/>
      <c r="G196" s="333"/>
      <c r="H196" s="333"/>
      <c r="I196" s="333"/>
      <c r="J196" s="333"/>
      <c r="K196" s="333"/>
      <c r="L196" s="333"/>
      <c r="M196" s="333"/>
      <c r="N196" s="333"/>
      <c r="O196" s="333"/>
      <c r="P196" s="333"/>
      <c r="Q196" s="333"/>
      <c r="R196" s="333"/>
      <c r="S196" s="333"/>
      <c r="T196" s="333"/>
      <c r="U196" s="333"/>
      <c r="V196" s="333"/>
      <c r="W196" s="333"/>
      <c r="X196" s="333"/>
      <c r="Y196" s="333"/>
      <c r="Z196" s="333"/>
    </row>
    <row r="197" customHeight="1" spans="1:26">
      <c r="A197" s="333"/>
      <c r="B197" s="333"/>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row>
    <row r="198" customHeight="1" spans="1:26">
      <c r="A198" s="333"/>
      <c r="B198" s="333"/>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c r="Z198" s="333"/>
    </row>
    <row r="199" customHeight="1" spans="1:26">
      <c r="A199" s="333"/>
      <c r="B199" s="333"/>
      <c r="C199" s="333"/>
      <c r="D199" s="333"/>
      <c r="E199" s="333"/>
      <c r="F199" s="333"/>
      <c r="G199" s="333"/>
      <c r="H199" s="333"/>
      <c r="I199" s="333"/>
      <c r="J199" s="333"/>
      <c r="K199" s="333"/>
      <c r="L199" s="333"/>
      <c r="M199" s="333"/>
      <c r="N199" s="333"/>
      <c r="O199" s="333"/>
      <c r="P199" s="333"/>
      <c r="Q199" s="333"/>
      <c r="R199" s="333"/>
      <c r="S199" s="333"/>
      <c r="T199" s="333"/>
      <c r="U199" s="333"/>
      <c r="V199" s="333"/>
      <c r="W199" s="333"/>
      <c r="X199" s="333"/>
      <c r="Y199" s="333"/>
      <c r="Z199" s="333"/>
    </row>
    <row r="200" customHeight="1" spans="1:26">
      <c r="A200" s="333"/>
      <c r="B200" s="333"/>
      <c r="C200" s="333"/>
      <c r="D200" s="333"/>
      <c r="E200" s="333"/>
      <c r="F200" s="333"/>
      <c r="G200" s="333"/>
      <c r="H200" s="333"/>
      <c r="I200" s="333"/>
      <c r="J200" s="333"/>
      <c r="K200" s="333"/>
      <c r="L200" s="333"/>
      <c r="M200" s="333"/>
      <c r="N200" s="333"/>
      <c r="O200" s="333"/>
      <c r="P200" s="333"/>
      <c r="Q200" s="333"/>
      <c r="R200" s="333"/>
      <c r="S200" s="333"/>
      <c r="T200" s="333"/>
      <c r="U200" s="333"/>
      <c r="V200" s="333"/>
      <c r="W200" s="333"/>
      <c r="X200" s="333"/>
      <c r="Y200" s="333"/>
      <c r="Z200" s="333"/>
    </row>
    <row r="201" customHeight="1" spans="1:26">
      <c r="A201" s="333"/>
      <c r="B201" s="333"/>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c r="Z201" s="333"/>
    </row>
    <row r="202" customHeight="1" spans="1:26">
      <c r="A202" s="333"/>
      <c r="B202" s="333"/>
      <c r="C202" s="333"/>
      <c r="D202" s="333"/>
      <c r="E202" s="333"/>
      <c r="F202" s="333"/>
      <c r="G202" s="333"/>
      <c r="H202" s="333"/>
      <c r="I202" s="333"/>
      <c r="J202" s="333"/>
      <c r="K202" s="333"/>
      <c r="L202" s="333"/>
      <c r="M202" s="333"/>
      <c r="N202" s="333"/>
      <c r="O202" s="333"/>
      <c r="P202" s="333"/>
      <c r="Q202" s="333"/>
      <c r="R202" s="333"/>
      <c r="S202" s="333"/>
      <c r="T202" s="333"/>
      <c r="U202" s="333"/>
      <c r="V202" s="333"/>
      <c r="W202" s="333"/>
      <c r="X202" s="333"/>
      <c r="Y202" s="333"/>
      <c r="Z202" s="333"/>
    </row>
    <row r="203" customHeight="1" spans="1:26">
      <c r="A203" s="333"/>
      <c r="B203" s="333"/>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c r="Z203" s="333"/>
    </row>
    <row r="204" customHeight="1" spans="1:26">
      <c r="A204" s="333"/>
      <c r="B204" s="333"/>
      <c r="C204" s="333"/>
      <c r="D204" s="333"/>
      <c r="E204" s="333"/>
      <c r="F204" s="333"/>
      <c r="G204" s="333"/>
      <c r="H204" s="333"/>
      <c r="I204" s="333"/>
      <c r="J204" s="333"/>
      <c r="K204" s="333"/>
      <c r="L204" s="333"/>
      <c r="M204" s="333"/>
      <c r="N204" s="333"/>
      <c r="O204" s="333"/>
      <c r="P204" s="333"/>
      <c r="Q204" s="333"/>
      <c r="R204" s="333"/>
      <c r="S204" s="333"/>
      <c r="T204" s="333"/>
      <c r="U204" s="333"/>
      <c r="V204" s="333"/>
      <c r="W204" s="333"/>
      <c r="X204" s="333"/>
      <c r="Y204" s="333"/>
      <c r="Z204" s="333"/>
    </row>
    <row r="205" customHeight="1" spans="1:26">
      <c r="A205" s="333"/>
      <c r="B205" s="333"/>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c r="Z205" s="333"/>
    </row>
    <row r="206" customHeight="1" spans="1:26">
      <c r="A206" s="333"/>
      <c r="B206" s="333"/>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c r="Z206" s="333"/>
    </row>
    <row r="207" customHeight="1" spans="1:26">
      <c r="A207" s="333"/>
      <c r="B207" s="333"/>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c r="Z207" s="333"/>
    </row>
    <row r="208" customHeight="1" spans="1:26">
      <c r="A208" s="333"/>
      <c r="B208" s="333"/>
      <c r="C208" s="333"/>
      <c r="D208" s="333"/>
      <c r="E208" s="333"/>
      <c r="F208" s="333"/>
      <c r="G208" s="333"/>
      <c r="H208" s="333"/>
      <c r="I208" s="333"/>
      <c r="J208" s="333"/>
      <c r="K208" s="333"/>
      <c r="L208" s="333"/>
      <c r="M208" s="333"/>
      <c r="N208" s="333"/>
      <c r="O208" s="333"/>
      <c r="P208" s="333"/>
      <c r="Q208" s="333"/>
      <c r="R208" s="333"/>
      <c r="S208" s="333"/>
      <c r="T208" s="333"/>
      <c r="U208" s="333"/>
      <c r="V208" s="333"/>
      <c r="W208" s="333"/>
      <c r="X208" s="333"/>
      <c r="Y208" s="333"/>
      <c r="Z208" s="333"/>
    </row>
    <row r="209" customHeight="1" spans="1:26">
      <c r="A209" s="333"/>
      <c r="B209" s="333"/>
      <c r="C209" s="333"/>
      <c r="D209" s="333"/>
      <c r="E209" s="333"/>
      <c r="F209" s="333"/>
      <c r="G209" s="333"/>
      <c r="H209" s="333"/>
      <c r="I209" s="333"/>
      <c r="J209" s="333"/>
      <c r="K209" s="333"/>
      <c r="L209" s="333"/>
      <c r="M209" s="333"/>
      <c r="N209" s="333"/>
      <c r="O209" s="333"/>
      <c r="P209" s="333"/>
      <c r="Q209" s="333"/>
      <c r="R209" s="333"/>
      <c r="S209" s="333"/>
      <c r="T209" s="333"/>
      <c r="U209" s="333"/>
      <c r="V209" s="333"/>
      <c r="W209" s="333"/>
      <c r="X209" s="333"/>
      <c r="Y209" s="333"/>
      <c r="Z209" s="333"/>
    </row>
    <row r="210" customHeight="1" spans="1:26">
      <c r="A210" s="333"/>
      <c r="B210" s="333"/>
      <c r="C210" s="333"/>
      <c r="D210" s="333"/>
      <c r="E210" s="333"/>
      <c r="F210" s="333"/>
      <c r="G210" s="333"/>
      <c r="H210" s="333"/>
      <c r="I210" s="333"/>
      <c r="J210" s="333"/>
      <c r="K210" s="333"/>
      <c r="L210" s="333"/>
      <c r="M210" s="333"/>
      <c r="N210" s="333"/>
      <c r="O210" s="333"/>
      <c r="P210" s="333"/>
      <c r="Q210" s="333"/>
      <c r="R210" s="333"/>
      <c r="S210" s="333"/>
      <c r="T210" s="333"/>
      <c r="U210" s="333"/>
      <c r="V210" s="333"/>
      <c r="W210" s="333"/>
      <c r="X210" s="333"/>
      <c r="Y210" s="333"/>
      <c r="Z210" s="333"/>
    </row>
    <row r="211" customHeight="1" spans="1:26">
      <c r="A211" s="333"/>
      <c r="B211" s="333"/>
      <c r="C211" s="333"/>
      <c r="D211" s="333"/>
      <c r="E211" s="333"/>
      <c r="F211" s="333"/>
      <c r="G211" s="333"/>
      <c r="H211" s="333"/>
      <c r="I211" s="333"/>
      <c r="J211" s="333"/>
      <c r="K211" s="333"/>
      <c r="L211" s="333"/>
      <c r="M211" s="333"/>
      <c r="N211" s="333"/>
      <c r="O211" s="333"/>
      <c r="P211" s="333"/>
      <c r="Q211" s="333"/>
      <c r="R211" s="333"/>
      <c r="S211" s="333"/>
      <c r="T211" s="333"/>
      <c r="U211" s="333"/>
      <c r="V211" s="333"/>
      <c r="W211" s="333"/>
      <c r="X211" s="333"/>
      <c r="Y211" s="333"/>
      <c r="Z211" s="333"/>
    </row>
    <row r="212" customHeight="1" spans="1:26">
      <c r="A212" s="333"/>
      <c r="B212" s="333"/>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c r="Z212" s="333"/>
    </row>
    <row r="213" customHeight="1" spans="1:26">
      <c r="A213" s="333"/>
      <c r="B213" s="333"/>
      <c r="C213" s="333"/>
      <c r="D213" s="333"/>
      <c r="E213" s="333"/>
      <c r="F213" s="333"/>
      <c r="G213" s="333"/>
      <c r="H213" s="333"/>
      <c r="I213" s="333"/>
      <c r="J213" s="333"/>
      <c r="K213" s="333"/>
      <c r="L213" s="333"/>
      <c r="M213" s="333"/>
      <c r="N213" s="333"/>
      <c r="O213" s="333"/>
      <c r="P213" s="333"/>
      <c r="Q213" s="333"/>
      <c r="R213" s="333"/>
      <c r="S213" s="333"/>
      <c r="T213" s="333"/>
      <c r="U213" s="333"/>
      <c r="V213" s="333"/>
      <c r="W213" s="333"/>
      <c r="X213" s="333"/>
      <c r="Y213" s="333"/>
      <c r="Z213" s="333"/>
    </row>
    <row r="214" customHeight="1" spans="1:26">
      <c r="A214" s="333"/>
      <c r="B214" s="333"/>
      <c r="C214" s="333"/>
      <c r="D214" s="333"/>
      <c r="E214" s="333"/>
      <c r="F214" s="333"/>
      <c r="G214" s="333"/>
      <c r="H214" s="333"/>
      <c r="I214" s="333"/>
      <c r="J214" s="333"/>
      <c r="K214" s="333"/>
      <c r="L214" s="333"/>
      <c r="M214" s="333"/>
      <c r="N214" s="333"/>
      <c r="O214" s="333"/>
      <c r="P214" s="333"/>
      <c r="Q214" s="333"/>
      <c r="R214" s="333"/>
      <c r="S214" s="333"/>
      <c r="T214" s="333"/>
      <c r="U214" s="333"/>
      <c r="V214" s="333"/>
      <c r="W214" s="333"/>
      <c r="X214" s="333"/>
      <c r="Y214" s="333"/>
      <c r="Z214" s="333"/>
    </row>
    <row r="215" customHeight="1" spans="1:26">
      <c r="A215" s="333"/>
      <c r="B215" s="333"/>
      <c r="C215" s="333"/>
      <c r="D215" s="333"/>
      <c r="E215" s="333"/>
      <c r="F215" s="333"/>
      <c r="G215" s="333"/>
      <c r="H215" s="333"/>
      <c r="I215" s="333"/>
      <c r="J215" s="333"/>
      <c r="K215" s="333"/>
      <c r="L215" s="333"/>
      <c r="M215" s="333"/>
      <c r="N215" s="333"/>
      <c r="O215" s="333"/>
      <c r="P215" s="333"/>
      <c r="Q215" s="333"/>
      <c r="R215" s="333"/>
      <c r="S215" s="333"/>
      <c r="T215" s="333"/>
      <c r="U215" s="333"/>
      <c r="V215" s="333"/>
      <c r="W215" s="333"/>
      <c r="X215" s="333"/>
      <c r="Y215" s="333"/>
      <c r="Z215" s="333"/>
    </row>
    <row r="216" customHeight="1" spans="1:26">
      <c r="A216" s="333"/>
      <c r="B216" s="333"/>
      <c r="C216" s="333"/>
      <c r="D216" s="333"/>
      <c r="E216" s="333"/>
      <c r="F216" s="333"/>
      <c r="G216" s="333"/>
      <c r="H216" s="333"/>
      <c r="I216" s="333"/>
      <c r="J216" s="333"/>
      <c r="K216" s="333"/>
      <c r="L216" s="333"/>
      <c r="M216" s="333"/>
      <c r="N216" s="333"/>
      <c r="O216" s="333"/>
      <c r="P216" s="333"/>
      <c r="Q216" s="333"/>
      <c r="R216" s="333"/>
      <c r="S216" s="333"/>
      <c r="T216" s="333"/>
      <c r="U216" s="333"/>
      <c r="V216" s="333"/>
      <c r="W216" s="333"/>
      <c r="X216" s="333"/>
      <c r="Y216" s="333"/>
      <c r="Z216" s="333"/>
    </row>
    <row r="217" customHeight="1" spans="1:26">
      <c r="A217" s="333"/>
      <c r="B217" s="333"/>
      <c r="C217" s="333"/>
      <c r="D217" s="333"/>
      <c r="E217" s="333"/>
      <c r="F217" s="333"/>
      <c r="G217" s="333"/>
      <c r="H217" s="333"/>
      <c r="I217" s="333"/>
      <c r="J217" s="333"/>
      <c r="K217" s="333"/>
      <c r="L217" s="333"/>
      <c r="M217" s="333"/>
      <c r="N217" s="333"/>
      <c r="O217" s="333"/>
      <c r="P217" s="333"/>
      <c r="Q217" s="333"/>
      <c r="R217" s="333"/>
      <c r="S217" s="333"/>
      <c r="T217" s="333"/>
      <c r="U217" s="333"/>
      <c r="V217" s="333"/>
      <c r="W217" s="333"/>
      <c r="X217" s="333"/>
      <c r="Y217" s="333"/>
      <c r="Z217" s="333"/>
    </row>
    <row r="218" customHeight="1" spans="1:26">
      <c r="A218" s="333"/>
      <c r="B218" s="333"/>
      <c r="C218" s="333"/>
      <c r="D218" s="333"/>
      <c r="E218" s="333"/>
      <c r="F218" s="333"/>
      <c r="G218" s="333"/>
      <c r="H218" s="333"/>
      <c r="I218" s="333"/>
      <c r="J218" s="333"/>
      <c r="K218" s="333"/>
      <c r="L218" s="333"/>
      <c r="M218" s="333"/>
      <c r="N218" s="333"/>
      <c r="O218" s="333"/>
      <c r="P218" s="333"/>
      <c r="Q218" s="333"/>
      <c r="R218" s="333"/>
      <c r="S218" s="333"/>
      <c r="T218" s="333"/>
      <c r="U218" s="333"/>
      <c r="V218" s="333"/>
      <c r="W218" s="333"/>
      <c r="X218" s="333"/>
      <c r="Y218" s="333"/>
      <c r="Z218" s="333"/>
    </row>
    <row r="219" customHeight="1" spans="1:26">
      <c r="A219" s="333"/>
      <c r="B219" s="333"/>
      <c r="C219" s="333"/>
      <c r="D219" s="333"/>
      <c r="E219" s="333"/>
      <c r="F219" s="333"/>
      <c r="G219" s="333"/>
      <c r="H219" s="333"/>
      <c r="I219" s="333"/>
      <c r="J219" s="333"/>
      <c r="K219" s="333"/>
      <c r="L219" s="333"/>
      <c r="M219" s="333"/>
      <c r="N219" s="333"/>
      <c r="O219" s="333"/>
      <c r="P219" s="333"/>
      <c r="Q219" s="333"/>
      <c r="R219" s="333"/>
      <c r="S219" s="333"/>
      <c r="T219" s="333"/>
      <c r="U219" s="333"/>
      <c r="V219" s="333"/>
      <c r="W219" s="333"/>
      <c r="X219" s="333"/>
      <c r="Y219" s="333"/>
      <c r="Z219" s="333"/>
    </row>
    <row r="220" customHeight="1" spans="1:26">
      <c r="A220" s="333"/>
      <c r="B220" s="333"/>
      <c r="C220" s="333"/>
      <c r="D220" s="333"/>
      <c r="E220" s="333"/>
      <c r="F220" s="333"/>
      <c r="G220" s="333"/>
      <c r="H220" s="333"/>
      <c r="I220" s="333"/>
      <c r="J220" s="333"/>
      <c r="K220" s="333"/>
      <c r="L220" s="333"/>
      <c r="M220" s="333"/>
      <c r="N220" s="333"/>
      <c r="O220" s="333"/>
      <c r="P220" s="333"/>
      <c r="Q220" s="333"/>
      <c r="R220" s="333"/>
      <c r="S220" s="333"/>
      <c r="T220" s="333"/>
      <c r="U220" s="333"/>
      <c r="V220" s="333"/>
      <c r="W220" s="333"/>
      <c r="X220" s="333"/>
      <c r="Y220" s="333"/>
      <c r="Z220" s="333"/>
    </row>
    <row r="221" customHeight="1" spans="1:26">
      <c r="A221" s="333"/>
      <c r="B221" s="333"/>
      <c r="C221" s="333"/>
      <c r="D221" s="333"/>
      <c r="E221" s="333"/>
      <c r="F221" s="333"/>
      <c r="G221" s="333"/>
      <c r="H221" s="333"/>
      <c r="I221" s="333"/>
      <c r="J221" s="333"/>
      <c r="K221" s="333"/>
      <c r="L221" s="333"/>
      <c r="M221" s="333"/>
      <c r="N221" s="333"/>
      <c r="O221" s="333"/>
      <c r="P221" s="333"/>
      <c r="Q221" s="333"/>
      <c r="R221" s="333"/>
      <c r="S221" s="333"/>
      <c r="T221" s="333"/>
      <c r="U221" s="333"/>
      <c r="V221" s="333"/>
      <c r="W221" s="333"/>
      <c r="X221" s="333"/>
      <c r="Y221" s="333"/>
      <c r="Z221" s="333"/>
    </row>
    <row r="222" customHeight="1" spans="1:26">
      <c r="A222" s="333"/>
      <c r="B222" s="333"/>
      <c r="C222" s="333"/>
      <c r="D222" s="333"/>
      <c r="E222" s="333"/>
      <c r="F222" s="333"/>
      <c r="G222" s="333"/>
      <c r="H222" s="333"/>
      <c r="I222" s="333"/>
      <c r="J222" s="333"/>
      <c r="K222" s="333"/>
      <c r="L222" s="333"/>
      <c r="M222" s="333"/>
      <c r="N222" s="333"/>
      <c r="O222" s="333"/>
      <c r="P222" s="333"/>
      <c r="Q222" s="333"/>
      <c r="R222" s="333"/>
      <c r="S222" s="333"/>
      <c r="T222" s="333"/>
      <c r="U222" s="333"/>
      <c r="V222" s="333"/>
      <c r="W222" s="333"/>
      <c r="X222" s="333"/>
      <c r="Y222" s="333"/>
      <c r="Z222" s="333"/>
    </row>
    <row r="223" customHeight="1" spans="1:26">
      <c r="A223" s="333"/>
      <c r="B223" s="333"/>
      <c r="C223" s="333"/>
      <c r="D223" s="333"/>
      <c r="E223" s="333"/>
      <c r="F223" s="333"/>
      <c r="G223" s="333"/>
      <c r="H223" s="333"/>
      <c r="I223" s="333"/>
      <c r="J223" s="333"/>
      <c r="K223" s="333"/>
      <c r="L223" s="333"/>
      <c r="M223" s="333"/>
      <c r="N223" s="333"/>
      <c r="O223" s="333"/>
      <c r="P223" s="333"/>
      <c r="Q223" s="333"/>
      <c r="R223" s="333"/>
      <c r="S223" s="333"/>
      <c r="T223" s="333"/>
      <c r="U223" s="333"/>
      <c r="V223" s="333"/>
      <c r="W223" s="333"/>
      <c r="X223" s="333"/>
      <c r="Y223" s="333"/>
      <c r="Z223" s="333"/>
    </row>
    <row r="224" customHeight="1" spans="1:26">
      <c r="A224" s="333"/>
      <c r="B224" s="333"/>
      <c r="C224" s="333"/>
      <c r="D224" s="333"/>
      <c r="E224" s="333"/>
      <c r="F224" s="333"/>
      <c r="G224" s="333"/>
      <c r="H224" s="333"/>
      <c r="I224" s="333"/>
      <c r="J224" s="333"/>
      <c r="K224" s="333"/>
      <c r="L224" s="333"/>
      <c r="M224" s="333"/>
      <c r="N224" s="333"/>
      <c r="O224" s="333"/>
      <c r="P224" s="333"/>
      <c r="Q224" s="333"/>
      <c r="R224" s="333"/>
      <c r="S224" s="333"/>
      <c r="T224" s="333"/>
      <c r="U224" s="333"/>
      <c r="V224" s="333"/>
      <c r="W224" s="333"/>
      <c r="X224" s="333"/>
      <c r="Y224" s="333"/>
      <c r="Z224" s="333"/>
    </row>
    <row r="225" customHeight="1" spans="1:26">
      <c r="A225" s="333"/>
      <c r="B225" s="333"/>
      <c r="C225" s="333"/>
      <c r="D225" s="333"/>
      <c r="E225" s="333"/>
      <c r="F225" s="333"/>
      <c r="G225" s="333"/>
      <c r="H225" s="333"/>
      <c r="I225" s="333"/>
      <c r="J225" s="333"/>
      <c r="K225" s="333"/>
      <c r="L225" s="333"/>
      <c r="M225" s="333"/>
      <c r="N225" s="333"/>
      <c r="O225" s="333"/>
      <c r="P225" s="333"/>
      <c r="Q225" s="333"/>
      <c r="R225" s="333"/>
      <c r="S225" s="333"/>
      <c r="T225" s="333"/>
      <c r="U225" s="333"/>
      <c r="V225" s="333"/>
      <c r="W225" s="333"/>
      <c r="X225" s="333"/>
      <c r="Y225" s="333"/>
      <c r="Z225" s="333"/>
    </row>
    <row r="226" customHeight="1" spans="1:26">
      <c r="A226" s="333"/>
      <c r="B226" s="333"/>
      <c r="C226" s="333"/>
      <c r="D226" s="333"/>
      <c r="E226" s="333"/>
      <c r="F226" s="333"/>
      <c r="G226" s="333"/>
      <c r="H226" s="333"/>
      <c r="I226" s="333"/>
      <c r="J226" s="333"/>
      <c r="K226" s="333"/>
      <c r="L226" s="333"/>
      <c r="M226" s="333"/>
      <c r="N226" s="333"/>
      <c r="O226" s="333"/>
      <c r="P226" s="333"/>
      <c r="Q226" s="333"/>
      <c r="R226" s="333"/>
      <c r="S226" s="333"/>
      <c r="T226" s="333"/>
      <c r="U226" s="333"/>
      <c r="V226" s="333"/>
      <c r="W226" s="333"/>
      <c r="X226" s="333"/>
      <c r="Y226" s="333"/>
      <c r="Z226" s="333"/>
    </row>
    <row r="227" customHeight="1" spans="1:26">
      <c r="A227" s="333"/>
      <c r="B227" s="333"/>
      <c r="C227" s="333"/>
      <c r="D227" s="333"/>
      <c r="E227" s="333"/>
      <c r="F227" s="333"/>
      <c r="G227" s="333"/>
      <c r="H227" s="333"/>
      <c r="I227" s="333"/>
      <c r="J227" s="333"/>
      <c r="K227" s="333"/>
      <c r="L227" s="333"/>
      <c r="M227" s="333"/>
      <c r="N227" s="333"/>
      <c r="O227" s="333"/>
      <c r="P227" s="333"/>
      <c r="Q227" s="333"/>
      <c r="R227" s="333"/>
      <c r="S227" s="333"/>
      <c r="T227" s="333"/>
      <c r="U227" s="333"/>
      <c r="V227" s="333"/>
      <c r="W227" s="333"/>
      <c r="X227" s="333"/>
      <c r="Y227" s="333"/>
      <c r="Z227" s="333"/>
    </row>
    <row r="228" customHeight="1" spans="1:26">
      <c r="A228" s="333"/>
      <c r="B228" s="333"/>
      <c r="C228" s="333"/>
      <c r="D228" s="333"/>
      <c r="E228" s="333"/>
      <c r="F228" s="333"/>
      <c r="G228" s="333"/>
      <c r="H228" s="333"/>
      <c r="I228" s="333"/>
      <c r="J228" s="333"/>
      <c r="K228" s="333"/>
      <c r="L228" s="333"/>
      <c r="M228" s="333"/>
      <c r="N228" s="333"/>
      <c r="O228" s="333"/>
      <c r="P228" s="333"/>
      <c r="Q228" s="333"/>
      <c r="R228" s="333"/>
      <c r="S228" s="333"/>
      <c r="T228" s="333"/>
      <c r="U228" s="333"/>
      <c r="V228" s="333"/>
      <c r="W228" s="333"/>
      <c r="X228" s="333"/>
      <c r="Y228" s="333"/>
      <c r="Z228" s="333"/>
    </row>
    <row r="229" customHeight="1" spans="1:26">
      <c r="A229" s="333"/>
      <c r="B229" s="333"/>
      <c r="C229" s="333"/>
      <c r="D229" s="333"/>
      <c r="E229" s="333"/>
      <c r="F229" s="333"/>
      <c r="G229" s="333"/>
      <c r="H229" s="333"/>
      <c r="I229" s="333"/>
      <c r="J229" s="333"/>
      <c r="K229" s="333"/>
      <c r="L229" s="333"/>
      <c r="M229" s="333"/>
      <c r="N229" s="333"/>
      <c r="O229" s="333"/>
      <c r="P229" s="333"/>
      <c r="Q229" s="333"/>
      <c r="R229" s="333"/>
      <c r="S229" s="333"/>
      <c r="T229" s="333"/>
      <c r="U229" s="333"/>
      <c r="V229" s="333"/>
      <c r="W229" s="333"/>
      <c r="X229" s="333"/>
      <c r="Y229" s="333"/>
      <c r="Z229" s="333"/>
    </row>
    <row r="230" customHeight="1" spans="1:26">
      <c r="A230" s="333"/>
      <c r="B230" s="333"/>
      <c r="C230" s="333"/>
      <c r="D230" s="333"/>
      <c r="E230" s="333"/>
      <c r="F230" s="333"/>
      <c r="G230" s="333"/>
      <c r="H230" s="333"/>
      <c r="I230" s="333"/>
      <c r="J230" s="333"/>
      <c r="K230" s="333"/>
      <c r="L230" s="333"/>
      <c r="M230" s="333"/>
      <c r="N230" s="333"/>
      <c r="O230" s="333"/>
      <c r="P230" s="333"/>
      <c r="Q230" s="333"/>
      <c r="R230" s="333"/>
      <c r="S230" s="333"/>
      <c r="T230" s="333"/>
      <c r="U230" s="333"/>
      <c r="V230" s="333"/>
      <c r="W230" s="333"/>
      <c r="X230" s="333"/>
      <c r="Y230" s="333"/>
      <c r="Z230" s="333"/>
    </row>
    <row r="231" customHeight="1" spans="1:26">
      <c r="A231" s="333"/>
      <c r="B231" s="333"/>
      <c r="C231" s="333"/>
      <c r="D231" s="333"/>
      <c r="E231" s="333"/>
      <c r="F231" s="333"/>
      <c r="G231" s="333"/>
      <c r="H231" s="333"/>
      <c r="I231" s="333"/>
      <c r="J231" s="333"/>
      <c r="K231" s="333"/>
      <c r="L231" s="333"/>
      <c r="M231" s="333"/>
      <c r="N231" s="333"/>
      <c r="O231" s="333"/>
      <c r="P231" s="333"/>
      <c r="Q231" s="333"/>
      <c r="R231" s="333"/>
      <c r="S231" s="333"/>
      <c r="T231" s="333"/>
      <c r="U231" s="333"/>
      <c r="V231" s="333"/>
      <c r="W231" s="333"/>
      <c r="X231" s="333"/>
      <c r="Y231" s="333"/>
      <c r="Z231" s="333"/>
    </row>
    <row r="232" customHeight="1" spans="1:26">
      <c r="A232" s="333"/>
      <c r="B232" s="333"/>
      <c r="C232" s="333"/>
      <c r="D232" s="333"/>
      <c r="E232" s="333"/>
      <c r="F232" s="333"/>
      <c r="G232" s="333"/>
      <c r="H232" s="333"/>
      <c r="I232" s="333"/>
      <c r="J232" s="333"/>
      <c r="K232" s="333"/>
      <c r="L232" s="333"/>
      <c r="M232" s="333"/>
      <c r="N232" s="333"/>
      <c r="O232" s="333"/>
      <c r="P232" s="333"/>
      <c r="Q232" s="333"/>
      <c r="R232" s="333"/>
      <c r="S232" s="333"/>
      <c r="T232" s="333"/>
      <c r="U232" s="333"/>
      <c r="V232" s="333"/>
      <c r="W232" s="333"/>
      <c r="X232" s="333"/>
      <c r="Y232" s="333"/>
      <c r="Z232" s="333"/>
    </row>
    <row r="233" customHeight="1" spans="1:26">
      <c r="A233" s="333"/>
      <c r="B233" s="333"/>
      <c r="C233" s="333"/>
      <c r="D233" s="333"/>
      <c r="E233" s="333"/>
      <c r="F233" s="333"/>
      <c r="G233" s="333"/>
      <c r="H233" s="333"/>
      <c r="I233" s="333"/>
      <c r="J233" s="333"/>
      <c r="K233" s="333"/>
      <c r="L233" s="333"/>
      <c r="M233" s="333"/>
      <c r="N233" s="333"/>
      <c r="O233" s="333"/>
      <c r="P233" s="333"/>
      <c r="Q233" s="333"/>
      <c r="R233" s="333"/>
      <c r="S233" s="333"/>
      <c r="T233" s="333"/>
      <c r="U233" s="333"/>
      <c r="V233" s="333"/>
      <c r="W233" s="333"/>
      <c r="X233" s="333"/>
      <c r="Y233" s="333"/>
      <c r="Z233" s="333"/>
    </row>
    <row r="234" customHeight="1" spans="1:26">
      <c r="A234" s="333"/>
      <c r="B234" s="333"/>
      <c r="C234" s="333"/>
      <c r="D234" s="333"/>
      <c r="E234" s="333"/>
      <c r="F234" s="333"/>
      <c r="G234" s="333"/>
      <c r="H234" s="333"/>
      <c r="I234" s="333"/>
      <c r="J234" s="333"/>
      <c r="K234" s="333"/>
      <c r="L234" s="333"/>
      <c r="M234" s="333"/>
      <c r="N234" s="333"/>
      <c r="O234" s="333"/>
      <c r="P234" s="333"/>
      <c r="Q234" s="333"/>
      <c r="R234" s="333"/>
      <c r="S234" s="333"/>
      <c r="T234" s="333"/>
      <c r="U234" s="333"/>
      <c r="V234" s="333"/>
      <c r="W234" s="333"/>
      <c r="X234" s="333"/>
      <c r="Y234" s="333"/>
      <c r="Z234" s="333"/>
    </row>
    <row r="235" customHeight="1" spans="1:26">
      <c r="A235" s="333"/>
      <c r="B235" s="333"/>
      <c r="C235" s="333"/>
      <c r="D235" s="333"/>
      <c r="E235" s="333"/>
      <c r="F235" s="333"/>
      <c r="G235" s="333"/>
      <c r="H235" s="333"/>
      <c r="I235" s="333"/>
      <c r="J235" s="333"/>
      <c r="K235" s="333"/>
      <c r="L235" s="333"/>
      <c r="M235" s="333"/>
      <c r="N235" s="333"/>
      <c r="O235" s="333"/>
      <c r="P235" s="333"/>
      <c r="Q235" s="333"/>
      <c r="R235" s="333"/>
      <c r="S235" s="333"/>
      <c r="T235" s="333"/>
      <c r="U235" s="333"/>
      <c r="V235" s="333"/>
      <c r="W235" s="333"/>
      <c r="X235" s="333"/>
      <c r="Y235" s="333"/>
      <c r="Z235" s="333"/>
    </row>
    <row r="236" customHeight="1" spans="1:26">
      <c r="A236" s="333"/>
      <c r="B236" s="333"/>
      <c r="C236" s="333"/>
      <c r="D236" s="333"/>
      <c r="E236" s="333"/>
      <c r="F236" s="333"/>
      <c r="G236" s="333"/>
      <c r="H236" s="333"/>
      <c r="I236" s="333"/>
      <c r="J236" s="333"/>
      <c r="K236" s="333"/>
      <c r="L236" s="333"/>
      <c r="M236" s="333"/>
      <c r="N236" s="333"/>
      <c r="O236" s="333"/>
      <c r="P236" s="333"/>
      <c r="Q236" s="333"/>
      <c r="R236" s="333"/>
      <c r="S236" s="333"/>
      <c r="T236" s="333"/>
      <c r="U236" s="333"/>
      <c r="V236" s="333"/>
      <c r="W236" s="333"/>
      <c r="X236" s="333"/>
      <c r="Y236" s="333"/>
      <c r="Z236" s="333"/>
    </row>
    <row r="237" customHeight="1" spans="1:26">
      <c r="A237" s="333"/>
      <c r="B237" s="333"/>
      <c r="C237" s="333"/>
      <c r="D237" s="333"/>
      <c r="E237" s="333"/>
      <c r="F237" s="333"/>
      <c r="G237" s="333"/>
      <c r="H237" s="333"/>
      <c r="I237" s="333"/>
      <c r="J237" s="333"/>
      <c r="K237" s="333"/>
      <c r="L237" s="333"/>
      <c r="M237" s="333"/>
      <c r="N237" s="333"/>
      <c r="O237" s="333"/>
      <c r="P237" s="333"/>
      <c r="Q237" s="333"/>
      <c r="R237" s="333"/>
      <c r="S237" s="333"/>
      <c r="T237" s="333"/>
      <c r="U237" s="333"/>
      <c r="V237" s="333"/>
      <c r="W237" s="333"/>
      <c r="X237" s="333"/>
      <c r="Y237" s="333"/>
      <c r="Z237" s="333"/>
    </row>
    <row r="238" customHeight="1" spans="1:26">
      <c r="A238" s="333"/>
      <c r="B238" s="333"/>
      <c r="C238" s="333"/>
      <c r="D238" s="333"/>
      <c r="E238" s="333"/>
      <c r="F238" s="333"/>
      <c r="G238" s="333"/>
      <c r="H238" s="333"/>
      <c r="I238" s="333"/>
      <c r="J238" s="333"/>
      <c r="K238" s="333"/>
      <c r="L238" s="333"/>
      <c r="M238" s="333"/>
      <c r="N238" s="333"/>
      <c r="O238" s="333"/>
      <c r="P238" s="333"/>
      <c r="Q238" s="333"/>
      <c r="R238" s="333"/>
      <c r="S238" s="333"/>
      <c r="T238" s="333"/>
      <c r="U238" s="333"/>
      <c r="V238" s="333"/>
      <c r="W238" s="333"/>
      <c r="X238" s="333"/>
      <c r="Y238" s="333"/>
      <c r="Z238" s="333"/>
    </row>
    <row r="239" customHeight="1" spans="1:26">
      <c r="A239" s="333"/>
      <c r="B239" s="333"/>
      <c r="C239" s="333"/>
      <c r="D239" s="333"/>
      <c r="E239" s="333"/>
      <c r="F239" s="333"/>
      <c r="G239" s="333"/>
      <c r="H239" s="333"/>
      <c r="I239" s="333"/>
      <c r="J239" s="333"/>
      <c r="K239" s="333"/>
      <c r="L239" s="333"/>
      <c r="M239" s="333"/>
      <c r="N239" s="333"/>
      <c r="O239" s="333"/>
      <c r="P239" s="333"/>
      <c r="Q239" s="333"/>
      <c r="R239" s="333"/>
      <c r="S239" s="333"/>
      <c r="T239" s="333"/>
      <c r="U239" s="333"/>
      <c r="V239" s="333"/>
      <c r="W239" s="333"/>
      <c r="X239" s="333"/>
      <c r="Y239" s="333"/>
      <c r="Z239" s="333"/>
    </row>
    <row r="240" customHeight="1" spans="1:26">
      <c r="A240" s="333"/>
      <c r="B240" s="333"/>
      <c r="C240" s="333"/>
      <c r="D240" s="333"/>
      <c r="E240" s="333"/>
      <c r="F240" s="333"/>
      <c r="G240" s="333"/>
      <c r="H240" s="333"/>
      <c r="I240" s="333"/>
      <c r="J240" s="333"/>
      <c r="K240" s="333"/>
      <c r="L240" s="333"/>
      <c r="M240" s="333"/>
      <c r="N240" s="333"/>
      <c r="O240" s="333"/>
      <c r="P240" s="333"/>
      <c r="Q240" s="333"/>
      <c r="R240" s="333"/>
      <c r="S240" s="333"/>
      <c r="T240" s="333"/>
      <c r="U240" s="333"/>
      <c r="V240" s="333"/>
      <c r="W240" s="333"/>
      <c r="X240" s="333"/>
      <c r="Y240" s="333"/>
      <c r="Z240" s="333"/>
    </row>
    <row r="241" customHeight="1" spans="1:26">
      <c r="A241" s="333"/>
      <c r="B241" s="333"/>
      <c r="C241" s="333"/>
      <c r="D241" s="333"/>
      <c r="E241" s="333"/>
      <c r="F241" s="333"/>
      <c r="G241" s="333"/>
      <c r="H241" s="333"/>
      <c r="I241" s="333"/>
      <c r="J241" s="333"/>
      <c r="K241" s="333"/>
      <c r="L241" s="333"/>
      <c r="M241" s="333"/>
      <c r="N241" s="333"/>
      <c r="O241" s="333"/>
      <c r="P241" s="333"/>
      <c r="Q241" s="333"/>
      <c r="R241" s="333"/>
      <c r="S241" s="333"/>
      <c r="T241" s="333"/>
      <c r="U241" s="333"/>
      <c r="V241" s="333"/>
      <c r="W241" s="333"/>
      <c r="X241" s="333"/>
      <c r="Y241" s="333"/>
      <c r="Z241" s="333"/>
    </row>
    <row r="242" customHeight="1" spans="1:26">
      <c r="A242" s="333"/>
      <c r="B242" s="333"/>
      <c r="C242" s="333"/>
      <c r="D242" s="333"/>
      <c r="E242" s="333"/>
      <c r="F242" s="333"/>
      <c r="G242" s="333"/>
      <c r="H242" s="333"/>
      <c r="I242" s="333"/>
      <c r="J242" s="333"/>
      <c r="K242" s="333"/>
      <c r="L242" s="333"/>
      <c r="M242" s="333"/>
      <c r="N242" s="333"/>
      <c r="O242" s="333"/>
      <c r="P242" s="333"/>
      <c r="Q242" s="333"/>
      <c r="R242" s="333"/>
      <c r="S242" s="333"/>
      <c r="T242" s="333"/>
      <c r="U242" s="333"/>
      <c r="V242" s="333"/>
      <c r="W242" s="333"/>
      <c r="X242" s="333"/>
      <c r="Y242" s="333"/>
      <c r="Z242" s="333"/>
    </row>
    <row r="243" customHeight="1" spans="1:26">
      <c r="A243" s="333"/>
      <c r="B243" s="333"/>
      <c r="C243" s="333"/>
      <c r="D243" s="333"/>
      <c r="E243" s="333"/>
      <c r="F243" s="333"/>
      <c r="G243" s="333"/>
      <c r="H243" s="333"/>
      <c r="I243" s="333"/>
      <c r="J243" s="333"/>
      <c r="K243" s="333"/>
      <c r="L243" s="333"/>
      <c r="M243" s="333"/>
      <c r="N243" s="333"/>
      <c r="O243" s="333"/>
      <c r="P243" s="333"/>
      <c r="Q243" s="333"/>
      <c r="R243" s="333"/>
      <c r="S243" s="333"/>
      <c r="T243" s="333"/>
      <c r="U243" s="333"/>
      <c r="V243" s="333"/>
      <c r="W243" s="333"/>
      <c r="X243" s="333"/>
      <c r="Y243" s="333"/>
      <c r="Z243" s="333"/>
    </row>
    <row r="244" customHeight="1" spans="1:26">
      <c r="A244" s="333"/>
      <c r="B244" s="333"/>
      <c r="C244" s="333"/>
      <c r="D244" s="333"/>
      <c r="E244" s="333"/>
      <c r="F244" s="333"/>
      <c r="G244" s="333"/>
      <c r="H244" s="333"/>
      <c r="I244" s="333"/>
      <c r="J244" s="333"/>
      <c r="K244" s="333"/>
      <c r="L244" s="333"/>
      <c r="M244" s="333"/>
      <c r="N244" s="333"/>
      <c r="O244" s="333"/>
      <c r="P244" s="333"/>
      <c r="Q244" s="333"/>
      <c r="R244" s="333"/>
      <c r="S244" s="333"/>
      <c r="T244" s="333"/>
      <c r="U244" s="333"/>
      <c r="V244" s="333"/>
      <c r="W244" s="333"/>
      <c r="X244" s="333"/>
      <c r="Y244" s="333"/>
      <c r="Z244" s="333"/>
    </row>
    <row r="245" customHeight="1" spans="1:26">
      <c r="A245" s="333"/>
      <c r="B245" s="333"/>
      <c r="C245" s="333"/>
      <c r="D245" s="333"/>
      <c r="E245" s="333"/>
      <c r="F245" s="333"/>
      <c r="G245" s="333"/>
      <c r="H245" s="333"/>
      <c r="I245" s="333"/>
      <c r="J245" s="333"/>
      <c r="K245" s="333"/>
      <c r="L245" s="333"/>
      <c r="M245" s="333"/>
      <c r="N245" s="333"/>
      <c r="O245" s="333"/>
      <c r="P245" s="333"/>
      <c r="Q245" s="333"/>
      <c r="R245" s="333"/>
      <c r="S245" s="333"/>
      <c r="T245" s="333"/>
      <c r="U245" s="333"/>
      <c r="V245" s="333"/>
      <c r="W245" s="333"/>
      <c r="X245" s="333"/>
      <c r="Y245" s="333"/>
      <c r="Z245" s="333"/>
    </row>
    <row r="246" customHeight="1" spans="1:26">
      <c r="A246" s="333"/>
      <c r="B246" s="333"/>
      <c r="C246" s="333"/>
      <c r="D246" s="333"/>
      <c r="E246" s="333"/>
      <c r="F246" s="333"/>
      <c r="G246" s="333"/>
      <c r="H246" s="333"/>
      <c r="I246" s="333"/>
      <c r="J246" s="333"/>
      <c r="K246" s="333"/>
      <c r="L246" s="333"/>
      <c r="M246" s="333"/>
      <c r="N246" s="333"/>
      <c r="O246" s="333"/>
      <c r="P246" s="333"/>
      <c r="Q246" s="333"/>
      <c r="R246" s="333"/>
      <c r="S246" s="333"/>
      <c r="T246" s="333"/>
      <c r="U246" s="333"/>
      <c r="V246" s="333"/>
      <c r="W246" s="333"/>
      <c r="X246" s="333"/>
      <c r="Y246" s="333"/>
      <c r="Z246" s="333"/>
    </row>
    <row r="247" customHeight="1" spans="1:26">
      <c r="A247" s="333"/>
      <c r="B247" s="333"/>
      <c r="C247" s="333"/>
      <c r="D247" s="333"/>
      <c r="E247" s="333"/>
      <c r="F247" s="333"/>
      <c r="G247" s="333"/>
      <c r="H247" s="333"/>
      <c r="I247" s="333"/>
      <c r="J247" s="333"/>
      <c r="K247" s="333"/>
      <c r="L247" s="333"/>
      <c r="M247" s="333"/>
      <c r="N247" s="333"/>
      <c r="O247" s="333"/>
      <c r="P247" s="333"/>
      <c r="Q247" s="333"/>
      <c r="R247" s="333"/>
      <c r="S247" s="333"/>
      <c r="T247" s="333"/>
      <c r="U247" s="333"/>
      <c r="V247" s="333"/>
      <c r="W247" s="333"/>
      <c r="X247" s="333"/>
      <c r="Y247" s="333"/>
      <c r="Z247" s="333"/>
    </row>
    <row r="248" customHeight="1" spans="1:26">
      <c r="A248" s="333"/>
      <c r="B248" s="333"/>
      <c r="C248" s="333"/>
      <c r="D248" s="333"/>
      <c r="E248" s="333"/>
      <c r="F248" s="333"/>
      <c r="G248" s="333"/>
      <c r="H248" s="333"/>
      <c r="I248" s="333"/>
      <c r="J248" s="333"/>
      <c r="K248" s="333"/>
      <c r="L248" s="333"/>
      <c r="M248" s="333"/>
      <c r="N248" s="333"/>
      <c r="O248" s="333"/>
      <c r="P248" s="333"/>
      <c r="Q248" s="333"/>
      <c r="R248" s="333"/>
      <c r="S248" s="333"/>
      <c r="T248" s="333"/>
      <c r="U248" s="333"/>
      <c r="V248" s="333"/>
      <c r="W248" s="333"/>
      <c r="X248" s="333"/>
      <c r="Y248" s="333"/>
      <c r="Z248" s="333"/>
    </row>
    <row r="249" customHeight="1" spans="1:26">
      <c r="A249" s="333"/>
      <c r="B249" s="333"/>
      <c r="C249" s="333"/>
      <c r="D249" s="333"/>
      <c r="E249" s="333"/>
      <c r="F249" s="333"/>
      <c r="G249" s="333"/>
      <c r="H249" s="333"/>
      <c r="I249" s="333"/>
      <c r="J249" s="333"/>
      <c r="K249" s="333"/>
      <c r="L249" s="333"/>
      <c r="M249" s="333"/>
      <c r="N249" s="333"/>
      <c r="O249" s="333"/>
      <c r="P249" s="333"/>
      <c r="Q249" s="333"/>
      <c r="R249" s="333"/>
      <c r="S249" s="333"/>
      <c r="T249" s="333"/>
      <c r="U249" s="333"/>
      <c r="V249" s="333"/>
      <c r="W249" s="333"/>
      <c r="X249" s="333"/>
      <c r="Y249" s="333"/>
      <c r="Z249" s="333"/>
    </row>
    <row r="250" customHeight="1" spans="1:26">
      <c r="A250" s="333"/>
      <c r="B250" s="333"/>
      <c r="C250" s="333"/>
      <c r="D250" s="333"/>
      <c r="E250" s="333"/>
      <c r="F250" s="333"/>
      <c r="G250" s="333"/>
      <c r="H250" s="333"/>
      <c r="I250" s="333"/>
      <c r="J250" s="333"/>
      <c r="K250" s="333"/>
      <c r="L250" s="333"/>
      <c r="M250" s="333"/>
      <c r="N250" s="333"/>
      <c r="O250" s="333"/>
      <c r="P250" s="333"/>
      <c r="Q250" s="333"/>
      <c r="R250" s="333"/>
      <c r="S250" s="333"/>
      <c r="T250" s="333"/>
      <c r="U250" s="333"/>
      <c r="V250" s="333"/>
      <c r="W250" s="333"/>
      <c r="X250" s="333"/>
      <c r="Y250" s="333"/>
      <c r="Z250" s="333"/>
    </row>
    <row r="251" customHeight="1" spans="1:26">
      <c r="A251" s="333"/>
      <c r="B251" s="333"/>
      <c r="C251" s="333"/>
      <c r="D251" s="333"/>
      <c r="E251" s="333"/>
      <c r="F251" s="333"/>
      <c r="G251" s="333"/>
      <c r="H251" s="333"/>
      <c r="I251" s="333"/>
      <c r="J251" s="333"/>
      <c r="K251" s="333"/>
      <c r="L251" s="333"/>
      <c r="M251" s="333"/>
      <c r="N251" s="333"/>
      <c r="O251" s="333"/>
      <c r="P251" s="333"/>
      <c r="Q251" s="333"/>
      <c r="R251" s="333"/>
      <c r="S251" s="333"/>
      <c r="T251" s="333"/>
      <c r="U251" s="333"/>
      <c r="V251" s="333"/>
      <c r="W251" s="333"/>
      <c r="X251" s="333"/>
      <c r="Y251" s="333"/>
      <c r="Z251" s="333"/>
    </row>
    <row r="252" customHeight="1" spans="1:26">
      <c r="A252" s="333"/>
      <c r="B252" s="333"/>
      <c r="C252" s="333"/>
      <c r="D252" s="333"/>
      <c r="E252" s="333"/>
      <c r="F252" s="333"/>
      <c r="G252" s="333"/>
      <c r="H252" s="333"/>
      <c r="I252" s="333"/>
      <c r="J252" s="333"/>
      <c r="K252" s="333"/>
      <c r="L252" s="333"/>
      <c r="M252" s="333"/>
      <c r="N252" s="333"/>
      <c r="O252" s="333"/>
      <c r="P252" s="333"/>
      <c r="Q252" s="333"/>
      <c r="R252" s="333"/>
      <c r="S252" s="333"/>
      <c r="T252" s="333"/>
      <c r="U252" s="333"/>
      <c r="V252" s="333"/>
      <c r="W252" s="333"/>
      <c r="X252" s="333"/>
      <c r="Y252" s="333"/>
      <c r="Z252" s="333"/>
    </row>
    <row r="253" customHeight="1" spans="1:26">
      <c r="A253" s="333"/>
      <c r="B253" s="333"/>
      <c r="C253" s="333"/>
      <c r="D253" s="333"/>
      <c r="E253" s="333"/>
      <c r="F253" s="333"/>
      <c r="G253" s="333"/>
      <c r="H253" s="333"/>
      <c r="I253" s="333"/>
      <c r="J253" s="333"/>
      <c r="K253" s="333"/>
      <c r="L253" s="333"/>
      <c r="M253" s="333"/>
      <c r="N253" s="333"/>
      <c r="O253" s="333"/>
      <c r="P253" s="333"/>
      <c r="Q253" s="333"/>
      <c r="R253" s="333"/>
      <c r="S253" s="333"/>
      <c r="T253" s="333"/>
      <c r="U253" s="333"/>
      <c r="V253" s="333"/>
      <c r="W253" s="333"/>
      <c r="X253" s="333"/>
      <c r="Y253" s="333"/>
      <c r="Z253" s="333"/>
    </row>
    <row r="254" customHeight="1" spans="1:26">
      <c r="A254" s="333"/>
      <c r="B254" s="333"/>
      <c r="C254" s="333"/>
      <c r="D254" s="333"/>
      <c r="E254" s="333"/>
      <c r="F254" s="333"/>
      <c r="G254" s="333"/>
      <c r="H254" s="333"/>
      <c r="I254" s="333"/>
      <c r="J254" s="333"/>
      <c r="K254" s="333"/>
      <c r="L254" s="333"/>
      <c r="M254" s="333"/>
      <c r="N254" s="333"/>
      <c r="O254" s="333"/>
      <c r="P254" s="333"/>
      <c r="Q254" s="333"/>
      <c r="R254" s="333"/>
      <c r="S254" s="333"/>
      <c r="T254" s="333"/>
      <c r="U254" s="333"/>
      <c r="V254" s="333"/>
      <c r="W254" s="333"/>
      <c r="X254" s="333"/>
      <c r="Y254" s="333"/>
      <c r="Z254" s="333"/>
    </row>
    <row r="255" customHeight="1" spans="1:26">
      <c r="A255" s="333"/>
      <c r="B255" s="333"/>
      <c r="C255" s="333"/>
      <c r="D255" s="333"/>
      <c r="E255" s="333"/>
      <c r="F255" s="333"/>
      <c r="G255" s="333"/>
      <c r="H255" s="333"/>
      <c r="I255" s="333"/>
      <c r="J255" s="333"/>
      <c r="K255" s="333"/>
      <c r="L255" s="333"/>
      <c r="M255" s="333"/>
      <c r="N255" s="333"/>
      <c r="O255" s="333"/>
      <c r="P255" s="333"/>
      <c r="Q255" s="333"/>
      <c r="R255" s="333"/>
      <c r="S255" s="333"/>
      <c r="T255" s="333"/>
      <c r="U255" s="333"/>
      <c r="V255" s="333"/>
      <c r="W255" s="333"/>
      <c r="X255" s="333"/>
      <c r="Y255" s="333"/>
      <c r="Z255" s="333"/>
    </row>
    <row r="256" customHeight="1" spans="1:26">
      <c r="A256" s="333"/>
      <c r="B256" s="333"/>
      <c r="C256" s="333"/>
      <c r="D256" s="333"/>
      <c r="E256" s="333"/>
      <c r="F256" s="333"/>
      <c r="G256" s="333"/>
      <c r="H256" s="333"/>
      <c r="I256" s="333"/>
      <c r="J256" s="333"/>
      <c r="K256" s="333"/>
      <c r="L256" s="333"/>
      <c r="M256" s="333"/>
      <c r="N256" s="333"/>
      <c r="O256" s="333"/>
      <c r="P256" s="333"/>
      <c r="Q256" s="333"/>
      <c r="R256" s="333"/>
      <c r="S256" s="333"/>
      <c r="T256" s="333"/>
      <c r="U256" s="333"/>
      <c r="V256" s="333"/>
      <c r="W256" s="333"/>
      <c r="X256" s="333"/>
      <c r="Y256" s="333"/>
      <c r="Z256" s="333"/>
    </row>
    <row r="257" customHeight="1" spans="1:26">
      <c r="A257" s="333"/>
      <c r="B257" s="333"/>
      <c r="C257" s="333"/>
      <c r="D257" s="333"/>
      <c r="E257" s="333"/>
      <c r="F257" s="333"/>
      <c r="G257" s="333"/>
      <c r="H257" s="333"/>
      <c r="I257" s="333"/>
      <c r="J257" s="333"/>
      <c r="K257" s="333"/>
      <c r="L257" s="333"/>
      <c r="M257" s="333"/>
      <c r="N257" s="333"/>
      <c r="O257" s="333"/>
      <c r="P257" s="333"/>
      <c r="Q257" s="333"/>
      <c r="R257" s="333"/>
      <c r="S257" s="333"/>
      <c r="T257" s="333"/>
      <c r="U257" s="333"/>
      <c r="V257" s="333"/>
      <c r="W257" s="333"/>
      <c r="X257" s="333"/>
      <c r="Y257" s="333"/>
      <c r="Z257" s="333"/>
    </row>
    <row r="258" customHeight="1" spans="1:26">
      <c r="A258" s="333"/>
      <c r="B258" s="333"/>
      <c r="C258" s="333"/>
      <c r="D258" s="333"/>
      <c r="E258" s="333"/>
      <c r="F258" s="333"/>
      <c r="G258" s="333"/>
      <c r="H258" s="333"/>
      <c r="I258" s="333"/>
      <c r="J258" s="333"/>
      <c r="K258" s="333"/>
      <c r="L258" s="333"/>
      <c r="M258" s="333"/>
      <c r="N258" s="333"/>
      <c r="O258" s="333"/>
      <c r="P258" s="333"/>
      <c r="Q258" s="333"/>
      <c r="R258" s="333"/>
      <c r="S258" s="333"/>
      <c r="T258" s="333"/>
      <c r="U258" s="333"/>
      <c r="V258" s="333"/>
      <c r="W258" s="333"/>
      <c r="X258" s="333"/>
      <c r="Y258" s="333"/>
      <c r="Z258" s="333"/>
    </row>
    <row r="259" customHeight="1" spans="1:26">
      <c r="A259" s="333"/>
      <c r="B259" s="333"/>
      <c r="C259" s="333"/>
      <c r="D259" s="333"/>
      <c r="E259" s="333"/>
      <c r="F259" s="333"/>
      <c r="G259" s="333"/>
      <c r="H259" s="333"/>
      <c r="I259" s="333"/>
      <c r="J259" s="333"/>
      <c r="K259" s="333"/>
      <c r="L259" s="333"/>
      <c r="M259" s="333"/>
      <c r="N259" s="333"/>
      <c r="O259" s="333"/>
      <c r="P259" s="333"/>
      <c r="Q259" s="333"/>
      <c r="R259" s="333"/>
      <c r="S259" s="333"/>
      <c r="T259" s="333"/>
      <c r="U259" s="333"/>
      <c r="V259" s="333"/>
      <c r="W259" s="333"/>
      <c r="X259" s="333"/>
      <c r="Y259" s="333"/>
      <c r="Z259" s="333"/>
    </row>
    <row r="260" customHeight="1" spans="1:26">
      <c r="A260" s="333"/>
      <c r="B260" s="333"/>
      <c r="C260" s="333"/>
      <c r="D260" s="333"/>
      <c r="E260" s="333"/>
      <c r="F260" s="333"/>
      <c r="G260" s="333"/>
      <c r="H260" s="333"/>
      <c r="I260" s="333"/>
      <c r="J260" s="333"/>
      <c r="K260" s="333"/>
      <c r="L260" s="333"/>
      <c r="M260" s="333"/>
      <c r="N260" s="333"/>
      <c r="O260" s="333"/>
      <c r="P260" s="333"/>
      <c r="Q260" s="333"/>
      <c r="R260" s="333"/>
      <c r="S260" s="333"/>
      <c r="T260" s="333"/>
      <c r="U260" s="333"/>
      <c r="V260" s="333"/>
      <c r="W260" s="333"/>
      <c r="X260" s="333"/>
      <c r="Y260" s="333"/>
      <c r="Z260" s="333"/>
    </row>
    <row r="261" customHeight="1" spans="1:26">
      <c r="A261" s="333"/>
      <c r="B261" s="333"/>
      <c r="C261" s="333"/>
      <c r="D261" s="333"/>
      <c r="E261" s="333"/>
      <c r="F261" s="333"/>
      <c r="G261" s="333"/>
      <c r="H261" s="333"/>
      <c r="I261" s="333"/>
      <c r="J261" s="333"/>
      <c r="K261" s="333"/>
      <c r="L261" s="333"/>
      <c r="M261" s="333"/>
      <c r="N261" s="333"/>
      <c r="O261" s="333"/>
      <c r="P261" s="333"/>
      <c r="Q261" s="333"/>
      <c r="R261" s="333"/>
      <c r="S261" s="333"/>
      <c r="T261" s="333"/>
      <c r="U261" s="333"/>
      <c r="V261" s="333"/>
      <c r="W261" s="333"/>
      <c r="X261" s="333"/>
      <c r="Y261" s="333"/>
      <c r="Z261" s="333"/>
    </row>
    <row r="262" customHeight="1" spans="1:26">
      <c r="A262" s="333"/>
      <c r="B262" s="333"/>
      <c r="C262" s="333"/>
      <c r="D262" s="333"/>
      <c r="E262" s="333"/>
      <c r="F262" s="333"/>
      <c r="G262" s="333"/>
      <c r="H262" s="333"/>
      <c r="I262" s="333"/>
      <c r="J262" s="333"/>
      <c r="K262" s="333"/>
      <c r="L262" s="333"/>
      <c r="M262" s="333"/>
      <c r="N262" s="333"/>
      <c r="O262" s="333"/>
      <c r="P262" s="333"/>
      <c r="Q262" s="333"/>
      <c r="R262" s="333"/>
      <c r="S262" s="333"/>
      <c r="T262" s="333"/>
      <c r="U262" s="333"/>
      <c r="V262" s="333"/>
      <c r="W262" s="333"/>
      <c r="X262" s="333"/>
      <c r="Y262" s="333"/>
      <c r="Z262" s="333"/>
    </row>
    <row r="263" customHeight="1" spans="1:26">
      <c r="A263" s="333"/>
      <c r="B263" s="333"/>
      <c r="C263" s="333"/>
      <c r="D263" s="333"/>
      <c r="E263" s="333"/>
      <c r="F263" s="333"/>
      <c r="G263" s="333"/>
      <c r="H263" s="333"/>
      <c r="I263" s="333"/>
      <c r="J263" s="333"/>
      <c r="K263" s="333"/>
      <c r="L263" s="333"/>
      <c r="M263" s="333"/>
      <c r="N263" s="333"/>
      <c r="O263" s="333"/>
      <c r="P263" s="333"/>
      <c r="Q263" s="333"/>
      <c r="R263" s="333"/>
      <c r="S263" s="333"/>
      <c r="T263" s="333"/>
      <c r="U263" s="333"/>
      <c r="V263" s="333"/>
      <c r="W263" s="333"/>
      <c r="X263" s="333"/>
      <c r="Y263" s="333"/>
      <c r="Z263" s="333"/>
    </row>
    <row r="264" customHeight="1" spans="1:26">
      <c r="A264" s="333"/>
      <c r="B264" s="333"/>
      <c r="C264" s="333"/>
      <c r="D264" s="333"/>
      <c r="E264" s="333"/>
      <c r="F264" s="333"/>
      <c r="G264" s="333"/>
      <c r="H264" s="333"/>
      <c r="I264" s="333"/>
      <c r="J264" s="333"/>
      <c r="K264" s="333"/>
      <c r="L264" s="333"/>
      <c r="M264" s="333"/>
      <c r="N264" s="333"/>
      <c r="O264" s="333"/>
      <c r="P264" s="333"/>
      <c r="Q264" s="333"/>
      <c r="R264" s="333"/>
      <c r="S264" s="333"/>
      <c r="T264" s="333"/>
      <c r="U264" s="333"/>
      <c r="V264" s="333"/>
      <c r="W264" s="333"/>
      <c r="X264" s="333"/>
      <c r="Y264" s="333"/>
      <c r="Z264" s="333"/>
    </row>
    <row r="265" customHeight="1" spans="1:26">
      <c r="A265" s="333"/>
      <c r="B265" s="333"/>
      <c r="C265" s="333"/>
      <c r="D265" s="333"/>
      <c r="E265" s="333"/>
      <c r="F265" s="333"/>
      <c r="G265" s="333"/>
      <c r="H265" s="333"/>
      <c r="I265" s="333"/>
      <c r="J265" s="333"/>
      <c r="K265" s="333"/>
      <c r="L265" s="333"/>
      <c r="M265" s="333"/>
      <c r="N265" s="333"/>
      <c r="O265" s="333"/>
      <c r="P265" s="333"/>
      <c r="Q265" s="333"/>
      <c r="R265" s="333"/>
      <c r="S265" s="333"/>
      <c r="T265" s="333"/>
      <c r="U265" s="333"/>
      <c r="V265" s="333"/>
      <c r="W265" s="333"/>
      <c r="X265" s="333"/>
      <c r="Y265" s="333"/>
      <c r="Z265" s="333"/>
    </row>
    <row r="266" customHeight="1" spans="1:26">
      <c r="A266" s="333"/>
      <c r="B266" s="333"/>
      <c r="C266" s="333"/>
      <c r="D266" s="333"/>
      <c r="E266" s="333"/>
      <c r="F266" s="333"/>
      <c r="G266" s="333"/>
      <c r="H266" s="333"/>
      <c r="I266" s="333"/>
      <c r="J266" s="333"/>
      <c r="K266" s="333"/>
      <c r="L266" s="333"/>
      <c r="M266" s="333"/>
      <c r="N266" s="333"/>
      <c r="O266" s="333"/>
      <c r="P266" s="333"/>
      <c r="Q266" s="333"/>
      <c r="R266" s="333"/>
      <c r="S266" s="333"/>
      <c r="T266" s="333"/>
      <c r="U266" s="333"/>
      <c r="V266" s="333"/>
      <c r="W266" s="333"/>
      <c r="X266" s="333"/>
      <c r="Y266" s="333"/>
      <c r="Z266" s="333"/>
    </row>
    <row r="267" customHeight="1" spans="1:26">
      <c r="A267" s="333"/>
      <c r="B267" s="333"/>
      <c r="C267" s="333"/>
      <c r="D267" s="333"/>
      <c r="E267" s="333"/>
      <c r="F267" s="333"/>
      <c r="G267" s="333"/>
      <c r="H267" s="333"/>
      <c r="I267" s="333"/>
      <c r="J267" s="333"/>
      <c r="K267" s="333"/>
      <c r="L267" s="333"/>
      <c r="M267" s="333"/>
      <c r="N267" s="333"/>
      <c r="O267" s="333"/>
      <c r="P267" s="333"/>
      <c r="Q267" s="333"/>
      <c r="R267" s="333"/>
      <c r="S267" s="333"/>
      <c r="T267" s="333"/>
      <c r="U267" s="333"/>
      <c r="V267" s="333"/>
      <c r="W267" s="333"/>
      <c r="X267" s="333"/>
      <c r="Y267" s="333"/>
      <c r="Z267" s="333"/>
    </row>
    <row r="268" customHeight="1" spans="1:26">
      <c r="A268" s="333"/>
      <c r="B268" s="333"/>
      <c r="C268" s="333"/>
      <c r="D268" s="333"/>
      <c r="E268" s="333"/>
      <c r="F268" s="333"/>
      <c r="G268" s="333"/>
      <c r="H268" s="333"/>
      <c r="I268" s="333"/>
      <c r="J268" s="333"/>
      <c r="K268" s="333"/>
      <c r="L268" s="333"/>
      <c r="M268" s="333"/>
      <c r="N268" s="333"/>
      <c r="O268" s="333"/>
      <c r="P268" s="333"/>
      <c r="Q268" s="333"/>
      <c r="R268" s="333"/>
      <c r="S268" s="333"/>
      <c r="T268" s="333"/>
      <c r="U268" s="333"/>
      <c r="V268" s="333"/>
      <c r="W268" s="333"/>
      <c r="X268" s="333"/>
      <c r="Y268" s="333"/>
      <c r="Z268" s="333"/>
    </row>
    <row r="269" customHeight="1" spans="1:26">
      <c r="A269" s="333"/>
      <c r="B269" s="333"/>
      <c r="C269" s="333"/>
      <c r="D269" s="333"/>
      <c r="E269" s="333"/>
      <c r="F269" s="333"/>
      <c r="G269" s="333"/>
      <c r="H269" s="333"/>
      <c r="I269" s="333"/>
      <c r="J269" s="333"/>
      <c r="K269" s="333"/>
      <c r="L269" s="333"/>
      <c r="M269" s="333"/>
      <c r="N269" s="333"/>
      <c r="O269" s="333"/>
      <c r="P269" s="333"/>
      <c r="Q269" s="333"/>
      <c r="R269" s="333"/>
      <c r="S269" s="333"/>
      <c r="T269" s="333"/>
      <c r="U269" s="333"/>
      <c r="V269" s="333"/>
      <c r="W269" s="333"/>
      <c r="X269" s="333"/>
      <c r="Y269" s="333"/>
      <c r="Z269" s="333"/>
    </row>
    <row r="270" customHeight="1" spans="1:26">
      <c r="A270" s="333"/>
      <c r="B270" s="333"/>
      <c r="C270" s="333"/>
      <c r="D270" s="333"/>
      <c r="E270" s="333"/>
      <c r="F270" s="333"/>
      <c r="G270" s="333"/>
      <c r="H270" s="333"/>
      <c r="I270" s="333"/>
      <c r="J270" s="333"/>
      <c r="K270" s="333"/>
      <c r="L270" s="333"/>
      <c r="M270" s="333"/>
      <c r="N270" s="333"/>
      <c r="O270" s="333"/>
      <c r="P270" s="333"/>
      <c r="Q270" s="333"/>
      <c r="R270" s="333"/>
      <c r="S270" s="333"/>
      <c r="T270" s="333"/>
      <c r="U270" s="333"/>
      <c r="V270" s="333"/>
      <c r="W270" s="333"/>
      <c r="X270" s="333"/>
      <c r="Y270" s="333"/>
      <c r="Z270" s="333"/>
    </row>
    <row r="271" customHeight="1" spans="1:26">
      <c r="A271" s="333"/>
      <c r="B271" s="333"/>
      <c r="C271" s="333"/>
      <c r="D271" s="333"/>
      <c r="E271" s="333"/>
      <c r="F271" s="333"/>
      <c r="G271" s="333"/>
      <c r="H271" s="333"/>
      <c r="I271" s="333"/>
      <c r="J271" s="333"/>
      <c r="K271" s="333"/>
      <c r="L271" s="333"/>
      <c r="M271" s="333"/>
      <c r="N271" s="333"/>
      <c r="O271" s="333"/>
      <c r="P271" s="333"/>
      <c r="Q271" s="333"/>
      <c r="R271" s="333"/>
      <c r="S271" s="333"/>
      <c r="T271" s="333"/>
      <c r="U271" s="333"/>
      <c r="V271" s="333"/>
      <c r="W271" s="333"/>
      <c r="X271" s="333"/>
      <c r="Y271" s="333"/>
      <c r="Z271" s="333"/>
    </row>
    <row r="272" customHeight="1" spans="1:26">
      <c r="A272" s="333"/>
      <c r="B272" s="333"/>
      <c r="C272" s="333"/>
      <c r="D272" s="333"/>
      <c r="E272" s="333"/>
      <c r="F272" s="333"/>
      <c r="G272" s="333"/>
      <c r="H272" s="333"/>
      <c r="I272" s="333"/>
      <c r="J272" s="333"/>
      <c r="K272" s="333"/>
      <c r="L272" s="333"/>
      <c r="M272" s="333"/>
      <c r="N272" s="333"/>
      <c r="O272" s="333"/>
      <c r="P272" s="333"/>
      <c r="Q272" s="333"/>
      <c r="R272" s="333"/>
      <c r="S272" s="333"/>
      <c r="T272" s="333"/>
      <c r="U272" s="333"/>
      <c r="V272" s="333"/>
      <c r="W272" s="333"/>
      <c r="X272" s="333"/>
      <c r="Y272" s="333"/>
      <c r="Z272" s="333"/>
    </row>
    <row r="273" customHeight="1" spans="1:26">
      <c r="A273" s="333"/>
      <c r="B273" s="333"/>
      <c r="C273" s="333"/>
      <c r="D273" s="333"/>
      <c r="E273" s="333"/>
      <c r="F273" s="333"/>
      <c r="G273" s="333"/>
      <c r="H273" s="333"/>
      <c r="I273" s="333"/>
      <c r="J273" s="333"/>
      <c r="K273" s="333"/>
      <c r="L273" s="333"/>
      <c r="M273" s="333"/>
      <c r="N273" s="333"/>
      <c r="O273" s="333"/>
      <c r="P273" s="333"/>
      <c r="Q273" s="333"/>
      <c r="R273" s="333"/>
      <c r="S273" s="333"/>
      <c r="T273" s="333"/>
      <c r="U273" s="333"/>
      <c r="V273" s="333"/>
      <c r="W273" s="333"/>
      <c r="X273" s="333"/>
      <c r="Y273" s="333"/>
      <c r="Z273" s="333"/>
    </row>
    <row r="274" customHeight="1" spans="1:26">
      <c r="A274" s="333"/>
      <c r="B274" s="333"/>
      <c r="C274" s="333"/>
      <c r="D274" s="333"/>
      <c r="E274" s="333"/>
      <c r="F274" s="333"/>
      <c r="G274" s="333"/>
      <c r="H274" s="333"/>
      <c r="I274" s="333"/>
      <c r="J274" s="333"/>
      <c r="K274" s="333"/>
      <c r="L274" s="333"/>
      <c r="M274" s="333"/>
      <c r="N274" s="333"/>
      <c r="O274" s="333"/>
      <c r="P274" s="333"/>
      <c r="Q274" s="333"/>
      <c r="R274" s="333"/>
      <c r="S274" s="333"/>
      <c r="T274" s="333"/>
      <c r="U274" s="333"/>
      <c r="V274" s="333"/>
      <c r="W274" s="333"/>
      <c r="X274" s="333"/>
      <c r="Y274" s="333"/>
      <c r="Z274" s="333"/>
    </row>
    <row r="275" customHeight="1" spans="1:26">
      <c r="A275" s="333"/>
      <c r="B275" s="333"/>
      <c r="C275" s="333"/>
      <c r="D275" s="333"/>
      <c r="E275" s="333"/>
      <c r="F275" s="333"/>
      <c r="G275" s="333"/>
      <c r="H275" s="333"/>
      <c r="I275" s="333"/>
      <c r="J275" s="333"/>
      <c r="K275" s="333"/>
      <c r="L275" s="333"/>
      <c r="M275" s="333"/>
      <c r="N275" s="333"/>
      <c r="O275" s="333"/>
      <c r="P275" s="333"/>
      <c r="Q275" s="333"/>
      <c r="R275" s="333"/>
      <c r="S275" s="333"/>
      <c r="T275" s="333"/>
      <c r="U275" s="333"/>
      <c r="V275" s="333"/>
      <c r="W275" s="333"/>
      <c r="X275" s="333"/>
      <c r="Y275" s="333"/>
      <c r="Z275" s="333"/>
    </row>
    <row r="276" customHeight="1" spans="1:26">
      <c r="A276" s="333"/>
      <c r="B276" s="333"/>
      <c r="C276" s="333"/>
      <c r="D276" s="333"/>
      <c r="E276" s="333"/>
      <c r="F276" s="333"/>
      <c r="G276" s="333"/>
      <c r="H276" s="333"/>
      <c r="I276" s="333"/>
      <c r="J276" s="333"/>
      <c r="K276" s="333"/>
      <c r="L276" s="333"/>
      <c r="M276" s="333"/>
      <c r="N276" s="333"/>
      <c r="O276" s="333"/>
      <c r="P276" s="333"/>
      <c r="Q276" s="333"/>
      <c r="R276" s="333"/>
      <c r="S276" s="333"/>
      <c r="T276" s="333"/>
      <c r="U276" s="333"/>
      <c r="V276" s="333"/>
      <c r="W276" s="333"/>
      <c r="X276" s="333"/>
      <c r="Y276" s="333"/>
      <c r="Z276" s="333"/>
    </row>
    <row r="277" customHeight="1" spans="1:26">
      <c r="A277" s="333"/>
      <c r="B277" s="333"/>
      <c r="C277" s="333"/>
      <c r="D277" s="333"/>
      <c r="E277" s="333"/>
      <c r="F277" s="333"/>
      <c r="G277" s="333"/>
      <c r="H277" s="333"/>
      <c r="I277" s="333"/>
      <c r="J277" s="333"/>
      <c r="K277" s="333"/>
      <c r="L277" s="333"/>
      <c r="M277" s="333"/>
      <c r="N277" s="333"/>
      <c r="O277" s="333"/>
      <c r="P277" s="333"/>
      <c r="Q277" s="333"/>
      <c r="R277" s="333"/>
      <c r="S277" s="333"/>
      <c r="T277" s="333"/>
      <c r="U277" s="333"/>
      <c r="V277" s="333"/>
      <c r="W277" s="333"/>
      <c r="X277" s="333"/>
      <c r="Y277" s="333"/>
      <c r="Z277" s="333"/>
    </row>
    <row r="278" customHeight="1" spans="1:26">
      <c r="A278" s="333"/>
      <c r="B278" s="333"/>
      <c r="C278" s="333"/>
      <c r="D278" s="333"/>
      <c r="E278" s="333"/>
      <c r="F278" s="333"/>
      <c r="G278" s="333"/>
      <c r="H278" s="333"/>
      <c r="I278" s="333"/>
      <c r="J278" s="333"/>
      <c r="K278" s="333"/>
      <c r="L278" s="333"/>
      <c r="M278" s="333"/>
      <c r="N278" s="333"/>
      <c r="O278" s="333"/>
      <c r="P278" s="333"/>
      <c r="Q278" s="333"/>
      <c r="R278" s="333"/>
      <c r="S278" s="333"/>
      <c r="T278" s="333"/>
      <c r="U278" s="333"/>
      <c r="V278" s="333"/>
      <c r="W278" s="333"/>
      <c r="X278" s="333"/>
      <c r="Y278" s="333"/>
      <c r="Z278" s="333"/>
    </row>
    <row r="279" customHeight="1" spans="1:26">
      <c r="A279" s="333"/>
      <c r="B279" s="333"/>
      <c r="C279" s="333"/>
      <c r="D279" s="333"/>
      <c r="E279" s="333"/>
      <c r="F279" s="333"/>
      <c r="G279" s="333"/>
      <c r="H279" s="333"/>
      <c r="I279" s="333"/>
      <c r="J279" s="333"/>
      <c r="K279" s="333"/>
      <c r="L279" s="333"/>
      <c r="M279" s="333"/>
      <c r="N279" s="333"/>
      <c r="O279" s="333"/>
      <c r="P279" s="333"/>
      <c r="Q279" s="333"/>
      <c r="R279" s="333"/>
      <c r="S279" s="333"/>
      <c r="T279" s="333"/>
      <c r="U279" s="333"/>
      <c r="V279" s="333"/>
      <c r="W279" s="333"/>
      <c r="X279" s="333"/>
      <c r="Y279" s="333"/>
      <c r="Z279" s="333"/>
    </row>
    <row r="280" customHeight="1" spans="1:26">
      <c r="A280" s="333"/>
      <c r="B280" s="333"/>
      <c r="C280" s="333"/>
      <c r="D280" s="333"/>
      <c r="E280" s="333"/>
      <c r="F280" s="333"/>
      <c r="G280" s="333"/>
      <c r="H280" s="333"/>
      <c r="I280" s="333"/>
      <c r="J280" s="333"/>
      <c r="K280" s="333"/>
      <c r="L280" s="333"/>
      <c r="M280" s="333"/>
      <c r="N280" s="333"/>
      <c r="O280" s="333"/>
      <c r="P280" s="333"/>
      <c r="Q280" s="333"/>
      <c r="R280" s="333"/>
      <c r="S280" s="333"/>
      <c r="T280" s="333"/>
      <c r="U280" s="333"/>
      <c r="V280" s="333"/>
      <c r="W280" s="333"/>
      <c r="X280" s="333"/>
      <c r="Y280" s="333"/>
      <c r="Z280" s="333"/>
    </row>
    <row r="281" customHeight="1" spans="1:26">
      <c r="A281" s="333"/>
      <c r="B281" s="333"/>
      <c r="C281" s="333"/>
      <c r="D281" s="333"/>
      <c r="E281" s="333"/>
      <c r="F281" s="333"/>
      <c r="G281" s="333"/>
      <c r="H281" s="333"/>
      <c r="I281" s="333"/>
      <c r="J281" s="333"/>
      <c r="K281" s="333"/>
      <c r="L281" s="333"/>
      <c r="M281" s="333"/>
      <c r="N281" s="333"/>
      <c r="O281" s="333"/>
      <c r="P281" s="333"/>
      <c r="Q281" s="333"/>
      <c r="R281" s="333"/>
      <c r="S281" s="333"/>
      <c r="T281" s="333"/>
      <c r="U281" s="333"/>
      <c r="V281" s="333"/>
      <c r="W281" s="333"/>
      <c r="X281" s="333"/>
      <c r="Y281" s="333"/>
      <c r="Z281" s="333"/>
    </row>
    <row r="282" customHeight="1" spans="1:26">
      <c r="A282" s="333"/>
      <c r="B282" s="333"/>
      <c r="C282" s="333"/>
      <c r="D282" s="333"/>
      <c r="E282" s="333"/>
      <c r="F282" s="333"/>
      <c r="G282" s="333"/>
      <c r="H282" s="333"/>
      <c r="I282" s="333"/>
      <c r="J282" s="333"/>
      <c r="K282" s="333"/>
      <c r="L282" s="333"/>
      <c r="M282" s="333"/>
      <c r="N282" s="333"/>
      <c r="O282" s="333"/>
      <c r="P282" s="333"/>
      <c r="Q282" s="333"/>
      <c r="R282" s="333"/>
      <c r="S282" s="333"/>
      <c r="T282" s="333"/>
      <c r="U282" s="333"/>
      <c r="V282" s="333"/>
      <c r="W282" s="333"/>
      <c r="X282" s="333"/>
      <c r="Y282" s="333"/>
      <c r="Z282" s="333"/>
    </row>
    <row r="283" customHeight="1" spans="1:26">
      <c r="A283" s="333"/>
      <c r="B283" s="333"/>
      <c r="C283" s="333"/>
      <c r="D283" s="333"/>
      <c r="E283" s="333"/>
      <c r="F283" s="333"/>
      <c r="G283" s="333"/>
      <c r="H283" s="333"/>
      <c r="I283" s="333"/>
      <c r="J283" s="333"/>
      <c r="K283" s="333"/>
      <c r="L283" s="333"/>
      <c r="M283" s="333"/>
      <c r="N283" s="333"/>
      <c r="O283" s="333"/>
      <c r="P283" s="333"/>
      <c r="Q283" s="333"/>
      <c r="R283" s="333"/>
      <c r="S283" s="333"/>
      <c r="T283" s="333"/>
      <c r="U283" s="333"/>
      <c r="V283" s="333"/>
      <c r="W283" s="333"/>
      <c r="X283" s="333"/>
      <c r="Y283" s="333"/>
      <c r="Z283" s="333"/>
    </row>
    <row r="284" customHeight="1" spans="1:26">
      <c r="A284" s="333"/>
      <c r="B284" s="333"/>
      <c r="C284" s="333"/>
      <c r="D284" s="333"/>
      <c r="E284" s="333"/>
      <c r="F284" s="333"/>
      <c r="G284" s="333"/>
      <c r="H284" s="333"/>
      <c r="I284" s="333"/>
      <c r="J284" s="333"/>
      <c r="K284" s="333"/>
      <c r="L284" s="333"/>
      <c r="M284" s="333"/>
      <c r="N284" s="333"/>
      <c r="O284" s="333"/>
      <c r="P284" s="333"/>
      <c r="Q284" s="333"/>
      <c r="R284" s="333"/>
      <c r="S284" s="333"/>
      <c r="T284" s="333"/>
      <c r="U284" s="333"/>
      <c r="V284" s="333"/>
      <c r="W284" s="333"/>
      <c r="X284" s="333"/>
      <c r="Y284" s="333"/>
      <c r="Z284" s="333"/>
    </row>
    <row r="285" customHeight="1" spans="1:26">
      <c r="A285" s="333"/>
      <c r="B285" s="333"/>
      <c r="C285" s="333"/>
      <c r="D285" s="333"/>
      <c r="E285" s="333"/>
      <c r="F285" s="333"/>
      <c r="G285" s="333"/>
      <c r="H285" s="333"/>
      <c r="I285" s="333"/>
      <c r="J285" s="333"/>
      <c r="K285" s="333"/>
      <c r="L285" s="333"/>
      <c r="M285" s="333"/>
      <c r="N285" s="333"/>
      <c r="O285" s="333"/>
      <c r="P285" s="333"/>
      <c r="Q285" s="333"/>
      <c r="R285" s="333"/>
      <c r="S285" s="333"/>
      <c r="T285" s="333"/>
      <c r="U285" s="333"/>
      <c r="V285" s="333"/>
      <c r="W285" s="333"/>
      <c r="X285" s="333"/>
      <c r="Y285" s="333"/>
      <c r="Z285" s="333"/>
    </row>
    <row r="286" customHeight="1" spans="1:26">
      <c r="A286" s="333"/>
      <c r="B286" s="333"/>
      <c r="C286" s="333"/>
      <c r="D286" s="333"/>
      <c r="E286" s="333"/>
      <c r="F286" s="333"/>
      <c r="G286" s="333"/>
      <c r="H286" s="333"/>
      <c r="I286" s="333"/>
      <c r="J286" s="333"/>
      <c r="K286" s="333"/>
      <c r="L286" s="333"/>
      <c r="M286" s="333"/>
      <c r="N286" s="333"/>
      <c r="O286" s="333"/>
      <c r="P286" s="333"/>
      <c r="Q286" s="333"/>
      <c r="R286" s="333"/>
      <c r="S286" s="333"/>
      <c r="T286" s="333"/>
      <c r="U286" s="333"/>
      <c r="V286" s="333"/>
      <c r="W286" s="333"/>
      <c r="X286" s="333"/>
      <c r="Y286" s="333"/>
      <c r="Z286" s="333"/>
    </row>
    <row r="287" customHeight="1" spans="1:26">
      <c r="A287" s="333"/>
      <c r="B287" s="333"/>
      <c r="C287" s="333"/>
      <c r="D287" s="333"/>
      <c r="E287" s="333"/>
      <c r="F287" s="333"/>
      <c r="G287" s="333"/>
      <c r="H287" s="333"/>
      <c r="I287" s="333"/>
      <c r="J287" s="333"/>
      <c r="K287" s="333"/>
      <c r="L287" s="333"/>
      <c r="M287" s="333"/>
      <c r="N287" s="333"/>
      <c r="O287" s="333"/>
      <c r="P287" s="333"/>
      <c r="Q287" s="333"/>
      <c r="R287" s="333"/>
      <c r="S287" s="333"/>
      <c r="T287" s="333"/>
      <c r="U287" s="333"/>
      <c r="V287" s="333"/>
      <c r="W287" s="333"/>
      <c r="X287" s="333"/>
      <c r="Y287" s="333"/>
      <c r="Z287" s="333"/>
    </row>
    <row r="288" customHeight="1" spans="1:26">
      <c r="A288" s="333"/>
      <c r="B288" s="333"/>
      <c r="C288" s="333"/>
      <c r="D288" s="333"/>
      <c r="E288" s="333"/>
      <c r="F288" s="333"/>
      <c r="G288" s="333"/>
      <c r="H288" s="333"/>
      <c r="I288" s="333"/>
      <c r="J288" s="333"/>
      <c r="K288" s="333"/>
      <c r="L288" s="333"/>
      <c r="M288" s="333"/>
      <c r="N288" s="333"/>
      <c r="O288" s="333"/>
      <c r="P288" s="333"/>
      <c r="Q288" s="333"/>
      <c r="R288" s="333"/>
      <c r="S288" s="333"/>
      <c r="T288" s="333"/>
      <c r="U288" s="333"/>
      <c r="V288" s="333"/>
      <c r="W288" s="333"/>
      <c r="X288" s="333"/>
      <c r="Y288" s="333"/>
      <c r="Z288" s="333"/>
    </row>
    <row r="289" customHeight="1" spans="1:26">
      <c r="A289" s="333"/>
      <c r="B289" s="333"/>
      <c r="C289" s="333"/>
      <c r="D289" s="333"/>
      <c r="E289" s="333"/>
      <c r="F289" s="333"/>
      <c r="G289" s="333"/>
      <c r="H289" s="333"/>
      <c r="I289" s="333"/>
      <c r="J289" s="333"/>
      <c r="K289" s="333"/>
      <c r="L289" s="333"/>
      <c r="M289" s="333"/>
      <c r="N289" s="333"/>
      <c r="O289" s="333"/>
      <c r="P289" s="333"/>
      <c r="Q289" s="333"/>
      <c r="R289" s="333"/>
      <c r="S289" s="333"/>
      <c r="T289" s="333"/>
      <c r="U289" s="333"/>
      <c r="V289" s="333"/>
      <c r="W289" s="333"/>
      <c r="X289" s="333"/>
      <c r="Y289" s="333"/>
      <c r="Z289" s="333"/>
    </row>
    <row r="290" customHeight="1" spans="1:26">
      <c r="A290" s="333"/>
      <c r="B290" s="333"/>
      <c r="C290" s="333"/>
      <c r="D290" s="333"/>
      <c r="E290" s="333"/>
      <c r="F290" s="333"/>
      <c r="G290" s="333"/>
      <c r="H290" s="333"/>
      <c r="I290" s="333"/>
      <c r="J290" s="333"/>
      <c r="K290" s="333"/>
      <c r="L290" s="333"/>
      <c r="M290" s="333"/>
      <c r="N290" s="333"/>
      <c r="O290" s="333"/>
      <c r="P290" s="333"/>
      <c r="Q290" s="333"/>
      <c r="R290" s="333"/>
      <c r="S290" s="333"/>
      <c r="T290" s="333"/>
      <c r="U290" s="333"/>
      <c r="V290" s="333"/>
      <c r="W290" s="333"/>
      <c r="X290" s="333"/>
      <c r="Y290" s="333"/>
      <c r="Z290" s="333"/>
    </row>
    <row r="291" customHeight="1" spans="1:26">
      <c r="A291" s="333"/>
      <c r="B291" s="333"/>
      <c r="C291" s="333"/>
      <c r="D291" s="333"/>
      <c r="E291" s="333"/>
      <c r="F291" s="333"/>
      <c r="G291" s="333"/>
      <c r="H291" s="333"/>
      <c r="I291" s="333"/>
      <c r="J291" s="333"/>
      <c r="K291" s="333"/>
      <c r="L291" s="333"/>
      <c r="M291" s="333"/>
      <c r="N291" s="333"/>
      <c r="O291" s="333"/>
      <c r="P291" s="333"/>
      <c r="Q291" s="333"/>
      <c r="R291" s="333"/>
      <c r="S291" s="333"/>
      <c r="T291" s="333"/>
      <c r="U291" s="333"/>
      <c r="V291" s="333"/>
      <c r="W291" s="333"/>
      <c r="X291" s="333"/>
      <c r="Y291" s="333"/>
      <c r="Z291" s="333"/>
    </row>
    <row r="292" customHeight="1" spans="1:26">
      <c r="A292" s="333"/>
      <c r="B292" s="333"/>
      <c r="C292" s="333"/>
      <c r="D292" s="333"/>
      <c r="E292" s="333"/>
      <c r="F292" s="333"/>
      <c r="G292" s="333"/>
      <c r="H292" s="333"/>
      <c r="I292" s="333"/>
      <c r="J292" s="333"/>
      <c r="K292" s="333"/>
      <c r="L292" s="333"/>
      <c r="M292" s="333"/>
      <c r="N292" s="333"/>
      <c r="O292" s="333"/>
      <c r="P292" s="333"/>
      <c r="Q292" s="333"/>
      <c r="R292" s="333"/>
      <c r="S292" s="333"/>
      <c r="T292" s="333"/>
      <c r="U292" s="333"/>
      <c r="V292" s="333"/>
      <c r="W292" s="333"/>
      <c r="X292" s="333"/>
      <c r="Y292" s="333"/>
      <c r="Z292" s="333"/>
    </row>
    <row r="293" customHeight="1" spans="1:26">
      <c r="A293" s="333"/>
      <c r="B293" s="333"/>
      <c r="C293" s="333"/>
      <c r="D293" s="333"/>
      <c r="E293" s="333"/>
      <c r="F293" s="333"/>
      <c r="G293" s="333"/>
      <c r="H293" s="333"/>
      <c r="I293" s="333"/>
      <c r="J293" s="333"/>
      <c r="K293" s="333"/>
      <c r="L293" s="333"/>
      <c r="M293" s="333"/>
      <c r="N293" s="333"/>
      <c r="O293" s="333"/>
      <c r="P293" s="333"/>
      <c r="Q293" s="333"/>
      <c r="R293" s="333"/>
      <c r="S293" s="333"/>
      <c r="T293" s="333"/>
      <c r="U293" s="333"/>
      <c r="V293" s="333"/>
      <c r="W293" s="333"/>
      <c r="X293" s="333"/>
      <c r="Y293" s="333"/>
      <c r="Z293" s="333"/>
    </row>
    <row r="294" customHeight="1" spans="1:26">
      <c r="A294" s="333"/>
      <c r="B294" s="333"/>
      <c r="C294" s="333"/>
      <c r="D294" s="333"/>
      <c r="E294" s="333"/>
      <c r="F294" s="333"/>
      <c r="G294" s="333"/>
      <c r="H294" s="333"/>
      <c r="I294" s="333"/>
      <c r="J294" s="333"/>
      <c r="K294" s="333"/>
      <c r="L294" s="333"/>
      <c r="M294" s="333"/>
      <c r="N294" s="333"/>
      <c r="O294" s="333"/>
      <c r="P294" s="333"/>
      <c r="Q294" s="333"/>
      <c r="R294" s="333"/>
      <c r="S294" s="333"/>
      <c r="T294" s="333"/>
      <c r="U294" s="333"/>
      <c r="V294" s="333"/>
      <c r="W294" s="333"/>
      <c r="X294" s="333"/>
      <c r="Y294" s="333"/>
      <c r="Z294" s="333"/>
    </row>
    <row r="295" customHeight="1" spans="1:26">
      <c r="A295" s="333"/>
      <c r="B295" s="333"/>
      <c r="C295" s="333"/>
      <c r="D295" s="333"/>
      <c r="E295" s="333"/>
      <c r="F295" s="333"/>
      <c r="G295" s="333"/>
      <c r="H295" s="333"/>
      <c r="I295" s="333"/>
      <c r="J295" s="333"/>
      <c r="K295" s="333"/>
      <c r="L295" s="333"/>
      <c r="M295" s="333"/>
      <c r="N295" s="333"/>
      <c r="O295" s="333"/>
      <c r="P295" s="333"/>
      <c r="Q295" s="333"/>
      <c r="R295" s="333"/>
      <c r="S295" s="333"/>
      <c r="T295" s="333"/>
      <c r="U295" s="333"/>
      <c r="V295" s="333"/>
      <c r="W295" s="333"/>
      <c r="X295" s="333"/>
      <c r="Y295" s="333"/>
      <c r="Z295" s="333"/>
    </row>
    <row r="296" customHeight="1" spans="1:26">
      <c r="A296" s="333"/>
      <c r="B296" s="333"/>
      <c r="C296" s="333"/>
      <c r="D296" s="333"/>
      <c r="E296" s="333"/>
      <c r="F296" s="333"/>
      <c r="G296" s="333"/>
      <c r="H296" s="333"/>
      <c r="I296" s="333"/>
      <c r="J296" s="333"/>
      <c r="K296" s="333"/>
      <c r="L296" s="333"/>
      <c r="M296" s="333"/>
      <c r="N296" s="333"/>
      <c r="O296" s="333"/>
      <c r="P296" s="333"/>
      <c r="Q296" s="333"/>
      <c r="R296" s="333"/>
      <c r="S296" s="333"/>
      <c r="T296" s="333"/>
      <c r="U296" s="333"/>
      <c r="V296" s="333"/>
      <c r="W296" s="333"/>
      <c r="X296" s="333"/>
      <c r="Y296" s="333"/>
      <c r="Z296" s="333"/>
    </row>
    <row r="297" customHeight="1" spans="1:26">
      <c r="A297" s="333"/>
      <c r="B297" s="333"/>
      <c r="C297" s="333"/>
      <c r="D297" s="333"/>
      <c r="E297" s="333"/>
      <c r="F297" s="333"/>
      <c r="G297" s="333"/>
      <c r="H297" s="333"/>
      <c r="I297" s="333"/>
      <c r="J297" s="333"/>
      <c r="K297" s="333"/>
      <c r="L297" s="333"/>
      <c r="M297" s="333"/>
      <c r="N297" s="333"/>
      <c r="O297" s="333"/>
      <c r="P297" s="333"/>
      <c r="Q297" s="333"/>
      <c r="R297" s="333"/>
      <c r="S297" s="333"/>
      <c r="T297" s="333"/>
      <c r="U297" s="333"/>
      <c r="V297" s="333"/>
      <c r="W297" s="333"/>
      <c r="X297" s="333"/>
      <c r="Y297" s="333"/>
      <c r="Z297" s="333"/>
    </row>
    <row r="298" customHeight="1" spans="1:26">
      <c r="A298" s="333"/>
      <c r="B298" s="333"/>
      <c r="C298" s="333"/>
      <c r="D298" s="333"/>
      <c r="E298" s="333"/>
      <c r="F298" s="333"/>
      <c r="G298" s="333"/>
      <c r="H298" s="333"/>
      <c r="I298" s="333"/>
      <c r="J298" s="333"/>
      <c r="K298" s="333"/>
      <c r="L298" s="333"/>
      <c r="M298" s="333"/>
      <c r="N298" s="333"/>
      <c r="O298" s="333"/>
      <c r="P298" s="333"/>
      <c r="Q298" s="333"/>
      <c r="R298" s="333"/>
      <c r="S298" s="333"/>
      <c r="T298" s="333"/>
      <c r="U298" s="333"/>
      <c r="V298" s="333"/>
      <c r="W298" s="333"/>
      <c r="X298" s="333"/>
      <c r="Y298" s="333"/>
      <c r="Z298" s="333"/>
    </row>
    <row r="299" customHeight="1" spans="1:26">
      <c r="A299" s="333"/>
      <c r="B299" s="333"/>
      <c r="C299" s="333"/>
      <c r="D299" s="333"/>
      <c r="E299" s="333"/>
      <c r="F299" s="333"/>
      <c r="G299" s="333"/>
      <c r="H299" s="333"/>
      <c r="I299" s="333"/>
      <c r="J299" s="333"/>
      <c r="K299" s="333"/>
      <c r="L299" s="333"/>
      <c r="M299" s="333"/>
      <c r="N299" s="333"/>
      <c r="O299" s="333"/>
      <c r="P299" s="333"/>
      <c r="Q299" s="333"/>
      <c r="R299" s="333"/>
      <c r="S299" s="333"/>
      <c r="T299" s="333"/>
      <c r="U299" s="333"/>
      <c r="V299" s="333"/>
      <c r="W299" s="333"/>
      <c r="X299" s="333"/>
      <c r="Y299" s="333"/>
      <c r="Z299" s="333"/>
    </row>
    <row r="300" customHeight="1" spans="1:26">
      <c r="A300" s="333"/>
      <c r="B300" s="333"/>
      <c r="C300" s="333"/>
      <c r="D300" s="333"/>
      <c r="E300" s="333"/>
      <c r="F300" s="333"/>
      <c r="G300" s="333"/>
      <c r="H300" s="333"/>
      <c r="I300" s="333"/>
      <c r="J300" s="333"/>
      <c r="K300" s="333"/>
      <c r="L300" s="333"/>
      <c r="M300" s="333"/>
      <c r="N300" s="333"/>
      <c r="O300" s="333"/>
      <c r="P300" s="333"/>
      <c r="Q300" s="333"/>
      <c r="R300" s="333"/>
      <c r="S300" s="333"/>
      <c r="T300" s="333"/>
      <c r="U300" s="333"/>
      <c r="V300" s="333"/>
      <c r="W300" s="333"/>
      <c r="X300" s="333"/>
      <c r="Y300" s="333"/>
      <c r="Z300" s="333"/>
    </row>
    <row r="301" customHeight="1" spans="1:26">
      <c r="A301" s="333"/>
      <c r="B301" s="333"/>
      <c r="C301" s="333"/>
      <c r="D301" s="333"/>
      <c r="E301" s="333"/>
      <c r="F301" s="333"/>
      <c r="G301" s="333"/>
      <c r="H301" s="333"/>
      <c r="I301" s="333"/>
      <c r="J301" s="333"/>
      <c r="K301" s="333"/>
      <c r="L301" s="333"/>
      <c r="M301" s="333"/>
      <c r="N301" s="333"/>
      <c r="O301" s="333"/>
      <c r="P301" s="333"/>
      <c r="Q301" s="333"/>
      <c r="R301" s="333"/>
      <c r="S301" s="333"/>
      <c r="T301" s="333"/>
      <c r="U301" s="333"/>
      <c r="V301" s="333"/>
      <c r="W301" s="333"/>
      <c r="X301" s="333"/>
      <c r="Y301" s="333"/>
      <c r="Z301" s="333"/>
    </row>
    <row r="302" customHeight="1" spans="1:26">
      <c r="A302" s="333"/>
      <c r="B302" s="333"/>
      <c r="C302" s="333"/>
      <c r="D302" s="333"/>
      <c r="E302" s="333"/>
      <c r="F302" s="333"/>
      <c r="G302" s="333"/>
      <c r="H302" s="333"/>
      <c r="I302" s="333"/>
      <c r="J302" s="333"/>
      <c r="K302" s="333"/>
      <c r="L302" s="333"/>
      <c r="M302" s="333"/>
      <c r="N302" s="333"/>
      <c r="O302" s="333"/>
      <c r="P302" s="333"/>
      <c r="Q302" s="333"/>
      <c r="R302" s="333"/>
      <c r="S302" s="333"/>
      <c r="T302" s="333"/>
      <c r="U302" s="333"/>
      <c r="V302" s="333"/>
      <c r="W302" s="333"/>
      <c r="X302" s="333"/>
      <c r="Y302" s="333"/>
      <c r="Z302" s="333"/>
    </row>
    <row r="303" customHeight="1" spans="1:26">
      <c r="A303" s="333"/>
      <c r="B303" s="333"/>
      <c r="C303" s="333"/>
      <c r="D303" s="333"/>
      <c r="E303" s="333"/>
      <c r="F303" s="333"/>
      <c r="G303" s="333"/>
      <c r="H303" s="333"/>
      <c r="I303" s="333"/>
      <c r="J303" s="333"/>
      <c r="K303" s="333"/>
      <c r="L303" s="333"/>
      <c r="M303" s="333"/>
      <c r="N303" s="333"/>
      <c r="O303" s="333"/>
      <c r="P303" s="333"/>
      <c r="Q303" s="333"/>
      <c r="R303" s="333"/>
      <c r="S303" s="333"/>
      <c r="T303" s="333"/>
      <c r="U303" s="333"/>
      <c r="V303" s="333"/>
      <c r="W303" s="333"/>
      <c r="X303" s="333"/>
      <c r="Y303" s="333"/>
      <c r="Z303" s="333"/>
    </row>
    <row r="304" customHeight="1" spans="1:26">
      <c r="A304" s="333"/>
      <c r="B304" s="333"/>
      <c r="C304" s="333"/>
      <c r="D304" s="333"/>
      <c r="E304" s="333"/>
      <c r="F304" s="333"/>
      <c r="G304" s="333"/>
      <c r="H304" s="333"/>
      <c r="I304" s="333"/>
      <c r="J304" s="333"/>
      <c r="K304" s="333"/>
      <c r="L304" s="333"/>
      <c r="M304" s="333"/>
      <c r="N304" s="333"/>
      <c r="O304" s="333"/>
      <c r="P304" s="333"/>
      <c r="Q304" s="333"/>
      <c r="R304" s="333"/>
      <c r="S304" s="333"/>
      <c r="T304" s="333"/>
      <c r="U304" s="333"/>
      <c r="V304" s="333"/>
      <c r="W304" s="333"/>
      <c r="X304" s="333"/>
      <c r="Y304" s="333"/>
      <c r="Z304" s="333"/>
    </row>
    <row r="305" customHeight="1" spans="1:26">
      <c r="A305" s="333"/>
      <c r="B305" s="333"/>
      <c r="C305" s="333"/>
      <c r="D305" s="333"/>
      <c r="E305" s="333"/>
      <c r="F305" s="333"/>
      <c r="G305" s="333"/>
      <c r="H305" s="333"/>
      <c r="I305" s="333"/>
      <c r="J305" s="333"/>
      <c r="K305" s="333"/>
      <c r="L305" s="333"/>
      <c r="M305" s="333"/>
      <c r="N305" s="333"/>
      <c r="O305" s="333"/>
      <c r="P305" s="333"/>
      <c r="Q305" s="333"/>
      <c r="R305" s="333"/>
      <c r="S305" s="333"/>
      <c r="T305" s="333"/>
      <c r="U305" s="333"/>
      <c r="V305" s="333"/>
      <c r="W305" s="333"/>
      <c r="X305" s="333"/>
      <c r="Y305" s="333"/>
      <c r="Z305" s="333"/>
    </row>
    <row r="306" customHeight="1" spans="1:26">
      <c r="A306" s="333"/>
      <c r="B306" s="333"/>
      <c r="C306" s="333"/>
      <c r="D306" s="333"/>
      <c r="E306" s="333"/>
      <c r="F306" s="333"/>
      <c r="G306" s="333"/>
      <c r="H306" s="333"/>
      <c r="I306" s="333"/>
      <c r="J306" s="333"/>
      <c r="K306" s="333"/>
      <c r="L306" s="333"/>
      <c r="M306" s="333"/>
      <c r="N306" s="333"/>
      <c r="O306" s="333"/>
      <c r="P306" s="333"/>
      <c r="Q306" s="333"/>
      <c r="R306" s="333"/>
      <c r="S306" s="333"/>
      <c r="T306" s="333"/>
      <c r="U306" s="333"/>
      <c r="V306" s="333"/>
      <c r="W306" s="333"/>
      <c r="X306" s="333"/>
      <c r="Y306" s="333"/>
      <c r="Z306" s="333"/>
    </row>
    <row r="307" customHeight="1" spans="1:26">
      <c r="A307" s="333"/>
      <c r="B307" s="333"/>
      <c r="C307" s="333"/>
      <c r="D307" s="333"/>
      <c r="E307" s="333"/>
      <c r="F307" s="333"/>
      <c r="G307" s="333"/>
      <c r="H307" s="333"/>
      <c r="I307" s="333"/>
      <c r="J307" s="333"/>
      <c r="K307" s="333"/>
      <c r="L307" s="333"/>
      <c r="M307" s="333"/>
      <c r="N307" s="333"/>
      <c r="O307" s="333"/>
      <c r="P307" s="333"/>
      <c r="Q307" s="333"/>
      <c r="R307" s="333"/>
      <c r="S307" s="333"/>
      <c r="T307" s="333"/>
      <c r="U307" s="333"/>
      <c r="V307" s="333"/>
      <c r="W307" s="333"/>
      <c r="X307" s="333"/>
      <c r="Y307" s="333"/>
      <c r="Z307" s="333"/>
    </row>
    <row r="308" customHeight="1" spans="1:26">
      <c r="A308" s="333"/>
      <c r="B308" s="333"/>
      <c r="C308" s="333"/>
      <c r="D308" s="333"/>
      <c r="E308" s="333"/>
      <c r="F308" s="333"/>
      <c r="G308" s="333"/>
      <c r="H308" s="333"/>
      <c r="I308" s="333"/>
      <c r="J308" s="333"/>
      <c r="K308" s="333"/>
      <c r="L308" s="333"/>
      <c r="M308" s="333"/>
      <c r="N308" s="333"/>
      <c r="O308" s="333"/>
      <c r="P308" s="333"/>
      <c r="Q308" s="333"/>
      <c r="R308" s="333"/>
      <c r="S308" s="333"/>
      <c r="T308" s="333"/>
      <c r="U308" s="333"/>
      <c r="V308" s="333"/>
      <c r="W308" s="333"/>
      <c r="X308" s="333"/>
      <c r="Y308" s="333"/>
      <c r="Z308" s="333"/>
    </row>
    <row r="309" customHeight="1" spans="1:26">
      <c r="A309" s="333"/>
      <c r="B309" s="333"/>
      <c r="C309" s="333"/>
      <c r="D309" s="333"/>
      <c r="E309" s="333"/>
      <c r="F309" s="333"/>
      <c r="G309" s="333"/>
      <c r="H309" s="333"/>
      <c r="I309" s="333"/>
      <c r="J309" s="333"/>
      <c r="K309" s="333"/>
      <c r="L309" s="333"/>
      <c r="M309" s="333"/>
      <c r="N309" s="333"/>
      <c r="O309" s="333"/>
      <c r="P309" s="333"/>
      <c r="Q309" s="333"/>
      <c r="R309" s="333"/>
      <c r="S309" s="333"/>
      <c r="T309" s="333"/>
      <c r="U309" s="333"/>
      <c r="V309" s="333"/>
      <c r="W309" s="333"/>
      <c r="X309" s="333"/>
      <c r="Y309" s="333"/>
      <c r="Z309" s="333"/>
    </row>
    <row r="310" customHeight="1" spans="1:26">
      <c r="A310" s="333"/>
      <c r="B310" s="333"/>
      <c r="C310" s="333"/>
      <c r="D310" s="333"/>
      <c r="E310" s="333"/>
      <c r="F310" s="333"/>
      <c r="G310" s="333"/>
      <c r="H310" s="333"/>
      <c r="I310" s="333"/>
      <c r="J310" s="333"/>
      <c r="K310" s="333"/>
      <c r="L310" s="333"/>
      <c r="M310" s="333"/>
      <c r="N310" s="333"/>
      <c r="O310" s="333"/>
      <c r="P310" s="333"/>
      <c r="Q310" s="333"/>
      <c r="R310" s="333"/>
      <c r="S310" s="333"/>
      <c r="T310" s="333"/>
      <c r="U310" s="333"/>
      <c r="V310" s="333"/>
      <c r="W310" s="333"/>
      <c r="X310" s="333"/>
      <c r="Y310" s="333"/>
      <c r="Z310" s="333"/>
    </row>
    <row r="311" customHeight="1" spans="1:26">
      <c r="A311" s="333"/>
      <c r="B311" s="333"/>
      <c r="C311" s="333"/>
      <c r="D311" s="333"/>
      <c r="E311" s="333"/>
      <c r="F311" s="333"/>
      <c r="G311" s="333"/>
      <c r="H311" s="333"/>
      <c r="I311" s="333"/>
      <c r="J311" s="333"/>
      <c r="K311" s="333"/>
      <c r="L311" s="333"/>
      <c r="M311" s="333"/>
      <c r="N311" s="333"/>
      <c r="O311" s="333"/>
      <c r="P311" s="333"/>
      <c r="Q311" s="333"/>
      <c r="R311" s="333"/>
      <c r="S311" s="333"/>
      <c r="T311" s="333"/>
      <c r="U311" s="333"/>
      <c r="V311" s="333"/>
      <c r="W311" s="333"/>
      <c r="X311" s="333"/>
      <c r="Y311" s="333"/>
      <c r="Z311" s="333"/>
    </row>
    <row r="312" customHeight="1" spans="1:26">
      <c r="A312" s="333"/>
      <c r="B312" s="333"/>
      <c r="C312" s="333"/>
      <c r="D312" s="333"/>
      <c r="E312" s="333"/>
      <c r="F312" s="333"/>
      <c r="G312" s="333"/>
      <c r="H312" s="333"/>
      <c r="I312" s="333"/>
      <c r="J312" s="333"/>
      <c r="K312" s="333"/>
      <c r="L312" s="333"/>
      <c r="M312" s="333"/>
      <c r="N312" s="333"/>
      <c r="O312" s="333"/>
      <c r="P312" s="333"/>
      <c r="Q312" s="333"/>
      <c r="R312" s="333"/>
      <c r="S312" s="333"/>
      <c r="T312" s="333"/>
      <c r="U312" s="333"/>
      <c r="V312" s="333"/>
      <c r="W312" s="333"/>
      <c r="X312" s="333"/>
      <c r="Y312" s="333"/>
      <c r="Z312" s="333"/>
    </row>
    <row r="313" customHeight="1" spans="1:26">
      <c r="A313" s="333"/>
      <c r="B313" s="333"/>
      <c r="C313" s="333"/>
      <c r="D313" s="333"/>
      <c r="E313" s="333"/>
      <c r="F313" s="333"/>
      <c r="G313" s="333"/>
      <c r="H313" s="333"/>
      <c r="I313" s="333"/>
      <c r="J313" s="333"/>
      <c r="K313" s="333"/>
      <c r="L313" s="333"/>
      <c r="M313" s="333"/>
      <c r="N313" s="333"/>
      <c r="O313" s="333"/>
      <c r="P313" s="333"/>
      <c r="Q313" s="333"/>
      <c r="R313" s="333"/>
      <c r="S313" s="333"/>
      <c r="T313" s="333"/>
      <c r="U313" s="333"/>
      <c r="V313" s="333"/>
      <c r="W313" s="333"/>
      <c r="X313" s="333"/>
      <c r="Y313" s="333"/>
      <c r="Z313" s="333"/>
    </row>
    <row r="314" customHeight="1" spans="1:26">
      <c r="A314" s="333"/>
      <c r="B314" s="333"/>
      <c r="C314" s="333"/>
      <c r="D314" s="333"/>
      <c r="E314" s="333"/>
      <c r="F314" s="333"/>
      <c r="G314" s="333"/>
      <c r="H314" s="333"/>
      <c r="I314" s="333"/>
      <c r="J314" s="333"/>
      <c r="K314" s="333"/>
      <c r="L314" s="333"/>
      <c r="M314" s="333"/>
      <c r="N314" s="333"/>
      <c r="O314" s="333"/>
      <c r="P314" s="333"/>
      <c r="Q314" s="333"/>
      <c r="R314" s="333"/>
      <c r="S314" s="333"/>
      <c r="T314" s="333"/>
      <c r="U314" s="333"/>
      <c r="V314" s="333"/>
      <c r="W314" s="333"/>
      <c r="X314" s="333"/>
      <c r="Y314" s="333"/>
      <c r="Z314" s="333"/>
    </row>
    <row r="315" customHeight="1" spans="1:26">
      <c r="A315" s="333"/>
      <c r="B315" s="333"/>
      <c r="C315" s="333"/>
      <c r="D315" s="333"/>
      <c r="E315" s="333"/>
      <c r="F315" s="333"/>
      <c r="G315" s="333"/>
      <c r="H315" s="333"/>
      <c r="I315" s="333"/>
      <c r="J315" s="333"/>
      <c r="K315" s="333"/>
      <c r="L315" s="333"/>
      <c r="M315" s="333"/>
      <c r="N315" s="333"/>
      <c r="O315" s="333"/>
      <c r="P315" s="333"/>
      <c r="Q315" s="333"/>
      <c r="R315" s="333"/>
      <c r="S315" s="333"/>
      <c r="T315" s="333"/>
      <c r="U315" s="333"/>
      <c r="V315" s="333"/>
      <c r="W315" s="333"/>
      <c r="X315" s="333"/>
      <c r="Y315" s="333"/>
      <c r="Z315" s="333"/>
    </row>
    <row r="316" customHeight="1" spans="1:26">
      <c r="A316" s="333"/>
      <c r="B316" s="333"/>
      <c r="C316" s="333"/>
      <c r="D316" s="333"/>
      <c r="E316" s="333"/>
      <c r="F316" s="333"/>
      <c r="G316" s="333"/>
      <c r="H316" s="333"/>
      <c r="I316" s="333"/>
      <c r="J316" s="333"/>
      <c r="K316" s="333"/>
      <c r="L316" s="333"/>
      <c r="M316" s="333"/>
      <c r="N316" s="333"/>
      <c r="O316" s="333"/>
      <c r="P316" s="333"/>
      <c r="Q316" s="333"/>
      <c r="R316" s="333"/>
      <c r="S316" s="333"/>
      <c r="T316" s="333"/>
      <c r="U316" s="333"/>
      <c r="V316" s="333"/>
      <c r="W316" s="333"/>
      <c r="X316" s="333"/>
      <c r="Y316" s="333"/>
      <c r="Z316" s="333"/>
    </row>
    <row r="317" customHeight="1" spans="1:26">
      <c r="A317" s="333"/>
      <c r="B317" s="333"/>
      <c r="C317" s="333"/>
      <c r="D317" s="333"/>
      <c r="E317" s="333"/>
      <c r="F317" s="333"/>
      <c r="G317" s="333"/>
      <c r="H317" s="333"/>
      <c r="I317" s="333"/>
      <c r="J317" s="333"/>
      <c r="K317" s="333"/>
      <c r="L317" s="333"/>
      <c r="M317" s="333"/>
      <c r="N317" s="333"/>
      <c r="O317" s="333"/>
      <c r="P317" s="333"/>
      <c r="Q317" s="333"/>
      <c r="R317" s="333"/>
      <c r="S317" s="333"/>
      <c r="T317" s="333"/>
      <c r="U317" s="333"/>
      <c r="V317" s="333"/>
      <c r="W317" s="333"/>
      <c r="X317" s="333"/>
      <c r="Y317" s="333"/>
      <c r="Z317" s="333"/>
    </row>
    <row r="318" customHeight="1" spans="1:26">
      <c r="A318" s="333"/>
      <c r="B318" s="333"/>
      <c r="C318" s="333"/>
      <c r="D318" s="333"/>
      <c r="E318" s="333"/>
      <c r="F318" s="333"/>
      <c r="G318" s="333"/>
      <c r="H318" s="333"/>
      <c r="I318" s="333"/>
      <c r="J318" s="333"/>
      <c r="K318" s="333"/>
      <c r="L318" s="333"/>
      <c r="M318" s="333"/>
      <c r="N318" s="333"/>
      <c r="O318" s="333"/>
      <c r="P318" s="333"/>
      <c r="Q318" s="333"/>
      <c r="R318" s="333"/>
      <c r="S318" s="333"/>
      <c r="T318" s="333"/>
      <c r="U318" s="333"/>
      <c r="V318" s="333"/>
      <c r="W318" s="333"/>
      <c r="X318" s="333"/>
      <c r="Y318" s="333"/>
      <c r="Z318" s="333"/>
    </row>
    <row r="319" customHeight="1" spans="1:26">
      <c r="A319" s="333"/>
      <c r="B319" s="333"/>
      <c r="C319" s="333"/>
      <c r="D319" s="333"/>
      <c r="E319" s="333"/>
      <c r="F319" s="333"/>
      <c r="G319" s="333"/>
      <c r="H319" s="333"/>
      <c r="I319" s="333"/>
      <c r="J319" s="333"/>
      <c r="K319" s="333"/>
      <c r="L319" s="333"/>
      <c r="M319" s="333"/>
      <c r="N319" s="333"/>
      <c r="O319" s="333"/>
      <c r="P319" s="333"/>
      <c r="Q319" s="333"/>
      <c r="R319" s="333"/>
      <c r="S319" s="333"/>
      <c r="T319" s="333"/>
      <c r="U319" s="333"/>
      <c r="V319" s="333"/>
      <c r="W319" s="333"/>
      <c r="X319" s="333"/>
      <c r="Y319" s="333"/>
      <c r="Z319" s="333"/>
    </row>
    <row r="320" customHeight="1" spans="1:26">
      <c r="A320" s="333"/>
      <c r="B320" s="333"/>
      <c r="C320" s="333"/>
      <c r="D320" s="333"/>
      <c r="E320" s="333"/>
      <c r="F320" s="333"/>
      <c r="G320" s="333"/>
      <c r="H320" s="333"/>
      <c r="I320" s="333"/>
      <c r="J320" s="333"/>
      <c r="K320" s="333"/>
      <c r="L320" s="333"/>
      <c r="M320" s="333"/>
      <c r="N320" s="333"/>
      <c r="O320" s="333"/>
      <c r="P320" s="333"/>
      <c r="Q320" s="333"/>
      <c r="R320" s="333"/>
      <c r="S320" s="333"/>
      <c r="T320" s="333"/>
      <c r="U320" s="333"/>
      <c r="V320" s="333"/>
      <c r="W320" s="333"/>
      <c r="X320" s="333"/>
      <c r="Y320" s="333"/>
      <c r="Z320" s="333"/>
    </row>
    <row r="321" customHeight="1" spans="1:26">
      <c r="A321" s="333"/>
      <c r="B321" s="333"/>
      <c r="C321" s="333"/>
      <c r="D321" s="333"/>
      <c r="E321" s="333"/>
      <c r="F321" s="333"/>
      <c r="G321" s="333"/>
      <c r="H321" s="333"/>
      <c r="I321" s="333"/>
      <c r="J321" s="333"/>
      <c r="K321" s="333"/>
      <c r="L321" s="333"/>
      <c r="M321" s="333"/>
      <c r="N321" s="333"/>
      <c r="O321" s="333"/>
      <c r="P321" s="333"/>
      <c r="Q321" s="333"/>
      <c r="R321" s="333"/>
      <c r="S321" s="333"/>
      <c r="T321" s="333"/>
      <c r="U321" s="333"/>
      <c r="V321" s="333"/>
      <c r="W321" s="333"/>
      <c r="X321" s="333"/>
      <c r="Y321" s="333"/>
      <c r="Z321" s="333"/>
    </row>
    <row r="322" customHeight="1" spans="1:26">
      <c r="A322" s="333"/>
      <c r="B322" s="333"/>
      <c r="C322" s="333"/>
      <c r="D322" s="333"/>
      <c r="E322" s="333"/>
      <c r="F322" s="333"/>
      <c r="G322" s="333"/>
      <c r="H322" s="333"/>
      <c r="I322" s="333"/>
      <c r="J322" s="333"/>
      <c r="K322" s="333"/>
      <c r="L322" s="333"/>
      <c r="M322" s="333"/>
      <c r="N322" s="333"/>
      <c r="O322" s="333"/>
      <c r="P322" s="333"/>
      <c r="Q322" s="333"/>
      <c r="R322" s="333"/>
      <c r="S322" s="333"/>
      <c r="T322" s="333"/>
      <c r="U322" s="333"/>
      <c r="V322" s="333"/>
      <c r="W322" s="333"/>
      <c r="X322" s="333"/>
      <c r="Y322" s="333"/>
      <c r="Z322" s="333"/>
    </row>
    <row r="323" customHeight="1" spans="1:26">
      <c r="A323" s="333"/>
      <c r="B323" s="333"/>
      <c r="C323" s="333"/>
      <c r="D323" s="333"/>
      <c r="E323" s="333"/>
      <c r="F323" s="333"/>
      <c r="G323" s="333"/>
      <c r="H323" s="333"/>
      <c r="I323" s="333"/>
      <c r="J323" s="333"/>
      <c r="K323" s="333"/>
      <c r="L323" s="333"/>
      <c r="M323" s="333"/>
      <c r="N323" s="333"/>
      <c r="O323" s="333"/>
      <c r="P323" s="333"/>
      <c r="Q323" s="333"/>
      <c r="R323" s="333"/>
      <c r="S323" s="333"/>
      <c r="T323" s="333"/>
      <c r="U323" s="333"/>
      <c r="V323" s="333"/>
      <c r="W323" s="333"/>
      <c r="X323" s="333"/>
      <c r="Y323" s="333"/>
      <c r="Z323" s="333"/>
    </row>
    <row r="324" customHeight="1" spans="1:26">
      <c r="A324" s="333"/>
      <c r="B324" s="333"/>
      <c r="C324" s="333"/>
      <c r="D324" s="333"/>
      <c r="E324" s="333"/>
      <c r="F324" s="333"/>
      <c r="G324" s="333"/>
      <c r="H324" s="333"/>
      <c r="I324" s="333"/>
      <c r="J324" s="333"/>
      <c r="K324" s="333"/>
      <c r="L324" s="333"/>
      <c r="M324" s="333"/>
      <c r="N324" s="333"/>
      <c r="O324" s="333"/>
      <c r="P324" s="333"/>
      <c r="Q324" s="333"/>
      <c r="R324" s="333"/>
      <c r="S324" s="333"/>
      <c r="T324" s="333"/>
      <c r="U324" s="333"/>
      <c r="V324" s="333"/>
      <c r="W324" s="333"/>
      <c r="X324" s="333"/>
      <c r="Y324" s="333"/>
      <c r="Z324" s="333"/>
    </row>
    <row r="325" customHeight="1" spans="1:26">
      <c r="A325" s="333"/>
      <c r="B325" s="333"/>
      <c r="C325" s="333"/>
      <c r="D325" s="333"/>
      <c r="E325" s="333"/>
      <c r="F325" s="333"/>
      <c r="G325" s="333"/>
      <c r="H325" s="333"/>
      <c r="I325" s="333"/>
      <c r="J325" s="333"/>
      <c r="K325" s="333"/>
      <c r="L325" s="333"/>
      <c r="M325" s="333"/>
      <c r="N325" s="333"/>
      <c r="O325" s="333"/>
      <c r="P325" s="333"/>
      <c r="Q325" s="333"/>
      <c r="R325" s="333"/>
      <c r="S325" s="333"/>
      <c r="T325" s="333"/>
      <c r="U325" s="333"/>
      <c r="V325" s="333"/>
      <c r="W325" s="333"/>
      <c r="X325" s="333"/>
      <c r="Y325" s="333"/>
      <c r="Z325" s="333"/>
    </row>
    <row r="326" customHeight="1" spans="1:26">
      <c r="A326" s="333"/>
      <c r="B326" s="333"/>
      <c r="C326" s="333"/>
      <c r="D326" s="333"/>
      <c r="E326" s="333"/>
      <c r="F326" s="333"/>
      <c r="G326" s="333"/>
      <c r="H326" s="333"/>
      <c r="I326" s="333"/>
      <c r="J326" s="333"/>
      <c r="K326" s="333"/>
      <c r="L326" s="333"/>
      <c r="M326" s="333"/>
      <c r="N326" s="333"/>
      <c r="O326" s="333"/>
      <c r="P326" s="333"/>
      <c r="Q326" s="333"/>
      <c r="R326" s="333"/>
      <c r="S326" s="333"/>
      <c r="T326" s="333"/>
      <c r="U326" s="333"/>
      <c r="V326" s="333"/>
      <c r="W326" s="333"/>
      <c r="X326" s="333"/>
      <c r="Y326" s="333"/>
      <c r="Z326" s="333"/>
    </row>
    <row r="327" customHeight="1" spans="1:26">
      <c r="A327" s="333"/>
      <c r="B327" s="333"/>
      <c r="C327" s="333"/>
      <c r="D327" s="333"/>
      <c r="E327" s="333"/>
      <c r="F327" s="333"/>
      <c r="G327" s="333"/>
      <c r="H327" s="333"/>
      <c r="I327" s="333"/>
      <c r="J327" s="333"/>
      <c r="K327" s="333"/>
      <c r="L327" s="333"/>
      <c r="M327" s="333"/>
      <c r="N327" s="333"/>
      <c r="O327" s="333"/>
      <c r="P327" s="333"/>
      <c r="Q327" s="333"/>
      <c r="R327" s="333"/>
      <c r="S327" s="333"/>
      <c r="T327" s="333"/>
      <c r="U327" s="333"/>
      <c r="V327" s="333"/>
      <c r="W327" s="333"/>
      <c r="X327" s="333"/>
      <c r="Y327" s="333"/>
      <c r="Z327" s="333"/>
    </row>
    <row r="328" customHeight="1" spans="1:26">
      <c r="A328" s="333"/>
      <c r="B328" s="333"/>
      <c r="C328" s="333"/>
      <c r="D328" s="333"/>
      <c r="E328" s="333"/>
      <c r="F328" s="333"/>
      <c r="G328" s="333"/>
      <c r="H328" s="333"/>
      <c r="I328" s="333"/>
      <c r="J328" s="333"/>
      <c r="K328" s="333"/>
      <c r="L328" s="333"/>
      <c r="M328" s="333"/>
      <c r="N328" s="333"/>
      <c r="O328" s="333"/>
      <c r="P328" s="333"/>
      <c r="Q328" s="333"/>
      <c r="R328" s="333"/>
      <c r="S328" s="333"/>
      <c r="T328" s="333"/>
      <c r="U328" s="333"/>
      <c r="V328" s="333"/>
      <c r="W328" s="333"/>
      <c r="X328" s="333"/>
      <c r="Y328" s="333"/>
      <c r="Z328" s="333"/>
    </row>
    <row r="329" customHeight="1" spans="1:26">
      <c r="A329" s="333"/>
      <c r="B329" s="333"/>
      <c r="C329" s="333"/>
      <c r="D329" s="333"/>
      <c r="E329" s="333"/>
      <c r="F329" s="333"/>
      <c r="G329" s="333"/>
      <c r="H329" s="333"/>
      <c r="I329" s="333"/>
      <c r="J329" s="333"/>
      <c r="K329" s="333"/>
      <c r="L329" s="333"/>
      <c r="M329" s="333"/>
      <c r="N329" s="333"/>
      <c r="O329" s="333"/>
      <c r="P329" s="333"/>
      <c r="Q329" s="333"/>
      <c r="R329" s="333"/>
      <c r="S329" s="333"/>
      <c r="T329" s="333"/>
      <c r="U329" s="333"/>
      <c r="V329" s="333"/>
      <c r="W329" s="333"/>
      <c r="X329" s="333"/>
      <c r="Y329" s="333"/>
      <c r="Z329" s="333"/>
    </row>
    <row r="330" customHeight="1" spans="1:26">
      <c r="A330" s="333"/>
      <c r="B330" s="333"/>
      <c r="C330" s="333"/>
      <c r="D330" s="333"/>
      <c r="E330" s="333"/>
      <c r="F330" s="333"/>
      <c r="G330" s="333"/>
      <c r="H330" s="333"/>
      <c r="I330" s="333"/>
      <c r="J330" s="333"/>
      <c r="K330" s="333"/>
      <c r="L330" s="333"/>
      <c r="M330" s="333"/>
      <c r="N330" s="333"/>
      <c r="O330" s="333"/>
      <c r="P330" s="333"/>
      <c r="Q330" s="333"/>
      <c r="R330" s="333"/>
      <c r="S330" s="333"/>
      <c r="T330" s="333"/>
      <c r="U330" s="333"/>
      <c r="V330" s="333"/>
      <c r="W330" s="333"/>
      <c r="X330" s="333"/>
      <c r="Y330" s="333"/>
      <c r="Z330" s="333"/>
    </row>
    <row r="331" customHeight="1" spans="1:26">
      <c r="A331" s="333"/>
      <c r="B331" s="333"/>
      <c r="C331" s="333"/>
      <c r="D331" s="333"/>
      <c r="E331" s="333"/>
      <c r="F331" s="333"/>
      <c r="G331" s="333"/>
      <c r="H331" s="333"/>
      <c r="I331" s="333"/>
      <c r="J331" s="333"/>
      <c r="K331" s="333"/>
      <c r="L331" s="333"/>
      <c r="M331" s="333"/>
      <c r="N331" s="333"/>
      <c r="O331" s="333"/>
      <c r="P331" s="333"/>
      <c r="Q331" s="333"/>
      <c r="R331" s="333"/>
      <c r="S331" s="333"/>
      <c r="T331" s="333"/>
      <c r="U331" s="333"/>
      <c r="V331" s="333"/>
      <c r="W331" s="333"/>
      <c r="X331" s="333"/>
      <c r="Y331" s="333"/>
      <c r="Z331" s="333"/>
    </row>
    <row r="332" customHeight="1" spans="1:26">
      <c r="A332" s="333"/>
      <c r="B332" s="333"/>
      <c r="C332" s="333"/>
      <c r="D332" s="333"/>
      <c r="E332" s="333"/>
      <c r="F332" s="333"/>
      <c r="G332" s="333"/>
      <c r="H332" s="333"/>
      <c r="I332" s="333"/>
      <c r="J332" s="333"/>
      <c r="K332" s="333"/>
      <c r="L332" s="333"/>
      <c r="M332" s="333"/>
      <c r="N332" s="333"/>
      <c r="O332" s="333"/>
      <c r="P332" s="333"/>
      <c r="Q332" s="333"/>
      <c r="R332" s="333"/>
      <c r="S332" s="333"/>
      <c r="T332" s="333"/>
      <c r="U332" s="333"/>
      <c r="V332" s="333"/>
      <c r="W332" s="333"/>
      <c r="X332" s="333"/>
      <c r="Y332" s="333"/>
      <c r="Z332" s="333"/>
    </row>
    <row r="333" customHeight="1" spans="1:26">
      <c r="A333" s="333"/>
      <c r="B333" s="333"/>
      <c r="C333" s="333"/>
      <c r="D333" s="333"/>
      <c r="E333" s="333"/>
      <c r="F333" s="333"/>
      <c r="G333" s="333"/>
      <c r="H333" s="333"/>
      <c r="I333" s="333"/>
      <c r="J333" s="333"/>
      <c r="K333" s="333"/>
      <c r="L333" s="333"/>
      <c r="M333" s="333"/>
      <c r="N333" s="333"/>
      <c r="O333" s="333"/>
      <c r="P333" s="333"/>
      <c r="Q333" s="333"/>
      <c r="R333" s="333"/>
      <c r="S333" s="333"/>
      <c r="T333" s="333"/>
      <c r="U333" s="333"/>
      <c r="V333" s="333"/>
      <c r="W333" s="333"/>
      <c r="X333" s="333"/>
      <c r="Y333" s="333"/>
      <c r="Z333" s="333"/>
    </row>
    <row r="334" customHeight="1" spans="1:26">
      <c r="A334" s="333"/>
      <c r="B334" s="333"/>
      <c r="C334" s="333"/>
      <c r="D334" s="333"/>
      <c r="E334" s="333"/>
      <c r="F334" s="333"/>
      <c r="G334" s="333"/>
      <c r="H334" s="333"/>
      <c r="I334" s="333"/>
      <c r="J334" s="333"/>
      <c r="K334" s="333"/>
      <c r="L334" s="333"/>
      <c r="M334" s="333"/>
      <c r="N334" s="333"/>
      <c r="O334" s="333"/>
      <c r="P334" s="333"/>
      <c r="Q334" s="333"/>
      <c r="R334" s="333"/>
      <c r="S334" s="333"/>
      <c r="T334" s="333"/>
      <c r="U334" s="333"/>
      <c r="V334" s="333"/>
      <c r="W334" s="333"/>
      <c r="X334" s="333"/>
      <c r="Y334" s="333"/>
      <c r="Z334" s="333"/>
    </row>
    <row r="335" customHeight="1" spans="1:26">
      <c r="A335" s="333"/>
      <c r="B335" s="333"/>
      <c r="C335" s="333"/>
      <c r="D335" s="333"/>
      <c r="E335" s="333"/>
      <c r="F335" s="333"/>
      <c r="G335" s="333"/>
      <c r="H335" s="333"/>
      <c r="I335" s="333"/>
      <c r="J335" s="333"/>
      <c r="K335" s="333"/>
      <c r="L335" s="333"/>
      <c r="M335" s="333"/>
      <c r="N335" s="333"/>
      <c r="O335" s="333"/>
      <c r="P335" s="333"/>
      <c r="Q335" s="333"/>
      <c r="R335" s="333"/>
      <c r="S335" s="333"/>
      <c r="T335" s="333"/>
      <c r="U335" s="333"/>
      <c r="V335" s="333"/>
      <c r="W335" s="333"/>
      <c r="X335" s="333"/>
      <c r="Y335" s="333"/>
      <c r="Z335" s="333"/>
    </row>
    <row r="336" customHeight="1" spans="1:26">
      <c r="A336" s="333"/>
      <c r="B336" s="333"/>
      <c r="C336" s="333"/>
      <c r="D336" s="333"/>
      <c r="E336" s="333"/>
      <c r="F336" s="333"/>
      <c r="G336" s="333"/>
      <c r="H336" s="333"/>
      <c r="I336" s="333"/>
      <c r="J336" s="333"/>
      <c r="K336" s="333"/>
      <c r="L336" s="333"/>
      <c r="M336" s="333"/>
      <c r="N336" s="333"/>
      <c r="O336" s="333"/>
      <c r="P336" s="333"/>
      <c r="Q336" s="333"/>
      <c r="R336" s="333"/>
      <c r="S336" s="333"/>
      <c r="T336" s="333"/>
      <c r="U336" s="333"/>
      <c r="V336" s="333"/>
      <c r="W336" s="333"/>
      <c r="X336" s="333"/>
      <c r="Y336" s="333"/>
      <c r="Z336" s="333"/>
    </row>
    <row r="337" customHeight="1" spans="1:26">
      <c r="A337" s="333"/>
      <c r="B337" s="333"/>
      <c r="C337" s="333"/>
      <c r="D337" s="333"/>
      <c r="E337" s="333"/>
      <c r="F337" s="333"/>
      <c r="G337" s="333"/>
      <c r="H337" s="333"/>
      <c r="I337" s="333"/>
      <c r="J337" s="333"/>
      <c r="K337" s="333"/>
      <c r="L337" s="333"/>
      <c r="M337" s="333"/>
      <c r="N337" s="333"/>
      <c r="O337" s="333"/>
      <c r="P337" s="333"/>
      <c r="Q337" s="333"/>
      <c r="R337" s="333"/>
      <c r="S337" s="333"/>
      <c r="T337" s="333"/>
      <c r="U337" s="333"/>
      <c r="V337" s="333"/>
      <c r="W337" s="333"/>
      <c r="X337" s="333"/>
      <c r="Y337" s="333"/>
      <c r="Z337" s="333"/>
    </row>
    <row r="338" customHeight="1" spans="1:26">
      <c r="A338" s="333"/>
      <c r="B338" s="333"/>
      <c r="C338" s="333"/>
      <c r="D338" s="333"/>
      <c r="E338" s="333"/>
      <c r="F338" s="333"/>
      <c r="G338" s="333"/>
      <c r="H338" s="333"/>
      <c r="I338" s="333"/>
      <c r="J338" s="333"/>
      <c r="K338" s="333"/>
      <c r="L338" s="333"/>
      <c r="M338" s="333"/>
      <c r="N338" s="333"/>
      <c r="O338" s="333"/>
      <c r="P338" s="333"/>
      <c r="Q338" s="333"/>
      <c r="R338" s="333"/>
      <c r="S338" s="333"/>
      <c r="T338" s="333"/>
      <c r="U338" s="333"/>
      <c r="V338" s="333"/>
      <c r="W338" s="333"/>
      <c r="X338" s="333"/>
      <c r="Y338" s="333"/>
      <c r="Z338" s="333"/>
    </row>
    <row r="339" customHeight="1" spans="1:26">
      <c r="A339" s="333"/>
      <c r="B339" s="333"/>
      <c r="C339" s="333"/>
      <c r="D339" s="333"/>
      <c r="E339" s="333"/>
      <c r="F339" s="333"/>
      <c r="G339" s="333"/>
      <c r="H339" s="333"/>
      <c r="I339" s="333"/>
      <c r="J339" s="333"/>
      <c r="K339" s="333"/>
      <c r="L339" s="333"/>
      <c r="M339" s="333"/>
      <c r="N339" s="333"/>
      <c r="O339" s="333"/>
      <c r="P339" s="333"/>
      <c r="Q339" s="333"/>
      <c r="R339" s="333"/>
      <c r="S339" s="333"/>
      <c r="T339" s="333"/>
      <c r="U339" s="333"/>
      <c r="V339" s="333"/>
      <c r="W339" s="333"/>
      <c r="X339" s="333"/>
      <c r="Y339" s="333"/>
      <c r="Z339" s="333"/>
    </row>
    <row r="340" customHeight="1" spans="1:26">
      <c r="A340" s="333"/>
      <c r="B340" s="333"/>
      <c r="C340" s="333"/>
      <c r="D340" s="333"/>
      <c r="E340" s="333"/>
      <c r="F340" s="333"/>
      <c r="G340" s="333"/>
      <c r="H340" s="333"/>
      <c r="I340" s="333"/>
      <c r="J340" s="333"/>
      <c r="K340" s="333"/>
      <c r="L340" s="333"/>
      <c r="M340" s="333"/>
      <c r="N340" s="333"/>
      <c r="O340" s="333"/>
      <c r="P340" s="333"/>
      <c r="Q340" s="333"/>
      <c r="R340" s="333"/>
      <c r="S340" s="333"/>
      <c r="T340" s="333"/>
      <c r="U340" s="333"/>
      <c r="V340" s="333"/>
      <c r="W340" s="333"/>
      <c r="X340" s="333"/>
      <c r="Y340" s="333"/>
      <c r="Z340" s="333"/>
    </row>
    <row r="341" customHeight="1" spans="1:26">
      <c r="A341" s="333"/>
      <c r="B341" s="333"/>
      <c r="C341" s="333"/>
      <c r="D341" s="333"/>
      <c r="E341" s="333"/>
      <c r="F341" s="333"/>
      <c r="G341" s="333"/>
      <c r="H341" s="333"/>
      <c r="I341" s="333"/>
      <c r="J341" s="333"/>
      <c r="K341" s="333"/>
      <c r="L341" s="333"/>
      <c r="M341" s="333"/>
      <c r="N341" s="333"/>
      <c r="O341" s="333"/>
      <c r="P341" s="333"/>
      <c r="Q341" s="333"/>
      <c r="R341" s="333"/>
      <c r="S341" s="333"/>
      <c r="T341" s="333"/>
      <c r="U341" s="333"/>
      <c r="V341" s="333"/>
      <c r="W341" s="333"/>
      <c r="X341" s="333"/>
      <c r="Y341" s="333"/>
      <c r="Z341" s="333"/>
    </row>
    <row r="342" customHeight="1" spans="1:26">
      <c r="A342" s="333"/>
      <c r="B342" s="333"/>
      <c r="C342" s="333"/>
      <c r="D342" s="333"/>
      <c r="E342" s="333"/>
      <c r="F342" s="333"/>
      <c r="G342" s="333"/>
      <c r="H342" s="333"/>
      <c r="I342" s="333"/>
      <c r="J342" s="333"/>
      <c r="K342" s="333"/>
      <c r="L342" s="333"/>
      <c r="M342" s="333"/>
      <c r="N342" s="333"/>
      <c r="O342" s="333"/>
      <c r="P342" s="333"/>
      <c r="Q342" s="333"/>
      <c r="R342" s="333"/>
      <c r="S342" s="333"/>
      <c r="T342" s="333"/>
      <c r="U342" s="333"/>
      <c r="V342" s="333"/>
      <c r="W342" s="333"/>
      <c r="X342" s="333"/>
      <c r="Y342" s="333"/>
      <c r="Z342" s="333"/>
    </row>
    <row r="343" customHeight="1" spans="1:26">
      <c r="A343" s="333"/>
      <c r="B343" s="333"/>
      <c r="C343" s="333"/>
      <c r="D343" s="333"/>
      <c r="E343" s="333"/>
      <c r="F343" s="333"/>
      <c r="G343" s="333"/>
      <c r="H343" s="333"/>
      <c r="I343" s="333"/>
      <c r="J343" s="333"/>
      <c r="K343" s="333"/>
      <c r="L343" s="333"/>
      <c r="M343" s="333"/>
      <c r="N343" s="333"/>
      <c r="O343" s="333"/>
      <c r="P343" s="333"/>
      <c r="Q343" s="333"/>
      <c r="R343" s="333"/>
      <c r="S343" s="333"/>
      <c r="T343" s="333"/>
      <c r="U343" s="333"/>
      <c r="V343" s="333"/>
      <c r="W343" s="333"/>
      <c r="X343" s="333"/>
      <c r="Y343" s="333"/>
      <c r="Z343" s="333"/>
    </row>
    <row r="344" customHeight="1" spans="1:26">
      <c r="A344" s="333"/>
      <c r="B344" s="333"/>
      <c r="C344" s="333"/>
      <c r="D344" s="333"/>
      <c r="E344" s="333"/>
      <c r="F344" s="333"/>
      <c r="G344" s="333"/>
      <c r="H344" s="333"/>
      <c r="I344" s="333"/>
      <c r="J344" s="333"/>
      <c r="K344" s="333"/>
      <c r="L344" s="333"/>
      <c r="M344" s="333"/>
      <c r="N344" s="333"/>
      <c r="O344" s="333"/>
      <c r="P344" s="333"/>
      <c r="Q344" s="333"/>
      <c r="R344" s="333"/>
      <c r="S344" s="333"/>
      <c r="T344" s="333"/>
      <c r="U344" s="333"/>
      <c r="V344" s="333"/>
      <c r="W344" s="333"/>
      <c r="X344" s="333"/>
      <c r="Y344" s="333"/>
      <c r="Z344" s="333"/>
    </row>
    <row r="345" customHeight="1" spans="1:26">
      <c r="A345" s="333"/>
      <c r="B345" s="333"/>
      <c r="C345" s="333"/>
      <c r="D345" s="333"/>
      <c r="E345" s="333"/>
      <c r="F345" s="333"/>
      <c r="G345" s="333"/>
      <c r="H345" s="333"/>
      <c r="I345" s="333"/>
      <c r="J345" s="333"/>
      <c r="K345" s="333"/>
      <c r="L345" s="333"/>
      <c r="M345" s="333"/>
      <c r="N345" s="333"/>
      <c r="O345" s="333"/>
      <c r="P345" s="333"/>
      <c r="Q345" s="333"/>
      <c r="R345" s="333"/>
      <c r="S345" s="333"/>
      <c r="T345" s="333"/>
      <c r="U345" s="333"/>
      <c r="V345" s="333"/>
      <c r="W345" s="333"/>
      <c r="X345" s="333"/>
      <c r="Y345" s="333"/>
      <c r="Z345" s="333"/>
    </row>
    <row r="346" customHeight="1" spans="1:26">
      <c r="A346" s="333"/>
      <c r="B346" s="333"/>
      <c r="C346" s="333"/>
      <c r="D346" s="333"/>
      <c r="E346" s="333"/>
      <c r="F346" s="333"/>
      <c r="G346" s="333"/>
      <c r="H346" s="333"/>
      <c r="I346" s="333"/>
      <c r="J346" s="333"/>
      <c r="K346" s="333"/>
      <c r="L346" s="333"/>
      <c r="M346" s="333"/>
      <c r="N346" s="333"/>
      <c r="O346" s="333"/>
      <c r="P346" s="333"/>
      <c r="Q346" s="333"/>
      <c r="R346" s="333"/>
      <c r="S346" s="333"/>
      <c r="T346" s="333"/>
      <c r="U346" s="333"/>
      <c r="V346" s="333"/>
      <c r="W346" s="333"/>
      <c r="X346" s="333"/>
      <c r="Y346" s="333"/>
      <c r="Z346" s="333"/>
    </row>
    <row r="347" customHeight="1" spans="1:26">
      <c r="A347" s="333"/>
      <c r="B347" s="333"/>
      <c r="C347" s="333"/>
      <c r="D347" s="333"/>
      <c r="E347" s="333"/>
      <c r="F347" s="333"/>
      <c r="G347" s="333"/>
      <c r="H347" s="333"/>
      <c r="I347" s="333"/>
      <c r="J347" s="333"/>
      <c r="K347" s="333"/>
      <c r="L347" s="333"/>
      <c r="M347" s="333"/>
      <c r="N347" s="333"/>
      <c r="O347" s="333"/>
      <c r="P347" s="333"/>
      <c r="Q347" s="333"/>
      <c r="R347" s="333"/>
      <c r="S347" s="333"/>
      <c r="T347" s="333"/>
      <c r="U347" s="333"/>
      <c r="V347" s="333"/>
      <c r="W347" s="333"/>
      <c r="X347" s="333"/>
      <c r="Y347" s="333"/>
      <c r="Z347" s="333"/>
    </row>
    <row r="348" customHeight="1" spans="1:26">
      <c r="A348" s="333"/>
      <c r="B348" s="333"/>
      <c r="C348" s="333"/>
      <c r="D348" s="333"/>
      <c r="E348" s="333"/>
      <c r="F348" s="333"/>
      <c r="G348" s="333"/>
      <c r="H348" s="333"/>
      <c r="I348" s="333"/>
      <c r="J348" s="333"/>
      <c r="K348" s="333"/>
      <c r="L348" s="333"/>
      <c r="M348" s="333"/>
      <c r="N348" s="333"/>
      <c r="O348" s="333"/>
      <c r="P348" s="333"/>
      <c r="Q348" s="333"/>
      <c r="R348" s="333"/>
      <c r="S348" s="333"/>
      <c r="T348" s="333"/>
      <c r="U348" s="333"/>
      <c r="V348" s="333"/>
      <c r="W348" s="333"/>
      <c r="X348" s="333"/>
      <c r="Y348" s="333"/>
      <c r="Z348" s="333"/>
    </row>
    <row r="349" customHeight="1" spans="1:26">
      <c r="A349" s="333"/>
      <c r="B349" s="333"/>
      <c r="C349" s="333"/>
      <c r="D349" s="333"/>
      <c r="E349" s="333"/>
      <c r="F349" s="333"/>
      <c r="G349" s="333"/>
      <c r="H349" s="333"/>
      <c r="I349" s="333"/>
      <c r="J349" s="333"/>
      <c r="K349" s="333"/>
      <c r="L349" s="333"/>
      <c r="M349" s="333"/>
      <c r="N349" s="333"/>
      <c r="O349" s="333"/>
      <c r="P349" s="333"/>
      <c r="Q349" s="333"/>
      <c r="R349" s="333"/>
      <c r="S349" s="333"/>
      <c r="T349" s="333"/>
      <c r="U349" s="333"/>
      <c r="V349" s="333"/>
      <c r="W349" s="333"/>
      <c r="X349" s="333"/>
      <c r="Y349" s="333"/>
      <c r="Z349" s="333"/>
    </row>
    <row r="350" customHeight="1" spans="1:26">
      <c r="A350" s="333"/>
      <c r="B350" s="333"/>
      <c r="C350" s="333"/>
      <c r="D350" s="333"/>
      <c r="E350" s="333"/>
      <c r="F350" s="333"/>
      <c r="G350" s="333"/>
      <c r="H350" s="333"/>
      <c r="I350" s="333"/>
      <c r="J350" s="333"/>
      <c r="K350" s="333"/>
      <c r="L350" s="333"/>
      <c r="M350" s="333"/>
      <c r="N350" s="333"/>
      <c r="O350" s="333"/>
      <c r="P350" s="333"/>
      <c r="Q350" s="333"/>
      <c r="R350" s="333"/>
      <c r="S350" s="333"/>
      <c r="T350" s="333"/>
      <c r="U350" s="333"/>
      <c r="V350" s="333"/>
      <c r="W350" s="333"/>
      <c r="X350" s="333"/>
      <c r="Y350" s="333"/>
      <c r="Z350" s="333"/>
    </row>
    <row r="351" customHeight="1" spans="1:26">
      <c r="A351" s="333"/>
      <c r="B351" s="333"/>
      <c r="C351" s="333"/>
      <c r="D351" s="333"/>
      <c r="E351" s="333"/>
      <c r="F351" s="333"/>
      <c r="G351" s="333"/>
      <c r="H351" s="333"/>
      <c r="I351" s="333"/>
      <c r="J351" s="333"/>
      <c r="K351" s="333"/>
      <c r="L351" s="333"/>
      <c r="M351" s="333"/>
      <c r="N351" s="333"/>
      <c r="O351" s="333"/>
      <c r="P351" s="333"/>
      <c r="Q351" s="333"/>
      <c r="R351" s="333"/>
      <c r="S351" s="333"/>
      <c r="T351" s="333"/>
      <c r="U351" s="333"/>
      <c r="V351" s="333"/>
      <c r="W351" s="333"/>
      <c r="X351" s="333"/>
      <c r="Y351" s="333"/>
      <c r="Z351" s="333"/>
    </row>
    <row r="352" customHeight="1" spans="1:26">
      <c r="A352" s="333"/>
      <c r="B352" s="333"/>
      <c r="C352" s="333"/>
      <c r="D352" s="333"/>
      <c r="E352" s="333"/>
      <c r="F352" s="333"/>
      <c r="G352" s="333"/>
      <c r="H352" s="333"/>
      <c r="I352" s="333"/>
      <c r="J352" s="333"/>
      <c r="K352" s="333"/>
      <c r="L352" s="333"/>
      <c r="M352" s="333"/>
      <c r="N352" s="333"/>
      <c r="O352" s="333"/>
      <c r="P352" s="333"/>
      <c r="Q352" s="333"/>
      <c r="R352" s="333"/>
      <c r="S352" s="333"/>
      <c r="T352" s="333"/>
      <c r="U352" s="333"/>
      <c r="V352" s="333"/>
      <c r="W352" s="333"/>
      <c r="X352" s="333"/>
      <c r="Y352" s="333"/>
      <c r="Z352" s="333"/>
    </row>
    <row r="353" customHeight="1" spans="1:26">
      <c r="A353" s="333"/>
      <c r="B353" s="333"/>
      <c r="C353" s="333"/>
      <c r="D353" s="333"/>
      <c r="E353" s="333"/>
      <c r="F353" s="333"/>
      <c r="G353" s="333"/>
      <c r="H353" s="333"/>
      <c r="I353" s="333"/>
      <c r="J353" s="333"/>
      <c r="K353" s="333"/>
      <c r="L353" s="333"/>
      <c r="M353" s="333"/>
      <c r="N353" s="333"/>
      <c r="O353" s="333"/>
      <c r="P353" s="333"/>
      <c r="Q353" s="333"/>
      <c r="R353" s="333"/>
      <c r="S353" s="333"/>
      <c r="T353" s="333"/>
      <c r="U353" s="333"/>
      <c r="V353" s="333"/>
      <c r="W353" s="333"/>
      <c r="X353" s="333"/>
      <c r="Y353" s="333"/>
      <c r="Z353" s="333"/>
    </row>
    <row r="354" customHeight="1" spans="1:26">
      <c r="A354" s="333"/>
      <c r="B354" s="333"/>
      <c r="C354" s="333"/>
      <c r="D354" s="333"/>
      <c r="E354" s="333"/>
      <c r="F354" s="333"/>
      <c r="G354" s="333"/>
      <c r="H354" s="333"/>
      <c r="I354" s="333"/>
      <c r="J354" s="333"/>
      <c r="K354" s="333"/>
      <c r="L354" s="333"/>
      <c r="M354" s="333"/>
      <c r="N354" s="333"/>
      <c r="O354" s="333"/>
      <c r="P354" s="333"/>
      <c r="Q354" s="333"/>
      <c r="R354" s="333"/>
      <c r="S354" s="333"/>
      <c r="T354" s="333"/>
      <c r="U354" s="333"/>
      <c r="V354" s="333"/>
      <c r="W354" s="333"/>
      <c r="X354" s="333"/>
      <c r="Y354" s="333"/>
      <c r="Z354" s="333"/>
    </row>
    <row r="355" customHeight="1" spans="1:26">
      <c r="A355" s="333"/>
      <c r="B355" s="333"/>
      <c r="C355" s="333"/>
      <c r="D355" s="333"/>
      <c r="E355" s="333"/>
      <c r="F355" s="333"/>
      <c r="G355" s="333"/>
      <c r="H355" s="333"/>
      <c r="I355" s="333"/>
      <c r="J355" s="333"/>
      <c r="K355" s="333"/>
      <c r="L355" s="333"/>
      <c r="M355" s="333"/>
      <c r="N355" s="333"/>
      <c r="O355" s="333"/>
      <c r="P355" s="333"/>
      <c r="Q355" s="333"/>
      <c r="R355" s="333"/>
      <c r="S355" s="333"/>
      <c r="T355" s="333"/>
      <c r="U355" s="333"/>
      <c r="V355" s="333"/>
      <c r="W355" s="333"/>
      <c r="X355" s="333"/>
      <c r="Y355" s="333"/>
      <c r="Z355" s="333"/>
    </row>
    <row r="356" customHeight="1" spans="1:26">
      <c r="A356" s="333"/>
      <c r="B356" s="333"/>
      <c r="C356" s="333"/>
      <c r="D356" s="333"/>
      <c r="E356" s="333"/>
      <c r="F356" s="333"/>
      <c r="G356" s="333"/>
      <c r="H356" s="333"/>
      <c r="I356" s="333"/>
      <c r="J356" s="333"/>
      <c r="K356" s="333"/>
      <c r="L356" s="333"/>
      <c r="M356" s="333"/>
      <c r="N356" s="333"/>
      <c r="O356" s="333"/>
      <c r="P356" s="333"/>
      <c r="Q356" s="333"/>
      <c r="R356" s="333"/>
      <c r="S356" s="333"/>
      <c r="T356" s="333"/>
      <c r="U356" s="333"/>
      <c r="V356" s="333"/>
      <c r="W356" s="333"/>
      <c r="X356" s="333"/>
      <c r="Y356" s="333"/>
      <c r="Z356" s="333"/>
    </row>
    <row r="357" customHeight="1" spans="1:26">
      <c r="A357" s="333"/>
      <c r="B357" s="333"/>
      <c r="C357" s="333"/>
      <c r="D357" s="333"/>
      <c r="E357" s="333"/>
      <c r="F357" s="333"/>
      <c r="G357" s="333"/>
      <c r="H357" s="333"/>
      <c r="I357" s="333"/>
      <c r="J357" s="333"/>
      <c r="K357" s="333"/>
      <c r="L357" s="333"/>
      <c r="M357" s="333"/>
      <c r="N357" s="333"/>
      <c r="O357" s="333"/>
      <c r="P357" s="333"/>
      <c r="Q357" s="333"/>
      <c r="R357" s="333"/>
      <c r="S357" s="333"/>
      <c r="T357" s="333"/>
      <c r="U357" s="333"/>
      <c r="V357" s="333"/>
      <c r="W357" s="333"/>
      <c r="X357" s="333"/>
      <c r="Y357" s="333"/>
      <c r="Z357" s="333"/>
    </row>
    <row r="358" customHeight="1" spans="1:26">
      <c r="A358" s="333"/>
      <c r="B358" s="333"/>
      <c r="C358" s="333"/>
      <c r="D358" s="333"/>
      <c r="E358" s="333"/>
      <c r="F358" s="333"/>
      <c r="G358" s="333"/>
      <c r="H358" s="333"/>
      <c r="I358" s="333"/>
      <c r="J358" s="333"/>
      <c r="K358" s="333"/>
      <c r="L358" s="333"/>
      <c r="M358" s="333"/>
      <c r="N358" s="333"/>
      <c r="O358" s="333"/>
      <c r="P358" s="333"/>
      <c r="Q358" s="333"/>
      <c r="R358" s="333"/>
      <c r="S358" s="333"/>
      <c r="T358" s="333"/>
      <c r="U358" s="333"/>
      <c r="V358" s="333"/>
      <c r="W358" s="333"/>
      <c r="X358" s="333"/>
      <c r="Y358" s="333"/>
      <c r="Z358" s="333"/>
    </row>
    <row r="359" customHeight="1" spans="1:26">
      <c r="A359" s="333"/>
      <c r="B359" s="333"/>
      <c r="C359" s="333"/>
      <c r="D359" s="333"/>
      <c r="E359" s="333"/>
      <c r="F359" s="333"/>
      <c r="G359" s="333"/>
      <c r="H359" s="333"/>
      <c r="I359" s="333"/>
      <c r="J359" s="333"/>
      <c r="K359" s="333"/>
      <c r="L359" s="333"/>
      <c r="M359" s="333"/>
      <c r="N359" s="333"/>
      <c r="O359" s="333"/>
      <c r="P359" s="333"/>
      <c r="Q359" s="333"/>
      <c r="R359" s="333"/>
      <c r="S359" s="333"/>
      <c r="T359" s="333"/>
      <c r="U359" s="333"/>
      <c r="V359" s="333"/>
      <c r="W359" s="333"/>
      <c r="X359" s="333"/>
      <c r="Y359" s="333"/>
      <c r="Z359" s="333"/>
    </row>
    <row r="360" customHeight="1" spans="1:26">
      <c r="A360" s="333"/>
      <c r="B360" s="333"/>
      <c r="C360" s="333"/>
      <c r="D360" s="333"/>
      <c r="E360" s="333"/>
      <c r="F360" s="333"/>
      <c r="G360" s="333"/>
      <c r="H360" s="333"/>
      <c r="I360" s="333"/>
      <c r="J360" s="333"/>
      <c r="K360" s="333"/>
      <c r="L360" s="333"/>
      <c r="M360" s="333"/>
      <c r="N360" s="333"/>
      <c r="O360" s="333"/>
      <c r="P360" s="333"/>
      <c r="Q360" s="333"/>
      <c r="R360" s="333"/>
      <c r="S360" s="333"/>
      <c r="T360" s="333"/>
      <c r="U360" s="333"/>
      <c r="V360" s="333"/>
      <c r="W360" s="333"/>
      <c r="X360" s="333"/>
      <c r="Y360" s="333"/>
      <c r="Z360" s="333"/>
    </row>
    <row r="361" customHeight="1" spans="1:26">
      <c r="A361" s="333"/>
      <c r="B361" s="333"/>
      <c r="C361" s="333"/>
      <c r="D361" s="333"/>
      <c r="E361" s="333"/>
      <c r="F361" s="333"/>
      <c r="G361" s="333"/>
      <c r="H361" s="333"/>
      <c r="I361" s="333"/>
      <c r="J361" s="333"/>
      <c r="K361" s="333"/>
      <c r="L361" s="333"/>
      <c r="M361" s="333"/>
      <c r="N361" s="333"/>
      <c r="O361" s="333"/>
      <c r="P361" s="333"/>
      <c r="Q361" s="333"/>
      <c r="R361" s="333"/>
      <c r="S361" s="333"/>
      <c r="T361" s="333"/>
      <c r="U361" s="333"/>
      <c r="V361" s="333"/>
      <c r="W361" s="333"/>
      <c r="X361" s="333"/>
      <c r="Y361" s="333"/>
      <c r="Z361" s="333"/>
    </row>
    <row r="362" customHeight="1" spans="1:26">
      <c r="A362" s="333"/>
      <c r="B362" s="333"/>
      <c r="C362" s="333"/>
      <c r="D362" s="333"/>
      <c r="E362" s="333"/>
      <c r="F362" s="333"/>
      <c r="G362" s="333"/>
      <c r="H362" s="333"/>
      <c r="I362" s="333"/>
      <c r="J362" s="333"/>
      <c r="K362" s="333"/>
      <c r="L362" s="333"/>
      <c r="M362" s="333"/>
      <c r="N362" s="333"/>
      <c r="O362" s="333"/>
      <c r="P362" s="333"/>
      <c r="Q362" s="333"/>
      <c r="R362" s="333"/>
      <c r="S362" s="333"/>
      <c r="T362" s="333"/>
      <c r="U362" s="333"/>
      <c r="V362" s="333"/>
      <c r="W362" s="333"/>
      <c r="X362" s="333"/>
      <c r="Y362" s="333"/>
      <c r="Z362" s="333"/>
    </row>
    <row r="363" customHeight="1" spans="1:26">
      <c r="A363" s="333"/>
      <c r="B363" s="333"/>
      <c r="C363" s="333"/>
      <c r="D363" s="333"/>
      <c r="E363" s="333"/>
      <c r="F363" s="333"/>
      <c r="G363" s="333"/>
      <c r="H363" s="333"/>
      <c r="I363" s="333"/>
      <c r="J363" s="333"/>
      <c r="K363" s="333"/>
      <c r="L363" s="333"/>
      <c r="M363" s="333"/>
      <c r="N363" s="333"/>
      <c r="O363" s="333"/>
      <c r="P363" s="333"/>
      <c r="Q363" s="333"/>
      <c r="R363" s="333"/>
      <c r="S363" s="333"/>
      <c r="T363" s="333"/>
      <c r="U363" s="333"/>
      <c r="V363" s="333"/>
      <c r="W363" s="333"/>
      <c r="X363" s="333"/>
      <c r="Y363" s="333"/>
      <c r="Z363" s="333"/>
    </row>
    <row r="364" customHeight="1" spans="1:26">
      <c r="A364" s="333"/>
      <c r="B364" s="333"/>
      <c r="C364" s="333"/>
      <c r="D364" s="333"/>
      <c r="E364" s="333"/>
      <c r="F364" s="333"/>
      <c r="G364" s="333"/>
      <c r="H364" s="333"/>
      <c r="I364" s="333"/>
      <c r="J364" s="333"/>
      <c r="K364" s="333"/>
      <c r="L364" s="333"/>
      <c r="M364" s="333"/>
      <c r="N364" s="333"/>
      <c r="O364" s="333"/>
      <c r="P364" s="333"/>
      <c r="Q364" s="333"/>
      <c r="R364" s="333"/>
      <c r="S364" s="333"/>
      <c r="T364" s="333"/>
      <c r="U364" s="333"/>
      <c r="V364" s="333"/>
      <c r="W364" s="333"/>
      <c r="X364" s="333"/>
      <c r="Y364" s="333"/>
      <c r="Z364" s="333"/>
    </row>
    <row r="365" customHeight="1" spans="1:26">
      <c r="A365" s="333"/>
      <c r="B365" s="333"/>
      <c r="C365" s="333"/>
      <c r="D365" s="333"/>
      <c r="E365" s="333"/>
      <c r="F365" s="333"/>
      <c r="G365" s="333"/>
      <c r="H365" s="333"/>
      <c r="I365" s="333"/>
      <c r="J365" s="333"/>
      <c r="K365" s="333"/>
      <c r="L365" s="333"/>
      <c r="M365" s="333"/>
      <c r="N365" s="333"/>
      <c r="O365" s="333"/>
      <c r="P365" s="333"/>
      <c r="Q365" s="333"/>
      <c r="R365" s="333"/>
      <c r="S365" s="333"/>
      <c r="T365" s="333"/>
      <c r="U365" s="333"/>
      <c r="V365" s="333"/>
      <c r="W365" s="333"/>
      <c r="X365" s="333"/>
      <c r="Y365" s="333"/>
      <c r="Z365" s="333"/>
    </row>
    <row r="366" customHeight="1" spans="1:26">
      <c r="A366" s="333"/>
      <c r="B366" s="333"/>
      <c r="C366" s="333"/>
      <c r="D366" s="333"/>
      <c r="E366" s="333"/>
      <c r="F366" s="333"/>
      <c r="G366" s="333"/>
      <c r="H366" s="333"/>
      <c r="I366" s="333"/>
      <c r="J366" s="333"/>
      <c r="K366" s="333"/>
      <c r="L366" s="333"/>
      <c r="M366" s="333"/>
      <c r="N366" s="333"/>
      <c r="O366" s="333"/>
      <c r="P366" s="333"/>
      <c r="Q366" s="333"/>
      <c r="R366" s="333"/>
      <c r="S366" s="333"/>
      <c r="T366" s="333"/>
      <c r="U366" s="333"/>
      <c r="V366" s="333"/>
      <c r="W366" s="333"/>
      <c r="X366" s="333"/>
      <c r="Y366" s="333"/>
      <c r="Z366" s="333"/>
    </row>
    <row r="367" customHeight="1" spans="1:26">
      <c r="A367" s="333"/>
      <c r="B367" s="333"/>
      <c r="C367" s="333"/>
      <c r="D367" s="333"/>
      <c r="E367" s="333"/>
      <c r="F367" s="333"/>
      <c r="G367" s="333"/>
      <c r="H367" s="333"/>
      <c r="I367" s="333"/>
      <c r="J367" s="333"/>
      <c r="K367" s="333"/>
      <c r="L367" s="333"/>
      <c r="M367" s="333"/>
      <c r="N367" s="333"/>
      <c r="O367" s="333"/>
      <c r="P367" s="333"/>
      <c r="Q367" s="333"/>
      <c r="R367" s="333"/>
      <c r="S367" s="333"/>
      <c r="T367" s="333"/>
      <c r="U367" s="333"/>
      <c r="V367" s="333"/>
      <c r="W367" s="333"/>
      <c r="X367" s="333"/>
      <c r="Y367" s="333"/>
      <c r="Z367" s="333"/>
    </row>
    <row r="368" customHeight="1" spans="1:26">
      <c r="A368" s="333"/>
      <c r="B368" s="333"/>
      <c r="C368" s="333"/>
      <c r="D368" s="333"/>
      <c r="E368" s="333"/>
      <c r="F368" s="333"/>
      <c r="G368" s="333"/>
      <c r="H368" s="333"/>
      <c r="I368" s="333"/>
      <c r="J368" s="333"/>
      <c r="K368" s="333"/>
      <c r="L368" s="333"/>
      <c r="M368" s="333"/>
      <c r="N368" s="333"/>
      <c r="O368" s="333"/>
      <c r="P368" s="333"/>
      <c r="Q368" s="333"/>
      <c r="R368" s="333"/>
      <c r="S368" s="333"/>
      <c r="T368" s="333"/>
      <c r="U368" s="333"/>
      <c r="V368" s="333"/>
      <c r="W368" s="333"/>
      <c r="X368" s="333"/>
      <c r="Y368" s="333"/>
      <c r="Z368" s="333"/>
    </row>
    <row r="369" customHeight="1" spans="1:26">
      <c r="A369" s="333"/>
      <c r="B369" s="333"/>
      <c r="C369" s="333"/>
      <c r="D369" s="333"/>
      <c r="E369" s="333"/>
      <c r="F369" s="333"/>
      <c r="G369" s="333"/>
      <c r="H369" s="333"/>
      <c r="I369" s="333"/>
      <c r="J369" s="333"/>
      <c r="K369" s="333"/>
      <c r="L369" s="333"/>
      <c r="M369" s="333"/>
      <c r="N369" s="333"/>
      <c r="O369" s="333"/>
      <c r="P369" s="333"/>
      <c r="Q369" s="333"/>
      <c r="R369" s="333"/>
      <c r="S369" s="333"/>
      <c r="T369" s="333"/>
      <c r="U369" s="333"/>
      <c r="V369" s="333"/>
      <c r="W369" s="333"/>
      <c r="X369" s="333"/>
      <c r="Y369" s="333"/>
      <c r="Z369" s="333"/>
    </row>
    <row r="370" customHeight="1" spans="1:26">
      <c r="A370" s="333"/>
      <c r="B370" s="333"/>
      <c r="C370" s="333"/>
      <c r="D370" s="333"/>
      <c r="E370" s="333"/>
      <c r="F370" s="333"/>
      <c r="G370" s="333"/>
      <c r="H370" s="333"/>
      <c r="I370" s="333"/>
      <c r="J370" s="333"/>
      <c r="K370" s="333"/>
      <c r="L370" s="333"/>
      <c r="M370" s="333"/>
      <c r="N370" s="333"/>
      <c r="O370" s="333"/>
      <c r="P370" s="333"/>
      <c r="Q370" s="333"/>
      <c r="R370" s="333"/>
      <c r="S370" s="333"/>
      <c r="T370" s="333"/>
      <c r="U370" s="333"/>
      <c r="V370" s="333"/>
      <c r="W370" s="333"/>
      <c r="X370" s="333"/>
      <c r="Y370" s="333"/>
      <c r="Z370" s="333"/>
    </row>
    <row r="371" customHeight="1" spans="1:26">
      <c r="A371" s="333"/>
      <c r="B371" s="333"/>
      <c r="C371" s="333"/>
      <c r="D371" s="333"/>
      <c r="E371" s="333"/>
      <c r="F371" s="333"/>
      <c r="G371" s="333"/>
      <c r="H371" s="333"/>
      <c r="I371" s="333"/>
      <c r="J371" s="333"/>
      <c r="K371" s="333"/>
      <c r="L371" s="333"/>
      <c r="M371" s="333"/>
      <c r="N371" s="333"/>
      <c r="O371" s="333"/>
      <c r="P371" s="333"/>
      <c r="Q371" s="333"/>
      <c r="R371" s="333"/>
      <c r="S371" s="333"/>
      <c r="T371" s="333"/>
      <c r="U371" s="333"/>
      <c r="V371" s="333"/>
      <c r="W371" s="333"/>
      <c r="X371" s="333"/>
      <c r="Y371" s="333"/>
      <c r="Z371" s="333"/>
    </row>
    <row r="372" customHeight="1" spans="1:26">
      <c r="A372" s="333"/>
      <c r="B372" s="333"/>
      <c r="C372" s="333"/>
      <c r="D372" s="333"/>
      <c r="E372" s="333"/>
      <c r="F372" s="333"/>
      <c r="G372" s="333"/>
      <c r="H372" s="333"/>
      <c r="I372" s="333"/>
      <c r="J372" s="333"/>
      <c r="K372" s="333"/>
      <c r="L372" s="333"/>
      <c r="M372" s="333"/>
      <c r="N372" s="333"/>
      <c r="O372" s="333"/>
      <c r="P372" s="333"/>
      <c r="Q372" s="333"/>
      <c r="R372" s="333"/>
      <c r="S372" s="333"/>
      <c r="T372" s="333"/>
      <c r="U372" s="333"/>
      <c r="V372" s="333"/>
      <c r="W372" s="333"/>
      <c r="X372" s="333"/>
      <c r="Y372" s="333"/>
      <c r="Z372" s="333"/>
    </row>
    <row r="373" customHeight="1" spans="1:26">
      <c r="A373" s="333"/>
      <c r="B373" s="333"/>
      <c r="C373" s="333"/>
      <c r="D373" s="333"/>
      <c r="E373" s="333"/>
      <c r="F373" s="333"/>
      <c r="G373" s="333"/>
      <c r="H373" s="333"/>
      <c r="I373" s="333"/>
      <c r="J373" s="333"/>
      <c r="K373" s="333"/>
      <c r="L373" s="333"/>
      <c r="M373" s="333"/>
      <c r="N373" s="333"/>
      <c r="O373" s="333"/>
      <c r="P373" s="333"/>
      <c r="Q373" s="333"/>
      <c r="R373" s="333"/>
      <c r="S373" s="333"/>
      <c r="T373" s="333"/>
      <c r="U373" s="333"/>
      <c r="V373" s="333"/>
      <c r="W373" s="333"/>
      <c r="X373" s="333"/>
      <c r="Y373" s="333"/>
      <c r="Z373" s="333"/>
    </row>
    <row r="374" customHeight="1" spans="1:26">
      <c r="A374" s="333"/>
      <c r="B374" s="333"/>
      <c r="C374" s="333"/>
      <c r="D374" s="333"/>
      <c r="E374" s="333"/>
      <c r="F374" s="333"/>
      <c r="G374" s="333"/>
      <c r="H374" s="333"/>
      <c r="I374" s="333"/>
      <c r="J374" s="333"/>
      <c r="K374" s="333"/>
      <c r="L374" s="333"/>
      <c r="M374" s="333"/>
      <c r="N374" s="333"/>
      <c r="O374" s="333"/>
      <c r="P374" s="333"/>
      <c r="Q374" s="333"/>
      <c r="R374" s="333"/>
      <c r="S374" s="333"/>
      <c r="T374" s="333"/>
      <c r="U374" s="333"/>
      <c r="V374" s="333"/>
      <c r="W374" s="333"/>
      <c r="X374" s="333"/>
      <c r="Y374" s="333"/>
      <c r="Z374" s="333"/>
    </row>
    <row r="375" customHeight="1" spans="1:26">
      <c r="A375" s="333"/>
      <c r="B375" s="333"/>
      <c r="C375" s="333"/>
      <c r="D375" s="333"/>
      <c r="E375" s="333"/>
      <c r="F375" s="333"/>
      <c r="G375" s="333"/>
      <c r="H375" s="333"/>
      <c r="I375" s="333"/>
      <c r="J375" s="333"/>
      <c r="K375" s="333"/>
      <c r="L375" s="333"/>
      <c r="M375" s="333"/>
      <c r="N375" s="333"/>
      <c r="O375" s="333"/>
      <c r="P375" s="333"/>
      <c r="Q375" s="333"/>
      <c r="R375" s="333"/>
      <c r="S375" s="333"/>
      <c r="T375" s="333"/>
      <c r="U375" s="333"/>
      <c r="V375" s="333"/>
      <c r="W375" s="333"/>
      <c r="X375" s="333"/>
      <c r="Y375" s="333"/>
      <c r="Z375" s="333"/>
    </row>
    <row r="376" customHeight="1" spans="1:26">
      <c r="A376" s="333"/>
      <c r="B376" s="333"/>
      <c r="C376" s="333"/>
      <c r="D376" s="333"/>
      <c r="E376" s="333"/>
      <c r="F376" s="333"/>
      <c r="G376" s="333"/>
      <c r="H376" s="333"/>
      <c r="I376" s="333"/>
      <c r="J376" s="333"/>
      <c r="K376" s="333"/>
      <c r="L376" s="333"/>
      <c r="M376" s="333"/>
      <c r="N376" s="333"/>
      <c r="O376" s="333"/>
      <c r="P376" s="333"/>
      <c r="Q376" s="333"/>
      <c r="R376" s="333"/>
      <c r="S376" s="333"/>
      <c r="T376" s="333"/>
      <c r="U376" s="333"/>
      <c r="V376" s="333"/>
      <c r="W376" s="333"/>
      <c r="X376" s="333"/>
      <c r="Y376" s="333"/>
      <c r="Z376" s="333"/>
    </row>
    <row r="377" customHeight="1" spans="1:26">
      <c r="A377" s="333"/>
      <c r="B377" s="333"/>
      <c r="C377" s="333"/>
      <c r="D377" s="333"/>
      <c r="E377" s="333"/>
      <c r="F377" s="333"/>
      <c r="G377" s="333"/>
      <c r="H377" s="333"/>
      <c r="I377" s="333"/>
      <c r="J377" s="333"/>
      <c r="K377" s="333"/>
      <c r="L377" s="333"/>
      <c r="M377" s="333"/>
      <c r="N377" s="333"/>
      <c r="O377" s="333"/>
      <c r="P377" s="333"/>
      <c r="Q377" s="333"/>
      <c r="R377" s="333"/>
      <c r="S377" s="333"/>
      <c r="T377" s="333"/>
      <c r="U377" s="333"/>
      <c r="V377" s="333"/>
      <c r="W377" s="333"/>
      <c r="X377" s="333"/>
      <c r="Y377" s="333"/>
      <c r="Z377" s="333"/>
    </row>
    <row r="378" customHeight="1" spans="1:26">
      <c r="A378" s="333"/>
      <c r="B378" s="333"/>
      <c r="C378" s="333"/>
      <c r="D378" s="333"/>
      <c r="E378" s="333"/>
      <c r="F378" s="333"/>
      <c r="G378" s="333"/>
      <c r="H378" s="333"/>
      <c r="I378" s="333"/>
      <c r="J378" s="333"/>
      <c r="K378" s="333"/>
      <c r="L378" s="333"/>
      <c r="M378" s="333"/>
      <c r="N378" s="333"/>
      <c r="O378" s="333"/>
      <c r="P378" s="333"/>
      <c r="Q378" s="333"/>
      <c r="R378" s="333"/>
      <c r="S378" s="333"/>
      <c r="T378" s="333"/>
      <c r="U378" s="333"/>
      <c r="V378" s="333"/>
      <c r="W378" s="333"/>
      <c r="X378" s="333"/>
      <c r="Y378" s="333"/>
      <c r="Z378" s="333"/>
    </row>
    <row r="379" customHeight="1" spans="1:26">
      <c r="A379" s="333"/>
      <c r="B379" s="333"/>
      <c r="C379" s="333"/>
      <c r="D379" s="333"/>
      <c r="E379" s="333"/>
      <c r="F379" s="333"/>
      <c r="G379" s="333"/>
      <c r="H379" s="333"/>
      <c r="I379" s="333"/>
      <c r="J379" s="333"/>
      <c r="K379" s="333"/>
      <c r="L379" s="333"/>
      <c r="M379" s="333"/>
      <c r="N379" s="333"/>
      <c r="O379" s="333"/>
      <c r="P379" s="333"/>
      <c r="Q379" s="333"/>
      <c r="R379" s="333"/>
      <c r="S379" s="333"/>
      <c r="T379" s="333"/>
      <c r="U379" s="333"/>
      <c r="V379" s="333"/>
      <c r="W379" s="333"/>
      <c r="X379" s="333"/>
      <c r="Y379" s="333"/>
      <c r="Z379" s="333"/>
    </row>
    <row r="380" customHeight="1" spans="1:26">
      <c r="A380" s="333"/>
      <c r="B380" s="333"/>
      <c r="C380" s="333"/>
      <c r="D380" s="333"/>
      <c r="E380" s="333"/>
      <c r="F380" s="333"/>
      <c r="G380" s="333"/>
      <c r="H380" s="333"/>
      <c r="I380" s="333"/>
      <c r="J380" s="333"/>
      <c r="K380" s="333"/>
      <c r="L380" s="333"/>
      <c r="M380" s="333"/>
      <c r="N380" s="333"/>
      <c r="O380" s="333"/>
      <c r="P380" s="333"/>
      <c r="Q380" s="333"/>
      <c r="R380" s="333"/>
      <c r="S380" s="333"/>
      <c r="T380" s="333"/>
      <c r="U380" s="333"/>
      <c r="V380" s="333"/>
      <c r="W380" s="333"/>
      <c r="X380" s="333"/>
      <c r="Y380" s="333"/>
      <c r="Z380" s="333"/>
    </row>
    <row r="381" customHeight="1" spans="1:26">
      <c r="A381" s="333"/>
      <c r="B381" s="333"/>
      <c r="C381" s="333"/>
      <c r="D381" s="333"/>
      <c r="E381" s="333"/>
      <c r="F381" s="333"/>
      <c r="G381" s="333"/>
      <c r="H381" s="333"/>
      <c r="I381" s="333"/>
      <c r="J381" s="333"/>
      <c r="K381" s="333"/>
      <c r="L381" s="333"/>
      <c r="M381" s="333"/>
      <c r="N381" s="333"/>
      <c r="O381" s="333"/>
      <c r="P381" s="333"/>
      <c r="Q381" s="333"/>
      <c r="R381" s="333"/>
      <c r="S381" s="333"/>
      <c r="T381" s="333"/>
      <c r="U381" s="333"/>
      <c r="V381" s="333"/>
      <c r="W381" s="333"/>
      <c r="X381" s="333"/>
      <c r="Y381" s="333"/>
      <c r="Z381" s="333"/>
    </row>
    <row r="382" customHeight="1" spans="1:26">
      <c r="A382" s="333"/>
      <c r="B382" s="333"/>
      <c r="C382" s="333"/>
      <c r="D382" s="333"/>
      <c r="E382" s="333"/>
      <c r="F382" s="333"/>
      <c r="G382" s="333"/>
      <c r="H382" s="333"/>
      <c r="I382" s="333"/>
      <c r="J382" s="333"/>
      <c r="K382" s="333"/>
      <c r="L382" s="333"/>
      <c r="M382" s="333"/>
      <c r="N382" s="333"/>
      <c r="O382" s="333"/>
      <c r="P382" s="333"/>
      <c r="Q382" s="333"/>
      <c r="R382" s="333"/>
      <c r="S382" s="333"/>
      <c r="T382" s="333"/>
      <c r="U382" s="333"/>
      <c r="V382" s="333"/>
      <c r="W382" s="333"/>
      <c r="X382" s="333"/>
      <c r="Y382" s="333"/>
      <c r="Z382" s="333"/>
    </row>
    <row r="383" customHeight="1" spans="1:26">
      <c r="A383" s="333"/>
      <c r="B383" s="333"/>
      <c r="C383" s="333"/>
      <c r="D383" s="333"/>
      <c r="E383" s="333"/>
      <c r="F383" s="333"/>
      <c r="G383" s="333"/>
      <c r="H383" s="333"/>
      <c r="I383" s="333"/>
      <c r="J383" s="333"/>
      <c r="K383" s="333"/>
      <c r="L383" s="333"/>
      <c r="M383" s="333"/>
      <c r="N383" s="333"/>
      <c r="O383" s="333"/>
      <c r="P383" s="333"/>
      <c r="Q383" s="333"/>
      <c r="R383" s="333"/>
      <c r="S383" s="333"/>
      <c r="T383" s="333"/>
      <c r="U383" s="333"/>
      <c r="V383" s="333"/>
      <c r="W383" s="333"/>
      <c r="X383" s="333"/>
      <c r="Y383" s="333"/>
      <c r="Z383" s="333"/>
    </row>
    <row r="384" customHeight="1" spans="1:26">
      <c r="A384" s="333"/>
      <c r="B384" s="333"/>
      <c r="C384" s="333"/>
      <c r="D384" s="333"/>
      <c r="E384" s="333"/>
      <c r="F384" s="333"/>
      <c r="G384" s="333"/>
      <c r="H384" s="333"/>
      <c r="I384" s="333"/>
      <c r="J384" s="333"/>
      <c r="K384" s="333"/>
      <c r="L384" s="333"/>
      <c r="M384" s="333"/>
      <c r="N384" s="333"/>
      <c r="O384" s="333"/>
      <c r="P384" s="333"/>
      <c r="Q384" s="333"/>
      <c r="R384" s="333"/>
      <c r="S384" s="333"/>
      <c r="T384" s="333"/>
      <c r="U384" s="333"/>
      <c r="V384" s="333"/>
      <c r="W384" s="333"/>
      <c r="X384" s="333"/>
      <c r="Y384" s="333"/>
      <c r="Z384" s="333"/>
    </row>
    <row r="385" customHeight="1" spans="1:26">
      <c r="A385" s="333"/>
      <c r="B385" s="333"/>
      <c r="C385" s="333"/>
      <c r="D385" s="333"/>
      <c r="E385" s="333"/>
      <c r="F385" s="333"/>
      <c r="G385" s="333"/>
      <c r="H385" s="333"/>
      <c r="I385" s="333"/>
      <c r="J385" s="333"/>
      <c r="K385" s="333"/>
      <c r="L385" s="333"/>
      <c r="M385" s="333"/>
      <c r="N385" s="333"/>
      <c r="O385" s="333"/>
      <c r="P385" s="333"/>
      <c r="Q385" s="333"/>
      <c r="R385" s="333"/>
      <c r="S385" s="333"/>
      <c r="T385" s="333"/>
      <c r="U385" s="333"/>
      <c r="V385" s="333"/>
      <c r="W385" s="333"/>
      <c r="X385" s="333"/>
      <c r="Y385" s="333"/>
      <c r="Z385" s="333"/>
    </row>
    <row r="386" customHeight="1" spans="1:26">
      <c r="A386" s="333"/>
      <c r="B386" s="333"/>
      <c r="C386" s="333"/>
      <c r="D386" s="333"/>
      <c r="E386" s="333"/>
      <c r="F386" s="333"/>
      <c r="G386" s="333"/>
      <c r="H386" s="333"/>
      <c r="I386" s="333"/>
      <c r="J386" s="333"/>
      <c r="K386" s="333"/>
      <c r="L386" s="333"/>
      <c r="M386" s="333"/>
      <c r="N386" s="333"/>
      <c r="O386" s="333"/>
      <c r="P386" s="333"/>
      <c r="Q386" s="333"/>
      <c r="R386" s="333"/>
      <c r="S386" s="333"/>
      <c r="T386" s="333"/>
      <c r="U386" s="333"/>
      <c r="V386" s="333"/>
      <c r="W386" s="333"/>
      <c r="X386" s="333"/>
      <c r="Y386" s="333"/>
      <c r="Z386" s="333"/>
    </row>
    <row r="387" customHeight="1" spans="1:26">
      <c r="A387" s="333"/>
      <c r="B387" s="333"/>
      <c r="C387" s="333"/>
      <c r="D387" s="333"/>
      <c r="E387" s="333"/>
      <c r="F387" s="333"/>
      <c r="G387" s="333"/>
      <c r="H387" s="333"/>
      <c r="I387" s="333"/>
      <c r="J387" s="333"/>
      <c r="K387" s="333"/>
      <c r="L387" s="333"/>
      <c r="M387" s="333"/>
      <c r="N387" s="333"/>
      <c r="O387" s="333"/>
      <c r="P387" s="333"/>
      <c r="Q387" s="333"/>
      <c r="R387" s="333"/>
      <c r="S387" s="333"/>
      <c r="T387" s="333"/>
      <c r="U387" s="333"/>
      <c r="V387" s="333"/>
      <c r="W387" s="333"/>
      <c r="X387" s="333"/>
      <c r="Y387" s="333"/>
      <c r="Z387" s="333"/>
    </row>
    <row r="388" customHeight="1" spans="1:26">
      <c r="A388" s="333"/>
      <c r="B388" s="333"/>
      <c r="C388" s="333"/>
      <c r="D388" s="333"/>
      <c r="E388" s="333"/>
      <c r="F388" s="333"/>
      <c r="G388" s="333"/>
      <c r="H388" s="333"/>
      <c r="I388" s="333"/>
      <c r="J388" s="333"/>
      <c r="K388" s="333"/>
      <c r="L388" s="333"/>
      <c r="M388" s="333"/>
      <c r="N388" s="333"/>
      <c r="O388" s="333"/>
      <c r="P388" s="333"/>
      <c r="Q388" s="333"/>
      <c r="R388" s="333"/>
      <c r="S388" s="333"/>
      <c r="T388" s="333"/>
      <c r="U388" s="333"/>
      <c r="V388" s="333"/>
      <c r="W388" s="333"/>
      <c r="X388" s="333"/>
      <c r="Y388" s="333"/>
      <c r="Z388" s="333"/>
    </row>
    <row r="389" customHeight="1" spans="1:26">
      <c r="A389" s="333"/>
      <c r="B389" s="333"/>
      <c r="C389" s="333"/>
      <c r="D389" s="333"/>
      <c r="E389" s="333"/>
      <c r="F389" s="333"/>
      <c r="G389" s="333"/>
      <c r="H389" s="333"/>
      <c r="I389" s="333"/>
      <c r="J389" s="333"/>
      <c r="K389" s="333"/>
      <c r="L389" s="333"/>
      <c r="M389" s="333"/>
      <c r="N389" s="333"/>
      <c r="O389" s="333"/>
      <c r="P389" s="333"/>
      <c r="Q389" s="333"/>
      <c r="R389" s="333"/>
      <c r="S389" s="333"/>
      <c r="T389" s="333"/>
      <c r="U389" s="333"/>
      <c r="V389" s="333"/>
      <c r="W389" s="333"/>
      <c r="X389" s="333"/>
      <c r="Y389" s="333"/>
      <c r="Z389" s="333"/>
    </row>
    <row r="390" customHeight="1" spans="1:26">
      <c r="A390" s="333"/>
      <c r="B390" s="333"/>
      <c r="C390" s="333"/>
      <c r="D390" s="333"/>
      <c r="E390" s="333"/>
      <c r="F390" s="333"/>
      <c r="G390" s="333"/>
      <c r="H390" s="333"/>
      <c r="I390" s="333"/>
      <c r="J390" s="333"/>
      <c r="K390" s="333"/>
      <c r="L390" s="333"/>
      <c r="M390" s="333"/>
      <c r="N390" s="333"/>
      <c r="O390" s="333"/>
      <c r="P390" s="333"/>
      <c r="Q390" s="333"/>
      <c r="R390" s="333"/>
      <c r="S390" s="333"/>
      <c r="T390" s="333"/>
      <c r="U390" s="333"/>
      <c r="V390" s="333"/>
      <c r="W390" s="333"/>
      <c r="X390" s="333"/>
      <c r="Y390" s="333"/>
      <c r="Z390" s="333"/>
    </row>
    <row r="391" customHeight="1" spans="1:26">
      <c r="A391" s="333"/>
      <c r="B391" s="333"/>
      <c r="C391" s="333"/>
      <c r="D391" s="333"/>
      <c r="E391" s="333"/>
      <c r="F391" s="333"/>
      <c r="G391" s="333"/>
      <c r="H391" s="333"/>
      <c r="I391" s="333"/>
      <c r="J391" s="333"/>
      <c r="K391" s="333"/>
      <c r="L391" s="333"/>
      <c r="M391" s="333"/>
      <c r="N391" s="333"/>
      <c r="O391" s="333"/>
      <c r="P391" s="333"/>
      <c r="Q391" s="333"/>
      <c r="R391" s="333"/>
      <c r="S391" s="333"/>
      <c r="T391" s="333"/>
      <c r="U391" s="333"/>
      <c r="V391" s="333"/>
      <c r="W391" s="333"/>
      <c r="X391" s="333"/>
      <c r="Y391" s="333"/>
      <c r="Z391" s="333"/>
    </row>
    <row r="392" customHeight="1" spans="1:26">
      <c r="A392" s="333"/>
      <c r="B392" s="333"/>
      <c r="C392" s="333"/>
      <c r="D392" s="333"/>
      <c r="E392" s="333"/>
      <c r="F392" s="333"/>
      <c r="G392" s="333"/>
      <c r="H392" s="333"/>
      <c r="I392" s="333"/>
      <c r="J392" s="333"/>
      <c r="K392" s="333"/>
      <c r="L392" s="333"/>
      <c r="M392" s="333"/>
      <c r="N392" s="333"/>
      <c r="O392" s="333"/>
      <c r="P392" s="333"/>
      <c r="Q392" s="333"/>
      <c r="R392" s="333"/>
      <c r="S392" s="333"/>
      <c r="T392" s="333"/>
      <c r="U392" s="333"/>
      <c r="V392" s="333"/>
      <c r="W392" s="333"/>
      <c r="X392" s="333"/>
      <c r="Y392" s="333"/>
      <c r="Z392" s="333"/>
    </row>
    <row r="393" customHeight="1" spans="1:26">
      <c r="A393" s="333"/>
      <c r="B393" s="333"/>
      <c r="C393" s="333"/>
      <c r="D393" s="333"/>
      <c r="E393" s="333"/>
      <c r="F393" s="333"/>
      <c r="G393" s="333"/>
      <c r="H393" s="333"/>
      <c r="I393" s="333"/>
      <c r="J393" s="333"/>
      <c r="K393" s="333"/>
      <c r="L393" s="333"/>
      <c r="M393" s="333"/>
      <c r="N393" s="333"/>
      <c r="O393" s="333"/>
      <c r="P393" s="333"/>
      <c r="Q393" s="333"/>
      <c r="R393" s="333"/>
      <c r="S393" s="333"/>
      <c r="T393" s="333"/>
      <c r="U393" s="333"/>
      <c r="V393" s="333"/>
      <c r="W393" s="333"/>
      <c r="X393" s="333"/>
      <c r="Y393" s="333"/>
      <c r="Z393" s="333"/>
    </row>
    <row r="394" customHeight="1" spans="1:26">
      <c r="A394" s="333"/>
      <c r="B394" s="333"/>
      <c r="C394" s="333"/>
      <c r="D394" s="333"/>
      <c r="E394" s="333"/>
      <c r="F394" s="333"/>
      <c r="G394" s="333"/>
      <c r="H394" s="333"/>
      <c r="I394" s="333"/>
      <c r="J394" s="333"/>
      <c r="K394" s="333"/>
      <c r="L394" s="333"/>
      <c r="M394" s="333"/>
      <c r="N394" s="333"/>
      <c r="O394" s="333"/>
      <c r="P394" s="333"/>
      <c r="Q394" s="333"/>
      <c r="R394" s="333"/>
      <c r="S394" s="333"/>
      <c r="T394" s="333"/>
      <c r="U394" s="333"/>
      <c r="V394" s="333"/>
      <c r="W394" s="333"/>
      <c r="X394" s="333"/>
      <c r="Y394" s="333"/>
      <c r="Z394" s="333"/>
    </row>
    <row r="395" customHeight="1" spans="1:26">
      <c r="A395" s="333"/>
      <c r="B395" s="333"/>
      <c r="C395" s="333"/>
      <c r="D395" s="333"/>
      <c r="E395" s="333"/>
      <c r="F395" s="333"/>
      <c r="G395" s="333"/>
      <c r="H395" s="333"/>
      <c r="I395" s="333"/>
      <c r="J395" s="333"/>
      <c r="K395" s="333"/>
      <c r="L395" s="333"/>
      <c r="M395" s="333"/>
      <c r="N395" s="333"/>
      <c r="O395" s="333"/>
      <c r="P395" s="333"/>
      <c r="Q395" s="333"/>
      <c r="R395" s="333"/>
      <c r="S395" s="333"/>
      <c r="T395" s="333"/>
      <c r="U395" s="333"/>
      <c r="V395" s="333"/>
      <c r="W395" s="333"/>
      <c r="X395" s="333"/>
      <c r="Y395" s="333"/>
      <c r="Z395" s="333"/>
    </row>
    <row r="396" customHeight="1" spans="1:26">
      <c r="A396" s="333"/>
      <c r="B396" s="333"/>
      <c r="C396" s="333"/>
      <c r="D396" s="333"/>
      <c r="E396" s="333"/>
      <c r="F396" s="333"/>
      <c r="G396" s="333"/>
      <c r="H396" s="333"/>
      <c r="I396" s="333"/>
      <c r="J396" s="333"/>
      <c r="K396" s="333"/>
      <c r="L396" s="333"/>
      <c r="M396" s="333"/>
      <c r="N396" s="333"/>
      <c r="O396" s="333"/>
      <c r="P396" s="333"/>
      <c r="Q396" s="333"/>
      <c r="R396" s="333"/>
      <c r="S396" s="333"/>
      <c r="T396" s="333"/>
      <c r="U396" s="333"/>
      <c r="V396" s="333"/>
      <c r="W396" s="333"/>
      <c r="X396" s="333"/>
      <c r="Y396" s="333"/>
      <c r="Z396" s="333"/>
    </row>
    <row r="397" customHeight="1" spans="1:26">
      <c r="A397" s="333"/>
      <c r="B397" s="333"/>
      <c r="C397" s="333"/>
      <c r="D397" s="333"/>
      <c r="E397" s="333"/>
      <c r="F397" s="333"/>
      <c r="G397" s="333"/>
      <c r="H397" s="333"/>
      <c r="I397" s="333"/>
      <c r="J397" s="333"/>
      <c r="K397" s="333"/>
      <c r="L397" s="333"/>
      <c r="M397" s="333"/>
      <c r="N397" s="333"/>
      <c r="O397" s="333"/>
      <c r="P397" s="333"/>
      <c r="Q397" s="333"/>
      <c r="R397" s="333"/>
      <c r="S397" s="333"/>
      <c r="T397" s="333"/>
      <c r="U397" s="333"/>
      <c r="V397" s="333"/>
      <c r="W397" s="333"/>
      <c r="X397" s="333"/>
      <c r="Y397" s="333"/>
      <c r="Z397" s="333"/>
    </row>
    <row r="398" customHeight="1" spans="1:26">
      <c r="A398" s="333"/>
      <c r="B398" s="333"/>
      <c r="C398" s="333"/>
      <c r="D398" s="333"/>
      <c r="E398" s="333"/>
      <c r="F398" s="333"/>
      <c r="G398" s="333"/>
      <c r="H398" s="333"/>
      <c r="I398" s="333"/>
      <c r="J398" s="333"/>
      <c r="K398" s="333"/>
      <c r="L398" s="333"/>
      <c r="M398" s="333"/>
      <c r="N398" s="333"/>
      <c r="O398" s="333"/>
      <c r="P398" s="333"/>
      <c r="Q398" s="333"/>
      <c r="R398" s="333"/>
      <c r="S398" s="333"/>
      <c r="T398" s="333"/>
      <c r="U398" s="333"/>
      <c r="V398" s="333"/>
      <c r="W398" s="333"/>
      <c r="X398" s="333"/>
      <c r="Y398" s="333"/>
      <c r="Z398" s="333"/>
    </row>
    <row r="399" customHeight="1" spans="1:26">
      <c r="A399" s="333"/>
      <c r="B399" s="333"/>
      <c r="C399" s="333"/>
      <c r="D399" s="333"/>
      <c r="E399" s="333"/>
      <c r="F399" s="333"/>
      <c r="G399" s="333"/>
      <c r="H399" s="333"/>
      <c r="I399" s="333"/>
      <c r="J399" s="333"/>
      <c r="K399" s="333"/>
      <c r="L399" s="333"/>
      <c r="M399" s="333"/>
      <c r="N399" s="333"/>
      <c r="O399" s="333"/>
      <c r="P399" s="333"/>
      <c r="Q399" s="333"/>
      <c r="R399" s="333"/>
      <c r="S399" s="333"/>
      <c r="T399" s="333"/>
      <c r="U399" s="333"/>
      <c r="V399" s="333"/>
      <c r="W399" s="333"/>
      <c r="X399" s="333"/>
      <c r="Y399" s="333"/>
      <c r="Z399" s="333"/>
    </row>
    <row r="400" customHeight="1" spans="1:26">
      <c r="A400" s="333"/>
      <c r="B400" s="333"/>
      <c r="C400" s="333"/>
      <c r="D400" s="333"/>
      <c r="E400" s="333"/>
      <c r="F400" s="333"/>
      <c r="G400" s="333"/>
      <c r="H400" s="333"/>
      <c r="I400" s="333"/>
      <c r="J400" s="333"/>
      <c r="K400" s="333"/>
      <c r="L400" s="333"/>
      <c r="M400" s="333"/>
      <c r="N400" s="333"/>
      <c r="O400" s="333"/>
      <c r="P400" s="333"/>
      <c r="Q400" s="333"/>
      <c r="R400" s="333"/>
      <c r="S400" s="333"/>
      <c r="T400" s="333"/>
      <c r="U400" s="333"/>
      <c r="V400" s="333"/>
      <c r="W400" s="333"/>
      <c r="X400" s="333"/>
      <c r="Y400" s="333"/>
      <c r="Z400" s="333"/>
    </row>
    <row r="401" customHeight="1" spans="1:26">
      <c r="A401" s="333"/>
      <c r="B401" s="333"/>
      <c r="C401" s="333"/>
      <c r="D401" s="333"/>
      <c r="E401" s="333"/>
      <c r="F401" s="333"/>
      <c r="G401" s="333"/>
      <c r="H401" s="333"/>
      <c r="I401" s="333"/>
      <c r="J401" s="333"/>
      <c r="K401" s="333"/>
      <c r="L401" s="333"/>
      <c r="M401" s="333"/>
      <c r="N401" s="333"/>
      <c r="O401" s="333"/>
      <c r="P401" s="333"/>
      <c r="Q401" s="333"/>
      <c r="R401" s="333"/>
      <c r="S401" s="333"/>
      <c r="T401" s="333"/>
      <c r="U401" s="333"/>
      <c r="V401" s="333"/>
      <c r="W401" s="333"/>
      <c r="X401" s="333"/>
      <c r="Y401" s="333"/>
      <c r="Z401" s="333"/>
    </row>
    <row r="402" customHeight="1" spans="1:26">
      <c r="A402" s="333"/>
      <c r="B402" s="333"/>
      <c r="C402" s="333"/>
      <c r="D402" s="333"/>
      <c r="E402" s="333"/>
      <c r="F402" s="333"/>
      <c r="G402" s="333"/>
      <c r="H402" s="333"/>
      <c r="I402" s="333"/>
      <c r="J402" s="333"/>
      <c r="K402" s="333"/>
      <c r="L402" s="333"/>
      <c r="M402" s="333"/>
      <c r="N402" s="333"/>
      <c r="O402" s="333"/>
      <c r="P402" s="333"/>
      <c r="Q402" s="333"/>
      <c r="R402" s="333"/>
      <c r="S402" s="333"/>
      <c r="T402" s="333"/>
      <c r="U402" s="333"/>
      <c r="V402" s="333"/>
      <c r="W402" s="333"/>
      <c r="X402" s="333"/>
      <c r="Y402" s="333"/>
      <c r="Z402" s="333"/>
    </row>
    <row r="403" customHeight="1" spans="1:26">
      <c r="A403" s="333"/>
      <c r="B403" s="333"/>
      <c r="C403" s="333"/>
      <c r="D403" s="333"/>
      <c r="E403" s="333"/>
      <c r="F403" s="333"/>
      <c r="G403" s="333"/>
      <c r="H403" s="333"/>
      <c r="I403" s="333"/>
      <c r="J403" s="333"/>
      <c r="K403" s="333"/>
      <c r="L403" s="333"/>
      <c r="M403" s="333"/>
      <c r="N403" s="333"/>
      <c r="O403" s="333"/>
      <c r="P403" s="333"/>
      <c r="Q403" s="333"/>
      <c r="R403" s="333"/>
      <c r="S403" s="333"/>
      <c r="T403" s="333"/>
      <c r="U403" s="333"/>
      <c r="V403" s="333"/>
      <c r="W403" s="333"/>
      <c r="X403" s="333"/>
      <c r="Y403" s="333"/>
      <c r="Z403" s="333"/>
    </row>
    <row r="404" customHeight="1" spans="1:26">
      <c r="A404" s="333"/>
      <c r="B404" s="333"/>
      <c r="C404" s="333"/>
      <c r="D404" s="333"/>
      <c r="E404" s="333"/>
      <c r="F404" s="333"/>
      <c r="G404" s="333"/>
      <c r="H404" s="333"/>
      <c r="I404" s="333"/>
      <c r="J404" s="333"/>
      <c r="K404" s="333"/>
      <c r="L404" s="333"/>
      <c r="M404" s="333"/>
      <c r="N404" s="333"/>
      <c r="O404" s="333"/>
      <c r="P404" s="333"/>
      <c r="Q404" s="333"/>
      <c r="R404" s="333"/>
      <c r="S404" s="333"/>
      <c r="T404" s="333"/>
      <c r="U404" s="333"/>
      <c r="V404" s="333"/>
      <c r="W404" s="333"/>
      <c r="X404" s="333"/>
      <c r="Y404" s="333"/>
      <c r="Z404" s="333"/>
    </row>
    <row r="405" customHeight="1" spans="1:26">
      <c r="A405" s="333"/>
      <c r="B405" s="333"/>
      <c r="C405" s="333"/>
      <c r="D405" s="333"/>
      <c r="E405" s="333"/>
      <c r="F405" s="333"/>
      <c r="G405" s="333"/>
      <c r="H405" s="333"/>
      <c r="I405" s="333"/>
      <c r="J405" s="333"/>
      <c r="K405" s="333"/>
      <c r="L405" s="333"/>
      <c r="M405" s="333"/>
      <c r="N405" s="333"/>
      <c r="O405" s="333"/>
      <c r="P405" s="333"/>
      <c r="Q405" s="333"/>
      <c r="R405" s="333"/>
      <c r="S405" s="333"/>
      <c r="T405" s="333"/>
      <c r="U405" s="333"/>
      <c r="V405" s="333"/>
      <c r="W405" s="333"/>
      <c r="X405" s="333"/>
      <c r="Y405" s="333"/>
      <c r="Z405" s="333"/>
    </row>
    <row r="406" customHeight="1" spans="1:26">
      <c r="A406" s="333"/>
      <c r="B406" s="333"/>
      <c r="C406" s="333"/>
      <c r="D406" s="333"/>
      <c r="E406" s="333"/>
      <c r="F406" s="333"/>
      <c r="G406" s="333"/>
      <c r="H406" s="333"/>
      <c r="I406" s="333"/>
      <c r="J406" s="333"/>
      <c r="K406" s="333"/>
      <c r="L406" s="333"/>
      <c r="M406" s="333"/>
      <c r="N406" s="333"/>
      <c r="O406" s="333"/>
      <c r="P406" s="333"/>
      <c r="Q406" s="333"/>
      <c r="R406" s="333"/>
      <c r="S406" s="333"/>
      <c r="T406" s="333"/>
      <c r="U406" s="333"/>
      <c r="V406" s="333"/>
      <c r="W406" s="333"/>
      <c r="X406" s="333"/>
      <c r="Y406" s="333"/>
      <c r="Z406" s="333"/>
    </row>
    <row r="407" customHeight="1" spans="1:26">
      <c r="A407" s="333"/>
      <c r="B407" s="333"/>
      <c r="C407" s="333"/>
      <c r="D407" s="333"/>
      <c r="E407" s="333"/>
      <c r="F407" s="333"/>
      <c r="G407" s="333"/>
      <c r="H407" s="333"/>
      <c r="I407" s="333"/>
      <c r="J407" s="333"/>
      <c r="K407" s="333"/>
      <c r="L407" s="333"/>
      <c r="M407" s="333"/>
      <c r="N407" s="333"/>
      <c r="O407" s="333"/>
      <c r="P407" s="333"/>
      <c r="Q407" s="333"/>
      <c r="R407" s="333"/>
      <c r="S407" s="333"/>
      <c r="T407" s="333"/>
      <c r="U407" s="333"/>
      <c r="V407" s="333"/>
      <c r="W407" s="333"/>
      <c r="X407" s="333"/>
      <c r="Y407" s="333"/>
      <c r="Z407" s="333"/>
    </row>
    <row r="408" customHeight="1" spans="1:26">
      <c r="A408" s="333"/>
      <c r="B408" s="333"/>
      <c r="C408" s="333"/>
      <c r="D408" s="333"/>
      <c r="E408" s="333"/>
      <c r="F408" s="333"/>
      <c r="G408" s="333"/>
      <c r="H408" s="333"/>
      <c r="I408" s="333"/>
      <c r="J408" s="333"/>
      <c r="K408" s="333"/>
      <c r="L408" s="333"/>
      <c r="M408" s="333"/>
      <c r="N408" s="333"/>
      <c r="O408" s="333"/>
      <c r="P408" s="333"/>
      <c r="Q408" s="333"/>
      <c r="R408" s="333"/>
      <c r="S408" s="333"/>
      <c r="T408" s="333"/>
      <c r="U408" s="333"/>
      <c r="V408" s="333"/>
      <c r="W408" s="333"/>
      <c r="X408" s="333"/>
      <c r="Y408" s="333"/>
      <c r="Z408" s="333"/>
    </row>
    <row r="409" customHeight="1" spans="1:26">
      <c r="A409" s="333"/>
      <c r="B409" s="333"/>
      <c r="C409" s="333"/>
      <c r="D409" s="333"/>
      <c r="E409" s="333"/>
      <c r="F409" s="333"/>
      <c r="G409" s="333"/>
      <c r="H409" s="333"/>
      <c r="I409" s="333"/>
      <c r="J409" s="333"/>
      <c r="K409" s="333"/>
      <c r="L409" s="333"/>
      <c r="M409" s="333"/>
      <c r="N409" s="333"/>
      <c r="O409" s="333"/>
      <c r="P409" s="333"/>
      <c r="Q409" s="333"/>
      <c r="R409" s="333"/>
      <c r="S409" s="333"/>
      <c r="T409" s="333"/>
      <c r="U409" s="333"/>
      <c r="V409" s="333"/>
      <c r="W409" s="333"/>
      <c r="X409" s="333"/>
      <c r="Y409" s="333"/>
      <c r="Z409" s="333"/>
    </row>
    <row r="410" customHeight="1" spans="1:26">
      <c r="A410" s="333"/>
      <c r="B410" s="333"/>
      <c r="C410" s="333"/>
      <c r="D410" s="333"/>
      <c r="E410" s="333"/>
      <c r="F410" s="333"/>
      <c r="G410" s="333"/>
      <c r="H410" s="333"/>
      <c r="I410" s="333"/>
      <c r="J410" s="333"/>
      <c r="K410" s="333"/>
      <c r="L410" s="333"/>
      <c r="M410" s="333"/>
      <c r="N410" s="333"/>
      <c r="O410" s="333"/>
      <c r="P410" s="333"/>
      <c r="Q410" s="333"/>
      <c r="R410" s="333"/>
      <c r="S410" s="333"/>
      <c r="T410" s="333"/>
      <c r="U410" s="333"/>
      <c r="V410" s="333"/>
      <c r="W410" s="333"/>
      <c r="X410" s="333"/>
      <c r="Y410" s="333"/>
      <c r="Z410" s="333"/>
    </row>
    <row r="411" customHeight="1" spans="1:26">
      <c r="A411" s="333"/>
      <c r="B411" s="333"/>
      <c r="C411" s="333"/>
      <c r="D411" s="333"/>
      <c r="E411" s="333"/>
      <c r="F411" s="333"/>
      <c r="G411" s="333"/>
      <c r="H411" s="333"/>
      <c r="I411" s="333"/>
      <c r="J411" s="333"/>
      <c r="K411" s="333"/>
      <c r="L411" s="333"/>
      <c r="M411" s="333"/>
      <c r="N411" s="333"/>
      <c r="O411" s="333"/>
      <c r="P411" s="333"/>
      <c r="Q411" s="333"/>
      <c r="R411" s="333"/>
      <c r="S411" s="333"/>
      <c r="T411" s="333"/>
      <c r="U411" s="333"/>
      <c r="V411" s="333"/>
      <c r="W411" s="333"/>
      <c r="X411" s="333"/>
      <c r="Y411" s="333"/>
      <c r="Z411" s="333"/>
    </row>
    <row r="412" customHeight="1" spans="1:26">
      <c r="A412" s="333"/>
      <c r="B412" s="333"/>
      <c r="C412" s="333"/>
      <c r="D412" s="333"/>
      <c r="E412" s="333"/>
      <c r="F412" s="333"/>
      <c r="G412" s="333"/>
      <c r="H412" s="333"/>
      <c r="I412" s="333"/>
      <c r="J412" s="333"/>
      <c r="K412" s="333"/>
      <c r="L412" s="333"/>
      <c r="M412" s="333"/>
      <c r="N412" s="333"/>
      <c r="O412" s="333"/>
      <c r="P412" s="333"/>
      <c r="Q412" s="333"/>
      <c r="R412" s="333"/>
      <c r="S412" s="333"/>
      <c r="T412" s="333"/>
      <c r="U412" s="333"/>
      <c r="V412" s="333"/>
      <c r="W412" s="333"/>
      <c r="X412" s="333"/>
      <c r="Y412" s="333"/>
      <c r="Z412" s="333"/>
    </row>
    <row r="413" customHeight="1" spans="1:26">
      <c r="A413" s="333"/>
      <c r="B413" s="333"/>
      <c r="C413" s="333"/>
      <c r="D413" s="333"/>
      <c r="E413" s="333"/>
      <c r="F413" s="333"/>
      <c r="G413" s="333"/>
      <c r="H413" s="333"/>
      <c r="I413" s="333"/>
      <c r="J413" s="333"/>
      <c r="K413" s="333"/>
      <c r="L413" s="333"/>
      <c r="M413" s="333"/>
      <c r="N413" s="333"/>
      <c r="O413" s="333"/>
      <c r="P413" s="333"/>
      <c r="Q413" s="333"/>
      <c r="R413" s="333"/>
      <c r="S413" s="333"/>
      <c r="T413" s="333"/>
      <c r="U413" s="333"/>
      <c r="V413" s="333"/>
      <c r="W413" s="333"/>
      <c r="X413" s="333"/>
      <c r="Y413" s="333"/>
      <c r="Z413" s="333"/>
    </row>
    <row r="414" customHeight="1" spans="1:26">
      <c r="A414" s="333"/>
      <c r="B414" s="333"/>
      <c r="C414" s="333"/>
      <c r="D414" s="333"/>
      <c r="E414" s="333"/>
      <c r="F414" s="333"/>
      <c r="G414" s="333"/>
      <c r="H414" s="333"/>
      <c r="I414" s="333"/>
      <c r="J414" s="333"/>
      <c r="K414" s="333"/>
      <c r="L414" s="333"/>
      <c r="M414" s="333"/>
      <c r="N414" s="333"/>
      <c r="O414" s="333"/>
      <c r="P414" s="333"/>
      <c r="Q414" s="333"/>
      <c r="R414" s="333"/>
      <c r="S414" s="333"/>
      <c r="T414" s="333"/>
      <c r="U414" s="333"/>
      <c r="V414" s="333"/>
      <c r="W414" s="333"/>
      <c r="X414" s="333"/>
      <c r="Y414" s="333"/>
      <c r="Z414" s="333"/>
    </row>
    <row r="415" customHeight="1" spans="1:26">
      <c r="A415" s="333"/>
      <c r="B415" s="333"/>
      <c r="C415" s="333"/>
      <c r="D415" s="333"/>
      <c r="E415" s="333"/>
      <c r="F415" s="333"/>
      <c r="G415" s="333"/>
      <c r="H415" s="333"/>
      <c r="I415" s="333"/>
      <c r="J415" s="333"/>
      <c r="K415" s="333"/>
      <c r="L415" s="333"/>
      <c r="M415" s="333"/>
      <c r="N415" s="333"/>
      <c r="O415" s="333"/>
      <c r="P415" s="333"/>
      <c r="Q415" s="333"/>
      <c r="R415" s="333"/>
      <c r="S415" s="333"/>
      <c r="T415" s="333"/>
      <c r="U415" s="333"/>
      <c r="V415" s="333"/>
      <c r="W415" s="333"/>
      <c r="X415" s="333"/>
      <c r="Y415" s="333"/>
      <c r="Z415" s="333"/>
    </row>
    <row r="416" customHeight="1" spans="1:26">
      <c r="A416" s="333"/>
      <c r="B416" s="333"/>
      <c r="C416" s="333"/>
      <c r="D416" s="333"/>
      <c r="E416" s="333"/>
      <c r="F416" s="333"/>
      <c r="G416" s="333"/>
      <c r="H416" s="333"/>
      <c r="I416" s="333"/>
      <c r="J416" s="333"/>
      <c r="K416" s="333"/>
      <c r="L416" s="333"/>
      <c r="M416" s="333"/>
      <c r="N416" s="333"/>
      <c r="O416" s="333"/>
      <c r="P416" s="333"/>
      <c r="Q416" s="333"/>
      <c r="R416" s="333"/>
      <c r="S416" s="333"/>
      <c r="T416" s="333"/>
      <c r="U416" s="333"/>
      <c r="V416" s="333"/>
      <c r="W416" s="333"/>
      <c r="X416" s="333"/>
      <c r="Y416" s="333"/>
      <c r="Z416" s="333"/>
    </row>
    <row r="417" customHeight="1" spans="1:26">
      <c r="A417" s="333"/>
      <c r="B417" s="333"/>
      <c r="C417" s="333"/>
      <c r="D417" s="333"/>
      <c r="E417" s="333"/>
      <c r="F417" s="333"/>
      <c r="G417" s="333"/>
      <c r="H417" s="333"/>
      <c r="I417" s="333"/>
      <c r="J417" s="333"/>
      <c r="K417" s="333"/>
      <c r="L417" s="333"/>
      <c r="M417" s="333"/>
      <c r="N417" s="333"/>
      <c r="O417" s="333"/>
      <c r="P417" s="333"/>
      <c r="Q417" s="333"/>
      <c r="R417" s="333"/>
      <c r="S417" s="333"/>
      <c r="T417" s="333"/>
      <c r="U417" s="333"/>
      <c r="V417" s="333"/>
      <c r="W417" s="333"/>
      <c r="X417" s="333"/>
      <c r="Y417" s="333"/>
      <c r="Z417" s="333"/>
    </row>
    <row r="418" customHeight="1" spans="1:26">
      <c r="A418" s="333"/>
      <c r="B418" s="333"/>
      <c r="C418" s="333"/>
      <c r="D418" s="333"/>
      <c r="E418" s="333"/>
      <c r="F418" s="333"/>
      <c r="G418" s="333"/>
      <c r="H418" s="333"/>
      <c r="I418" s="333"/>
      <c r="J418" s="333"/>
      <c r="K418" s="333"/>
      <c r="L418" s="333"/>
      <c r="M418" s="333"/>
      <c r="N418" s="333"/>
      <c r="O418" s="333"/>
      <c r="P418" s="333"/>
      <c r="Q418" s="333"/>
      <c r="R418" s="333"/>
      <c r="S418" s="333"/>
      <c r="T418" s="333"/>
      <c r="U418" s="333"/>
      <c r="V418" s="333"/>
      <c r="W418" s="333"/>
      <c r="X418" s="333"/>
      <c r="Y418" s="333"/>
      <c r="Z418" s="333"/>
    </row>
    <row r="419" customHeight="1" spans="1:26">
      <c r="A419" s="333"/>
      <c r="B419" s="333"/>
      <c r="C419" s="333"/>
      <c r="D419" s="333"/>
      <c r="E419" s="333"/>
      <c r="F419" s="333"/>
      <c r="G419" s="333"/>
      <c r="H419" s="333"/>
      <c r="I419" s="333"/>
      <c r="J419" s="333"/>
      <c r="K419" s="333"/>
      <c r="L419" s="333"/>
      <c r="M419" s="333"/>
      <c r="N419" s="333"/>
      <c r="O419" s="333"/>
      <c r="P419" s="333"/>
      <c r="Q419" s="333"/>
      <c r="R419" s="333"/>
      <c r="S419" s="333"/>
      <c r="T419" s="333"/>
      <c r="U419" s="333"/>
      <c r="V419" s="333"/>
      <c r="W419" s="333"/>
      <c r="X419" s="333"/>
      <c r="Y419" s="333"/>
      <c r="Z419" s="333"/>
    </row>
    <row r="420" customHeight="1" spans="1:26">
      <c r="A420" s="333"/>
      <c r="B420" s="333"/>
      <c r="C420" s="333"/>
      <c r="D420" s="333"/>
      <c r="E420" s="333"/>
      <c r="F420" s="333"/>
      <c r="G420" s="333"/>
      <c r="H420" s="333"/>
      <c r="I420" s="333"/>
      <c r="J420" s="333"/>
      <c r="K420" s="333"/>
      <c r="L420" s="333"/>
      <c r="M420" s="333"/>
      <c r="N420" s="333"/>
      <c r="O420" s="333"/>
      <c r="P420" s="333"/>
      <c r="Q420" s="333"/>
      <c r="R420" s="333"/>
      <c r="S420" s="333"/>
      <c r="T420" s="333"/>
      <c r="U420" s="333"/>
      <c r="V420" s="333"/>
      <c r="W420" s="333"/>
      <c r="X420" s="333"/>
      <c r="Y420" s="333"/>
      <c r="Z420" s="333"/>
    </row>
    <row r="421" customHeight="1" spans="1:26">
      <c r="A421" s="333"/>
      <c r="B421" s="333"/>
      <c r="C421" s="333"/>
      <c r="D421" s="333"/>
      <c r="E421" s="333"/>
      <c r="F421" s="333"/>
      <c r="G421" s="333"/>
      <c r="H421" s="333"/>
      <c r="I421" s="333"/>
      <c r="J421" s="333"/>
      <c r="K421" s="333"/>
      <c r="L421" s="333"/>
      <c r="M421" s="333"/>
      <c r="N421" s="333"/>
      <c r="O421" s="333"/>
      <c r="P421" s="333"/>
      <c r="Q421" s="333"/>
      <c r="R421" s="333"/>
      <c r="S421" s="333"/>
      <c r="T421" s="333"/>
      <c r="U421" s="333"/>
      <c r="V421" s="333"/>
      <c r="W421" s="333"/>
      <c r="X421" s="333"/>
      <c r="Y421" s="333"/>
      <c r="Z421" s="333"/>
    </row>
    <row r="422" customHeight="1" spans="1:26">
      <c r="A422" s="333"/>
      <c r="B422" s="333"/>
      <c r="C422" s="333"/>
      <c r="D422" s="333"/>
      <c r="E422" s="333"/>
      <c r="F422" s="333"/>
      <c r="G422" s="333"/>
      <c r="H422" s="333"/>
      <c r="I422" s="333"/>
      <c r="J422" s="333"/>
      <c r="K422" s="333"/>
      <c r="L422" s="333"/>
      <c r="M422" s="333"/>
      <c r="N422" s="333"/>
      <c r="O422" s="333"/>
      <c r="P422" s="333"/>
      <c r="Q422" s="333"/>
      <c r="R422" s="333"/>
      <c r="S422" s="333"/>
      <c r="T422" s="333"/>
      <c r="U422" s="333"/>
      <c r="V422" s="333"/>
      <c r="W422" s="333"/>
      <c r="X422" s="333"/>
      <c r="Y422" s="333"/>
      <c r="Z422" s="333"/>
    </row>
    <row r="423" customHeight="1" spans="1:26">
      <c r="A423" s="333"/>
      <c r="B423" s="333"/>
      <c r="C423" s="333"/>
      <c r="D423" s="333"/>
      <c r="E423" s="333"/>
      <c r="F423" s="333"/>
      <c r="G423" s="333"/>
      <c r="H423" s="333"/>
      <c r="I423" s="333"/>
      <c r="J423" s="333"/>
      <c r="K423" s="333"/>
      <c r="L423" s="333"/>
      <c r="M423" s="333"/>
      <c r="N423" s="333"/>
      <c r="O423" s="333"/>
      <c r="P423" s="333"/>
      <c r="Q423" s="333"/>
      <c r="R423" s="333"/>
      <c r="S423" s="333"/>
      <c r="T423" s="333"/>
      <c r="U423" s="333"/>
      <c r="V423" s="333"/>
      <c r="W423" s="333"/>
      <c r="X423" s="333"/>
      <c r="Y423" s="333"/>
      <c r="Z423" s="333"/>
    </row>
    <row r="424" customHeight="1" spans="1:26">
      <c r="A424" s="333"/>
      <c r="B424" s="333"/>
      <c r="C424" s="333"/>
      <c r="D424" s="333"/>
      <c r="E424" s="333"/>
      <c r="F424" s="333"/>
      <c r="G424" s="333"/>
      <c r="H424" s="333"/>
      <c r="I424" s="333"/>
      <c r="J424" s="333"/>
      <c r="K424" s="333"/>
      <c r="L424" s="333"/>
      <c r="M424" s="333"/>
      <c r="N424" s="333"/>
      <c r="O424" s="333"/>
      <c r="P424" s="333"/>
      <c r="Q424" s="333"/>
      <c r="R424" s="333"/>
      <c r="S424" s="333"/>
      <c r="T424" s="333"/>
      <c r="U424" s="333"/>
      <c r="V424" s="333"/>
      <c r="W424" s="333"/>
      <c r="X424" s="333"/>
      <c r="Y424" s="333"/>
      <c r="Z424" s="333"/>
    </row>
    <row r="425" customHeight="1" spans="1:26">
      <c r="A425" s="333"/>
      <c r="B425" s="333"/>
      <c r="C425" s="333"/>
      <c r="D425" s="333"/>
      <c r="E425" s="333"/>
      <c r="F425" s="333"/>
      <c r="G425" s="333"/>
      <c r="H425" s="333"/>
      <c r="I425" s="333"/>
      <c r="J425" s="333"/>
      <c r="K425" s="333"/>
      <c r="L425" s="333"/>
      <c r="M425" s="333"/>
      <c r="N425" s="333"/>
      <c r="O425" s="333"/>
      <c r="P425" s="333"/>
      <c r="Q425" s="333"/>
      <c r="R425" s="333"/>
      <c r="S425" s="333"/>
      <c r="T425" s="333"/>
      <c r="U425" s="333"/>
      <c r="V425" s="333"/>
      <c r="W425" s="333"/>
      <c r="X425" s="333"/>
      <c r="Y425" s="333"/>
      <c r="Z425" s="333"/>
    </row>
    <row r="426" customHeight="1" spans="1:26">
      <c r="A426" s="333"/>
      <c r="B426" s="333"/>
      <c r="C426" s="333"/>
      <c r="D426" s="333"/>
      <c r="E426" s="333"/>
      <c r="F426" s="333"/>
      <c r="G426" s="333"/>
      <c r="H426" s="333"/>
      <c r="I426" s="333"/>
      <c r="J426" s="333"/>
      <c r="K426" s="333"/>
      <c r="L426" s="333"/>
      <c r="M426" s="333"/>
      <c r="N426" s="333"/>
      <c r="O426" s="333"/>
      <c r="P426" s="333"/>
      <c r="Q426" s="333"/>
      <c r="R426" s="333"/>
      <c r="S426" s="333"/>
      <c r="T426" s="333"/>
      <c r="U426" s="333"/>
      <c r="V426" s="333"/>
      <c r="W426" s="333"/>
      <c r="X426" s="333"/>
      <c r="Y426" s="333"/>
      <c r="Z426" s="333"/>
    </row>
    <row r="427" customHeight="1" spans="1:26">
      <c r="A427" s="333"/>
      <c r="B427" s="333"/>
      <c r="C427" s="333"/>
      <c r="D427" s="333"/>
      <c r="E427" s="333"/>
      <c r="F427" s="333"/>
      <c r="G427" s="333"/>
      <c r="H427" s="333"/>
      <c r="I427" s="333"/>
      <c r="J427" s="333"/>
      <c r="K427" s="333"/>
      <c r="L427" s="333"/>
      <c r="M427" s="333"/>
      <c r="N427" s="333"/>
      <c r="O427" s="333"/>
      <c r="P427" s="333"/>
      <c r="Q427" s="333"/>
      <c r="R427" s="333"/>
      <c r="S427" s="333"/>
      <c r="T427" s="333"/>
      <c r="U427" s="333"/>
      <c r="V427" s="333"/>
      <c r="W427" s="333"/>
      <c r="X427" s="333"/>
      <c r="Y427" s="333"/>
      <c r="Z427" s="333"/>
    </row>
    <row r="428" customHeight="1" spans="1:26">
      <c r="A428" s="333"/>
      <c r="B428" s="333"/>
      <c r="C428" s="333"/>
      <c r="D428" s="333"/>
      <c r="E428" s="333"/>
      <c r="F428" s="333"/>
      <c r="G428" s="333"/>
      <c r="H428" s="333"/>
      <c r="I428" s="333"/>
      <c r="J428" s="333"/>
      <c r="K428" s="333"/>
      <c r="L428" s="333"/>
      <c r="M428" s="333"/>
      <c r="N428" s="333"/>
      <c r="O428" s="333"/>
      <c r="P428" s="333"/>
      <c r="Q428" s="333"/>
      <c r="R428" s="333"/>
      <c r="S428" s="333"/>
      <c r="T428" s="333"/>
      <c r="U428" s="333"/>
      <c r="V428" s="333"/>
      <c r="W428" s="333"/>
      <c r="X428" s="333"/>
      <c r="Y428" s="333"/>
      <c r="Z428" s="333"/>
    </row>
    <row r="429" customHeight="1" spans="1:26">
      <c r="A429" s="333"/>
      <c r="B429" s="333"/>
      <c r="C429" s="333"/>
      <c r="D429" s="333"/>
      <c r="E429" s="333"/>
      <c r="F429" s="333"/>
      <c r="G429" s="333"/>
      <c r="H429" s="333"/>
      <c r="I429" s="333"/>
      <c r="J429" s="333"/>
      <c r="K429" s="333"/>
      <c r="L429" s="333"/>
      <c r="M429" s="333"/>
      <c r="N429" s="333"/>
      <c r="O429" s="333"/>
      <c r="P429" s="333"/>
      <c r="Q429" s="333"/>
      <c r="R429" s="333"/>
      <c r="S429" s="333"/>
      <c r="T429" s="333"/>
      <c r="U429" s="333"/>
      <c r="V429" s="333"/>
      <c r="W429" s="333"/>
      <c r="X429" s="333"/>
      <c r="Y429" s="333"/>
      <c r="Z429" s="333"/>
    </row>
    <row r="430" customHeight="1" spans="1:26">
      <c r="A430" s="333"/>
      <c r="B430" s="333"/>
      <c r="C430" s="333"/>
      <c r="D430" s="333"/>
      <c r="E430" s="333"/>
      <c r="F430" s="333"/>
      <c r="G430" s="333"/>
      <c r="H430" s="333"/>
      <c r="I430" s="333"/>
      <c r="J430" s="333"/>
      <c r="K430" s="333"/>
      <c r="L430" s="333"/>
      <c r="M430" s="333"/>
      <c r="N430" s="333"/>
      <c r="O430" s="333"/>
      <c r="P430" s="333"/>
      <c r="Q430" s="333"/>
      <c r="R430" s="333"/>
      <c r="S430" s="333"/>
      <c r="T430" s="333"/>
      <c r="U430" s="333"/>
      <c r="V430" s="333"/>
      <c r="W430" s="333"/>
      <c r="X430" s="333"/>
      <c r="Y430" s="333"/>
      <c r="Z430" s="333"/>
    </row>
    <row r="431" customHeight="1" spans="1:26">
      <c r="A431" s="333"/>
      <c r="B431" s="333"/>
      <c r="C431" s="333"/>
      <c r="D431" s="333"/>
      <c r="E431" s="333"/>
      <c r="F431" s="333"/>
      <c r="G431" s="333"/>
      <c r="H431" s="333"/>
      <c r="I431" s="333"/>
      <c r="J431" s="333"/>
      <c r="K431" s="333"/>
      <c r="L431" s="333"/>
      <c r="M431" s="333"/>
      <c r="N431" s="333"/>
      <c r="O431" s="333"/>
      <c r="P431" s="333"/>
      <c r="Q431" s="333"/>
      <c r="R431" s="333"/>
      <c r="S431" s="333"/>
      <c r="T431" s="333"/>
      <c r="U431" s="333"/>
      <c r="V431" s="333"/>
      <c r="W431" s="333"/>
      <c r="X431" s="333"/>
      <c r="Y431" s="333"/>
      <c r="Z431" s="333"/>
    </row>
    <row r="432" customHeight="1" spans="1:26">
      <c r="A432" s="333"/>
      <c r="B432" s="333"/>
      <c r="C432" s="333"/>
      <c r="D432" s="333"/>
      <c r="E432" s="333"/>
      <c r="F432" s="333"/>
      <c r="G432" s="333"/>
      <c r="H432" s="333"/>
      <c r="I432" s="333"/>
      <c r="J432" s="333"/>
      <c r="K432" s="333"/>
      <c r="L432" s="333"/>
      <c r="M432" s="333"/>
      <c r="N432" s="333"/>
      <c r="O432" s="333"/>
      <c r="P432" s="333"/>
      <c r="Q432" s="333"/>
      <c r="R432" s="333"/>
      <c r="S432" s="333"/>
      <c r="T432" s="333"/>
      <c r="U432" s="333"/>
      <c r="V432" s="333"/>
      <c r="W432" s="333"/>
      <c r="X432" s="333"/>
      <c r="Y432" s="333"/>
      <c r="Z432" s="333"/>
    </row>
    <row r="433" customHeight="1" spans="1:26">
      <c r="A433" s="333"/>
      <c r="B433" s="333"/>
      <c r="C433" s="333"/>
      <c r="D433" s="333"/>
      <c r="E433" s="333"/>
      <c r="F433" s="333"/>
      <c r="G433" s="333"/>
      <c r="H433" s="333"/>
      <c r="I433" s="333"/>
      <c r="J433" s="333"/>
      <c r="K433" s="333"/>
      <c r="L433" s="333"/>
      <c r="M433" s="333"/>
      <c r="N433" s="333"/>
      <c r="O433" s="333"/>
      <c r="P433" s="333"/>
      <c r="Q433" s="333"/>
      <c r="R433" s="333"/>
      <c r="S433" s="333"/>
      <c r="T433" s="333"/>
      <c r="U433" s="333"/>
      <c r="V433" s="333"/>
      <c r="W433" s="333"/>
      <c r="X433" s="333"/>
      <c r="Y433" s="333"/>
      <c r="Z433" s="333"/>
    </row>
    <row r="434" customHeight="1" spans="1:26">
      <c r="A434" s="333"/>
      <c r="B434" s="333"/>
      <c r="C434" s="333"/>
      <c r="D434" s="333"/>
      <c r="E434" s="333"/>
      <c r="F434" s="333"/>
      <c r="G434" s="333"/>
      <c r="H434" s="333"/>
      <c r="I434" s="333"/>
      <c r="J434" s="333"/>
      <c r="K434" s="333"/>
      <c r="L434" s="333"/>
      <c r="M434" s="333"/>
      <c r="N434" s="333"/>
      <c r="O434" s="333"/>
      <c r="P434" s="333"/>
      <c r="Q434" s="333"/>
      <c r="R434" s="333"/>
      <c r="S434" s="333"/>
      <c r="T434" s="333"/>
      <c r="U434" s="333"/>
      <c r="V434" s="333"/>
      <c r="W434" s="333"/>
      <c r="X434" s="333"/>
      <c r="Y434" s="333"/>
      <c r="Z434" s="333"/>
    </row>
    <row r="435" customHeight="1" spans="1:26">
      <c r="A435" s="333"/>
      <c r="B435" s="333"/>
      <c r="C435" s="333"/>
      <c r="D435" s="333"/>
      <c r="E435" s="333"/>
      <c r="F435" s="333"/>
      <c r="G435" s="333"/>
      <c r="H435" s="333"/>
      <c r="I435" s="333"/>
      <c r="J435" s="333"/>
      <c r="K435" s="333"/>
      <c r="L435" s="333"/>
      <c r="M435" s="333"/>
      <c r="N435" s="333"/>
      <c r="O435" s="333"/>
      <c r="P435" s="333"/>
      <c r="Q435" s="333"/>
      <c r="R435" s="333"/>
      <c r="S435" s="333"/>
      <c r="T435" s="333"/>
      <c r="U435" s="333"/>
      <c r="V435" s="333"/>
      <c r="W435" s="333"/>
      <c r="X435" s="333"/>
      <c r="Y435" s="333"/>
      <c r="Z435" s="333"/>
    </row>
    <row r="436" customHeight="1" spans="1:26">
      <c r="A436" s="333"/>
      <c r="B436" s="333"/>
      <c r="C436" s="333"/>
      <c r="D436" s="333"/>
      <c r="E436" s="333"/>
      <c r="F436" s="333"/>
      <c r="G436" s="333"/>
      <c r="H436" s="333"/>
      <c r="I436" s="333"/>
      <c r="J436" s="333"/>
      <c r="K436" s="333"/>
      <c r="L436" s="333"/>
      <c r="M436" s="333"/>
      <c r="N436" s="333"/>
      <c r="O436" s="333"/>
      <c r="P436" s="333"/>
      <c r="Q436" s="333"/>
      <c r="R436" s="333"/>
      <c r="S436" s="333"/>
      <c r="T436" s="333"/>
      <c r="U436" s="333"/>
      <c r="V436" s="333"/>
      <c r="W436" s="333"/>
      <c r="X436" s="333"/>
      <c r="Y436" s="333"/>
      <c r="Z436" s="333"/>
    </row>
    <row r="437" customHeight="1" spans="1:26">
      <c r="A437" s="333"/>
      <c r="B437" s="333"/>
      <c r="C437" s="333"/>
      <c r="D437" s="333"/>
      <c r="E437" s="333"/>
      <c r="F437" s="333"/>
      <c r="G437" s="333"/>
      <c r="H437" s="333"/>
      <c r="I437" s="333"/>
      <c r="J437" s="333"/>
      <c r="K437" s="333"/>
      <c r="L437" s="333"/>
      <c r="M437" s="333"/>
      <c r="N437" s="333"/>
      <c r="O437" s="333"/>
      <c r="P437" s="333"/>
      <c r="Q437" s="333"/>
      <c r="R437" s="333"/>
      <c r="S437" s="333"/>
      <c r="T437" s="333"/>
      <c r="U437" s="333"/>
      <c r="V437" s="333"/>
      <c r="W437" s="333"/>
      <c r="X437" s="333"/>
      <c r="Y437" s="333"/>
      <c r="Z437" s="333"/>
    </row>
    <row r="438" customHeight="1" spans="1:26">
      <c r="A438" s="333"/>
      <c r="B438" s="333"/>
      <c r="C438" s="333"/>
      <c r="D438" s="333"/>
      <c r="E438" s="333"/>
      <c r="F438" s="333"/>
      <c r="G438" s="333"/>
      <c r="H438" s="333"/>
      <c r="I438" s="333"/>
      <c r="J438" s="333"/>
      <c r="K438" s="333"/>
      <c r="L438" s="333"/>
      <c r="M438" s="333"/>
      <c r="N438" s="333"/>
      <c r="O438" s="333"/>
      <c r="P438" s="333"/>
      <c r="Q438" s="333"/>
      <c r="R438" s="333"/>
      <c r="S438" s="333"/>
      <c r="T438" s="333"/>
      <c r="U438" s="333"/>
      <c r="V438" s="333"/>
      <c r="W438" s="333"/>
      <c r="X438" s="333"/>
      <c r="Y438" s="333"/>
      <c r="Z438" s="333"/>
    </row>
    <row r="439" customHeight="1" spans="1:26">
      <c r="A439" s="333"/>
      <c r="B439" s="333"/>
      <c r="C439" s="333"/>
      <c r="D439" s="333"/>
      <c r="E439" s="333"/>
      <c r="F439" s="333"/>
      <c r="G439" s="333"/>
      <c r="H439" s="333"/>
      <c r="I439" s="333"/>
      <c r="J439" s="333"/>
      <c r="K439" s="333"/>
      <c r="L439" s="333"/>
      <c r="M439" s="333"/>
      <c r="N439" s="333"/>
      <c r="O439" s="333"/>
      <c r="P439" s="333"/>
      <c r="Q439" s="333"/>
      <c r="R439" s="333"/>
      <c r="S439" s="333"/>
      <c r="T439" s="333"/>
      <c r="U439" s="333"/>
      <c r="V439" s="333"/>
      <c r="W439" s="333"/>
      <c r="X439" s="333"/>
      <c r="Y439" s="333"/>
      <c r="Z439" s="333"/>
    </row>
    <row r="440" customHeight="1" spans="1:26">
      <c r="A440" s="333"/>
      <c r="B440" s="333"/>
      <c r="C440" s="333"/>
      <c r="D440" s="333"/>
      <c r="E440" s="333"/>
      <c r="F440" s="333"/>
      <c r="G440" s="333"/>
      <c r="H440" s="333"/>
      <c r="I440" s="333"/>
      <c r="J440" s="333"/>
      <c r="K440" s="333"/>
      <c r="L440" s="333"/>
      <c r="M440" s="333"/>
      <c r="N440" s="333"/>
      <c r="O440" s="333"/>
      <c r="P440" s="333"/>
      <c r="Q440" s="333"/>
      <c r="R440" s="333"/>
      <c r="S440" s="333"/>
      <c r="T440" s="333"/>
      <c r="U440" s="333"/>
      <c r="V440" s="333"/>
      <c r="W440" s="333"/>
      <c r="X440" s="333"/>
      <c r="Y440" s="333"/>
      <c r="Z440" s="333"/>
    </row>
    <row r="441" customHeight="1" spans="1:26">
      <c r="A441" s="333"/>
      <c r="B441" s="333"/>
      <c r="C441" s="333"/>
      <c r="D441" s="333"/>
      <c r="E441" s="333"/>
      <c r="F441" s="333"/>
      <c r="G441" s="333"/>
      <c r="H441" s="333"/>
      <c r="I441" s="333"/>
      <c r="J441" s="333"/>
      <c r="K441" s="333"/>
      <c r="L441" s="333"/>
      <c r="M441" s="333"/>
      <c r="N441" s="333"/>
      <c r="O441" s="333"/>
      <c r="P441" s="333"/>
      <c r="Q441" s="333"/>
      <c r="R441" s="333"/>
      <c r="S441" s="333"/>
      <c r="T441" s="333"/>
      <c r="U441" s="333"/>
      <c r="V441" s="333"/>
      <c r="W441" s="333"/>
      <c r="X441" s="333"/>
      <c r="Y441" s="333"/>
      <c r="Z441" s="333"/>
    </row>
    <row r="442" customHeight="1" spans="1:26">
      <c r="A442" s="333"/>
      <c r="B442" s="333"/>
      <c r="C442" s="333"/>
      <c r="D442" s="333"/>
      <c r="E442" s="333"/>
      <c r="F442" s="333"/>
      <c r="G442" s="333"/>
      <c r="H442" s="333"/>
      <c r="I442" s="333"/>
      <c r="J442" s="333"/>
      <c r="K442" s="333"/>
      <c r="L442" s="333"/>
      <c r="M442" s="333"/>
      <c r="N442" s="333"/>
      <c r="O442" s="333"/>
      <c r="P442" s="333"/>
      <c r="Q442" s="333"/>
      <c r="R442" s="333"/>
      <c r="S442" s="333"/>
      <c r="T442" s="333"/>
      <c r="U442" s="333"/>
      <c r="V442" s="333"/>
      <c r="W442" s="333"/>
      <c r="X442" s="333"/>
      <c r="Y442" s="333"/>
      <c r="Z442" s="333"/>
    </row>
    <row r="443" customHeight="1" spans="1:26">
      <c r="A443" s="333"/>
      <c r="B443" s="333"/>
      <c r="C443" s="333"/>
      <c r="D443" s="333"/>
      <c r="E443" s="333"/>
      <c r="F443" s="333"/>
      <c r="G443" s="333"/>
      <c r="H443" s="333"/>
      <c r="I443" s="333"/>
      <c r="J443" s="333"/>
      <c r="K443" s="333"/>
      <c r="L443" s="333"/>
      <c r="M443" s="333"/>
      <c r="N443" s="333"/>
      <c r="O443" s="333"/>
      <c r="P443" s="333"/>
      <c r="Q443" s="333"/>
      <c r="R443" s="333"/>
      <c r="S443" s="333"/>
      <c r="T443" s="333"/>
      <c r="U443" s="333"/>
      <c r="V443" s="333"/>
      <c r="W443" s="333"/>
      <c r="X443" s="333"/>
      <c r="Y443" s="333"/>
      <c r="Z443" s="333"/>
    </row>
    <row r="444" customHeight="1" spans="1:26">
      <c r="A444" s="333"/>
      <c r="B444" s="333"/>
      <c r="C444" s="333"/>
      <c r="D444" s="333"/>
      <c r="E444" s="333"/>
      <c r="F444" s="333"/>
      <c r="G444" s="333"/>
      <c r="H444" s="333"/>
      <c r="I444" s="333"/>
      <c r="J444" s="333"/>
      <c r="K444" s="333"/>
      <c r="L444" s="333"/>
      <c r="M444" s="333"/>
      <c r="N444" s="333"/>
      <c r="O444" s="333"/>
      <c r="P444" s="333"/>
      <c r="Q444" s="333"/>
      <c r="R444" s="333"/>
      <c r="S444" s="333"/>
      <c r="T444" s="333"/>
      <c r="U444" s="333"/>
      <c r="V444" s="333"/>
      <c r="W444" s="333"/>
      <c r="X444" s="333"/>
      <c r="Y444" s="333"/>
      <c r="Z444" s="333"/>
    </row>
    <row r="445" customHeight="1" spans="1:26">
      <c r="A445" s="333"/>
      <c r="B445" s="333"/>
      <c r="C445" s="333"/>
      <c r="D445" s="333"/>
      <c r="E445" s="333"/>
      <c r="F445" s="333"/>
      <c r="G445" s="333"/>
      <c r="H445" s="333"/>
      <c r="I445" s="333"/>
      <c r="J445" s="333"/>
      <c r="K445" s="333"/>
      <c r="L445" s="333"/>
      <c r="M445" s="333"/>
      <c r="N445" s="333"/>
      <c r="O445" s="333"/>
      <c r="P445" s="333"/>
      <c r="Q445" s="333"/>
      <c r="R445" s="333"/>
      <c r="S445" s="333"/>
      <c r="T445" s="333"/>
      <c r="U445" s="333"/>
      <c r="V445" s="333"/>
      <c r="W445" s="333"/>
      <c r="X445" s="333"/>
      <c r="Y445" s="333"/>
      <c r="Z445" s="333"/>
    </row>
    <row r="446" customHeight="1" spans="1:26">
      <c r="A446" s="333"/>
      <c r="B446" s="333"/>
      <c r="C446" s="333"/>
      <c r="D446" s="333"/>
      <c r="E446" s="333"/>
      <c r="F446" s="333"/>
      <c r="G446" s="333"/>
      <c r="H446" s="333"/>
      <c r="I446" s="333"/>
      <c r="J446" s="333"/>
      <c r="K446" s="333"/>
      <c r="L446" s="333"/>
      <c r="M446" s="333"/>
      <c r="N446" s="333"/>
      <c r="O446" s="333"/>
      <c r="P446" s="333"/>
      <c r="Q446" s="333"/>
      <c r="R446" s="333"/>
      <c r="S446" s="333"/>
      <c r="T446" s="333"/>
      <c r="U446" s="333"/>
      <c r="V446" s="333"/>
      <c r="W446" s="333"/>
      <c r="X446" s="333"/>
      <c r="Y446" s="333"/>
      <c r="Z446" s="333"/>
    </row>
    <row r="447" customHeight="1" spans="1:26">
      <c r="A447" s="333"/>
      <c r="B447" s="333"/>
      <c r="C447" s="333"/>
      <c r="D447" s="333"/>
      <c r="E447" s="333"/>
      <c r="F447" s="333"/>
      <c r="G447" s="333"/>
      <c r="H447" s="333"/>
      <c r="I447" s="333"/>
      <c r="J447" s="333"/>
      <c r="K447" s="333"/>
      <c r="L447" s="333"/>
      <c r="M447" s="333"/>
      <c r="N447" s="333"/>
      <c r="O447" s="333"/>
      <c r="P447" s="333"/>
      <c r="Q447" s="333"/>
      <c r="R447" s="333"/>
      <c r="S447" s="333"/>
      <c r="T447" s="333"/>
      <c r="U447" s="333"/>
      <c r="V447" s="333"/>
      <c r="W447" s="333"/>
      <c r="X447" s="333"/>
      <c r="Y447" s="333"/>
      <c r="Z447" s="333"/>
    </row>
    <row r="448" customHeight="1" spans="1:26">
      <c r="A448" s="333"/>
      <c r="B448" s="333"/>
      <c r="C448" s="333"/>
      <c r="D448" s="333"/>
      <c r="E448" s="333"/>
      <c r="F448" s="333"/>
      <c r="G448" s="333"/>
      <c r="H448" s="333"/>
      <c r="I448" s="333"/>
      <c r="J448" s="333"/>
      <c r="K448" s="333"/>
      <c r="L448" s="333"/>
      <c r="M448" s="333"/>
      <c r="N448" s="333"/>
      <c r="O448" s="333"/>
      <c r="P448" s="333"/>
      <c r="Q448" s="333"/>
      <c r="R448" s="333"/>
      <c r="S448" s="333"/>
      <c r="T448" s="333"/>
      <c r="U448" s="333"/>
      <c r="V448" s="333"/>
      <c r="W448" s="333"/>
      <c r="X448" s="333"/>
      <c r="Y448" s="333"/>
      <c r="Z448" s="333"/>
    </row>
    <row r="449" customHeight="1" spans="1:26">
      <c r="A449" s="333"/>
      <c r="B449" s="333"/>
      <c r="C449" s="333"/>
      <c r="D449" s="333"/>
      <c r="E449" s="333"/>
      <c r="F449" s="333"/>
      <c r="G449" s="333"/>
      <c r="H449" s="333"/>
      <c r="I449" s="333"/>
      <c r="J449" s="333"/>
      <c r="K449" s="333"/>
      <c r="L449" s="333"/>
      <c r="M449" s="333"/>
      <c r="N449" s="333"/>
      <c r="O449" s="333"/>
      <c r="P449" s="333"/>
      <c r="Q449" s="333"/>
      <c r="R449" s="333"/>
      <c r="S449" s="333"/>
      <c r="T449" s="333"/>
      <c r="U449" s="333"/>
      <c r="V449" s="333"/>
      <c r="W449" s="333"/>
      <c r="X449" s="333"/>
      <c r="Y449" s="333"/>
      <c r="Z449" s="333"/>
    </row>
    <row r="450" customHeight="1" spans="1:26">
      <c r="A450" s="333"/>
      <c r="B450" s="333"/>
      <c r="C450" s="333"/>
      <c r="D450" s="333"/>
      <c r="E450" s="333"/>
      <c r="F450" s="333"/>
      <c r="G450" s="333"/>
      <c r="H450" s="333"/>
      <c r="I450" s="333"/>
      <c r="J450" s="333"/>
      <c r="K450" s="333"/>
      <c r="L450" s="333"/>
      <c r="M450" s="333"/>
      <c r="N450" s="333"/>
      <c r="O450" s="333"/>
      <c r="P450" s="333"/>
      <c r="Q450" s="333"/>
      <c r="R450" s="333"/>
      <c r="S450" s="333"/>
      <c r="T450" s="333"/>
      <c r="U450" s="333"/>
      <c r="V450" s="333"/>
      <c r="W450" s="333"/>
      <c r="X450" s="333"/>
      <c r="Y450" s="333"/>
      <c r="Z450" s="333"/>
    </row>
    <row r="451" customHeight="1" spans="1:26">
      <c r="A451" s="333"/>
      <c r="B451" s="333"/>
      <c r="C451" s="333"/>
      <c r="D451" s="333"/>
      <c r="E451" s="333"/>
      <c r="F451" s="333"/>
      <c r="G451" s="333"/>
      <c r="H451" s="333"/>
      <c r="I451" s="333"/>
      <c r="J451" s="333"/>
      <c r="K451" s="333"/>
      <c r="L451" s="333"/>
      <c r="M451" s="333"/>
      <c r="N451" s="333"/>
      <c r="O451" s="333"/>
      <c r="P451" s="333"/>
      <c r="Q451" s="333"/>
      <c r="R451" s="333"/>
      <c r="S451" s="333"/>
      <c r="T451" s="333"/>
      <c r="U451" s="333"/>
      <c r="V451" s="333"/>
      <c r="W451" s="333"/>
      <c r="X451" s="333"/>
      <c r="Y451" s="333"/>
      <c r="Z451" s="333"/>
    </row>
    <row r="452" customHeight="1" spans="1:26">
      <c r="A452" s="333"/>
      <c r="B452" s="333"/>
      <c r="C452" s="333"/>
      <c r="D452" s="333"/>
      <c r="E452" s="333"/>
      <c r="F452" s="333"/>
      <c r="G452" s="333"/>
      <c r="H452" s="333"/>
      <c r="I452" s="333"/>
      <c r="J452" s="333"/>
      <c r="K452" s="333"/>
      <c r="L452" s="333"/>
      <c r="M452" s="333"/>
      <c r="N452" s="333"/>
      <c r="O452" s="333"/>
      <c r="P452" s="333"/>
      <c r="Q452" s="333"/>
      <c r="R452" s="333"/>
      <c r="S452" s="333"/>
      <c r="T452" s="333"/>
      <c r="U452" s="333"/>
      <c r="V452" s="333"/>
      <c r="W452" s="333"/>
      <c r="X452" s="333"/>
      <c r="Y452" s="333"/>
      <c r="Z452" s="333"/>
    </row>
    <row r="453" customHeight="1" spans="1:26">
      <c r="A453" s="333"/>
      <c r="B453" s="333"/>
      <c r="C453" s="333"/>
      <c r="D453" s="333"/>
      <c r="E453" s="333"/>
      <c r="F453" s="333"/>
      <c r="G453" s="333"/>
      <c r="H453" s="333"/>
      <c r="I453" s="333"/>
      <c r="J453" s="333"/>
      <c r="K453" s="333"/>
      <c r="L453" s="333"/>
      <c r="M453" s="333"/>
      <c r="N453" s="333"/>
      <c r="O453" s="333"/>
      <c r="P453" s="333"/>
      <c r="Q453" s="333"/>
      <c r="R453" s="333"/>
      <c r="S453" s="333"/>
      <c r="T453" s="333"/>
      <c r="U453" s="333"/>
      <c r="V453" s="333"/>
      <c r="W453" s="333"/>
      <c r="X453" s="333"/>
      <c r="Y453" s="333"/>
      <c r="Z453" s="333"/>
    </row>
    <row r="454" customHeight="1" spans="1:26">
      <c r="A454" s="333"/>
      <c r="B454" s="333"/>
      <c r="C454" s="333"/>
      <c r="D454" s="333"/>
      <c r="E454" s="333"/>
      <c r="F454" s="333"/>
      <c r="G454" s="333"/>
      <c r="H454" s="333"/>
      <c r="I454" s="333"/>
      <c r="J454" s="333"/>
      <c r="K454" s="333"/>
      <c r="L454" s="333"/>
      <c r="M454" s="333"/>
      <c r="N454" s="333"/>
      <c r="O454" s="333"/>
      <c r="P454" s="333"/>
      <c r="Q454" s="333"/>
      <c r="R454" s="333"/>
      <c r="S454" s="333"/>
      <c r="T454" s="333"/>
      <c r="U454" s="333"/>
      <c r="V454" s="333"/>
      <c r="W454" s="333"/>
      <c r="X454" s="333"/>
      <c r="Y454" s="333"/>
      <c r="Z454" s="333"/>
    </row>
    <row r="455" customHeight="1" spans="1:26">
      <c r="A455" s="333"/>
      <c r="B455" s="333"/>
      <c r="C455" s="333"/>
      <c r="D455" s="333"/>
      <c r="E455" s="333"/>
      <c r="F455" s="333"/>
      <c r="G455" s="333"/>
      <c r="H455" s="333"/>
      <c r="I455" s="333"/>
      <c r="J455" s="333"/>
      <c r="K455" s="333"/>
      <c r="L455" s="333"/>
      <c r="M455" s="333"/>
      <c r="N455" s="333"/>
      <c r="O455" s="333"/>
      <c r="P455" s="333"/>
      <c r="Q455" s="333"/>
      <c r="R455" s="333"/>
      <c r="S455" s="333"/>
      <c r="T455" s="333"/>
      <c r="U455" s="333"/>
      <c r="V455" s="333"/>
      <c r="W455" s="333"/>
      <c r="X455" s="333"/>
      <c r="Y455" s="333"/>
      <c r="Z455" s="333"/>
    </row>
    <row r="456" customHeight="1" spans="1:26">
      <c r="A456" s="333"/>
      <c r="B456" s="333"/>
      <c r="C456" s="333"/>
      <c r="D456" s="333"/>
      <c r="E456" s="333"/>
      <c r="F456" s="333"/>
      <c r="G456" s="333"/>
      <c r="H456" s="333"/>
      <c r="I456" s="333"/>
      <c r="J456" s="333"/>
      <c r="K456" s="333"/>
      <c r="L456" s="333"/>
      <c r="M456" s="333"/>
      <c r="N456" s="333"/>
      <c r="O456" s="333"/>
      <c r="P456" s="333"/>
      <c r="Q456" s="333"/>
      <c r="R456" s="333"/>
      <c r="S456" s="333"/>
      <c r="T456" s="333"/>
      <c r="U456" s="333"/>
      <c r="V456" s="333"/>
      <c r="W456" s="333"/>
      <c r="X456" s="333"/>
      <c r="Y456" s="333"/>
      <c r="Z456" s="333"/>
    </row>
    <row r="457" customHeight="1" spans="1:26">
      <c r="A457" s="333"/>
      <c r="B457" s="333"/>
      <c r="C457" s="333"/>
      <c r="D457" s="333"/>
      <c r="E457" s="333"/>
      <c r="F457" s="333"/>
      <c r="G457" s="333"/>
      <c r="H457" s="333"/>
      <c r="I457" s="333"/>
      <c r="J457" s="333"/>
      <c r="K457" s="333"/>
      <c r="L457" s="333"/>
      <c r="M457" s="333"/>
      <c r="N457" s="333"/>
      <c r="O457" s="333"/>
      <c r="P457" s="333"/>
      <c r="Q457" s="333"/>
      <c r="R457" s="333"/>
      <c r="S457" s="333"/>
      <c r="T457" s="333"/>
      <c r="U457" s="333"/>
      <c r="V457" s="333"/>
      <c r="W457" s="333"/>
      <c r="X457" s="333"/>
      <c r="Y457" s="333"/>
      <c r="Z457" s="333"/>
    </row>
    <row r="458" customHeight="1" spans="1:26">
      <c r="A458" s="333"/>
      <c r="B458" s="333"/>
      <c r="C458" s="333"/>
      <c r="D458" s="333"/>
      <c r="E458" s="333"/>
      <c r="F458" s="333"/>
      <c r="G458" s="333"/>
      <c r="H458" s="333"/>
      <c r="I458" s="333"/>
      <c r="J458" s="333"/>
      <c r="K458" s="333"/>
      <c r="L458" s="333"/>
      <c r="M458" s="333"/>
      <c r="N458" s="333"/>
      <c r="O458" s="333"/>
      <c r="P458" s="333"/>
      <c r="Q458" s="333"/>
      <c r="R458" s="333"/>
      <c r="S458" s="333"/>
      <c r="T458" s="333"/>
      <c r="U458" s="333"/>
      <c r="V458" s="333"/>
      <c r="W458" s="333"/>
      <c r="X458" s="333"/>
      <c r="Y458" s="333"/>
      <c r="Z458" s="333"/>
    </row>
    <row r="459" customHeight="1" spans="1:26">
      <c r="A459" s="333"/>
      <c r="B459" s="333"/>
      <c r="C459" s="333"/>
      <c r="D459" s="333"/>
      <c r="E459" s="333"/>
      <c r="F459" s="333"/>
      <c r="G459" s="333"/>
      <c r="H459" s="333"/>
      <c r="I459" s="333"/>
      <c r="J459" s="333"/>
      <c r="K459" s="333"/>
      <c r="L459" s="333"/>
      <c r="M459" s="333"/>
      <c r="N459" s="333"/>
      <c r="O459" s="333"/>
      <c r="P459" s="333"/>
      <c r="Q459" s="333"/>
      <c r="R459" s="333"/>
      <c r="S459" s="333"/>
      <c r="T459" s="333"/>
      <c r="U459" s="333"/>
      <c r="V459" s="333"/>
      <c r="W459" s="333"/>
      <c r="X459" s="333"/>
      <c r="Y459" s="333"/>
      <c r="Z459" s="333"/>
    </row>
    <row r="460" customHeight="1" spans="1:26">
      <c r="A460" s="333"/>
      <c r="B460" s="333"/>
      <c r="C460" s="333"/>
      <c r="D460" s="333"/>
      <c r="E460" s="333"/>
      <c r="F460" s="333"/>
      <c r="G460" s="333"/>
      <c r="H460" s="333"/>
      <c r="I460" s="333"/>
      <c r="J460" s="333"/>
      <c r="K460" s="333"/>
      <c r="L460" s="333"/>
      <c r="M460" s="333"/>
      <c r="N460" s="333"/>
      <c r="O460" s="333"/>
      <c r="P460" s="333"/>
      <c r="Q460" s="333"/>
      <c r="R460" s="333"/>
      <c r="S460" s="333"/>
      <c r="T460" s="333"/>
      <c r="U460" s="333"/>
      <c r="V460" s="333"/>
      <c r="W460" s="333"/>
      <c r="X460" s="333"/>
      <c r="Y460" s="333"/>
      <c r="Z460" s="333"/>
    </row>
    <row r="461" customHeight="1" spans="1:26">
      <c r="A461" s="333"/>
      <c r="B461" s="333"/>
      <c r="C461" s="333"/>
      <c r="D461" s="333"/>
      <c r="E461" s="333"/>
      <c r="F461" s="333"/>
      <c r="G461" s="333"/>
      <c r="H461" s="333"/>
      <c r="I461" s="333"/>
      <c r="J461" s="333"/>
      <c r="K461" s="333"/>
      <c r="L461" s="333"/>
      <c r="M461" s="333"/>
      <c r="N461" s="333"/>
      <c r="O461" s="333"/>
      <c r="P461" s="333"/>
      <c r="Q461" s="333"/>
      <c r="R461" s="333"/>
      <c r="S461" s="333"/>
      <c r="T461" s="333"/>
      <c r="U461" s="333"/>
      <c r="V461" s="333"/>
      <c r="W461" s="333"/>
      <c r="X461" s="333"/>
      <c r="Y461" s="333"/>
      <c r="Z461" s="333"/>
    </row>
    <row r="462" customHeight="1" spans="1:26">
      <c r="A462" s="333"/>
      <c r="B462" s="333"/>
      <c r="C462" s="333"/>
      <c r="D462" s="333"/>
      <c r="E462" s="333"/>
      <c r="F462" s="333"/>
      <c r="G462" s="333"/>
      <c r="H462" s="333"/>
      <c r="I462" s="333"/>
      <c r="J462" s="333"/>
      <c r="K462" s="333"/>
      <c r="L462" s="333"/>
      <c r="M462" s="333"/>
      <c r="N462" s="333"/>
      <c r="O462" s="333"/>
      <c r="P462" s="333"/>
      <c r="Q462" s="333"/>
      <c r="R462" s="333"/>
      <c r="S462" s="333"/>
      <c r="T462" s="333"/>
      <c r="U462" s="333"/>
      <c r="V462" s="333"/>
      <c r="W462" s="333"/>
      <c r="X462" s="333"/>
      <c r="Y462" s="333"/>
      <c r="Z462" s="333"/>
    </row>
    <row r="463" customHeight="1" spans="1:26">
      <c r="A463" s="333"/>
      <c r="B463" s="333"/>
      <c r="C463" s="333"/>
      <c r="D463" s="333"/>
      <c r="E463" s="333"/>
      <c r="F463" s="333"/>
      <c r="G463" s="333"/>
      <c r="H463" s="333"/>
      <c r="I463" s="333"/>
      <c r="J463" s="333"/>
      <c r="K463" s="333"/>
      <c r="L463" s="333"/>
      <c r="M463" s="333"/>
      <c r="N463" s="333"/>
      <c r="O463" s="333"/>
      <c r="P463" s="333"/>
      <c r="Q463" s="333"/>
      <c r="R463" s="333"/>
      <c r="S463" s="333"/>
      <c r="T463" s="333"/>
      <c r="U463" s="333"/>
      <c r="V463" s="333"/>
      <c r="W463" s="333"/>
      <c r="X463" s="333"/>
      <c r="Y463" s="333"/>
      <c r="Z463" s="333"/>
    </row>
    <row r="464" customHeight="1" spans="1:26">
      <c r="A464" s="333"/>
      <c r="B464" s="333"/>
      <c r="C464" s="333"/>
      <c r="D464" s="333"/>
      <c r="E464" s="333"/>
      <c r="F464" s="333"/>
      <c r="G464" s="333"/>
      <c r="H464" s="333"/>
      <c r="I464" s="333"/>
      <c r="J464" s="333"/>
      <c r="K464" s="333"/>
      <c r="L464" s="333"/>
      <c r="M464" s="333"/>
      <c r="N464" s="333"/>
      <c r="O464" s="333"/>
      <c r="P464" s="333"/>
      <c r="Q464" s="333"/>
      <c r="R464" s="333"/>
      <c r="S464" s="333"/>
      <c r="T464" s="333"/>
      <c r="U464" s="333"/>
      <c r="V464" s="333"/>
      <c r="W464" s="333"/>
      <c r="X464" s="333"/>
      <c r="Y464" s="333"/>
      <c r="Z464" s="333"/>
    </row>
    <row r="465" customHeight="1" spans="1:26">
      <c r="A465" s="333"/>
      <c r="B465" s="333"/>
      <c r="C465" s="333"/>
      <c r="D465" s="333"/>
      <c r="E465" s="333"/>
      <c r="F465" s="333"/>
      <c r="G465" s="333"/>
      <c r="H465" s="333"/>
      <c r="I465" s="333"/>
      <c r="J465" s="333"/>
      <c r="K465" s="333"/>
      <c r="L465" s="333"/>
      <c r="M465" s="333"/>
      <c r="N465" s="333"/>
      <c r="O465" s="333"/>
      <c r="P465" s="333"/>
      <c r="Q465" s="333"/>
      <c r="R465" s="333"/>
      <c r="S465" s="333"/>
      <c r="T465" s="333"/>
      <c r="U465" s="333"/>
      <c r="V465" s="333"/>
      <c r="W465" s="333"/>
      <c r="X465" s="333"/>
      <c r="Y465" s="333"/>
      <c r="Z465" s="333"/>
    </row>
    <row r="466" customHeight="1" spans="1:26">
      <c r="A466" s="333"/>
      <c r="B466" s="333"/>
      <c r="C466" s="333"/>
      <c r="D466" s="333"/>
      <c r="E466" s="333"/>
      <c r="F466" s="333"/>
      <c r="G466" s="333"/>
      <c r="H466" s="333"/>
      <c r="I466" s="333"/>
      <c r="J466" s="333"/>
      <c r="K466" s="333"/>
      <c r="L466" s="333"/>
      <c r="M466" s="333"/>
      <c r="N466" s="333"/>
      <c r="O466" s="333"/>
      <c r="P466" s="333"/>
      <c r="Q466" s="333"/>
      <c r="R466" s="333"/>
      <c r="S466" s="333"/>
      <c r="T466" s="333"/>
      <c r="U466" s="333"/>
      <c r="V466" s="333"/>
      <c r="W466" s="333"/>
      <c r="X466" s="333"/>
      <c r="Y466" s="333"/>
      <c r="Z466" s="333"/>
    </row>
    <row r="467" customHeight="1" spans="1:26">
      <c r="A467" s="333"/>
      <c r="B467" s="333"/>
      <c r="C467" s="333"/>
      <c r="D467" s="333"/>
      <c r="E467" s="333"/>
      <c r="F467" s="333"/>
      <c r="G467" s="333"/>
      <c r="H467" s="333"/>
      <c r="I467" s="333"/>
      <c r="J467" s="333"/>
      <c r="K467" s="333"/>
      <c r="L467" s="333"/>
      <c r="M467" s="333"/>
      <c r="N467" s="333"/>
      <c r="O467" s="333"/>
      <c r="P467" s="333"/>
      <c r="Q467" s="333"/>
      <c r="R467" s="333"/>
      <c r="S467" s="333"/>
      <c r="T467" s="333"/>
      <c r="U467" s="333"/>
      <c r="V467" s="333"/>
      <c r="W467" s="333"/>
      <c r="X467" s="333"/>
      <c r="Y467" s="333"/>
      <c r="Z467" s="333"/>
    </row>
    <row r="468" customHeight="1" spans="1:26">
      <c r="A468" s="333"/>
      <c r="B468" s="333"/>
      <c r="C468" s="333"/>
      <c r="D468" s="333"/>
      <c r="E468" s="333"/>
      <c r="F468" s="333"/>
      <c r="G468" s="333"/>
      <c r="H468" s="333"/>
      <c r="I468" s="333"/>
      <c r="J468" s="333"/>
      <c r="K468" s="333"/>
      <c r="L468" s="333"/>
      <c r="M468" s="333"/>
      <c r="N468" s="333"/>
      <c r="O468" s="333"/>
      <c r="P468" s="333"/>
      <c r="Q468" s="333"/>
      <c r="R468" s="333"/>
      <c r="S468" s="333"/>
      <c r="T468" s="333"/>
      <c r="U468" s="333"/>
      <c r="V468" s="333"/>
      <c r="W468" s="333"/>
      <c r="X468" s="333"/>
      <c r="Y468" s="333"/>
      <c r="Z468" s="333"/>
    </row>
    <row r="469" customHeight="1" spans="1:26">
      <c r="A469" s="333"/>
      <c r="B469" s="333"/>
      <c r="C469" s="333"/>
      <c r="D469" s="333"/>
      <c r="E469" s="333"/>
      <c r="F469" s="333"/>
      <c r="G469" s="333"/>
      <c r="H469" s="333"/>
      <c r="I469" s="333"/>
      <c r="J469" s="333"/>
      <c r="K469" s="333"/>
      <c r="L469" s="333"/>
      <c r="M469" s="333"/>
      <c r="N469" s="333"/>
      <c r="O469" s="333"/>
      <c r="P469" s="333"/>
      <c r="Q469" s="333"/>
      <c r="R469" s="333"/>
      <c r="S469" s="333"/>
      <c r="T469" s="333"/>
      <c r="U469" s="333"/>
      <c r="V469" s="333"/>
      <c r="W469" s="333"/>
      <c r="X469" s="333"/>
      <c r="Y469" s="333"/>
      <c r="Z469" s="333"/>
    </row>
    <row r="470" customHeight="1" spans="1:26">
      <c r="A470" s="333"/>
      <c r="B470" s="333"/>
      <c r="C470" s="333"/>
      <c r="D470" s="333"/>
      <c r="E470" s="333"/>
      <c r="F470" s="333"/>
      <c r="G470" s="333"/>
      <c r="H470" s="333"/>
      <c r="I470" s="333"/>
      <c r="J470" s="333"/>
      <c r="K470" s="333"/>
      <c r="L470" s="333"/>
      <c r="M470" s="333"/>
      <c r="N470" s="333"/>
      <c r="O470" s="333"/>
      <c r="P470" s="333"/>
      <c r="Q470" s="333"/>
      <c r="R470" s="333"/>
      <c r="S470" s="333"/>
      <c r="T470" s="333"/>
      <c r="U470" s="333"/>
      <c r="V470" s="333"/>
      <c r="W470" s="333"/>
      <c r="X470" s="333"/>
      <c r="Y470" s="333"/>
      <c r="Z470" s="333"/>
    </row>
    <row r="471" customHeight="1" spans="1:26">
      <c r="A471" s="333"/>
      <c r="B471" s="333"/>
      <c r="C471" s="333"/>
      <c r="D471" s="333"/>
      <c r="E471" s="333"/>
      <c r="F471" s="333"/>
      <c r="G471" s="333"/>
      <c r="H471" s="333"/>
      <c r="I471" s="333"/>
      <c r="J471" s="333"/>
      <c r="K471" s="333"/>
      <c r="L471" s="333"/>
      <c r="M471" s="333"/>
      <c r="N471" s="333"/>
      <c r="O471" s="333"/>
      <c r="P471" s="333"/>
      <c r="Q471" s="333"/>
      <c r="R471" s="333"/>
      <c r="S471" s="333"/>
      <c r="T471" s="333"/>
      <c r="U471" s="333"/>
      <c r="V471" s="333"/>
      <c r="W471" s="333"/>
      <c r="X471" s="333"/>
      <c r="Y471" s="333"/>
      <c r="Z471" s="333"/>
    </row>
    <row r="472" customHeight="1" spans="1:26">
      <c r="A472" s="333"/>
      <c r="B472" s="333"/>
      <c r="C472" s="333"/>
      <c r="D472" s="333"/>
      <c r="E472" s="333"/>
      <c r="F472" s="333"/>
      <c r="G472" s="333"/>
      <c r="H472" s="333"/>
      <c r="I472" s="333"/>
      <c r="J472" s="333"/>
      <c r="K472" s="333"/>
      <c r="L472" s="333"/>
      <c r="M472" s="333"/>
      <c r="N472" s="333"/>
      <c r="O472" s="333"/>
      <c r="P472" s="333"/>
      <c r="Q472" s="333"/>
      <c r="R472" s="333"/>
      <c r="S472" s="333"/>
      <c r="T472" s="333"/>
      <c r="U472" s="333"/>
      <c r="V472" s="333"/>
      <c r="W472" s="333"/>
      <c r="X472" s="333"/>
      <c r="Y472" s="333"/>
      <c r="Z472" s="333"/>
    </row>
    <row r="473" customHeight="1" spans="1:26">
      <c r="A473" s="333"/>
      <c r="B473" s="333"/>
      <c r="C473" s="333"/>
      <c r="D473" s="333"/>
      <c r="E473" s="333"/>
      <c r="F473" s="333"/>
      <c r="G473" s="333"/>
      <c r="H473" s="333"/>
      <c r="I473" s="333"/>
      <c r="J473" s="333"/>
      <c r="K473" s="333"/>
      <c r="L473" s="333"/>
      <c r="M473" s="333"/>
      <c r="N473" s="333"/>
      <c r="O473" s="333"/>
      <c r="P473" s="333"/>
      <c r="Q473" s="333"/>
      <c r="R473" s="333"/>
      <c r="S473" s="333"/>
      <c r="T473" s="333"/>
      <c r="U473" s="333"/>
      <c r="V473" s="333"/>
      <c r="W473" s="333"/>
      <c r="X473" s="333"/>
      <c r="Y473" s="333"/>
      <c r="Z473" s="333"/>
    </row>
    <row r="474" customHeight="1" spans="1:26">
      <c r="A474" s="333"/>
      <c r="B474" s="333"/>
      <c r="C474" s="333"/>
      <c r="D474" s="333"/>
      <c r="E474" s="333"/>
      <c r="F474" s="333"/>
      <c r="G474" s="333"/>
      <c r="H474" s="333"/>
      <c r="I474" s="333"/>
      <c r="J474" s="333"/>
      <c r="K474" s="333"/>
      <c r="L474" s="333"/>
      <c r="M474" s="333"/>
      <c r="N474" s="333"/>
      <c r="O474" s="333"/>
      <c r="P474" s="333"/>
      <c r="Q474" s="333"/>
      <c r="R474" s="333"/>
      <c r="S474" s="333"/>
      <c r="T474" s="333"/>
      <c r="U474" s="333"/>
      <c r="V474" s="333"/>
      <c r="W474" s="333"/>
      <c r="X474" s="333"/>
      <c r="Y474" s="333"/>
      <c r="Z474" s="333"/>
    </row>
    <row r="475" customHeight="1" spans="1:26">
      <c r="A475" s="333"/>
      <c r="B475" s="333"/>
      <c r="C475" s="333"/>
      <c r="D475" s="333"/>
      <c r="E475" s="333"/>
      <c r="F475" s="333"/>
      <c r="G475" s="333"/>
      <c r="H475" s="333"/>
      <c r="I475" s="333"/>
      <c r="J475" s="333"/>
      <c r="K475" s="333"/>
      <c r="L475" s="333"/>
      <c r="M475" s="333"/>
      <c r="N475" s="333"/>
      <c r="O475" s="333"/>
      <c r="P475" s="333"/>
      <c r="Q475" s="333"/>
      <c r="R475" s="333"/>
      <c r="S475" s="333"/>
      <c r="T475" s="333"/>
      <c r="U475" s="333"/>
      <c r="V475" s="333"/>
      <c r="W475" s="333"/>
      <c r="X475" s="333"/>
      <c r="Y475" s="333"/>
      <c r="Z475" s="333"/>
    </row>
    <row r="476" customHeight="1" spans="1:26">
      <c r="A476" s="333"/>
      <c r="B476" s="333"/>
      <c r="C476" s="333"/>
      <c r="D476" s="333"/>
      <c r="E476" s="333"/>
      <c r="F476" s="333"/>
      <c r="G476" s="333"/>
      <c r="H476" s="333"/>
      <c r="I476" s="333"/>
      <c r="J476" s="333"/>
      <c r="K476" s="333"/>
      <c r="L476" s="333"/>
      <c r="M476" s="333"/>
      <c r="N476" s="333"/>
      <c r="O476" s="333"/>
      <c r="P476" s="333"/>
      <c r="Q476" s="333"/>
      <c r="R476" s="333"/>
      <c r="S476" s="333"/>
      <c r="T476" s="333"/>
      <c r="U476" s="333"/>
      <c r="V476" s="333"/>
      <c r="W476" s="333"/>
      <c r="X476" s="333"/>
      <c r="Y476" s="333"/>
      <c r="Z476" s="333"/>
    </row>
    <row r="477" customHeight="1" spans="1:26">
      <c r="A477" s="333"/>
      <c r="B477" s="333"/>
      <c r="C477" s="333"/>
      <c r="D477" s="333"/>
      <c r="E477" s="333"/>
      <c r="F477" s="333"/>
      <c r="G477" s="333"/>
      <c r="H477" s="333"/>
      <c r="I477" s="333"/>
      <c r="J477" s="333"/>
      <c r="K477" s="333"/>
      <c r="L477" s="333"/>
      <c r="M477" s="333"/>
      <c r="N477" s="333"/>
      <c r="O477" s="333"/>
      <c r="P477" s="333"/>
      <c r="Q477" s="333"/>
      <c r="R477" s="333"/>
      <c r="S477" s="333"/>
      <c r="T477" s="333"/>
      <c r="U477" s="333"/>
      <c r="V477" s="333"/>
      <c r="W477" s="333"/>
      <c r="X477" s="333"/>
      <c r="Y477" s="333"/>
      <c r="Z477" s="333"/>
    </row>
    <row r="478" customHeight="1" spans="1:26">
      <c r="A478" s="333"/>
      <c r="B478" s="333"/>
      <c r="C478" s="333"/>
      <c r="D478" s="333"/>
      <c r="E478" s="333"/>
      <c r="F478" s="333"/>
      <c r="G478" s="333"/>
      <c r="H478" s="333"/>
      <c r="I478" s="333"/>
      <c r="J478" s="333"/>
      <c r="K478" s="333"/>
      <c r="L478" s="333"/>
      <c r="M478" s="333"/>
      <c r="N478" s="333"/>
      <c r="O478" s="333"/>
      <c r="P478" s="333"/>
      <c r="Q478" s="333"/>
      <c r="R478" s="333"/>
      <c r="S478" s="333"/>
      <c r="T478" s="333"/>
      <c r="U478" s="333"/>
      <c r="V478" s="333"/>
      <c r="W478" s="333"/>
      <c r="X478" s="333"/>
      <c r="Y478" s="333"/>
      <c r="Z478" s="333"/>
    </row>
    <row r="479" customHeight="1" spans="1:26">
      <c r="A479" s="333"/>
      <c r="B479" s="333"/>
      <c r="C479" s="333"/>
      <c r="D479" s="333"/>
      <c r="E479" s="333"/>
      <c r="F479" s="333"/>
      <c r="G479" s="333"/>
      <c r="H479" s="333"/>
      <c r="I479" s="333"/>
      <c r="J479" s="333"/>
      <c r="K479" s="333"/>
      <c r="L479" s="333"/>
      <c r="M479" s="333"/>
      <c r="N479" s="333"/>
      <c r="O479" s="333"/>
      <c r="P479" s="333"/>
      <c r="Q479" s="333"/>
      <c r="R479" s="333"/>
      <c r="S479" s="333"/>
      <c r="T479" s="333"/>
      <c r="U479" s="333"/>
      <c r="V479" s="333"/>
      <c r="W479" s="333"/>
      <c r="X479" s="333"/>
      <c r="Y479" s="333"/>
      <c r="Z479" s="333"/>
    </row>
    <row r="480" customHeight="1" spans="1:26">
      <c r="A480" s="333"/>
      <c r="B480" s="333"/>
      <c r="C480" s="333"/>
      <c r="D480" s="333"/>
      <c r="E480" s="333"/>
      <c r="F480" s="333"/>
      <c r="G480" s="333"/>
      <c r="H480" s="333"/>
      <c r="I480" s="333"/>
      <c r="J480" s="333"/>
      <c r="K480" s="333"/>
      <c r="L480" s="333"/>
      <c r="M480" s="333"/>
      <c r="N480" s="333"/>
      <c r="O480" s="333"/>
      <c r="P480" s="333"/>
      <c r="Q480" s="333"/>
      <c r="R480" s="333"/>
      <c r="S480" s="333"/>
      <c r="T480" s="333"/>
      <c r="U480" s="333"/>
      <c r="V480" s="333"/>
      <c r="W480" s="333"/>
      <c r="X480" s="333"/>
      <c r="Y480" s="333"/>
      <c r="Z480" s="333"/>
    </row>
    <row r="481" customHeight="1" spans="1:26">
      <c r="A481" s="333"/>
      <c r="B481" s="333"/>
      <c r="C481" s="333"/>
      <c r="D481" s="333"/>
      <c r="E481" s="333"/>
      <c r="F481" s="333"/>
      <c r="G481" s="333"/>
      <c r="H481" s="333"/>
      <c r="I481" s="333"/>
      <c r="J481" s="333"/>
      <c r="K481" s="333"/>
      <c r="L481" s="333"/>
      <c r="M481" s="333"/>
      <c r="N481" s="333"/>
      <c r="O481" s="333"/>
      <c r="P481" s="333"/>
      <c r="Q481" s="333"/>
      <c r="R481" s="333"/>
      <c r="S481" s="333"/>
      <c r="T481" s="333"/>
      <c r="U481" s="333"/>
      <c r="V481" s="333"/>
      <c r="W481" s="333"/>
      <c r="X481" s="333"/>
      <c r="Y481" s="333"/>
      <c r="Z481" s="333"/>
    </row>
    <row r="482" customHeight="1" spans="1:26">
      <c r="A482" s="333"/>
      <c r="B482" s="333"/>
      <c r="C482" s="333"/>
      <c r="D482" s="333"/>
      <c r="E482" s="333"/>
      <c r="F482" s="333"/>
      <c r="G482" s="333"/>
      <c r="H482" s="333"/>
      <c r="I482" s="333"/>
      <c r="J482" s="333"/>
      <c r="K482" s="333"/>
      <c r="L482" s="333"/>
      <c r="M482" s="333"/>
      <c r="N482" s="333"/>
      <c r="O482" s="333"/>
      <c r="P482" s="333"/>
      <c r="Q482" s="333"/>
      <c r="R482" s="333"/>
      <c r="S482" s="333"/>
      <c r="T482" s="333"/>
      <c r="U482" s="333"/>
      <c r="V482" s="333"/>
      <c r="W482" s="333"/>
      <c r="X482" s="333"/>
      <c r="Y482" s="333"/>
      <c r="Z482" s="333"/>
    </row>
    <row r="483" customHeight="1" spans="1:26">
      <c r="A483" s="333"/>
      <c r="B483" s="333"/>
      <c r="C483" s="333"/>
      <c r="D483" s="333"/>
      <c r="E483" s="333"/>
      <c r="F483" s="333"/>
      <c r="G483" s="333"/>
      <c r="H483" s="333"/>
      <c r="I483" s="333"/>
      <c r="J483" s="333"/>
      <c r="K483" s="333"/>
      <c r="L483" s="333"/>
      <c r="M483" s="333"/>
      <c r="N483" s="333"/>
      <c r="O483" s="333"/>
      <c r="P483" s="333"/>
      <c r="Q483" s="333"/>
      <c r="R483" s="333"/>
      <c r="S483" s="333"/>
      <c r="T483" s="333"/>
      <c r="U483" s="333"/>
      <c r="V483" s="333"/>
      <c r="W483" s="333"/>
      <c r="X483" s="333"/>
      <c r="Y483" s="333"/>
      <c r="Z483" s="333"/>
    </row>
    <row r="484" customHeight="1" spans="1:26">
      <c r="A484" s="333"/>
      <c r="B484" s="333"/>
      <c r="C484" s="333"/>
      <c r="D484" s="333"/>
      <c r="E484" s="333"/>
      <c r="F484" s="333"/>
      <c r="G484" s="333"/>
      <c r="H484" s="333"/>
      <c r="I484" s="333"/>
      <c r="J484" s="333"/>
      <c r="K484" s="333"/>
      <c r="L484" s="333"/>
      <c r="M484" s="333"/>
      <c r="N484" s="333"/>
      <c r="O484" s="333"/>
      <c r="P484" s="333"/>
      <c r="Q484" s="333"/>
      <c r="R484" s="333"/>
      <c r="S484" s="333"/>
      <c r="T484" s="333"/>
      <c r="U484" s="333"/>
      <c r="V484" s="333"/>
      <c r="W484" s="333"/>
      <c r="X484" s="333"/>
      <c r="Y484" s="333"/>
      <c r="Z484" s="333"/>
    </row>
    <row r="485" customHeight="1" spans="1:26">
      <c r="A485" s="333"/>
      <c r="B485" s="333"/>
      <c r="C485" s="333"/>
      <c r="D485" s="333"/>
      <c r="E485" s="333"/>
      <c r="F485" s="333"/>
      <c r="G485" s="333"/>
      <c r="H485" s="333"/>
      <c r="I485" s="333"/>
      <c r="J485" s="333"/>
      <c r="K485" s="333"/>
      <c r="L485" s="333"/>
      <c r="M485" s="333"/>
      <c r="N485" s="333"/>
      <c r="O485" s="333"/>
      <c r="P485" s="333"/>
      <c r="Q485" s="333"/>
      <c r="R485" s="333"/>
      <c r="S485" s="333"/>
      <c r="T485" s="333"/>
      <c r="U485" s="333"/>
      <c r="V485" s="333"/>
      <c r="W485" s="333"/>
      <c r="X485" s="333"/>
      <c r="Y485" s="333"/>
      <c r="Z485" s="333"/>
    </row>
    <row r="486" customHeight="1" spans="1:26">
      <c r="A486" s="333"/>
      <c r="B486" s="333"/>
      <c r="C486" s="333"/>
      <c r="D486" s="333"/>
      <c r="E486" s="333"/>
      <c r="F486" s="333"/>
      <c r="G486" s="333"/>
      <c r="H486" s="333"/>
      <c r="I486" s="333"/>
      <c r="J486" s="333"/>
      <c r="K486" s="333"/>
      <c r="L486" s="333"/>
      <c r="M486" s="333"/>
      <c r="N486" s="333"/>
      <c r="O486" s="333"/>
      <c r="P486" s="333"/>
      <c r="Q486" s="333"/>
      <c r="R486" s="333"/>
      <c r="S486" s="333"/>
      <c r="T486" s="333"/>
      <c r="U486" s="333"/>
      <c r="V486" s="333"/>
      <c r="W486" s="333"/>
      <c r="X486" s="333"/>
      <c r="Y486" s="333"/>
      <c r="Z486" s="333"/>
    </row>
    <row r="487" customHeight="1" spans="1:26">
      <c r="A487" s="333"/>
      <c r="B487" s="333"/>
      <c r="C487" s="333"/>
      <c r="D487" s="333"/>
      <c r="E487" s="333"/>
      <c r="F487" s="333"/>
      <c r="G487" s="333"/>
      <c r="H487" s="333"/>
      <c r="I487" s="333"/>
      <c r="J487" s="333"/>
      <c r="K487" s="333"/>
      <c r="L487" s="333"/>
      <c r="M487" s="333"/>
      <c r="N487" s="333"/>
      <c r="O487" s="333"/>
      <c r="P487" s="333"/>
      <c r="Q487" s="333"/>
      <c r="R487" s="333"/>
      <c r="S487" s="333"/>
      <c r="T487" s="333"/>
      <c r="U487" s="333"/>
      <c r="V487" s="333"/>
      <c r="W487" s="333"/>
      <c r="X487" s="333"/>
      <c r="Y487" s="333"/>
      <c r="Z487" s="333"/>
    </row>
    <row r="488" customHeight="1" spans="1:26">
      <c r="A488" s="333"/>
      <c r="B488" s="333"/>
      <c r="C488" s="333"/>
      <c r="D488" s="333"/>
      <c r="E488" s="333"/>
      <c r="F488" s="333"/>
      <c r="G488" s="333"/>
      <c r="H488" s="333"/>
      <c r="I488" s="333"/>
      <c r="J488" s="333"/>
      <c r="K488" s="333"/>
      <c r="L488" s="333"/>
      <c r="M488" s="333"/>
      <c r="N488" s="333"/>
      <c r="O488" s="333"/>
      <c r="P488" s="333"/>
      <c r="Q488" s="333"/>
      <c r="R488" s="333"/>
      <c r="S488" s="333"/>
      <c r="T488" s="333"/>
      <c r="U488" s="333"/>
      <c r="V488" s="333"/>
      <c r="W488" s="333"/>
      <c r="X488" s="333"/>
      <c r="Y488" s="333"/>
      <c r="Z488" s="333"/>
    </row>
    <row r="489" customHeight="1" spans="1:26">
      <c r="A489" s="333"/>
      <c r="B489" s="333"/>
      <c r="C489" s="333"/>
      <c r="D489" s="333"/>
      <c r="E489" s="333"/>
      <c r="F489" s="333"/>
      <c r="G489" s="333"/>
      <c r="H489" s="333"/>
      <c r="I489" s="333"/>
      <c r="J489" s="333"/>
      <c r="K489" s="333"/>
      <c r="L489" s="333"/>
      <c r="M489" s="333"/>
      <c r="N489" s="333"/>
      <c r="O489" s="333"/>
      <c r="P489" s="333"/>
      <c r="Q489" s="333"/>
      <c r="R489" s="333"/>
      <c r="S489" s="333"/>
      <c r="T489" s="333"/>
      <c r="U489" s="333"/>
      <c r="V489" s="333"/>
      <c r="W489" s="333"/>
      <c r="X489" s="333"/>
      <c r="Y489" s="333"/>
      <c r="Z489" s="333"/>
    </row>
    <row r="490" customHeight="1" spans="1:26">
      <c r="A490" s="333"/>
      <c r="B490" s="333"/>
      <c r="C490" s="333"/>
      <c r="D490" s="333"/>
      <c r="E490" s="333"/>
      <c r="F490" s="333"/>
      <c r="G490" s="333"/>
      <c r="H490" s="333"/>
      <c r="I490" s="333"/>
      <c r="J490" s="333"/>
      <c r="K490" s="333"/>
      <c r="L490" s="333"/>
      <c r="M490" s="333"/>
      <c r="N490" s="333"/>
      <c r="O490" s="333"/>
      <c r="P490" s="333"/>
      <c r="Q490" s="333"/>
      <c r="R490" s="333"/>
      <c r="S490" s="333"/>
      <c r="T490" s="333"/>
      <c r="U490" s="333"/>
      <c r="V490" s="333"/>
      <c r="W490" s="333"/>
      <c r="X490" s="333"/>
      <c r="Y490" s="333"/>
      <c r="Z490" s="333"/>
    </row>
    <row r="491" customHeight="1" spans="1:26">
      <c r="A491" s="333"/>
      <c r="B491" s="333"/>
      <c r="C491" s="333"/>
      <c r="D491" s="333"/>
      <c r="E491" s="333"/>
      <c r="F491" s="333"/>
      <c r="G491" s="333"/>
      <c r="H491" s="333"/>
      <c r="I491" s="333"/>
      <c r="J491" s="333"/>
      <c r="K491" s="333"/>
      <c r="L491" s="333"/>
      <c r="M491" s="333"/>
      <c r="N491" s="333"/>
      <c r="O491" s="333"/>
      <c r="P491" s="333"/>
      <c r="Q491" s="333"/>
      <c r="R491" s="333"/>
      <c r="S491" s="333"/>
      <c r="T491" s="333"/>
      <c r="U491" s="333"/>
      <c r="V491" s="333"/>
      <c r="W491" s="333"/>
      <c r="X491" s="333"/>
      <c r="Y491" s="333"/>
      <c r="Z491" s="333"/>
    </row>
    <row r="492" customHeight="1" spans="1:26">
      <c r="A492" s="333"/>
      <c r="B492" s="333"/>
      <c r="C492" s="333"/>
      <c r="D492" s="333"/>
      <c r="E492" s="333"/>
      <c r="F492" s="333"/>
      <c r="G492" s="333"/>
      <c r="H492" s="333"/>
      <c r="I492" s="333"/>
      <c r="J492" s="333"/>
      <c r="K492" s="333"/>
      <c r="L492" s="333"/>
      <c r="M492" s="333"/>
      <c r="N492" s="333"/>
      <c r="O492" s="333"/>
      <c r="P492" s="333"/>
      <c r="Q492" s="333"/>
      <c r="R492" s="333"/>
      <c r="S492" s="333"/>
      <c r="T492" s="333"/>
      <c r="U492" s="333"/>
      <c r="V492" s="333"/>
      <c r="W492" s="333"/>
      <c r="X492" s="333"/>
      <c r="Y492" s="333"/>
      <c r="Z492" s="333"/>
    </row>
    <row r="493" customHeight="1" spans="1:26">
      <c r="A493" s="333"/>
      <c r="B493" s="333"/>
      <c r="C493" s="333"/>
      <c r="D493" s="333"/>
      <c r="E493" s="333"/>
      <c r="F493" s="333"/>
      <c r="G493" s="333"/>
      <c r="H493" s="333"/>
      <c r="I493" s="333"/>
      <c r="J493" s="333"/>
      <c r="K493" s="333"/>
      <c r="L493" s="333"/>
      <c r="M493" s="333"/>
      <c r="N493" s="333"/>
      <c r="O493" s="333"/>
      <c r="P493" s="333"/>
      <c r="Q493" s="333"/>
      <c r="R493" s="333"/>
      <c r="S493" s="333"/>
      <c r="T493" s="333"/>
      <c r="U493" s="333"/>
      <c r="V493" s="333"/>
      <c r="W493" s="333"/>
      <c r="X493" s="333"/>
      <c r="Y493" s="333"/>
      <c r="Z493" s="333"/>
    </row>
    <row r="494" customHeight="1" spans="1:26">
      <c r="A494" s="333"/>
      <c r="B494" s="333"/>
      <c r="C494" s="333"/>
      <c r="D494" s="333"/>
      <c r="E494" s="333"/>
      <c r="F494" s="333"/>
      <c r="G494" s="333"/>
      <c r="H494" s="333"/>
      <c r="I494" s="333"/>
      <c r="J494" s="333"/>
      <c r="K494" s="333"/>
      <c r="L494" s="333"/>
      <c r="M494" s="333"/>
      <c r="N494" s="333"/>
      <c r="O494" s="333"/>
      <c r="P494" s="333"/>
      <c r="Q494" s="333"/>
      <c r="R494" s="333"/>
      <c r="S494" s="333"/>
      <c r="T494" s="333"/>
      <c r="U494" s="333"/>
      <c r="V494" s="333"/>
      <c r="W494" s="333"/>
      <c r="X494" s="333"/>
      <c r="Y494" s="333"/>
      <c r="Z494" s="333"/>
    </row>
    <row r="495" customHeight="1" spans="1:26">
      <c r="A495" s="333"/>
      <c r="B495" s="333"/>
      <c r="C495" s="333"/>
      <c r="D495" s="333"/>
      <c r="E495" s="333"/>
      <c r="F495" s="333"/>
      <c r="G495" s="333"/>
      <c r="H495" s="333"/>
      <c r="I495" s="333"/>
      <c r="J495" s="333"/>
      <c r="K495" s="333"/>
      <c r="L495" s="333"/>
      <c r="M495" s="333"/>
      <c r="N495" s="333"/>
      <c r="O495" s="333"/>
      <c r="P495" s="333"/>
      <c r="Q495" s="333"/>
      <c r="R495" s="333"/>
      <c r="S495" s="333"/>
      <c r="T495" s="333"/>
      <c r="U495" s="333"/>
      <c r="V495" s="333"/>
      <c r="W495" s="333"/>
      <c r="X495" s="333"/>
      <c r="Y495" s="333"/>
      <c r="Z495" s="333"/>
    </row>
    <row r="496" customHeight="1" spans="1:26">
      <c r="A496" s="333"/>
      <c r="B496" s="333"/>
      <c r="C496" s="333"/>
      <c r="D496" s="333"/>
      <c r="E496" s="333"/>
      <c r="F496" s="333"/>
      <c r="G496" s="333"/>
      <c r="H496" s="333"/>
      <c r="I496" s="333"/>
      <c r="J496" s="333"/>
      <c r="K496" s="333"/>
      <c r="L496" s="333"/>
      <c r="M496" s="333"/>
      <c r="N496" s="333"/>
      <c r="O496" s="333"/>
      <c r="P496" s="333"/>
      <c r="Q496" s="333"/>
      <c r="R496" s="333"/>
      <c r="S496" s="333"/>
      <c r="T496" s="333"/>
      <c r="U496" s="333"/>
      <c r="V496" s="333"/>
      <c r="W496" s="333"/>
      <c r="X496" s="333"/>
      <c r="Y496" s="333"/>
      <c r="Z496" s="333"/>
    </row>
    <row r="497" customHeight="1" spans="1:26">
      <c r="A497" s="333"/>
      <c r="B497" s="333"/>
      <c r="C497" s="333"/>
      <c r="D497" s="333"/>
      <c r="E497" s="333"/>
      <c r="F497" s="333"/>
      <c r="G497" s="333"/>
      <c r="H497" s="333"/>
      <c r="I497" s="333"/>
      <c r="J497" s="333"/>
      <c r="K497" s="333"/>
      <c r="L497" s="333"/>
      <c r="M497" s="333"/>
      <c r="N497" s="333"/>
      <c r="O497" s="333"/>
      <c r="P497" s="333"/>
      <c r="Q497" s="333"/>
      <c r="R497" s="333"/>
      <c r="S497" s="333"/>
      <c r="T497" s="333"/>
      <c r="U497" s="333"/>
      <c r="V497" s="333"/>
      <c r="W497" s="333"/>
      <c r="X497" s="333"/>
      <c r="Y497" s="333"/>
      <c r="Z497" s="333"/>
    </row>
    <row r="498" customHeight="1" spans="1:26">
      <c r="A498" s="333"/>
      <c r="B498" s="333"/>
      <c r="C498" s="333"/>
      <c r="D498" s="333"/>
      <c r="E498" s="333"/>
      <c r="F498" s="333"/>
      <c r="G498" s="333"/>
      <c r="H498" s="333"/>
      <c r="I498" s="333"/>
      <c r="J498" s="333"/>
      <c r="K498" s="333"/>
      <c r="L498" s="333"/>
      <c r="M498" s="333"/>
      <c r="N498" s="333"/>
      <c r="O498" s="333"/>
      <c r="P498" s="333"/>
      <c r="Q498" s="333"/>
      <c r="R498" s="333"/>
      <c r="S498" s="333"/>
      <c r="T498" s="333"/>
      <c r="U498" s="333"/>
      <c r="V498" s="333"/>
      <c r="W498" s="333"/>
      <c r="X498" s="333"/>
      <c r="Y498" s="333"/>
      <c r="Z498" s="333"/>
    </row>
    <row r="499" customHeight="1" spans="1:26">
      <c r="A499" s="333"/>
      <c r="B499" s="333"/>
      <c r="C499" s="333"/>
      <c r="D499" s="333"/>
      <c r="E499" s="333"/>
      <c r="F499" s="333"/>
      <c r="G499" s="333"/>
      <c r="H499" s="333"/>
      <c r="I499" s="333"/>
      <c r="J499" s="333"/>
      <c r="K499" s="333"/>
      <c r="L499" s="333"/>
      <c r="M499" s="333"/>
      <c r="N499" s="333"/>
      <c r="O499" s="333"/>
      <c r="P499" s="333"/>
      <c r="Q499" s="333"/>
      <c r="R499" s="333"/>
      <c r="S499" s="333"/>
      <c r="T499" s="333"/>
      <c r="U499" s="333"/>
      <c r="V499" s="333"/>
      <c r="W499" s="333"/>
      <c r="X499" s="333"/>
      <c r="Y499" s="333"/>
      <c r="Z499" s="333"/>
    </row>
    <row r="500" customHeight="1" spans="1:26">
      <c r="A500" s="333"/>
      <c r="B500" s="333"/>
      <c r="C500" s="333"/>
      <c r="D500" s="333"/>
      <c r="E500" s="333"/>
      <c r="F500" s="333"/>
      <c r="G500" s="333"/>
      <c r="H500" s="333"/>
      <c r="I500" s="333"/>
      <c r="J500" s="333"/>
      <c r="K500" s="333"/>
      <c r="L500" s="333"/>
      <c r="M500" s="333"/>
      <c r="N500" s="333"/>
      <c r="O500" s="333"/>
      <c r="P500" s="333"/>
      <c r="Q500" s="333"/>
      <c r="R500" s="333"/>
      <c r="S500" s="333"/>
      <c r="T500" s="333"/>
      <c r="U500" s="333"/>
      <c r="V500" s="333"/>
      <c r="W500" s="333"/>
      <c r="X500" s="333"/>
      <c r="Y500" s="333"/>
      <c r="Z500" s="333"/>
    </row>
    <row r="501" customHeight="1" spans="1:26">
      <c r="A501" s="333"/>
      <c r="B501" s="333"/>
      <c r="C501" s="333"/>
      <c r="D501" s="333"/>
      <c r="E501" s="333"/>
      <c r="F501" s="333"/>
      <c r="G501" s="333"/>
      <c r="H501" s="333"/>
      <c r="I501" s="333"/>
      <c r="J501" s="333"/>
      <c r="K501" s="333"/>
      <c r="L501" s="333"/>
      <c r="M501" s="333"/>
      <c r="N501" s="333"/>
      <c r="O501" s="333"/>
      <c r="P501" s="333"/>
      <c r="Q501" s="333"/>
      <c r="R501" s="333"/>
      <c r="S501" s="333"/>
      <c r="T501" s="333"/>
      <c r="U501" s="333"/>
      <c r="V501" s="333"/>
      <c r="W501" s="333"/>
      <c r="X501" s="333"/>
      <c r="Y501" s="333"/>
      <c r="Z501" s="333"/>
    </row>
    <row r="502" customHeight="1" spans="1:26">
      <c r="A502" s="333"/>
      <c r="B502" s="333"/>
      <c r="C502" s="333"/>
      <c r="D502" s="333"/>
      <c r="E502" s="333"/>
      <c r="F502" s="333"/>
      <c r="G502" s="333"/>
      <c r="H502" s="333"/>
      <c r="I502" s="333"/>
      <c r="J502" s="333"/>
      <c r="K502" s="333"/>
      <c r="L502" s="333"/>
      <c r="M502" s="333"/>
      <c r="N502" s="333"/>
      <c r="O502" s="333"/>
      <c r="P502" s="333"/>
      <c r="Q502" s="333"/>
      <c r="R502" s="333"/>
      <c r="S502" s="333"/>
      <c r="T502" s="333"/>
      <c r="U502" s="333"/>
      <c r="V502" s="333"/>
      <c r="W502" s="333"/>
      <c r="X502" s="333"/>
      <c r="Y502" s="333"/>
      <c r="Z502" s="333"/>
    </row>
    <row r="503" customHeight="1" spans="1:26">
      <c r="A503" s="333"/>
      <c r="B503" s="333"/>
      <c r="C503" s="333"/>
      <c r="D503" s="333"/>
      <c r="E503" s="333"/>
      <c r="F503" s="333"/>
      <c r="G503" s="333"/>
      <c r="H503" s="333"/>
      <c r="I503" s="333"/>
      <c r="J503" s="333"/>
      <c r="K503" s="333"/>
      <c r="L503" s="333"/>
      <c r="M503" s="333"/>
      <c r="N503" s="333"/>
      <c r="O503" s="333"/>
      <c r="P503" s="333"/>
      <c r="Q503" s="333"/>
      <c r="R503" s="333"/>
      <c r="S503" s="333"/>
      <c r="T503" s="333"/>
      <c r="U503" s="333"/>
      <c r="V503" s="333"/>
      <c r="W503" s="333"/>
      <c r="X503" s="333"/>
      <c r="Y503" s="333"/>
      <c r="Z503" s="333"/>
    </row>
    <row r="504" customHeight="1" spans="1:26">
      <c r="A504" s="333"/>
      <c r="B504" s="333"/>
      <c r="C504" s="333"/>
      <c r="D504" s="333"/>
      <c r="E504" s="333"/>
      <c r="F504" s="333"/>
      <c r="G504" s="333"/>
      <c r="H504" s="333"/>
      <c r="I504" s="333"/>
      <c r="J504" s="333"/>
      <c r="K504" s="333"/>
      <c r="L504" s="333"/>
      <c r="M504" s="333"/>
      <c r="N504" s="333"/>
      <c r="O504" s="333"/>
      <c r="P504" s="333"/>
      <c r="Q504" s="333"/>
      <c r="R504" s="333"/>
      <c r="S504" s="333"/>
      <c r="T504" s="333"/>
      <c r="U504" s="333"/>
      <c r="V504" s="333"/>
      <c r="W504" s="333"/>
      <c r="X504" s="333"/>
      <c r="Y504" s="333"/>
      <c r="Z504" s="333"/>
    </row>
    <row r="505" customHeight="1" spans="1:26">
      <c r="A505" s="333"/>
      <c r="B505" s="333"/>
      <c r="C505" s="333"/>
      <c r="D505" s="333"/>
      <c r="E505" s="333"/>
      <c r="F505" s="333"/>
      <c r="G505" s="333"/>
      <c r="H505" s="333"/>
      <c r="I505" s="333"/>
      <c r="J505" s="333"/>
      <c r="K505" s="333"/>
      <c r="L505" s="333"/>
      <c r="M505" s="333"/>
      <c r="N505" s="333"/>
      <c r="O505" s="333"/>
      <c r="P505" s="333"/>
      <c r="Q505" s="333"/>
      <c r="R505" s="333"/>
      <c r="S505" s="333"/>
      <c r="T505" s="333"/>
      <c r="U505" s="333"/>
      <c r="V505" s="333"/>
      <c r="W505" s="333"/>
      <c r="X505" s="333"/>
      <c r="Y505" s="333"/>
      <c r="Z505" s="333"/>
    </row>
    <row r="506" customHeight="1" spans="1:26">
      <c r="A506" s="333"/>
      <c r="B506" s="333"/>
      <c r="C506" s="333"/>
      <c r="D506" s="333"/>
      <c r="E506" s="333"/>
      <c r="F506" s="333"/>
      <c r="G506" s="333"/>
      <c r="H506" s="333"/>
      <c r="I506" s="333"/>
      <c r="J506" s="333"/>
      <c r="K506" s="333"/>
      <c r="L506" s="333"/>
      <c r="M506" s="333"/>
      <c r="N506" s="333"/>
      <c r="O506" s="333"/>
      <c r="P506" s="333"/>
      <c r="Q506" s="333"/>
      <c r="R506" s="333"/>
      <c r="S506" s="333"/>
      <c r="T506" s="333"/>
      <c r="U506" s="333"/>
      <c r="V506" s="333"/>
      <c r="W506" s="333"/>
      <c r="X506" s="333"/>
      <c r="Y506" s="333"/>
      <c r="Z506" s="333"/>
    </row>
    <row r="507" customHeight="1" spans="1:26">
      <c r="A507" s="333"/>
      <c r="B507" s="333"/>
      <c r="C507" s="333"/>
      <c r="D507" s="333"/>
      <c r="E507" s="333"/>
      <c r="F507" s="333"/>
      <c r="G507" s="333"/>
      <c r="H507" s="333"/>
      <c r="I507" s="333"/>
      <c r="J507" s="333"/>
      <c r="K507" s="333"/>
      <c r="L507" s="333"/>
      <c r="M507" s="333"/>
      <c r="N507" s="333"/>
      <c r="O507" s="333"/>
      <c r="P507" s="333"/>
      <c r="Q507" s="333"/>
      <c r="R507" s="333"/>
      <c r="S507" s="333"/>
      <c r="T507" s="333"/>
      <c r="U507" s="333"/>
      <c r="V507" s="333"/>
      <c r="W507" s="333"/>
      <c r="X507" s="333"/>
      <c r="Y507" s="333"/>
      <c r="Z507" s="333"/>
    </row>
    <row r="508" customHeight="1" spans="1:26">
      <c r="A508" s="333"/>
      <c r="B508" s="333"/>
      <c r="C508" s="333"/>
      <c r="D508" s="333"/>
      <c r="E508" s="333"/>
      <c r="F508" s="333"/>
      <c r="G508" s="333"/>
      <c r="H508" s="333"/>
      <c r="I508" s="333"/>
      <c r="J508" s="333"/>
      <c r="K508" s="333"/>
      <c r="L508" s="333"/>
      <c r="M508" s="333"/>
      <c r="N508" s="333"/>
      <c r="O508" s="333"/>
      <c r="P508" s="333"/>
      <c r="Q508" s="333"/>
      <c r="R508" s="333"/>
      <c r="S508" s="333"/>
      <c r="T508" s="333"/>
      <c r="U508" s="333"/>
      <c r="V508" s="333"/>
      <c r="W508" s="333"/>
      <c r="X508" s="333"/>
      <c r="Y508" s="333"/>
      <c r="Z508" s="333"/>
    </row>
    <row r="509" customHeight="1" spans="1:26">
      <c r="A509" s="333"/>
      <c r="B509" s="333"/>
      <c r="C509" s="333"/>
      <c r="D509" s="333"/>
      <c r="E509" s="333"/>
      <c r="F509" s="333"/>
      <c r="G509" s="333"/>
      <c r="H509" s="333"/>
      <c r="I509" s="333"/>
      <c r="J509" s="333"/>
      <c r="K509" s="333"/>
      <c r="L509" s="333"/>
      <c r="M509" s="333"/>
      <c r="N509" s="333"/>
      <c r="O509" s="333"/>
      <c r="P509" s="333"/>
      <c r="Q509" s="333"/>
      <c r="R509" s="333"/>
      <c r="S509" s="333"/>
      <c r="T509" s="333"/>
      <c r="U509" s="333"/>
      <c r="V509" s="333"/>
      <c r="W509" s="333"/>
      <c r="X509" s="333"/>
      <c r="Y509" s="333"/>
      <c r="Z509" s="333"/>
    </row>
    <row r="510" customHeight="1" spans="1:26">
      <c r="A510" s="333"/>
      <c r="B510" s="333"/>
      <c r="C510" s="333"/>
      <c r="D510" s="333"/>
      <c r="E510" s="333"/>
      <c r="F510" s="333"/>
      <c r="G510" s="333"/>
      <c r="H510" s="333"/>
      <c r="I510" s="333"/>
      <c r="J510" s="333"/>
      <c r="K510" s="333"/>
      <c r="L510" s="333"/>
      <c r="M510" s="333"/>
      <c r="N510" s="333"/>
      <c r="O510" s="333"/>
      <c r="P510" s="333"/>
      <c r="Q510" s="333"/>
      <c r="R510" s="333"/>
      <c r="S510" s="333"/>
      <c r="T510" s="333"/>
      <c r="U510" s="333"/>
      <c r="V510" s="333"/>
      <c r="W510" s="333"/>
      <c r="X510" s="333"/>
      <c r="Y510" s="333"/>
      <c r="Z510" s="333"/>
    </row>
    <row r="511" customHeight="1" spans="1:26">
      <c r="A511" s="333"/>
      <c r="B511" s="333"/>
      <c r="C511" s="333"/>
      <c r="D511" s="333"/>
      <c r="E511" s="333"/>
      <c r="F511" s="333"/>
      <c r="G511" s="333"/>
      <c r="H511" s="333"/>
      <c r="I511" s="333"/>
      <c r="J511" s="333"/>
      <c r="K511" s="333"/>
      <c r="L511" s="333"/>
      <c r="M511" s="333"/>
      <c r="N511" s="333"/>
      <c r="O511" s="333"/>
      <c r="P511" s="333"/>
      <c r="Q511" s="333"/>
      <c r="R511" s="333"/>
      <c r="S511" s="333"/>
      <c r="T511" s="333"/>
      <c r="U511" s="333"/>
      <c r="V511" s="333"/>
      <c r="W511" s="333"/>
      <c r="X511" s="333"/>
      <c r="Y511" s="333"/>
      <c r="Z511" s="333"/>
    </row>
    <row r="512" customHeight="1" spans="1:26">
      <c r="A512" s="333"/>
      <c r="B512" s="333"/>
      <c r="C512" s="333"/>
      <c r="D512" s="333"/>
      <c r="E512" s="333"/>
      <c r="F512" s="333"/>
      <c r="G512" s="333"/>
      <c r="H512" s="333"/>
      <c r="I512" s="333"/>
      <c r="J512" s="333"/>
      <c r="K512" s="333"/>
      <c r="L512" s="333"/>
      <c r="M512" s="333"/>
      <c r="N512" s="333"/>
      <c r="O512" s="333"/>
      <c r="P512" s="333"/>
      <c r="Q512" s="333"/>
      <c r="R512" s="333"/>
      <c r="S512" s="333"/>
      <c r="T512" s="333"/>
      <c r="U512" s="333"/>
      <c r="V512" s="333"/>
      <c r="W512" s="333"/>
      <c r="X512" s="333"/>
      <c r="Y512" s="333"/>
      <c r="Z512" s="333"/>
    </row>
    <row r="513" customHeight="1" spans="1:26">
      <c r="A513" s="333"/>
      <c r="B513" s="333"/>
      <c r="C513" s="333"/>
      <c r="D513" s="333"/>
      <c r="E513" s="333"/>
      <c r="F513" s="333"/>
      <c r="G513" s="333"/>
      <c r="H513" s="333"/>
      <c r="I513" s="333"/>
      <c r="J513" s="333"/>
      <c r="K513" s="333"/>
      <c r="L513" s="333"/>
      <c r="M513" s="333"/>
      <c r="N513" s="333"/>
      <c r="O513" s="333"/>
      <c r="P513" s="333"/>
      <c r="Q513" s="333"/>
      <c r="R513" s="333"/>
      <c r="S513" s="333"/>
      <c r="T513" s="333"/>
      <c r="U513" s="333"/>
      <c r="V513" s="333"/>
      <c r="W513" s="333"/>
      <c r="X513" s="333"/>
      <c r="Y513" s="333"/>
      <c r="Z513" s="333"/>
    </row>
    <row r="514" customHeight="1" spans="1:26">
      <c r="A514" s="333"/>
      <c r="B514" s="333"/>
      <c r="C514" s="333"/>
      <c r="D514" s="333"/>
      <c r="E514" s="333"/>
      <c r="F514" s="333"/>
      <c r="G514" s="333"/>
      <c r="H514" s="333"/>
      <c r="I514" s="333"/>
      <c r="J514" s="333"/>
      <c r="K514" s="333"/>
      <c r="L514" s="333"/>
      <c r="M514" s="333"/>
      <c r="N514" s="333"/>
      <c r="O514" s="333"/>
      <c r="P514" s="333"/>
      <c r="Q514" s="333"/>
      <c r="R514" s="333"/>
      <c r="S514" s="333"/>
      <c r="T514" s="333"/>
      <c r="U514" s="333"/>
      <c r="V514" s="333"/>
      <c r="W514" s="333"/>
      <c r="X514" s="333"/>
      <c r="Y514" s="333"/>
      <c r="Z514" s="333"/>
    </row>
    <row r="515" customHeight="1" spans="1:26">
      <c r="A515" s="333"/>
      <c r="B515" s="333"/>
      <c r="C515" s="333"/>
      <c r="D515" s="333"/>
      <c r="E515" s="333"/>
      <c r="F515" s="333"/>
      <c r="G515" s="333"/>
      <c r="H515" s="333"/>
      <c r="I515" s="333"/>
      <c r="J515" s="333"/>
      <c r="K515" s="333"/>
      <c r="L515" s="333"/>
      <c r="M515" s="333"/>
      <c r="N515" s="333"/>
      <c r="O515" s="333"/>
      <c r="P515" s="333"/>
      <c r="Q515" s="333"/>
      <c r="R515" s="333"/>
      <c r="S515" s="333"/>
      <c r="T515" s="333"/>
      <c r="U515" s="333"/>
      <c r="V515" s="333"/>
      <c r="W515" s="333"/>
      <c r="X515" s="333"/>
      <c r="Y515" s="333"/>
      <c r="Z515" s="333"/>
    </row>
    <row r="516" customHeight="1" spans="1:26">
      <c r="A516" s="333"/>
      <c r="B516" s="333"/>
      <c r="C516" s="333"/>
      <c r="D516" s="333"/>
      <c r="E516" s="333"/>
      <c r="F516" s="333"/>
      <c r="G516" s="333"/>
      <c r="H516" s="333"/>
      <c r="I516" s="333"/>
      <c r="J516" s="333"/>
      <c r="K516" s="333"/>
      <c r="L516" s="333"/>
      <c r="M516" s="333"/>
      <c r="N516" s="333"/>
      <c r="O516" s="333"/>
      <c r="P516" s="333"/>
      <c r="Q516" s="333"/>
      <c r="R516" s="333"/>
      <c r="S516" s="333"/>
      <c r="T516" s="333"/>
      <c r="U516" s="333"/>
      <c r="V516" s="333"/>
      <c r="W516" s="333"/>
      <c r="X516" s="333"/>
      <c r="Y516" s="333"/>
      <c r="Z516" s="333"/>
    </row>
    <row r="517" customHeight="1" spans="1:26">
      <c r="A517" s="333"/>
      <c r="B517" s="333"/>
      <c r="C517" s="333"/>
      <c r="D517" s="333"/>
      <c r="E517" s="333"/>
      <c r="F517" s="333"/>
      <c r="G517" s="333"/>
      <c r="H517" s="333"/>
      <c r="I517" s="333"/>
      <c r="J517" s="333"/>
      <c r="K517" s="333"/>
      <c r="L517" s="333"/>
      <c r="M517" s="333"/>
      <c r="N517" s="333"/>
      <c r="O517" s="333"/>
      <c r="P517" s="333"/>
      <c r="Q517" s="333"/>
      <c r="R517" s="333"/>
      <c r="S517" s="333"/>
      <c r="T517" s="333"/>
      <c r="U517" s="333"/>
      <c r="V517" s="333"/>
      <c r="W517" s="333"/>
      <c r="X517" s="333"/>
      <c r="Y517" s="333"/>
      <c r="Z517" s="333"/>
    </row>
    <row r="518" customHeight="1" spans="1:26">
      <c r="A518" s="333"/>
      <c r="B518" s="333"/>
      <c r="C518" s="333"/>
      <c r="D518" s="333"/>
      <c r="E518" s="333"/>
      <c r="F518" s="333"/>
      <c r="G518" s="333"/>
      <c r="H518" s="333"/>
      <c r="I518" s="333"/>
      <c r="J518" s="333"/>
      <c r="K518" s="333"/>
      <c r="L518" s="333"/>
      <c r="M518" s="333"/>
      <c r="N518" s="333"/>
      <c r="O518" s="333"/>
      <c r="P518" s="333"/>
      <c r="Q518" s="333"/>
      <c r="R518" s="333"/>
      <c r="S518" s="333"/>
      <c r="T518" s="333"/>
      <c r="U518" s="333"/>
      <c r="V518" s="333"/>
      <c r="W518" s="333"/>
      <c r="X518" s="333"/>
      <c r="Y518" s="333"/>
      <c r="Z518" s="333"/>
    </row>
    <row r="519" customHeight="1" spans="1:26">
      <c r="A519" s="333"/>
      <c r="B519" s="333"/>
      <c r="C519" s="333"/>
      <c r="D519" s="333"/>
      <c r="E519" s="333"/>
      <c r="F519" s="333"/>
      <c r="G519" s="333"/>
      <c r="H519" s="333"/>
      <c r="I519" s="333"/>
      <c r="J519" s="333"/>
      <c r="K519" s="333"/>
      <c r="L519" s="333"/>
      <c r="M519" s="333"/>
      <c r="N519" s="333"/>
      <c r="O519" s="333"/>
      <c r="P519" s="333"/>
      <c r="Q519" s="333"/>
      <c r="R519" s="333"/>
      <c r="S519" s="333"/>
      <c r="T519" s="333"/>
      <c r="U519" s="333"/>
      <c r="V519" s="333"/>
      <c r="W519" s="333"/>
      <c r="X519" s="333"/>
      <c r="Y519" s="333"/>
      <c r="Z519" s="333"/>
    </row>
    <row r="520" customHeight="1" spans="1:26">
      <c r="A520" s="333"/>
      <c r="B520" s="333"/>
      <c r="C520" s="333"/>
      <c r="D520" s="333"/>
      <c r="E520" s="333"/>
      <c r="F520" s="333"/>
      <c r="G520" s="333"/>
      <c r="H520" s="333"/>
      <c r="I520" s="333"/>
      <c r="J520" s="333"/>
      <c r="K520" s="333"/>
      <c r="L520" s="333"/>
      <c r="M520" s="333"/>
      <c r="N520" s="333"/>
      <c r="O520" s="333"/>
      <c r="P520" s="333"/>
      <c r="Q520" s="333"/>
      <c r="R520" s="333"/>
      <c r="S520" s="333"/>
      <c r="T520" s="333"/>
      <c r="U520" s="333"/>
      <c r="V520" s="333"/>
      <c r="W520" s="333"/>
      <c r="X520" s="333"/>
      <c r="Y520" s="333"/>
      <c r="Z520" s="333"/>
    </row>
    <row r="521" customHeight="1" spans="1:26">
      <c r="A521" s="333"/>
      <c r="B521" s="333"/>
      <c r="C521" s="333"/>
      <c r="D521" s="333"/>
      <c r="E521" s="333"/>
      <c r="F521" s="333"/>
      <c r="G521" s="333"/>
      <c r="H521" s="333"/>
      <c r="I521" s="333"/>
      <c r="J521" s="333"/>
      <c r="K521" s="333"/>
      <c r="L521" s="333"/>
      <c r="M521" s="333"/>
      <c r="N521" s="333"/>
      <c r="O521" s="333"/>
      <c r="P521" s="333"/>
      <c r="Q521" s="333"/>
      <c r="R521" s="333"/>
      <c r="S521" s="333"/>
      <c r="T521" s="333"/>
      <c r="U521" s="333"/>
      <c r="V521" s="333"/>
      <c r="W521" s="333"/>
      <c r="X521" s="333"/>
      <c r="Y521" s="333"/>
      <c r="Z521" s="333"/>
    </row>
    <row r="522" customHeight="1" spans="1:26">
      <c r="A522" s="333"/>
      <c r="B522" s="333"/>
      <c r="C522" s="333"/>
      <c r="D522" s="333"/>
      <c r="E522" s="333"/>
      <c r="F522" s="333"/>
      <c r="G522" s="333"/>
      <c r="H522" s="333"/>
      <c r="I522" s="333"/>
      <c r="J522" s="333"/>
      <c r="K522" s="333"/>
      <c r="L522" s="333"/>
      <c r="M522" s="333"/>
      <c r="N522" s="333"/>
      <c r="O522" s="333"/>
      <c r="P522" s="333"/>
      <c r="Q522" s="333"/>
      <c r="R522" s="333"/>
      <c r="S522" s="333"/>
      <c r="T522" s="333"/>
      <c r="U522" s="333"/>
      <c r="V522" s="333"/>
      <c r="W522" s="333"/>
      <c r="X522" s="333"/>
      <c r="Y522" s="333"/>
      <c r="Z522" s="333"/>
    </row>
    <row r="523" customHeight="1" spans="1:26">
      <c r="A523" s="333"/>
      <c r="B523" s="333"/>
      <c r="C523" s="333"/>
      <c r="D523" s="333"/>
      <c r="E523" s="333"/>
      <c r="F523" s="333"/>
      <c r="G523" s="333"/>
      <c r="H523" s="333"/>
      <c r="I523" s="333"/>
      <c r="J523" s="333"/>
      <c r="K523" s="333"/>
      <c r="L523" s="333"/>
      <c r="M523" s="333"/>
      <c r="N523" s="333"/>
      <c r="O523" s="333"/>
      <c r="P523" s="333"/>
      <c r="Q523" s="333"/>
      <c r="R523" s="333"/>
      <c r="S523" s="333"/>
      <c r="T523" s="333"/>
      <c r="U523" s="333"/>
      <c r="V523" s="333"/>
      <c r="W523" s="333"/>
      <c r="X523" s="333"/>
      <c r="Y523" s="333"/>
      <c r="Z523" s="333"/>
    </row>
    <row r="524" customHeight="1" spans="1:26">
      <c r="A524" s="333"/>
      <c r="B524" s="333"/>
      <c r="C524" s="333"/>
      <c r="D524" s="333"/>
      <c r="E524" s="333"/>
      <c r="F524" s="333"/>
      <c r="G524" s="333"/>
      <c r="H524" s="333"/>
      <c r="I524" s="333"/>
      <c r="J524" s="333"/>
      <c r="K524" s="333"/>
      <c r="L524" s="333"/>
      <c r="M524" s="333"/>
      <c r="N524" s="333"/>
      <c r="O524" s="333"/>
      <c r="P524" s="333"/>
      <c r="Q524" s="333"/>
      <c r="R524" s="333"/>
      <c r="S524" s="333"/>
      <c r="T524" s="333"/>
      <c r="U524" s="333"/>
      <c r="V524" s="333"/>
      <c r="W524" s="333"/>
      <c r="X524" s="333"/>
      <c r="Y524" s="333"/>
      <c r="Z524" s="333"/>
    </row>
    <row r="525" customHeight="1" spans="1:26">
      <c r="A525" s="333"/>
      <c r="B525" s="333"/>
      <c r="C525" s="333"/>
      <c r="D525" s="333"/>
      <c r="E525" s="333"/>
      <c r="F525" s="333"/>
      <c r="G525" s="333"/>
      <c r="H525" s="333"/>
      <c r="I525" s="333"/>
      <c r="J525" s="333"/>
      <c r="K525" s="333"/>
      <c r="L525" s="333"/>
      <c r="M525" s="333"/>
      <c r="N525" s="333"/>
      <c r="O525" s="333"/>
      <c r="P525" s="333"/>
      <c r="Q525" s="333"/>
      <c r="R525" s="333"/>
      <c r="S525" s="333"/>
      <c r="T525" s="333"/>
      <c r="U525" s="333"/>
      <c r="V525" s="333"/>
      <c r="W525" s="333"/>
      <c r="X525" s="333"/>
      <c r="Y525" s="333"/>
      <c r="Z525" s="333"/>
    </row>
    <row r="526" customHeight="1" spans="1:26">
      <c r="A526" s="333"/>
      <c r="B526" s="333"/>
      <c r="C526" s="333"/>
      <c r="D526" s="333"/>
      <c r="E526" s="333"/>
      <c r="F526" s="333"/>
      <c r="G526" s="333"/>
      <c r="H526" s="333"/>
      <c r="I526" s="333"/>
      <c r="J526" s="333"/>
      <c r="K526" s="333"/>
      <c r="L526" s="333"/>
      <c r="M526" s="333"/>
      <c r="N526" s="333"/>
      <c r="O526" s="333"/>
      <c r="P526" s="333"/>
      <c r="Q526" s="333"/>
      <c r="R526" s="333"/>
      <c r="S526" s="333"/>
      <c r="T526" s="333"/>
      <c r="U526" s="333"/>
      <c r="V526" s="333"/>
      <c r="W526" s="333"/>
      <c r="X526" s="333"/>
      <c r="Y526" s="333"/>
      <c r="Z526" s="333"/>
    </row>
    <row r="527" customHeight="1" spans="1:26">
      <c r="A527" s="333"/>
      <c r="B527" s="333"/>
      <c r="C527" s="333"/>
      <c r="D527" s="333"/>
      <c r="E527" s="333"/>
      <c r="F527" s="333"/>
      <c r="G527" s="333"/>
      <c r="H527" s="333"/>
      <c r="I527" s="333"/>
      <c r="J527" s="333"/>
      <c r="K527" s="333"/>
      <c r="L527" s="333"/>
      <c r="M527" s="333"/>
      <c r="N527" s="333"/>
      <c r="O527" s="333"/>
      <c r="P527" s="333"/>
      <c r="Q527" s="333"/>
      <c r="R527" s="333"/>
      <c r="S527" s="333"/>
      <c r="T527" s="333"/>
      <c r="U527" s="333"/>
      <c r="V527" s="333"/>
      <c r="W527" s="333"/>
      <c r="X527" s="333"/>
      <c r="Y527" s="333"/>
      <c r="Z527" s="333"/>
    </row>
    <row r="528" customHeight="1" spans="1:26">
      <c r="A528" s="333"/>
      <c r="B528" s="333"/>
      <c r="C528" s="333"/>
      <c r="D528" s="333"/>
      <c r="E528" s="333"/>
      <c r="F528" s="333"/>
      <c r="G528" s="333"/>
      <c r="H528" s="333"/>
      <c r="I528" s="333"/>
      <c r="J528" s="333"/>
      <c r="K528" s="333"/>
      <c r="L528" s="333"/>
      <c r="M528" s="333"/>
      <c r="N528" s="333"/>
      <c r="O528" s="333"/>
      <c r="P528" s="333"/>
      <c r="Q528" s="333"/>
      <c r="R528" s="333"/>
      <c r="S528" s="333"/>
      <c r="T528" s="333"/>
      <c r="U528" s="333"/>
      <c r="V528" s="333"/>
      <c r="W528" s="333"/>
      <c r="X528" s="333"/>
      <c r="Y528" s="333"/>
      <c r="Z528" s="333"/>
    </row>
    <row r="529" customHeight="1" spans="1:26">
      <c r="A529" s="333"/>
      <c r="B529" s="333"/>
      <c r="C529" s="333"/>
      <c r="D529" s="333"/>
      <c r="E529" s="333"/>
      <c r="F529" s="333"/>
      <c r="G529" s="333"/>
      <c r="H529" s="333"/>
      <c r="I529" s="333"/>
      <c r="J529" s="333"/>
      <c r="K529" s="333"/>
      <c r="L529" s="333"/>
      <c r="M529" s="333"/>
      <c r="N529" s="333"/>
      <c r="O529" s="333"/>
      <c r="P529" s="333"/>
      <c r="Q529" s="333"/>
      <c r="R529" s="333"/>
      <c r="S529" s="333"/>
      <c r="T529" s="333"/>
      <c r="U529" s="333"/>
      <c r="V529" s="333"/>
      <c r="W529" s="333"/>
      <c r="X529" s="333"/>
      <c r="Y529" s="333"/>
      <c r="Z529" s="333"/>
    </row>
    <row r="530" customHeight="1" spans="1:26">
      <c r="A530" s="333"/>
      <c r="B530" s="333"/>
      <c r="C530" s="333"/>
      <c r="D530" s="333"/>
      <c r="E530" s="333"/>
      <c r="F530" s="333"/>
      <c r="G530" s="333"/>
      <c r="H530" s="333"/>
      <c r="I530" s="333"/>
      <c r="J530" s="333"/>
      <c r="K530" s="333"/>
      <c r="L530" s="333"/>
      <c r="M530" s="333"/>
      <c r="N530" s="333"/>
      <c r="O530" s="333"/>
      <c r="P530" s="333"/>
      <c r="Q530" s="333"/>
      <c r="R530" s="333"/>
      <c r="S530" s="333"/>
      <c r="T530" s="333"/>
      <c r="U530" s="333"/>
      <c r="V530" s="333"/>
      <c r="W530" s="333"/>
      <c r="X530" s="333"/>
      <c r="Y530" s="333"/>
      <c r="Z530" s="333"/>
    </row>
    <row r="531" customHeight="1" spans="1:26">
      <c r="A531" s="333"/>
      <c r="B531" s="333"/>
      <c r="C531" s="333"/>
      <c r="D531" s="333"/>
      <c r="E531" s="333"/>
      <c r="F531" s="333"/>
      <c r="G531" s="333"/>
      <c r="H531" s="333"/>
      <c r="I531" s="333"/>
      <c r="J531" s="333"/>
      <c r="K531" s="333"/>
      <c r="L531" s="333"/>
      <c r="M531" s="333"/>
      <c r="N531" s="333"/>
      <c r="O531" s="333"/>
      <c r="P531" s="333"/>
      <c r="Q531" s="333"/>
      <c r="R531" s="333"/>
      <c r="S531" s="333"/>
      <c r="T531" s="333"/>
      <c r="U531" s="333"/>
      <c r="V531" s="333"/>
      <c r="W531" s="333"/>
      <c r="X531" s="333"/>
      <c r="Y531" s="333"/>
      <c r="Z531" s="333"/>
    </row>
    <row r="532" customHeight="1" spans="1:26">
      <c r="A532" s="333"/>
      <c r="B532" s="333"/>
      <c r="C532" s="333"/>
      <c r="D532" s="333"/>
      <c r="E532" s="333"/>
      <c r="F532" s="333"/>
      <c r="G532" s="333"/>
      <c r="H532" s="333"/>
      <c r="I532" s="333"/>
      <c r="J532" s="333"/>
      <c r="K532" s="333"/>
      <c r="L532" s="333"/>
      <c r="M532" s="333"/>
      <c r="N532" s="333"/>
      <c r="O532" s="333"/>
      <c r="P532" s="333"/>
      <c r="Q532" s="333"/>
      <c r="R532" s="333"/>
      <c r="S532" s="333"/>
      <c r="T532" s="333"/>
      <c r="U532" s="333"/>
      <c r="V532" s="333"/>
      <c r="W532" s="333"/>
      <c r="X532" s="333"/>
      <c r="Y532" s="333"/>
      <c r="Z532" s="333"/>
    </row>
    <row r="533" customHeight="1" spans="1:26">
      <c r="A533" s="333"/>
      <c r="B533" s="333"/>
      <c r="C533" s="333"/>
      <c r="D533" s="333"/>
      <c r="E533" s="333"/>
      <c r="F533" s="333"/>
      <c r="G533" s="333"/>
      <c r="H533" s="333"/>
      <c r="I533" s="333"/>
      <c r="J533" s="333"/>
      <c r="K533" s="333"/>
      <c r="L533" s="333"/>
      <c r="M533" s="333"/>
      <c r="N533" s="333"/>
      <c r="O533" s="333"/>
      <c r="P533" s="333"/>
      <c r="Q533" s="333"/>
      <c r="R533" s="333"/>
      <c r="S533" s="333"/>
      <c r="T533" s="333"/>
      <c r="U533" s="333"/>
      <c r="V533" s="333"/>
      <c r="W533" s="333"/>
      <c r="X533" s="333"/>
      <c r="Y533" s="333"/>
      <c r="Z533" s="333"/>
    </row>
    <row r="534" customHeight="1" spans="1:26">
      <c r="A534" s="333"/>
      <c r="B534" s="333"/>
      <c r="C534" s="333"/>
      <c r="D534" s="333"/>
      <c r="E534" s="333"/>
      <c r="F534" s="333"/>
      <c r="G534" s="333"/>
      <c r="H534" s="333"/>
      <c r="I534" s="333"/>
      <c r="J534" s="333"/>
      <c r="K534" s="333"/>
      <c r="L534" s="333"/>
      <c r="M534" s="333"/>
      <c r="N534" s="333"/>
      <c r="O534" s="333"/>
      <c r="P534" s="333"/>
      <c r="Q534" s="333"/>
      <c r="R534" s="333"/>
      <c r="S534" s="333"/>
      <c r="T534" s="333"/>
      <c r="U534" s="333"/>
      <c r="V534" s="333"/>
      <c r="W534" s="333"/>
      <c r="X534" s="333"/>
      <c r="Y534" s="333"/>
      <c r="Z534" s="333"/>
    </row>
    <row r="535" customHeight="1" spans="1:26">
      <c r="A535" s="333"/>
      <c r="B535" s="333"/>
      <c r="C535" s="333"/>
      <c r="D535" s="333"/>
      <c r="E535" s="333"/>
      <c r="F535" s="333"/>
      <c r="G535" s="333"/>
      <c r="H535" s="333"/>
      <c r="I535" s="333"/>
      <c r="J535" s="333"/>
      <c r="K535" s="333"/>
      <c r="L535" s="333"/>
      <c r="M535" s="333"/>
      <c r="N535" s="333"/>
      <c r="O535" s="333"/>
      <c r="P535" s="333"/>
      <c r="Q535" s="333"/>
      <c r="R535" s="333"/>
      <c r="S535" s="333"/>
      <c r="T535" s="333"/>
      <c r="U535" s="333"/>
      <c r="V535" s="333"/>
      <c r="W535" s="333"/>
      <c r="X535" s="333"/>
      <c r="Y535" s="333"/>
      <c r="Z535" s="333"/>
    </row>
    <row r="536" customHeight="1" spans="1:26">
      <c r="A536" s="333"/>
      <c r="B536" s="333"/>
      <c r="C536" s="333"/>
      <c r="D536" s="333"/>
      <c r="E536" s="333"/>
      <c r="F536" s="333"/>
      <c r="G536" s="333"/>
      <c r="H536" s="333"/>
      <c r="I536" s="333"/>
      <c r="J536" s="333"/>
      <c r="K536" s="333"/>
      <c r="L536" s="333"/>
      <c r="M536" s="333"/>
      <c r="N536" s="333"/>
      <c r="O536" s="333"/>
      <c r="P536" s="333"/>
      <c r="Q536" s="333"/>
      <c r="R536" s="333"/>
      <c r="S536" s="333"/>
      <c r="T536" s="333"/>
      <c r="U536" s="333"/>
      <c r="V536" s="333"/>
      <c r="W536" s="333"/>
      <c r="X536" s="333"/>
      <c r="Y536" s="333"/>
      <c r="Z536" s="333"/>
    </row>
    <row r="537" customHeight="1" spans="1:26">
      <c r="A537" s="333"/>
      <c r="B537" s="333"/>
      <c r="C537" s="333"/>
      <c r="D537" s="333"/>
      <c r="E537" s="333"/>
      <c r="F537" s="333"/>
      <c r="G537" s="333"/>
      <c r="H537" s="333"/>
      <c r="I537" s="333"/>
      <c r="J537" s="333"/>
      <c r="K537" s="333"/>
      <c r="L537" s="333"/>
      <c r="M537" s="333"/>
      <c r="N537" s="333"/>
      <c r="O537" s="333"/>
      <c r="P537" s="333"/>
      <c r="Q537" s="333"/>
      <c r="R537" s="333"/>
      <c r="S537" s="333"/>
      <c r="T537" s="333"/>
      <c r="U537" s="333"/>
      <c r="V537" s="333"/>
      <c r="W537" s="333"/>
      <c r="X537" s="333"/>
      <c r="Y537" s="333"/>
      <c r="Z537" s="333"/>
    </row>
    <row r="538" customHeight="1" spans="1:26">
      <c r="A538" s="333"/>
      <c r="B538" s="333"/>
      <c r="C538" s="333"/>
      <c r="D538" s="333"/>
      <c r="E538" s="333"/>
      <c r="F538" s="333"/>
      <c r="G538" s="333"/>
      <c r="H538" s="333"/>
      <c r="I538" s="333"/>
      <c r="J538" s="333"/>
      <c r="K538" s="333"/>
      <c r="L538" s="333"/>
      <c r="M538" s="333"/>
      <c r="N538" s="333"/>
      <c r="O538" s="333"/>
      <c r="P538" s="333"/>
      <c r="Q538" s="333"/>
      <c r="R538" s="333"/>
      <c r="S538" s="333"/>
      <c r="T538" s="333"/>
      <c r="U538" s="333"/>
      <c r="V538" s="333"/>
      <c r="W538" s="333"/>
      <c r="X538" s="333"/>
      <c r="Y538" s="333"/>
      <c r="Z538" s="333"/>
    </row>
    <row r="539" customHeight="1" spans="1:26">
      <c r="A539" s="333"/>
      <c r="B539" s="333"/>
      <c r="C539" s="333"/>
      <c r="D539" s="333"/>
      <c r="E539" s="333"/>
      <c r="F539" s="333"/>
      <c r="G539" s="333"/>
      <c r="H539" s="333"/>
      <c r="I539" s="333"/>
      <c r="J539" s="333"/>
      <c r="K539" s="333"/>
      <c r="L539" s="333"/>
      <c r="M539" s="333"/>
      <c r="N539" s="333"/>
      <c r="O539" s="333"/>
      <c r="P539" s="333"/>
      <c r="Q539" s="333"/>
      <c r="R539" s="333"/>
      <c r="S539" s="333"/>
      <c r="T539" s="333"/>
      <c r="U539" s="333"/>
      <c r="V539" s="333"/>
      <c r="W539" s="333"/>
      <c r="X539" s="333"/>
      <c r="Y539" s="333"/>
      <c r="Z539" s="333"/>
    </row>
    <row r="540" customHeight="1" spans="1:26">
      <c r="A540" s="333"/>
      <c r="B540" s="333"/>
      <c r="C540" s="333"/>
      <c r="D540" s="333"/>
      <c r="E540" s="333"/>
      <c r="F540" s="333"/>
      <c r="G540" s="333"/>
      <c r="H540" s="333"/>
      <c r="I540" s="333"/>
      <c r="J540" s="333"/>
      <c r="K540" s="333"/>
      <c r="L540" s="333"/>
      <c r="M540" s="333"/>
      <c r="N540" s="333"/>
      <c r="O540" s="333"/>
      <c r="P540" s="333"/>
      <c r="Q540" s="333"/>
      <c r="R540" s="333"/>
      <c r="S540" s="333"/>
      <c r="T540" s="333"/>
      <c r="U540" s="333"/>
      <c r="V540" s="333"/>
      <c r="W540" s="333"/>
      <c r="X540" s="333"/>
      <c r="Y540" s="333"/>
      <c r="Z540" s="333"/>
    </row>
    <row r="541" customHeight="1" spans="1:26">
      <c r="A541" s="333"/>
      <c r="B541" s="333"/>
      <c r="C541" s="333"/>
      <c r="D541" s="333"/>
      <c r="E541" s="333"/>
      <c r="F541" s="333"/>
      <c r="G541" s="333"/>
      <c r="H541" s="333"/>
      <c r="I541" s="333"/>
      <c r="J541" s="333"/>
      <c r="K541" s="333"/>
      <c r="L541" s="333"/>
      <c r="M541" s="333"/>
      <c r="N541" s="333"/>
      <c r="O541" s="333"/>
      <c r="P541" s="333"/>
      <c r="Q541" s="333"/>
      <c r="R541" s="333"/>
      <c r="S541" s="333"/>
      <c r="T541" s="333"/>
      <c r="U541" s="333"/>
      <c r="V541" s="333"/>
      <c r="W541" s="333"/>
      <c r="X541" s="333"/>
      <c r="Y541" s="333"/>
      <c r="Z541" s="333"/>
    </row>
    <row r="542" customHeight="1" spans="1:26">
      <c r="A542" s="333"/>
      <c r="B542" s="333"/>
      <c r="C542" s="333"/>
      <c r="D542" s="333"/>
      <c r="E542" s="333"/>
      <c r="F542" s="333"/>
      <c r="G542" s="333"/>
      <c r="H542" s="333"/>
      <c r="I542" s="333"/>
      <c r="J542" s="333"/>
      <c r="K542" s="333"/>
      <c r="L542" s="333"/>
      <c r="M542" s="333"/>
      <c r="N542" s="333"/>
      <c r="O542" s="333"/>
      <c r="P542" s="333"/>
      <c r="Q542" s="333"/>
      <c r="R542" s="333"/>
      <c r="S542" s="333"/>
      <c r="T542" s="333"/>
      <c r="U542" s="333"/>
      <c r="V542" s="333"/>
      <c r="W542" s="333"/>
      <c r="X542" s="333"/>
      <c r="Y542" s="333"/>
      <c r="Z542" s="333"/>
    </row>
    <row r="543" customHeight="1" spans="1:26">
      <c r="A543" s="333"/>
      <c r="B543" s="333"/>
      <c r="C543" s="333"/>
      <c r="D543" s="333"/>
      <c r="E543" s="333"/>
      <c r="F543" s="333"/>
      <c r="G543" s="333"/>
      <c r="H543" s="333"/>
      <c r="I543" s="333"/>
      <c r="J543" s="333"/>
      <c r="K543" s="333"/>
      <c r="L543" s="333"/>
      <c r="M543" s="333"/>
      <c r="N543" s="333"/>
      <c r="O543" s="333"/>
      <c r="P543" s="333"/>
      <c r="Q543" s="333"/>
      <c r="R543" s="333"/>
      <c r="S543" s="333"/>
      <c r="T543" s="333"/>
      <c r="U543" s="333"/>
      <c r="V543" s="333"/>
      <c r="W543" s="333"/>
      <c r="X543" s="333"/>
      <c r="Y543" s="333"/>
      <c r="Z543" s="333"/>
    </row>
    <row r="544" customHeight="1" spans="1:26">
      <c r="A544" s="333"/>
      <c r="B544" s="333"/>
      <c r="C544" s="333"/>
      <c r="D544" s="333"/>
      <c r="E544" s="333"/>
      <c r="F544" s="333"/>
      <c r="G544" s="333"/>
      <c r="H544" s="333"/>
      <c r="I544" s="333"/>
      <c r="J544" s="333"/>
      <c r="K544" s="333"/>
      <c r="L544" s="333"/>
      <c r="M544" s="333"/>
      <c r="N544" s="333"/>
      <c r="O544" s="333"/>
      <c r="P544" s="333"/>
      <c r="Q544" s="333"/>
      <c r="R544" s="333"/>
      <c r="S544" s="333"/>
      <c r="T544" s="333"/>
      <c r="U544" s="333"/>
      <c r="V544" s="333"/>
      <c r="W544" s="333"/>
      <c r="X544" s="333"/>
      <c r="Y544" s="333"/>
      <c r="Z544" s="333"/>
    </row>
    <row r="545" customHeight="1" spans="1:26">
      <c r="A545" s="333"/>
      <c r="B545" s="333"/>
      <c r="C545" s="333"/>
      <c r="D545" s="333"/>
      <c r="E545" s="333"/>
      <c r="F545" s="333"/>
      <c r="G545" s="333"/>
      <c r="H545" s="333"/>
      <c r="I545" s="333"/>
      <c r="J545" s="333"/>
      <c r="K545" s="333"/>
      <c r="L545" s="333"/>
      <c r="M545" s="333"/>
      <c r="N545" s="333"/>
      <c r="O545" s="333"/>
      <c r="P545" s="333"/>
      <c r="Q545" s="333"/>
      <c r="R545" s="333"/>
      <c r="S545" s="333"/>
      <c r="T545" s="333"/>
      <c r="U545" s="333"/>
      <c r="V545" s="333"/>
      <c r="W545" s="333"/>
      <c r="X545" s="333"/>
      <c r="Y545" s="333"/>
      <c r="Z545" s="333"/>
    </row>
    <row r="546" customHeight="1" spans="1:26">
      <c r="A546" s="333"/>
      <c r="B546" s="333"/>
      <c r="C546" s="333"/>
      <c r="D546" s="333"/>
      <c r="E546" s="333"/>
      <c r="F546" s="333"/>
      <c r="G546" s="333"/>
      <c r="H546" s="333"/>
      <c r="I546" s="333"/>
      <c r="J546" s="333"/>
      <c r="K546" s="333"/>
      <c r="L546" s="333"/>
      <c r="M546" s="333"/>
      <c r="N546" s="333"/>
      <c r="O546" s="333"/>
      <c r="P546" s="333"/>
      <c r="Q546" s="333"/>
      <c r="R546" s="333"/>
      <c r="S546" s="333"/>
      <c r="T546" s="333"/>
      <c r="U546" s="333"/>
      <c r="V546" s="333"/>
      <c r="W546" s="333"/>
      <c r="X546" s="333"/>
      <c r="Y546" s="333"/>
      <c r="Z546" s="333"/>
    </row>
    <row r="547" customHeight="1" spans="1:26">
      <c r="A547" s="333"/>
      <c r="B547" s="333"/>
      <c r="C547" s="333"/>
      <c r="D547" s="333"/>
      <c r="E547" s="333"/>
      <c r="F547" s="333"/>
      <c r="G547" s="333"/>
      <c r="H547" s="333"/>
      <c r="I547" s="333"/>
      <c r="J547" s="333"/>
      <c r="K547" s="333"/>
      <c r="L547" s="333"/>
      <c r="M547" s="333"/>
      <c r="N547" s="333"/>
      <c r="O547" s="333"/>
      <c r="P547" s="333"/>
      <c r="Q547" s="333"/>
      <c r="R547" s="333"/>
      <c r="S547" s="333"/>
      <c r="T547" s="333"/>
      <c r="U547" s="333"/>
      <c r="V547" s="333"/>
      <c r="W547" s="333"/>
      <c r="X547" s="333"/>
      <c r="Y547" s="333"/>
      <c r="Z547" s="333"/>
    </row>
    <row r="548" customHeight="1" spans="1:26">
      <c r="A548" s="333"/>
      <c r="B548" s="333"/>
      <c r="C548" s="333"/>
      <c r="D548" s="333"/>
      <c r="E548" s="333"/>
      <c r="F548" s="333"/>
      <c r="G548" s="333"/>
      <c r="H548" s="333"/>
      <c r="I548" s="333"/>
      <c r="J548" s="333"/>
      <c r="K548" s="333"/>
      <c r="L548" s="333"/>
      <c r="M548" s="333"/>
      <c r="N548" s="333"/>
      <c r="O548" s="333"/>
      <c r="P548" s="333"/>
      <c r="Q548" s="333"/>
      <c r="R548" s="333"/>
      <c r="S548" s="333"/>
      <c r="T548" s="333"/>
      <c r="U548" s="333"/>
      <c r="V548" s="333"/>
      <c r="W548" s="333"/>
      <c r="X548" s="333"/>
      <c r="Y548" s="333"/>
      <c r="Z548" s="333"/>
    </row>
    <row r="549" customHeight="1" spans="1:26">
      <c r="A549" s="333"/>
      <c r="B549" s="333"/>
      <c r="C549" s="333"/>
      <c r="D549" s="333"/>
      <c r="E549" s="333"/>
      <c r="F549" s="333"/>
      <c r="G549" s="333"/>
      <c r="H549" s="333"/>
      <c r="I549" s="333"/>
      <c r="J549" s="333"/>
      <c r="K549" s="333"/>
      <c r="L549" s="333"/>
      <c r="M549" s="333"/>
      <c r="N549" s="333"/>
      <c r="O549" s="333"/>
      <c r="P549" s="333"/>
      <c r="Q549" s="333"/>
      <c r="R549" s="333"/>
      <c r="S549" s="333"/>
      <c r="T549" s="333"/>
      <c r="U549" s="333"/>
      <c r="V549" s="333"/>
      <c r="W549" s="333"/>
      <c r="X549" s="333"/>
      <c r="Y549" s="333"/>
      <c r="Z549" s="333"/>
    </row>
    <row r="550" customHeight="1" spans="1:26">
      <c r="A550" s="333"/>
      <c r="B550" s="333"/>
      <c r="C550" s="333"/>
      <c r="D550" s="333"/>
      <c r="E550" s="333"/>
      <c r="F550" s="333"/>
      <c r="G550" s="333"/>
      <c r="H550" s="333"/>
      <c r="I550" s="333"/>
      <c r="J550" s="333"/>
      <c r="K550" s="333"/>
      <c r="L550" s="333"/>
      <c r="M550" s="333"/>
      <c r="N550" s="333"/>
      <c r="O550" s="333"/>
      <c r="P550" s="333"/>
      <c r="Q550" s="333"/>
      <c r="R550" s="333"/>
      <c r="S550" s="333"/>
      <c r="T550" s="333"/>
      <c r="U550" s="333"/>
      <c r="V550" s="333"/>
      <c r="W550" s="333"/>
      <c r="X550" s="333"/>
      <c r="Y550" s="333"/>
      <c r="Z550" s="333"/>
    </row>
    <row r="551" customHeight="1" spans="1:26">
      <c r="A551" s="333"/>
      <c r="B551" s="333"/>
      <c r="C551" s="333"/>
      <c r="D551" s="333"/>
      <c r="E551" s="333"/>
      <c r="F551" s="333"/>
      <c r="G551" s="333"/>
      <c r="H551" s="333"/>
      <c r="I551" s="333"/>
      <c r="J551" s="333"/>
      <c r="K551" s="333"/>
      <c r="L551" s="333"/>
      <c r="M551" s="333"/>
      <c r="N551" s="333"/>
      <c r="O551" s="333"/>
      <c r="P551" s="333"/>
      <c r="Q551" s="333"/>
      <c r="R551" s="333"/>
      <c r="S551" s="333"/>
      <c r="T551" s="333"/>
      <c r="U551" s="333"/>
      <c r="V551" s="333"/>
      <c r="W551" s="333"/>
      <c r="X551" s="333"/>
      <c r="Y551" s="333"/>
      <c r="Z551" s="333"/>
    </row>
    <row r="552" customHeight="1" spans="1:26">
      <c r="A552" s="333"/>
      <c r="B552" s="333"/>
      <c r="C552" s="333"/>
      <c r="D552" s="333"/>
      <c r="E552" s="333"/>
      <c r="F552" s="333"/>
      <c r="G552" s="333"/>
      <c r="H552" s="333"/>
      <c r="I552" s="333"/>
      <c r="J552" s="333"/>
      <c r="K552" s="333"/>
      <c r="L552" s="333"/>
      <c r="M552" s="333"/>
      <c r="N552" s="333"/>
      <c r="O552" s="333"/>
      <c r="P552" s="333"/>
      <c r="Q552" s="333"/>
      <c r="R552" s="333"/>
      <c r="S552" s="333"/>
      <c r="T552" s="333"/>
      <c r="U552" s="333"/>
      <c r="V552" s="333"/>
      <c r="W552" s="333"/>
      <c r="X552" s="333"/>
      <c r="Y552" s="333"/>
      <c r="Z552" s="333"/>
    </row>
    <row r="553" customHeight="1" spans="1:26">
      <c r="A553" s="333"/>
      <c r="B553" s="333"/>
      <c r="C553" s="333"/>
      <c r="D553" s="333"/>
      <c r="E553" s="333"/>
      <c r="F553" s="333"/>
      <c r="G553" s="333"/>
      <c r="H553" s="333"/>
      <c r="I553" s="333"/>
      <c r="J553" s="333"/>
      <c r="K553" s="333"/>
      <c r="L553" s="333"/>
      <c r="M553" s="333"/>
      <c r="N553" s="333"/>
      <c r="O553" s="333"/>
      <c r="P553" s="333"/>
      <c r="Q553" s="333"/>
      <c r="R553" s="333"/>
      <c r="S553" s="333"/>
      <c r="T553" s="333"/>
      <c r="U553" s="333"/>
      <c r="V553" s="333"/>
      <c r="W553" s="333"/>
      <c r="X553" s="333"/>
      <c r="Y553" s="333"/>
      <c r="Z553" s="333"/>
    </row>
    <row r="554" customHeight="1" spans="1:26">
      <c r="A554" s="333"/>
      <c r="B554" s="333"/>
      <c r="C554" s="333"/>
      <c r="D554" s="333"/>
      <c r="E554" s="333"/>
      <c r="F554" s="333"/>
      <c r="G554" s="333"/>
      <c r="H554" s="333"/>
      <c r="I554" s="333"/>
      <c r="J554" s="333"/>
      <c r="K554" s="333"/>
      <c r="L554" s="333"/>
      <c r="M554" s="333"/>
      <c r="N554" s="333"/>
      <c r="O554" s="333"/>
      <c r="P554" s="333"/>
      <c r="Q554" s="333"/>
      <c r="R554" s="333"/>
      <c r="S554" s="333"/>
      <c r="T554" s="333"/>
      <c r="U554" s="333"/>
      <c r="V554" s="333"/>
      <c r="W554" s="333"/>
      <c r="X554" s="333"/>
      <c r="Y554" s="333"/>
      <c r="Z554" s="333"/>
    </row>
    <row r="555" customHeight="1" spans="1:26">
      <c r="A555" s="333"/>
      <c r="B555" s="333"/>
      <c r="C555" s="333"/>
      <c r="D555" s="333"/>
      <c r="E555" s="333"/>
      <c r="F555" s="333"/>
      <c r="G555" s="333"/>
      <c r="H555" s="333"/>
      <c r="I555" s="333"/>
      <c r="J555" s="333"/>
      <c r="K555" s="333"/>
      <c r="L555" s="333"/>
      <c r="M555" s="333"/>
      <c r="N555" s="333"/>
      <c r="O555" s="333"/>
      <c r="P555" s="333"/>
      <c r="Q555" s="333"/>
      <c r="R555" s="333"/>
      <c r="S555" s="333"/>
      <c r="T555" s="333"/>
      <c r="U555" s="333"/>
      <c r="V555" s="333"/>
      <c r="W555" s="333"/>
      <c r="X555" s="333"/>
      <c r="Y555" s="333"/>
      <c r="Z555" s="333"/>
    </row>
    <row r="556" customHeight="1" spans="1:26">
      <c r="A556" s="333"/>
      <c r="B556" s="333"/>
      <c r="C556" s="333"/>
      <c r="D556" s="333"/>
      <c r="E556" s="333"/>
      <c r="F556" s="333"/>
      <c r="G556" s="333"/>
      <c r="H556" s="333"/>
      <c r="I556" s="333"/>
      <c r="J556" s="333"/>
      <c r="K556" s="333"/>
      <c r="L556" s="333"/>
      <c r="M556" s="333"/>
      <c r="N556" s="333"/>
      <c r="O556" s="333"/>
      <c r="P556" s="333"/>
      <c r="Q556" s="333"/>
      <c r="R556" s="333"/>
      <c r="S556" s="333"/>
      <c r="T556" s="333"/>
      <c r="U556" s="333"/>
      <c r="V556" s="333"/>
      <c r="W556" s="333"/>
      <c r="X556" s="333"/>
      <c r="Y556" s="333"/>
      <c r="Z556" s="333"/>
    </row>
    <row r="557" customHeight="1" spans="1:26">
      <c r="A557" s="333"/>
      <c r="B557" s="333"/>
      <c r="C557" s="333"/>
      <c r="D557" s="333"/>
      <c r="E557" s="333"/>
      <c r="F557" s="333"/>
      <c r="G557" s="333"/>
      <c r="H557" s="333"/>
      <c r="I557" s="333"/>
      <c r="J557" s="333"/>
      <c r="K557" s="333"/>
      <c r="L557" s="333"/>
      <c r="M557" s="333"/>
      <c r="N557" s="333"/>
      <c r="O557" s="333"/>
      <c r="P557" s="333"/>
      <c r="Q557" s="333"/>
      <c r="R557" s="333"/>
      <c r="S557" s="333"/>
      <c r="T557" s="333"/>
      <c r="U557" s="333"/>
      <c r="V557" s="333"/>
      <c r="W557" s="333"/>
      <c r="X557" s="333"/>
      <c r="Y557" s="333"/>
      <c r="Z557" s="333"/>
    </row>
    <row r="558" customHeight="1" spans="1:26">
      <c r="A558" s="333"/>
      <c r="B558" s="333"/>
      <c r="C558" s="333"/>
      <c r="D558" s="333"/>
      <c r="E558" s="333"/>
      <c r="F558" s="333"/>
      <c r="G558" s="333"/>
      <c r="H558" s="333"/>
      <c r="I558" s="333"/>
      <c r="J558" s="333"/>
      <c r="K558" s="333"/>
      <c r="L558" s="333"/>
      <c r="M558" s="333"/>
      <c r="N558" s="333"/>
      <c r="O558" s="333"/>
      <c r="P558" s="333"/>
      <c r="Q558" s="333"/>
      <c r="R558" s="333"/>
      <c r="S558" s="333"/>
      <c r="T558" s="333"/>
      <c r="U558" s="333"/>
      <c r="V558" s="333"/>
      <c r="W558" s="333"/>
      <c r="X558" s="333"/>
      <c r="Y558" s="333"/>
      <c r="Z558" s="333"/>
    </row>
    <row r="559" customHeight="1" spans="1:26">
      <c r="A559" s="333"/>
      <c r="B559" s="333"/>
      <c r="C559" s="333"/>
      <c r="D559" s="333"/>
      <c r="E559" s="333"/>
      <c r="F559" s="333"/>
      <c r="G559" s="333"/>
      <c r="H559" s="333"/>
      <c r="I559" s="333"/>
      <c r="J559" s="333"/>
      <c r="K559" s="333"/>
      <c r="L559" s="333"/>
      <c r="M559" s="333"/>
      <c r="N559" s="333"/>
      <c r="O559" s="333"/>
      <c r="P559" s="333"/>
      <c r="Q559" s="333"/>
      <c r="R559" s="333"/>
      <c r="S559" s="333"/>
      <c r="T559" s="333"/>
      <c r="U559" s="333"/>
      <c r="V559" s="333"/>
      <c r="W559" s="333"/>
      <c r="X559" s="333"/>
      <c r="Y559" s="333"/>
      <c r="Z559" s="333"/>
    </row>
    <row r="560" customHeight="1" spans="1:26">
      <c r="A560" s="333"/>
      <c r="B560" s="333"/>
      <c r="C560" s="333"/>
      <c r="D560" s="333"/>
      <c r="E560" s="333"/>
      <c r="F560" s="333"/>
      <c r="G560" s="333"/>
      <c r="H560" s="333"/>
      <c r="I560" s="333"/>
      <c r="J560" s="333"/>
      <c r="K560" s="333"/>
      <c r="L560" s="333"/>
      <c r="M560" s="333"/>
      <c r="N560" s="333"/>
      <c r="O560" s="333"/>
      <c r="P560" s="333"/>
      <c r="Q560" s="333"/>
      <c r="R560" s="333"/>
      <c r="S560" s="333"/>
      <c r="T560" s="333"/>
      <c r="U560" s="333"/>
      <c r="V560" s="333"/>
      <c r="W560" s="333"/>
      <c r="X560" s="333"/>
      <c r="Y560" s="333"/>
      <c r="Z560" s="333"/>
    </row>
    <row r="561" customHeight="1" spans="1:26">
      <c r="A561" s="333"/>
      <c r="B561" s="333"/>
      <c r="C561" s="333"/>
      <c r="D561" s="333"/>
      <c r="E561" s="333"/>
      <c r="F561" s="333"/>
      <c r="G561" s="333"/>
      <c r="H561" s="333"/>
      <c r="I561" s="333"/>
      <c r="J561" s="333"/>
      <c r="K561" s="333"/>
      <c r="L561" s="333"/>
      <c r="M561" s="333"/>
      <c r="N561" s="333"/>
      <c r="O561" s="333"/>
      <c r="P561" s="333"/>
      <c r="Q561" s="333"/>
      <c r="R561" s="333"/>
      <c r="S561" s="333"/>
      <c r="T561" s="333"/>
      <c r="U561" s="333"/>
      <c r="V561" s="333"/>
      <c r="W561" s="333"/>
      <c r="X561" s="333"/>
      <c r="Y561" s="333"/>
      <c r="Z561" s="333"/>
    </row>
    <row r="562" customHeight="1" spans="1:26">
      <c r="A562" s="333"/>
      <c r="B562" s="333"/>
      <c r="C562" s="333"/>
      <c r="D562" s="333"/>
      <c r="E562" s="333"/>
      <c r="F562" s="333"/>
      <c r="G562" s="333"/>
      <c r="H562" s="333"/>
      <c r="I562" s="333"/>
      <c r="J562" s="333"/>
      <c r="K562" s="333"/>
      <c r="L562" s="333"/>
      <c r="M562" s="333"/>
      <c r="N562" s="333"/>
      <c r="O562" s="333"/>
      <c r="P562" s="333"/>
      <c r="Q562" s="333"/>
      <c r="R562" s="333"/>
      <c r="S562" s="333"/>
      <c r="T562" s="333"/>
      <c r="U562" s="333"/>
      <c r="V562" s="333"/>
      <c r="W562" s="333"/>
      <c r="X562" s="333"/>
      <c r="Y562" s="333"/>
      <c r="Z562" s="333"/>
    </row>
    <row r="563" customHeight="1" spans="1:26">
      <c r="A563" s="333"/>
      <c r="B563" s="333"/>
      <c r="C563" s="333"/>
      <c r="D563" s="333"/>
      <c r="E563" s="333"/>
      <c r="F563" s="333"/>
      <c r="G563" s="333"/>
      <c r="H563" s="333"/>
      <c r="I563" s="333"/>
      <c r="J563" s="333"/>
      <c r="K563" s="333"/>
      <c r="L563" s="333"/>
      <c r="M563" s="333"/>
      <c r="N563" s="333"/>
      <c r="O563" s="333"/>
      <c r="P563" s="333"/>
      <c r="Q563" s="333"/>
      <c r="R563" s="333"/>
      <c r="S563" s="333"/>
      <c r="T563" s="333"/>
      <c r="U563" s="333"/>
      <c r="V563" s="333"/>
      <c r="W563" s="333"/>
      <c r="X563" s="333"/>
      <c r="Y563" s="333"/>
      <c r="Z563" s="333"/>
    </row>
    <row r="564" customHeight="1" spans="1:26">
      <c r="A564" s="333"/>
      <c r="B564" s="333"/>
      <c r="C564" s="333"/>
      <c r="D564" s="333"/>
      <c r="E564" s="333"/>
      <c r="F564" s="333"/>
      <c r="G564" s="333"/>
      <c r="H564" s="333"/>
      <c r="I564" s="333"/>
      <c r="J564" s="333"/>
      <c r="K564" s="333"/>
      <c r="L564" s="333"/>
      <c r="M564" s="333"/>
      <c r="N564" s="333"/>
      <c r="O564" s="333"/>
      <c r="P564" s="333"/>
      <c r="Q564" s="333"/>
      <c r="R564" s="333"/>
      <c r="S564" s="333"/>
      <c r="T564" s="333"/>
      <c r="U564" s="333"/>
      <c r="V564" s="333"/>
      <c r="W564" s="333"/>
      <c r="X564" s="333"/>
      <c r="Y564" s="333"/>
      <c r="Z564" s="333"/>
    </row>
    <row r="565" customHeight="1" spans="1:26">
      <c r="A565" s="333"/>
      <c r="B565" s="333"/>
      <c r="C565" s="333"/>
      <c r="D565" s="333"/>
      <c r="E565" s="333"/>
      <c r="F565" s="333"/>
      <c r="G565" s="333"/>
      <c r="H565" s="333"/>
      <c r="I565" s="333"/>
      <c r="J565" s="333"/>
      <c r="K565" s="333"/>
      <c r="L565" s="333"/>
      <c r="M565" s="333"/>
      <c r="N565" s="333"/>
      <c r="O565" s="333"/>
      <c r="P565" s="333"/>
      <c r="Q565" s="333"/>
      <c r="R565" s="333"/>
      <c r="S565" s="333"/>
      <c r="T565" s="333"/>
      <c r="U565" s="333"/>
      <c r="V565" s="333"/>
      <c r="W565" s="333"/>
      <c r="X565" s="333"/>
      <c r="Y565" s="333"/>
      <c r="Z565" s="333"/>
    </row>
    <row r="566" customHeight="1" spans="1:26">
      <c r="A566" s="333"/>
      <c r="B566" s="333"/>
      <c r="C566" s="333"/>
      <c r="D566" s="333"/>
      <c r="E566" s="333"/>
      <c r="F566" s="333"/>
      <c r="G566" s="333"/>
      <c r="H566" s="333"/>
      <c r="I566" s="333"/>
      <c r="J566" s="333"/>
      <c r="K566" s="333"/>
      <c r="L566" s="333"/>
      <c r="M566" s="333"/>
      <c r="N566" s="333"/>
      <c r="O566" s="333"/>
      <c r="P566" s="333"/>
      <c r="Q566" s="333"/>
      <c r="R566" s="333"/>
      <c r="S566" s="333"/>
      <c r="T566" s="333"/>
      <c r="U566" s="333"/>
      <c r="V566" s="333"/>
      <c r="W566" s="333"/>
      <c r="X566" s="333"/>
      <c r="Y566" s="333"/>
      <c r="Z566" s="333"/>
    </row>
    <row r="567" customHeight="1" spans="1:26">
      <c r="A567" s="333"/>
      <c r="B567" s="333"/>
      <c r="C567" s="333"/>
      <c r="D567" s="333"/>
      <c r="E567" s="333"/>
      <c r="F567" s="333"/>
      <c r="G567" s="333"/>
      <c r="H567" s="333"/>
      <c r="I567" s="333"/>
      <c r="J567" s="333"/>
      <c r="K567" s="333"/>
      <c r="L567" s="333"/>
      <c r="M567" s="333"/>
      <c r="N567" s="333"/>
      <c r="O567" s="333"/>
      <c r="P567" s="333"/>
      <c r="Q567" s="333"/>
      <c r="R567" s="333"/>
      <c r="S567" s="333"/>
      <c r="T567" s="333"/>
      <c r="U567" s="333"/>
      <c r="V567" s="333"/>
      <c r="W567" s="333"/>
      <c r="X567" s="333"/>
      <c r="Y567" s="333"/>
      <c r="Z567" s="333"/>
    </row>
    <row r="568" customHeight="1" spans="1:26">
      <c r="A568" s="333"/>
      <c r="B568" s="333"/>
      <c r="C568" s="333"/>
      <c r="D568" s="333"/>
      <c r="E568" s="333"/>
      <c r="F568" s="333"/>
      <c r="G568" s="333"/>
      <c r="H568" s="333"/>
      <c r="I568" s="333"/>
      <c r="J568" s="333"/>
      <c r="K568" s="333"/>
      <c r="L568" s="333"/>
      <c r="M568" s="333"/>
      <c r="N568" s="333"/>
      <c r="O568" s="333"/>
      <c r="P568" s="333"/>
      <c r="Q568" s="333"/>
      <c r="R568" s="333"/>
      <c r="S568" s="333"/>
      <c r="T568" s="333"/>
      <c r="U568" s="333"/>
      <c r="V568" s="333"/>
      <c r="W568" s="333"/>
      <c r="X568" s="333"/>
      <c r="Y568" s="333"/>
      <c r="Z568" s="333"/>
    </row>
    <row r="569" customHeight="1" spans="1:26">
      <c r="A569" s="333"/>
      <c r="B569" s="333"/>
      <c r="C569" s="333"/>
      <c r="D569" s="333"/>
      <c r="E569" s="333"/>
      <c r="F569" s="333"/>
      <c r="G569" s="333"/>
      <c r="H569" s="333"/>
      <c r="I569" s="333"/>
      <c r="J569" s="333"/>
      <c r="K569" s="333"/>
      <c r="L569" s="333"/>
      <c r="M569" s="333"/>
      <c r="N569" s="333"/>
      <c r="O569" s="333"/>
      <c r="P569" s="333"/>
      <c r="Q569" s="333"/>
      <c r="R569" s="333"/>
      <c r="S569" s="333"/>
      <c r="T569" s="333"/>
      <c r="U569" s="333"/>
      <c r="V569" s="333"/>
      <c r="W569" s="333"/>
      <c r="X569" s="333"/>
      <c r="Y569" s="333"/>
      <c r="Z569" s="333"/>
    </row>
    <row r="570" customHeight="1" spans="1:26">
      <c r="A570" s="333"/>
      <c r="B570" s="333"/>
      <c r="C570" s="333"/>
      <c r="D570" s="333"/>
      <c r="E570" s="333"/>
      <c r="F570" s="333"/>
      <c r="G570" s="333"/>
      <c r="H570" s="333"/>
      <c r="I570" s="333"/>
      <c r="J570" s="333"/>
      <c r="K570" s="333"/>
      <c r="L570" s="333"/>
      <c r="M570" s="333"/>
      <c r="N570" s="333"/>
      <c r="O570" s="333"/>
      <c r="P570" s="333"/>
      <c r="Q570" s="333"/>
      <c r="R570" s="333"/>
      <c r="S570" s="333"/>
      <c r="T570" s="333"/>
      <c r="U570" s="333"/>
      <c r="V570" s="333"/>
      <c r="W570" s="333"/>
      <c r="X570" s="333"/>
      <c r="Y570" s="333"/>
      <c r="Z570" s="333"/>
    </row>
    <row r="571" customHeight="1" spans="1:26">
      <c r="A571" s="333"/>
      <c r="B571" s="333"/>
      <c r="C571" s="333"/>
      <c r="D571" s="333"/>
      <c r="E571" s="333"/>
      <c r="F571" s="333"/>
      <c r="G571" s="333"/>
      <c r="H571" s="333"/>
      <c r="I571" s="333"/>
      <c r="J571" s="333"/>
      <c r="K571" s="333"/>
      <c r="L571" s="333"/>
      <c r="M571" s="333"/>
      <c r="N571" s="333"/>
      <c r="O571" s="333"/>
      <c r="P571" s="333"/>
      <c r="Q571" s="333"/>
      <c r="R571" s="333"/>
      <c r="S571" s="333"/>
      <c r="T571" s="333"/>
      <c r="U571" s="333"/>
      <c r="V571" s="333"/>
      <c r="W571" s="333"/>
      <c r="X571" s="333"/>
      <c r="Y571" s="333"/>
      <c r="Z571" s="333"/>
    </row>
    <row r="572" customHeight="1" spans="1:26">
      <c r="A572" s="333"/>
      <c r="B572" s="333"/>
      <c r="C572" s="333"/>
      <c r="D572" s="333"/>
      <c r="E572" s="333"/>
      <c r="F572" s="333"/>
      <c r="G572" s="333"/>
      <c r="H572" s="333"/>
      <c r="I572" s="333"/>
      <c r="J572" s="333"/>
      <c r="K572" s="333"/>
      <c r="L572" s="333"/>
      <c r="M572" s="333"/>
      <c r="N572" s="333"/>
      <c r="O572" s="333"/>
      <c r="P572" s="333"/>
      <c r="Q572" s="333"/>
      <c r="R572" s="333"/>
      <c r="S572" s="333"/>
      <c r="T572" s="333"/>
      <c r="U572" s="333"/>
      <c r="V572" s="333"/>
      <c r="W572" s="333"/>
      <c r="X572" s="333"/>
      <c r="Y572" s="333"/>
      <c r="Z572" s="333"/>
    </row>
    <row r="573" customHeight="1" spans="1:26">
      <c r="A573" s="333"/>
      <c r="B573" s="333"/>
      <c r="C573" s="333"/>
      <c r="D573" s="333"/>
      <c r="E573" s="333"/>
      <c r="F573" s="333"/>
      <c r="G573" s="333"/>
      <c r="H573" s="333"/>
      <c r="I573" s="333"/>
      <c r="J573" s="333"/>
      <c r="K573" s="333"/>
      <c r="L573" s="333"/>
      <c r="M573" s="333"/>
      <c r="N573" s="333"/>
      <c r="O573" s="333"/>
      <c r="P573" s="333"/>
      <c r="Q573" s="333"/>
      <c r="R573" s="333"/>
      <c r="S573" s="333"/>
      <c r="T573" s="333"/>
      <c r="U573" s="333"/>
      <c r="V573" s="333"/>
      <c r="W573" s="333"/>
      <c r="X573" s="333"/>
      <c r="Y573" s="333"/>
      <c r="Z573" s="333"/>
    </row>
    <row r="574" customHeight="1" spans="1:26">
      <c r="A574" s="333"/>
      <c r="B574" s="333"/>
      <c r="C574" s="333"/>
      <c r="D574" s="333"/>
      <c r="E574" s="333"/>
      <c r="F574" s="333"/>
      <c r="G574" s="333"/>
      <c r="H574" s="333"/>
      <c r="I574" s="333"/>
      <c r="J574" s="333"/>
      <c r="K574" s="333"/>
      <c r="L574" s="333"/>
      <c r="M574" s="333"/>
      <c r="N574" s="333"/>
      <c r="O574" s="333"/>
      <c r="P574" s="333"/>
      <c r="Q574" s="333"/>
      <c r="R574" s="333"/>
      <c r="S574" s="333"/>
      <c r="T574" s="333"/>
      <c r="U574" s="333"/>
      <c r="V574" s="333"/>
      <c r="W574" s="333"/>
      <c r="X574" s="333"/>
      <c r="Y574" s="333"/>
      <c r="Z574" s="333"/>
    </row>
    <row r="575" customHeight="1" spans="1:26">
      <c r="A575" s="333"/>
      <c r="B575" s="333"/>
      <c r="C575" s="333"/>
      <c r="D575" s="333"/>
      <c r="E575" s="333"/>
      <c r="F575" s="333"/>
      <c r="G575" s="333"/>
      <c r="H575" s="333"/>
      <c r="I575" s="333"/>
      <c r="J575" s="333"/>
      <c r="K575" s="333"/>
      <c r="L575" s="333"/>
      <c r="M575" s="333"/>
      <c r="N575" s="333"/>
      <c r="O575" s="333"/>
      <c r="P575" s="333"/>
      <c r="Q575" s="333"/>
      <c r="R575" s="333"/>
      <c r="S575" s="333"/>
      <c r="T575" s="333"/>
      <c r="U575" s="333"/>
      <c r="V575" s="333"/>
      <c r="W575" s="333"/>
      <c r="X575" s="333"/>
      <c r="Y575" s="333"/>
      <c r="Z575" s="333"/>
    </row>
    <row r="576" customHeight="1" spans="1:26">
      <c r="A576" s="333"/>
      <c r="B576" s="333"/>
      <c r="C576" s="333"/>
      <c r="D576" s="333"/>
      <c r="E576" s="333"/>
      <c r="F576" s="333"/>
      <c r="G576" s="333"/>
      <c r="H576" s="333"/>
      <c r="I576" s="333"/>
      <c r="J576" s="333"/>
      <c r="K576" s="333"/>
      <c r="L576" s="333"/>
      <c r="M576" s="333"/>
      <c r="N576" s="333"/>
      <c r="O576" s="333"/>
      <c r="P576" s="333"/>
      <c r="Q576" s="333"/>
      <c r="R576" s="333"/>
      <c r="S576" s="333"/>
      <c r="T576" s="333"/>
      <c r="U576" s="333"/>
      <c r="V576" s="333"/>
      <c r="W576" s="333"/>
      <c r="X576" s="333"/>
      <c r="Y576" s="333"/>
      <c r="Z576" s="333"/>
    </row>
    <row r="577" customHeight="1" spans="1:26">
      <c r="A577" s="333"/>
      <c r="B577" s="333"/>
      <c r="C577" s="333"/>
      <c r="D577" s="333"/>
      <c r="E577" s="333"/>
      <c r="F577" s="333"/>
      <c r="G577" s="333"/>
      <c r="H577" s="333"/>
      <c r="I577" s="333"/>
      <c r="J577" s="333"/>
      <c r="K577" s="333"/>
      <c r="L577" s="333"/>
      <c r="M577" s="333"/>
      <c r="N577" s="333"/>
      <c r="O577" s="333"/>
      <c r="P577" s="333"/>
      <c r="Q577" s="333"/>
      <c r="R577" s="333"/>
      <c r="S577" s="333"/>
      <c r="T577" s="333"/>
      <c r="U577" s="333"/>
      <c r="V577" s="333"/>
      <c r="W577" s="333"/>
      <c r="X577" s="333"/>
      <c r="Y577" s="333"/>
      <c r="Z577" s="333"/>
    </row>
    <row r="578" customHeight="1" spans="1:26">
      <c r="A578" s="333"/>
      <c r="B578" s="333"/>
      <c r="C578" s="333"/>
      <c r="D578" s="333"/>
      <c r="E578" s="333"/>
      <c r="F578" s="333"/>
      <c r="G578" s="333"/>
      <c r="H578" s="333"/>
      <c r="I578" s="333"/>
      <c r="J578" s="333"/>
      <c r="K578" s="333"/>
      <c r="L578" s="333"/>
      <c r="M578" s="333"/>
      <c r="N578" s="333"/>
      <c r="O578" s="333"/>
      <c r="P578" s="333"/>
      <c r="Q578" s="333"/>
      <c r="R578" s="333"/>
      <c r="S578" s="333"/>
      <c r="T578" s="333"/>
      <c r="U578" s="333"/>
      <c r="V578" s="333"/>
      <c r="W578" s="333"/>
      <c r="X578" s="333"/>
      <c r="Y578" s="333"/>
      <c r="Z578" s="333"/>
    </row>
    <row r="579" customHeight="1" spans="1:26">
      <c r="A579" s="333"/>
      <c r="B579" s="333"/>
      <c r="C579" s="333"/>
      <c r="D579" s="333"/>
      <c r="E579" s="333"/>
      <c r="F579" s="333"/>
      <c r="G579" s="333"/>
      <c r="H579" s="333"/>
      <c r="I579" s="333"/>
      <c r="J579" s="333"/>
      <c r="K579" s="333"/>
      <c r="L579" s="333"/>
      <c r="M579" s="333"/>
      <c r="N579" s="333"/>
      <c r="O579" s="333"/>
      <c r="P579" s="333"/>
      <c r="Q579" s="333"/>
      <c r="R579" s="333"/>
      <c r="S579" s="333"/>
      <c r="T579" s="333"/>
      <c r="U579" s="333"/>
      <c r="V579" s="333"/>
      <c r="W579" s="333"/>
      <c r="X579" s="333"/>
      <c r="Y579" s="333"/>
      <c r="Z579" s="333"/>
    </row>
    <row r="580" customHeight="1" spans="1:26">
      <c r="A580" s="333"/>
      <c r="B580" s="333"/>
      <c r="C580" s="333"/>
      <c r="D580" s="333"/>
      <c r="E580" s="333"/>
      <c r="F580" s="333"/>
      <c r="G580" s="333"/>
      <c r="H580" s="333"/>
      <c r="I580" s="333"/>
      <c r="J580" s="333"/>
      <c r="K580" s="333"/>
      <c r="L580" s="333"/>
      <c r="M580" s="333"/>
      <c r="N580" s="333"/>
      <c r="O580" s="333"/>
      <c r="P580" s="333"/>
      <c r="Q580" s="333"/>
      <c r="R580" s="333"/>
      <c r="S580" s="333"/>
      <c r="T580" s="333"/>
      <c r="U580" s="333"/>
      <c r="V580" s="333"/>
      <c r="W580" s="333"/>
      <c r="X580" s="333"/>
      <c r="Y580" s="333"/>
      <c r="Z580" s="333"/>
    </row>
    <row r="581" customHeight="1" spans="1:26">
      <c r="A581" s="333"/>
      <c r="B581" s="333"/>
      <c r="C581" s="333"/>
      <c r="D581" s="333"/>
      <c r="E581" s="333"/>
      <c r="F581" s="333"/>
      <c r="G581" s="333"/>
      <c r="H581" s="333"/>
      <c r="I581" s="333"/>
      <c r="J581" s="333"/>
      <c r="K581" s="333"/>
      <c r="L581" s="333"/>
      <c r="M581" s="333"/>
      <c r="N581" s="333"/>
      <c r="O581" s="333"/>
      <c r="P581" s="333"/>
      <c r="Q581" s="333"/>
      <c r="R581" s="333"/>
      <c r="S581" s="333"/>
      <c r="T581" s="333"/>
      <c r="U581" s="333"/>
      <c r="V581" s="333"/>
      <c r="W581" s="333"/>
      <c r="X581" s="333"/>
      <c r="Y581" s="333"/>
      <c r="Z581" s="333"/>
    </row>
    <row r="582" customHeight="1" spans="1:26">
      <c r="A582" s="333"/>
      <c r="B582" s="333"/>
      <c r="C582" s="333"/>
      <c r="D582" s="333"/>
      <c r="E582" s="333"/>
      <c r="F582" s="333"/>
      <c r="G582" s="333"/>
      <c r="H582" s="333"/>
      <c r="I582" s="333"/>
      <c r="J582" s="333"/>
      <c r="K582" s="333"/>
      <c r="L582" s="333"/>
      <c r="M582" s="333"/>
      <c r="N582" s="333"/>
      <c r="O582" s="333"/>
      <c r="P582" s="333"/>
      <c r="Q582" s="333"/>
      <c r="R582" s="333"/>
      <c r="S582" s="333"/>
      <c r="T582" s="333"/>
      <c r="U582" s="333"/>
      <c r="V582" s="333"/>
      <c r="W582" s="333"/>
      <c r="X582" s="333"/>
      <c r="Y582" s="333"/>
      <c r="Z582" s="333"/>
    </row>
    <row r="583" customHeight="1" spans="1:26">
      <c r="A583" s="333"/>
      <c r="B583" s="333"/>
      <c r="C583" s="333"/>
      <c r="D583" s="333"/>
      <c r="E583" s="333"/>
      <c r="F583" s="333"/>
      <c r="G583" s="333"/>
      <c r="H583" s="333"/>
      <c r="I583" s="333"/>
      <c r="J583" s="333"/>
      <c r="K583" s="333"/>
      <c r="L583" s="333"/>
      <c r="M583" s="333"/>
      <c r="N583" s="333"/>
      <c r="O583" s="333"/>
      <c r="P583" s="333"/>
      <c r="Q583" s="333"/>
      <c r="R583" s="333"/>
      <c r="S583" s="333"/>
      <c r="T583" s="333"/>
      <c r="U583" s="333"/>
      <c r="V583" s="333"/>
      <c r="W583" s="333"/>
      <c r="X583" s="333"/>
      <c r="Y583" s="333"/>
      <c r="Z583" s="333"/>
    </row>
    <row r="584" customHeight="1" spans="1:26">
      <c r="A584" s="333"/>
      <c r="B584" s="333"/>
      <c r="C584" s="333"/>
      <c r="D584" s="333"/>
      <c r="E584" s="333"/>
      <c r="F584" s="333"/>
      <c r="G584" s="333"/>
      <c r="H584" s="333"/>
      <c r="I584" s="333"/>
      <c r="J584" s="333"/>
      <c r="K584" s="333"/>
      <c r="L584" s="333"/>
      <c r="M584" s="333"/>
      <c r="N584" s="333"/>
      <c r="O584" s="333"/>
      <c r="P584" s="333"/>
      <c r="Q584" s="333"/>
      <c r="R584" s="333"/>
      <c r="S584" s="333"/>
      <c r="T584" s="333"/>
      <c r="U584" s="333"/>
      <c r="V584" s="333"/>
      <c r="W584" s="333"/>
      <c r="X584" s="333"/>
      <c r="Y584" s="333"/>
      <c r="Z584" s="333"/>
    </row>
    <row r="585" customHeight="1" spans="1:26">
      <c r="A585" s="333"/>
      <c r="B585" s="333"/>
      <c r="C585" s="333"/>
      <c r="D585" s="333"/>
      <c r="E585" s="333"/>
      <c r="F585" s="333"/>
      <c r="G585" s="333"/>
      <c r="H585" s="333"/>
      <c r="I585" s="333"/>
      <c r="J585" s="333"/>
      <c r="K585" s="333"/>
      <c r="L585" s="333"/>
      <c r="M585" s="333"/>
      <c r="N585" s="333"/>
      <c r="O585" s="333"/>
      <c r="P585" s="333"/>
      <c r="Q585" s="333"/>
      <c r="R585" s="333"/>
      <c r="S585" s="333"/>
      <c r="T585" s="333"/>
      <c r="U585" s="333"/>
      <c r="V585" s="333"/>
      <c r="W585" s="333"/>
      <c r="X585" s="333"/>
      <c r="Y585" s="333"/>
      <c r="Z585" s="333"/>
    </row>
    <row r="586" customHeight="1" spans="1:26">
      <c r="A586" s="333"/>
      <c r="B586" s="333"/>
      <c r="C586" s="333"/>
      <c r="D586" s="333"/>
      <c r="E586" s="333"/>
      <c r="F586" s="333"/>
      <c r="G586" s="333"/>
      <c r="H586" s="333"/>
      <c r="I586" s="333"/>
      <c r="J586" s="333"/>
      <c r="K586" s="333"/>
      <c r="L586" s="333"/>
      <c r="M586" s="333"/>
      <c r="N586" s="333"/>
      <c r="O586" s="333"/>
      <c r="P586" s="333"/>
      <c r="Q586" s="333"/>
      <c r="R586" s="333"/>
      <c r="S586" s="333"/>
      <c r="T586" s="333"/>
      <c r="U586" s="333"/>
      <c r="V586" s="333"/>
      <c r="W586" s="333"/>
      <c r="X586" s="333"/>
      <c r="Y586" s="333"/>
      <c r="Z586" s="333"/>
    </row>
    <row r="587" customHeight="1" spans="1:26">
      <c r="A587" s="333"/>
      <c r="B587" s="333"/>
      <c r="C587" s="333"/>
      <c r="D587" s="333"/>
      <c r="E587" s="333"/>
      <c r="F587" s="333"/>
      <c r="G587" s="333"/>
      <c r="H587" s="333"/>
      <c r="I587" s="333"/>
      <c r="J587" s="333"/>
      <c r="K587" s="333"/>
      <c r="L587" s="333"/>
      <c r="M587" s="333"/>
      <c r="N587" s="333"/>
      <c r="O587" s="333"/>
      <c r="P587" s="333"/>
      <c r="Q587" s="333"/>
      <c r="R587" s="333"/>
      <c r="S587" s="333"/>
      <c r="T587" s="333"/>
      <c r="U587" s="333"/>
      <c r="V587" s="333"/>
      <c r="W587" s="333"/>
      <c r="X587" s="333"/>
      <c r="Y587" s="333"/>
      <c r="Z587" s="333"/>
    </row>
    <row r="588" customHeight="1" spans="1:26">
      <c r="A588" s="333"/>
      <c r="B588" s="333"/>
      <c r="C588" s="333"/>
      <c r="D588" s="333"/>
      <c r="E588" s="333"/>
      <c r="F588" s="333"/>
      <c r="G588" s="333"/>
      <c r="H588" s="333"/>
      <c r="I588" s="333"/>
      <c r="J588" s="333"/>
      <c r="K588" s="333"/>
      <c r="L588" s="333"/>
      <c r="M588" s="333"/>
      <c r="N588" s="333"/>
      <c r="O588" s="333"/>
      <c r="P588" s="333"/>
      <c r="Q588" s="333"/>
      <c r="R588" s="333"/>
      <c r="S588" s="333"/>
      <c r="T588" s="333"/>
      <c r="U588" s="333"/>
      <c r="V588" s="333"/>
      <c r="W588" s="333"/>
      <c r="X588" s="333"/>
      <c r="Y588" s="333"/>
      <c r="Z588" s="333"/>
    </row>
    <row r="589" customHeight="1" spans="1:26">
      <c r="A589" s="333"/>
      <c r="B589" s="333"/>
      <c r="C589" s="333"/>
      <c r="D589" s="333"/>
      <c r="E589" s="333"/>
      <c r="F589" s="333"/>
      <c r="G589" s="333"/>
      <c r="H589" s="333"/>
      <c r="I589" s="333"/>
      <c r="J589" s="333"/>
      <c r="K589" s="333"/>
      <c r="L589" s="333"/>
      <c r="M589" s="333"/>
      <c r="N589" s="333"/>
      <c r="O589" s="333"/>
      <c r="P589" s="333"/>
      <c r="Q589" s="333"/>
      <c r="R589" s="333"/>
      <c r="S589" s="333"/>
      <c r="T589" s="333"/>
      <c r="U589" s="333"/>
      <c r="V589" s="333"/>
      <c r="W589" s="333"/>
      <c r="X589" s="333"/>
      <c r="Y589" s="333"/>
      <c r="Z589" s="333"/>
    </row>
    <row r="590" customHeight="1" spans="1:26">
      <c r="A590" s="333"/>
      <c r="B590" s="333"/>
      <c r="C590" s="333"/>
      <c r="D590" s="333"/>
      <c r="E590" s="333"/>
      <c r="F590" s="333"/>
      <c r="G590" s="333"/>
      <c r="H590" s="333"/>
      <c r="I590" s="333"/>
      <c r="J590" s="333"/>
      <c r="K590" s="333"/>
      <c r="L590" s="333"/>
      <c r="M590" s="333"/>
      <c r="N590" s="333"/>
      <c r="O590" s="333"/>
      <c r="P590" s="333"/>
      <c r="Q590" s="333"/>
      <c r="R590" s="333"/>
      <c r="S590" s="333"/>
      <c r="T590" s="333"/>
      <c r="U590" s="333"/>
      <c r="V590" s="333"/>
      <c r="W590" s="333"/>
      <c r="X590" s="333"/>
      <c r="Y590" s="333"/>
      <c r="Z590" s="333"/>
    </row>
    <row r="591" customHeight="1" spans="1:26">
      <c r="A591" s="333"/>
      <c r="B591" s="333"/>
      <c r="C591" s="333"/>
      <c r="D591" s="333"/>
      <c r="E591" s="333"/>
      <c r="F591" s="333"/>
      <c r="G591" s="333"/>
      <c r="H591" s="333"/>
      <c r="I591" s="333"/>
      <c r="J591" s="333"/>
      <c r="K591" s="333"/>
      <c r="L591" s="333"/>
      <c r="M591" s="333"/>
      <c r="N591" s="333"/>
      <c r="O591" s="333"/>
      <c r="P591" s="333"/>
      <c r="Q591" s="333"/>
      <c r="R591" s="333"/>
      <c r="S591" s="333"/>
      <c r="T591" s="333"/>
      <c r="U591" s="333"/>
      <c r="V591" s="333"/>
      <c r="W591" s="333"/>
      <c r="X591" s="333"/>
      <c r="Y591" s="333"/>
      <c r="Z591" s="333"/>
    </row>
    <row r="592" customHeight="1" spans="1:26">
      <c r="A592" s="333"/>
      <c r="B592" s="333"/>
      <c r="C592" s="333"/>
      <c r="D592" s="333"/>
      <c r="E592" s="333"/>
      <c r="F592" s="333"/>
      <c r="G592" s="333"/>
      <c r="H592" s="333"/>
      <c r="I592" s="333"/>
      <c r="J592" s="333"/>
      <c r="K592" s="333"/>
      <c r="L592" s="333"/>
      <c r="M592" s="333"/>
      <c r="N592" s="333"/>
      <c r="O592" s="333"/>
      <c r="P592" s="333"/>
      <c r="Q592" s="333"/>
      <c r="R592" s="333"/>
      <c r="S592" s="333"/>
      <c r="T592" s="333"/>
      <c r="U592" s="333"/>
      <c r="V592" s="333"/>
      <c r="W592" s="333"/>
      <c r="X592" s="333"/>
      <c r="Y592" s="333"/>
      <c r="Z592" s="333"/>
    </row>
    <row r="593" customHeight="1" spans="1:26">
      <c r="A593" s="333"/>
      <c r="B593" s="333"/>
      <c r="C593" s="333"/>
      <c r="D593" s="333"/>
      <c r="E593" s="333"/>
      <c r="F593" s="333"/>
      <c r="G593" s="333"/>
      <c r="H593" s="333"/>
      <c r="I593" s="333"/>
      <c r="J593" s="333"/>
      <c r="K593" s="333"/>
      <c r="L593" s="333"/>
      <c r="M593" s="333"/>
      <c r="N593" s="333"/>
      <c r="O593" s="333"/>
      <c r="P593" s="333"/>
      <c r="Q593" s="333"/>
      <c r="R593" s="333"/>
      <c r="S593" s="333"/>
      <c r="T593" s="333"/>
      <c r="U593" s="333"/>
      <c r="V593" s="333"/>
      <c r="W593" s="333"/>
      <c r="X593" s="333"/>
      <c r="Y593" s="333"/>
      <c r="Z593" s="333"/>
    </row>
    <row r="594" customHeight="1" spans="1:26">
      <c r="A594" s="333"/>
      <c r="B594" s="333"/>
      <c r="C594" s="333"/>
      <c r="D594" s="333"/>
      <c r="E594" s="333"/>
      <c r="F594" s="333"/>
      <c r="G594" s="333"/>
      <c r="H594" s="333"/>
      <c r="I594" s="333"/>
      <c r="J594" s="333"/>
      <c r="K594" s="333"/>
      <c r="L594" s="333"/>
      <c r="M594" s="333"/>
      <c r="N594" s="333"/>
      <c r="O594" s="333"/>
      <c r="P594" s="333"/>
      <c r="Q594" s="333"/>
      <c r="R594" s="333"/>
      <c r="S594" s="333"/>
      <c r="T594" s="333"/>
      <c r="U594" s="333"/>
      <c r="V594" s="333"/>
      <c r="W594" s="333"/>
      <c r="X594" s="333"/>
      <c r="Y594" s="333"/>
      <c r="Z594" s="333"/>
    </row>
    <row r="595" customHeight="1" spans="1:26">
      <c r="A595" s="333"/>
      <c r="B595" s="333"/>
      <c r="C595" s="333"/>
      <c r="D595" s="333"/>
      <c r="E595" s="333"/>
      <c r="F595" s="333"/>
      <c r="G595" s="333"/>
      <c r="H595" s="333"/>
      <c r="I595" s="333"/>
      <c r="J595" s="333"/>
      <c r="K595" s="333"/>
      <c r="L595" s="333"/>
      <c r="M595" s="333"/>
      <c r="N595" s="333"/>
      <c r="O595" s="333"/>
      <c r="P595" s="333"/>
      <c r="Q595" s="333"/>
      <c r="R595" s="333"/>
      <c r="S595" s="333"/>
      <c r="T595" s="333"/>
      <c r="U595" s="333"/>
      <c r="V595" s="333"/>
      <c r="W595" s="333"/>
      <c r="X595" s="333"/>
      <c r="Y595" s="333"/>
      <c r="Z595" s="333"/>
    </row>
    <row r="596" customHeight="1" spans="1:26">
      <c r="A596" s="333"/>
      <c r="B596" s="333"/>
      <c r="C596" s="333"/>
      <c r="D596" s="333"/>
      <c r="E596" s="333"/>
      <c r="F596" s="333"/>
      <c r="G596" s="333"/>
      <c r="H596" s="333"/>
      <c r="I596" s="333"/>
      <c r="J596" s="333"/>
      <c r="K596" s="333"/>
      <c r="L596" s="333"/>
      <c r="M596" s="333"/>
      <c r="N596" s="333"/>
      <c r="O596" s="333"/>
      <c r="P596" s="333"/>
      <c r="Q596" s="333"/>
      <c r="R596" s="333"/>
      <c r="S596" s="333"/>
      <c r="T596" s="333"/>
      <c r="U596" s="333"/>
      <c r="V596" s="333"/>
      <c r="W596" s="333"/>
      <c r="X596" s="333"/>
      <c r="Y596" s="333"/>
      <c r="Z596" s="333"/>
    </row>
    <row r="597" customHeight="1" spans="1:26">
      <c r="A597" s="333"/>
      <c r="B597" s="333"/>
      <c r="C597" s="333"/>
      <c r="D597" s="333"/>
      <c r="E597" s="333"/>
      <c r="F597" s="333"/>
      <c r="G597" s="333"/>
      <c r="H597" s="333"/>
      <c r="I597" s="333"/>
      <c r="J597" s="333"/>
      <c r="K597" s="333"/>
      <c r="L597" s="333"/>
      <c r="M597" s="333"/>
      <c r="N597" s="333"/>
      <c r="O597" s="333"/>
      <c r="P597" s="333"/>
      <c r="Q597" s="333"/>
      <c r="R597" s="333"/>
      <c r="S597" s="333"/>
      <c r="T597" s="333"/>
      <c r="U597" s="333"/>
      <c r="V597" s="333"/>
      <c r="W597" s="333"/>
      <c r="X597" s="333"/>
      <c r="Y597" s="333"/>
      <c r="Z597" s="333"/>
    </row>
    <row r="598" customHeight="1" spans="1:26">
      <c r="A598" s="333"/>
      <c r="B598" s="333"/>
      <c r="C598" s="333"/>
      <c r="D598" s="333"/>
      <c r="E598" s="333"/>
      <c r="F598" s="333"/>
      <c r="G598" s="333"/>
      <c r="H598" s="333"/>
      <c r="I598" s="333"/>
      <c r="J598" s="333"/>
      <c r="K598" s="333"/>
      <c r="L598" s="333"/>
      <c r="M598" s="333"/>
      <c r="N598" s="333"/>
      <c r="O598" s="333"/>
      <c r="P598" s="333"/>
      <c r="Q598" s="333"/>
      <c r="R598" s="333"/>
      <c r="S598" s="333"/>
      <c r="T598" s="333"/>
      <c r="U598" s="333"/>
      <c r="V598" s="333"/>
      <c r="W598" s="333"/>
      <c r="X598" s="333"/>
      <c r="Y598" s="333"/>
      <c r="Z598" s="333"/>
    </row>
    <row r="599" customHeight="1" spans="1:26">
      <c r="A599" s="333"/>
      <c r="B599" s="333"/>
      <c r="C599" s="333"/>
      <c r="D599" s="333"/>
      <c r="E599" s="333"/>
      <c r="F599" s="333"/>
      <c r="G599" s="333"/>
      <c r="H599" s="333"/>
      <c r="I599" s="333"/>
      <c r="J599" s="333"/>
      <c r="K599" s="333"/>
      <c r="L599" s="333"/>
      <c r="M599" s="333"/>
      <c r="N599" s="333"/>
      <c r="O599" s="333"/>
      <c r="P599" s="333"/>
      <c r="Q599" s="333"/>
      <c r="R599" s="333"/>
      <c r="S599" s="333"/>
      <c r="T599" s="333"/>
      <c r="U599" s="333"/>
      <c r="V599" s="333"/>
      <c r="W599" s="333"/>
      <c r="X599" s="333"/>
      <c r="Y599" s="333"/>
      <c r="Z599" s="333"/>
    </row>
    <row r="600" customHeight="1" spans="1:26">
      <c r="A600" s="333"/>
      <c r="B600" s="333"/>
      <c r="C600" s="333"/>
      <c r="D600" s="333"/>
      <c r="E600" s="333"/>
      <c r="F600" s="333"/>
      <c r="G600" s="333"/>
      <c r="H600" s="333"/>
      <c r="I600" s="333"/>
      <c r="J600" s="333"/>
      <c r="K600" s="333"/>
      <c r="L600" s="333"/>
      <c r="M600" s="333"/>
      <c r="N600" s="333"/>
      <c r="O600" s="333"/>
      <c r="P600" s="333"/>
      <c r="Q600" s="333"/>
      <c r="R600" s="333"/>
      <c r="S600" s="333"/>
      <c r="T600" s="333"/>
      <c r="U600" s="333"/>
      <c r="V600" s="333"/>
      <c r="W600" s="333"/>
      <c r="X600" s="333"/>
      <c r="Y600" s="333"/>
      <c r="Z600" s="333"/>
    </row>
    <row r="601" customHeight="1" spans="1:26">
      <c r="A601" s="333"/>
      <c r="B601" s="333"/>
      <c r="C601" s="333"/>
      <c r="D601" s="333"/>
      <c r="E601" s="333"/>
      <c r="F601" s="333"/>
      <c r="G601" s="333"/>
      <c r="H601" s="333"/>
      <c r="I601" s="333"/>
      <c r="J601" s="333"/>
      <c r="K601" s="333"/>
      <c r="L601" s="333"/>
      <c r="M601" s="333"/>
      <c r="N601" s="333"/>
      <c r="O601" s="333"/>
      <c r="P601" s="333"/>
      <c r="Q601" s="333"/>
      <c r="R601" s="333"/>
      <c r="S601" s="333"/>
      <c r="T601" s="333"/>
      <c r="U601" s="333"/>
      <c r="V601" s="333"/>
      <c r="W601" s="333"/>
      <c r="X601" s="333"/>
      <c r="Y601" s="333"/>
      <c r="Z601" s="333"/>
    </row>
    <row r="602" customHeight="1" spans="1:26">
      <c r="A602" s="333"/>
      <c r="B602" s="333"/>
      <c r="C602" s="333"/>
      <c r="D602" s="333"/>
      <c r="E602" s="333"/>
      <c r="F602" s="333"/>
      <c r="G602" s="333"/>
      <c r="H602" s="333"/>
      <c r="I602" s="333"/>
      <c r="J602" s="333"/>
      <c r="K602" s="333"/>
      <c r="L602" s="333"/>
      <c r="M602" s="333"/>
      <c r="N602" s="333"/>
      <c r="O602" s="333"/>
      <c r="P602" s="333"/>
      <c r="Q602" s="333"/>
      <c r="R602" s="333"/>
      <c r="S602" s="333"/>
      <c r="T602" s="333"/>
      <c r="U602" s="333"/>
      <c r="V602" s="333"/>
      <c r="W602" s="333"/>
      <c r="X602" s="333"/>
      <c r="Y602" s="333"/>
      <c r="Z602" s="333"/>
    </row>
    <row r="603" customHeight="1" spans="1:26">
      <c r="A603" s="333"/>
      <c r="B603" s="333"/>
      <c r="C603" s="333"/>
      <c r="D603" s="333"/>
      <c r="E603" s="333"/>
      <c r="F603" s="333"/>
      <c r="G603" s="333"/>
      <c r="H603" s="333"/>
      <c r="I603" s="333"/>
      <c r="J603" s="333"/>
      <c r="K603" s="333"/>
      <c r="L603" s="333"/>
      <c r="M603" s="333"/>
      <c r="N603" s="333"/>
      <c r="O603" s="333"/>
      <c r="P603" s="333"/>
      <c r="Q603" s="333"/>
      <c r="R603" s="333"/>
      <c r="S603" s="333"/>
      <c r="T603" s="333"/>
      <c r="U603" s="333"/>
      <c r="V603" s="333"/>
      <c r="W603" s="333"/>
      <c r="X603" s="333"/>
      <c r="Y603" s="333"/>
      <c r="Z603" s="333"/>
    </row>
    <row r="604" customHeight="1" spans="1:26">
      <c r="A604" s="333"/>
      <c r="B604" s="333"/>
      <c r="C604" s="333"/>
      <c r="D604" s="333"/>
      <c r="E604" s="333"/>
      <c r="F604" s="333"/>
      <c r="G604" s="333"/>
      <c r="H604" s="333"/>
      <c r="I604" s="333"/>
      <c r="J604" s="333"/>
      <c r="K604" s="333"/>
      <c r="L604" s="333"/>
      <c r="M604" s="333"/>
      <c r="N604" s="333"/>
      <c r="O604" s="333"/>
      <c r="P604" s="333"/>
      <c r="Q604" s="333"/>
      <c r="R604" s="333"/>
      <c r="S604" s="333"/>
      <c r="T604" s="333"/>
      <c r="U604" s="333"/>
      <c r="V604" s="333"/>
      <c r="W604" s="333"/>
      <c r="X604" s="333"/>
      <c r="Y604" s="333"/>
      <c r="Z604" s="333"/>
    </row>
    <row r="605" customHeight="1" spans="1:26">
      <c r="A605" s="333"/>
      <c r="B605" s="333"/>
      <c r="C605" s="333"/>
      <c r="D605" s="333"/>
      <c r="E605" s="333"/>
      <c r="F605" s="333"/>
      <c r="G605" s="333"/>
      <c r="H605" s="333"/>
      <c r="I605" s="333"/>
      <c r="J605" s="333"/>
      <c r="K605" s="333"/>
      <c r="L605" s="333"/>
      <c r="M605" s="333"/>
      <c r="N605" s="333"/>
      <c r="O605" s="333"/>
      <c r="P605" s="333"/>
      <c r="Q605" s="333"/>
      <c r="R605" s="333"/>
      <c r="S605" s="333"/>
      <c r="T605" s="333"/>
      <c r="U605" s="333"/>
      <c r="V605" s="333"/>
      <c r="W605" s="333"/>
      <c r="X605" s="333"/>
      <c r="Y605" s="333"/>
      <c r="Z605" s="333"/>
    </row>
    <row r="606" customHeight="1" spans="1:26">
      <c r="A606" s="333"/>
      <c r="B606" s="333"/>
      <c r="C606" s="333"/>
      <c r="D606" s="333"/>
      <c r="E606" s="333"/>
      <c r="F606" s="333"/>
      <c r="G606" s="333"/>
      <c r="H606" s="333"/>
      <c r="I606" s="333"/>
      <c r="J606" s="333"/>
      <c r="K606" s="333"/>
      <c r="L606" s="333"/>
      <c r="M606" s="333"/>
      <c r="N606" s="333"/>
      <c r="O606" s="333"/>
      <c r="P606" s="333"/>
      <c r="Q606" s="333"/>
      <c r="R606" s="333"/>
      <c r="S606" s="333"/>
      <c r="T606" s="333"/>
      <c r="U606" s="333"/>
      <c r="V606" s="333"/>
      <c r="W606" s="333"/>
      <c r="X606" s="333"/>
      <c r="Y606" s="333"/>
      <c r="Z606" s="333"/>
    </row>
    <row r="607" customHeight="1" spans="1:26">
      <c r="A607" s="333"/>
      <c r="B607" s="333"/>
      <c r="C607" s="333"/>
      <c r="D607" s="333"/>
      <c r="E607" s="333"/>
      <c r="F607" s="333"/>
      <c r="G607" s="333"/>
      <c r="H607" s="333"/>
      <c r="I607" s="333"/>
      <c r="J607" s="333"/>
      <c r="K607" s="333"/>
      <c r="L607" s="333"/>
      <c r="M607" s="333"/>
      <c r="N607" s="333"/>
      <c r="O607" s="333"/>
      <c r="P607" s="333"/>
      <c r="Q607" s="333"/>
      <c r="R607" s="333"/>
      <c r="S607" s="333"/>
      <c r="T607" s="333"/>
      <c r="U607" s="333"/>
      <c r="V607" s="333"/>
      <c r="W607" s="333"/>
      <c r="X607" s="333"/>
      <c r="Y607" s="333"/>
      <c r="Z607" s="333"/>
    </row>
    <row r="608" customHeight="1" spans="1:26">
      <c r="A608" s="333"/>
      <c r="B608" s="333"/>
      <c r="C608" s="333"/>
      <c r="D608" s="333"/>
      <c r="E608" s="333"/>
      <c r="F608" s="333"/>
      <c r="G608" s="333"/>
      <c r="H608" s="333"/>
      <c r="I608" s="333"/>
      <c r="J608" s="333"/>
      <c r="K608" s="333"/>
      <c r="L608" s="333"/>
      <c r="M608" s="333"/>
      <c r="N608" s="333"/>
      <c r="O608" s="333"/>
      <c r="P608" s="333"/>
      <c r="Q608" s="333"/>
      <c r="R608" s="333"/>
      <c r="S608" s="333"/>
      <c r="T608" s="333"/>
      <c r="U608" s="333"/>
      <c r="V608" s="333"/>
      <c r="W608" s="333"/>
      <c r="X608" s="333"/>
      <c r="Y608" s="333"/>
      <c r="Z608" s="333"/>
    </row>
    <row r="609" customHeight="1" spans="1:26">
      <c r="A609" s="333"/>
      <c r="B609" s="333"/>
      <c r="C609" s="333"/>
      <c r="D609" s="333"/>
      <c r="E609" s="333"/>
      <c r="F609" s="333"/>
      <c r="G609" s="333"/>
      <c r="H609" s="333"/>
      <c r="I609" s="333"/>
      <c r="J609" s="333"/>
      <c r="K609" s="333"/>
      <c r="L609" s="333"/>
      <c r="M609" s="333"/>
      <c r="N609" s="333"/>
      <c r="O609" s="333"/>
      <c r="P609" s="333"/>
      <c r="Q609" s="333"/>
      <c r="R609" s="333"/>
      <c r="S609" s="333"/>
      <c r="T609" s="333"/>
      <c r="U609" s="333"/>
      <c r="V609" s="333"/>
      <c r="W609" s="333"/>
      <c r="X609" s="333"/>
      <c r="Y609" s="333"/>
      <c r="Z609" s="333"/>
    </row>
    <row r="610" customHeight="1" spans="1:26">
      <c r="A610" s="333"/>
      <c r="B610" s="333"/>
      <c r="C610" s="333"/>
      <c r="D610" s="333"/>
      <c r="E610" s="333"/>
      <c r="F610" s="333"/>
      <c r="G610" s="333"/>
      <c r="H610" s="333"/>
      <c r="I610" s="333"/>
      <c r="J610" s="333"/>
      <c r="K610" s="333"/>
      <c r="L610" s="333"/>
      <c r="M610" s="333"/>
      <c r="N610" s="333"/>
      <c r="O610" s="333"/>
      <c r="P610" s="333"/>
      <c r="Q610" s="333"/>
      <c r="R610" s="333"/>
      <c r="S610" s="333"/>
      <c r="T610" s="333"/>
      <c r="U610" s="333"/>
      <c r="V610" s="333"/>
      <c r="W610" s="333"/>
      <c r="X610" s="333"/>
      <c r="Y610" s="333"/>
      <c r="Z610" s="333"/>
    </row>
    <row r="611" customHeight="1" spans="1:26">
      <c r="A611" s="333"/>
      <c r="B611" s="333"/>
      <c r="C611" s="333"/>
      <c r="D611" s="333"/>
      <c r="E611" s="333"/>
      <c r="F611" s="333"/>
      <c r="G611" s="333"/>
      <c r="H611" s="333"/>
      <c r="I611" s="333"/>
      <c r="J611" s="333"/>
      <c r="K611" s="333"/>
      <c r="L611" s="333"/>
      <c r="M611" s="333"/>
      <c r="N611" s="333"/>
      <c r="O611" s="333"/>
      <c r="P611" s="333"/>
      <c r="Q611" s="333"/>
      <c r="R611" s="333"/>
      <c r="S611" s="333"/>
      <c r="T611" s="333"/>
      <c r="U611" s="333"/>
      <c r="V611" s="333"/>
      <c r="W611" s="333"/>
      <c r="X611" s="333"/>
      <c r="Y611" s="333"/>
      <c r="Z611" s="333"/>
    </row>
    <row r="612" customHeight="1" spans="1:26">
      <c r="A612" s="333"/>
      <c r="B612" s="333"/>
      <c r="C612" s="333"/>
      <c r="D612" s="333"/>
      <c r="E612" s="333"/>
      <c r="F612" s="333"/>
      <c r="G612" s="333"/>
      <c r="H612" s="333"/>
      <c r="I612" s="333"/>
      <c r="J612" s="333"/>
      <c r="K612" s="333"/>
      <c r="L612" s="333"/>
      <c r="M612" s="333"/>
      <c r="N612" s="333"/>
      <c r="O612" s="333"/>
      <c r="P612" s="333"/>
      <c r="Q612" s="333"/>
      <c r="R612" s="333"/>
      <c r="S612" s="333"/>
      <c r="T612" s="333"/>
      <c r="U612" s="333"/>
      <c r="V612" s="333"/>
      <c r="W612" s="333"/>
      <c r="X612" s="333"/>
      <c r="Y612" s="333"/>
      <c r="Z612" s="333"/>
    </row>
    <row r="613" customHeight="1" spans="1:26">
      <c r="A613" s="333"/>
      <c r="B613" s="333"/>
      <c r="C613" s="333"/>
      <c r="D613" s="333"/>
      <c r="E613" s="333"/>
      <c r="F613" s="333"/>
      <c r="G613" s="333"/>
      <c r="H613" s="333"/>
      <c r="I613" s="333"/>
      <c r="J613" s="333"/>
      <c r="K613" s="333"/>
      <c r="L613" s="333"/>
      <c r="M613" s="333"/>
      <c r="N613" s="333"/>
      <c r="O613" s="333"/>
      <c r="P613" s="333"/>
      <c r="Q613" s="333"/>
      <c r="R613" s="333"/>
      <c r="S613" s="333"/>
      <c r="T613" s="333"/>
      <c r="U613" s="333"/>
      <c r="V613" s="333"/>
      <c r="W613" s="333"/>
      <c r="X613" s="333"/>
      <c r="Y613" s="333"/>
      <c r="Z613" s="333"/>
    </row>
    <row r="614" customHeight="1" spans="1:26">
      <c r="A614" s="333"/>
      <c r="B614" s="333"/>
      <c r="C614" s="333"/>
      <c r="D614" s="333"/>
      <c r="E614" s="333"/>
      <c r="F614" s="333"/>
      <c r="G614" s="333"/>
      <c r="H614" s="333"/>
      <c r="I614" s="333"/>
      <c r="J614" s="333"/>
      <c r="K614" s="333"/>
      <c r="L614" s="333"/>
      <c r="M614" s="333"/>
      <c r="N614" s="333"/>
      <c r="O614" s="333"/>
      <c r="P614" s="333"/>
      <c r="Q614" s="333"/>
      <c r="R614" s="333"/>
      <c r="S614" s="333"/>
      <c r="T614" s="333"/>
      <c r="U614" s="333"/>
      <c r="V614" s="333"/>
      <c r="W614" s="333"/>
      <c r="X614" s="333"/>
      <c r="Y614" s="333"/>
      <c r="Z614" s="333"/>
    </row>
    <row r="615" customHeight="1" spans="1:26">
      <c r="A615" s="333"/>
      <c r="B615" s="333"/>
      <c r="C615" s="333"/>
      <c r="D615" s="333"/>
      <c r="E615" s="333"/>
      <c r="F615" s="333"/>
      <c r="G615" s="333"/>
      <c r="H615" s="333"/>
      <c r="I615" s="333"/>
      <c r="J615" s="333"/>
      <c r="K615" s="333"/>
      <c r="L615" s="333"/>
      <c r="M615" s="333"/>
      <c r="N615" s="333"/>
      <c r="O615" s="333"/>
      <c r="P615" s="333"/>
      <c r="Q615" s="333"/>
      <c r="R615" s="333"/>
      <c r="S615" s="333"/>
      <c r="T615" s="333"/>
      <c r="U615" s="333"/>
      <c r="V615" s="333"/>
      <c r="W615" s="333"/>
      <c r="X615" s="333"/>
      <c r="Y615" s="333"/>
      <c r="Z615" s="333"/>
    </row>
    <row r="616" customHeight="1" spans="1:26">
      <c r="A616" s="333"/>
      <c r="B616" s="333"/>
      <c r="C616" s="333"/>
      <c r="D616" s="333"/>
      <c r="E616" s="333"/>
      <c r="F616" s="333"/>
      <c r="G616" s="333"/>
      <c r="H616" s="333"/>
      <c r="I616" s="333"/>
      <c r="J616" s="333"/>
      <c r="K616" s="333"/>
      <c r="L616" s="333"/>
      <c r="M616" s="333"/>
      <c r="N616" s="333"/>
      <c r="O616" s="333"/>
      <c r="P616" s="333"/>
      <c r="Q616" s="333"/>
      <c r="R616" s="333"/>
      <c r="S616" s="333"/>
      <c r="T616" s="333"/>
      <c r="U616" s="333"/>
      <c r="V616" s="333"/>
      <c r="W616" s="333"/>
      <c r="X616" s="333"/>
      <c r="Y616" s="333"/>
      <c r="Z616" s="333"/>
    </row>
    <row r="617" customHeight="1" spans="1:26">
      <c r="A617" s="333"/>
      <c r="B617" s="333"/>
      <c r="C617" s="333"/>
      <c r="D617" s="333"/>
      <c r="E617" s="333"/>
      <c r="F617" s="333"/>
      <c r="G617" s="333"/>
      <c r="H617" s="333"/>
      <c r="I617" s="333"/>
      <c r="J617" s="333"/>
      <c r="K617" s="333"/>
      <c r="L617" s="333"/>
      <c r="M617" s="333"/>
      <c r="N617" s="333"/>
      <c r="O617" s="333"/>
      <c r="P617" s="333"/>
      <c r="Q617" s="333"/>
      <c r="R617" s="333"/>
      <c r="S617" s="333"/>
      <c r="T617" s="333"/>
      <c r="U617" s="333"/>
      <c r="V617" s="333"/>
      <c r="W617" s="333"/>
      <c r="X617" s="333"/>
      <c r="Y617" s="333"/>
      <c r="Z617" s="333"/>
    </row>
    <row r="618" customHeight="1" spans="1:26">
      <c r="A618" s="333"/>
      <c r="B618" s="333"/>
      <c r="C618" s="333"/>
      <c r="D618" s="333"/>
      <c r="E618" s="333"/>
      <c r="F618" s="333"/>
      <c r="G618" s="333"/>
      <c r="H618" s="333"/>
      <c r="I618" s="333"/>
      <c r="J618" s="333"/>
      <c r="K618" s="333"/>
      <c r="L618" s="333"/>
      <c r="M618" s="333"/>
      <c r="N618" s="333"/>
      <c r="O618" s="333"/>
      <c r="P618" s="333"/>
      <c r="Q618" s="333"/>
      <c r="R618" s="333"/>
      <c r="S618" s="333"/>
      <c r="T618" s="333"/>
      <c r="U618" s="333"/>
      <c r="V618" s="333"/>
      <c r="W618" s="333"/>
      <c r="X618" s="333"/>
      <c r="Y618" s="333"/>
      <c r="Z618" s="333"/>
    </row>
    <row r="619" customHeight="1" spans="1:26">
      <c r="A619" s="333"/>
      <c r="B619" s="333"/>
      <c r="C619" s="333"/>
      <c r="D619" s="333"/>
      <c r="E619" s="333"/>
      <c r="F619" s="333"/>
      <c r="G619" s="333"/>
      <c r="H619" s="333"/>
      <c r="I619" s="333"/>
      <c r="J619" s="333"/>
      <c r="K619" s="333"/>
      <c r="L619" s="333"/>
      <c r="M619" s="333"/>
      <c r="N619" s="333"/>
      <c r="O619" s="333"/>
      <c r="P619" s="333"/>
      <c r="Q619" s="333"/>
      <c r="R619" s="333"/>
      <c r="S619" s="333"/>
      <c r="T619" s="333"/>
      <c r="U619" s="333"/>
      <c r="V619" s="333"/>
      <c r="W619" s="333"/>
      <c r="X619" s="333"/>
      <c r="Y619" s="333"/>
      <c r="Z619" s="333"/>
    </row>
    <row r="620" customHeight="1" spans="1:26">
      <c r="A620" s="333"/>
      <c r="B620" s="333"/>
      <c r="C620" s="333"/>
      <c r="D620" s="333"/>
      <c r="E620" s="333"/>
      <c r="F620" s="333"/>
      <c r="G620" s="333"/>
      <c r="H620" s="333"/>
      <c r="I620" s="333"/>
      <c r="J620" s="333"/>
      <c r="K620" s="333"/>
      <c r="L620" s="333"/>
      <c r="M620" s="333"/>
      <c r="N620" s="333"/>
      <c r="O620" s="333"/>
      <c r="P620" s="333"/>
      <c r="Q620" s="333"/>
      <c r="R620" s="333"/>
      <c r="S620" s="333"/>
      <c r="T620" s="333"/>
      <c r="U620" s="333"/>
      <c r="V620" s="333"/>
      <c r="W620" s="333"/>
      <c r="X620" s="333"/>
      <c r="Y620" s="333"/>
      <c r="Z620" s="333"/>
    </row>
    <row r="621" customHeight="1" spans="1:26">
      <c r="A621" s="333"/>
      <c r="B621" s="333"/>
      <c r="C621" s="333"/>
      <c r="D621" s="333"/>
      <c r="E621" s="333"/>
      <c r="F621" s="333"/>
      <c r="G621" s="333"/>
      <c r="H621" s="333"/>
      <c r="I621" s="333"/>
      <c r="J621" s="333"/>
      <c r="K621" s="333"/>
      <c r="L621" s="333"/>
      <c r="M621" s="333"/>
      <c r="N621" s="333"/>
      <c r="O621" s="333"/>
      <c r="P621" s="333"/>
      <c r="Q621" s="333"/>
      <c r="R621" s="333"/>
      <c r="S621" s="333"/>
      <c r="T621" s="333"/>
      <c r="U621" s="333"/>
      <c r="V621" s="333"/>
      <c r="W621" s="333"/>
      <c r="X621" s="333"/>
      <c r="Y621" s="333"/>
      <c r="Z621" s="333"/>
    </row>
    <row r="622" customHeight="1" spans="1:26">
      <c r="A622" s="333"/>
      <c r="B622" s="333"/>
      <c r="C622" s="333"/>
      <c r="D622" s="333"/>
      <c r="E622" s="333"/>
      <c r="F622" s="333"/>
      <c r="G622" s="333"/>
      <c r="H622" s="333"/>
      <c r="I622" s="333"/>
      <c r="J622" s="333"/>
      <c r="K622" s="333"/>
      <c r="L622" s="333"/>
      <c r="M622" s="333"/>
      <c r="N622" s="333"/>
      <c r="O622" s="333"/>
      <c r="P622" s="333"/>
      <c r="Q622" s="333"/>
      <c r="R622" s="333"/>
      <c r="S622" s="333"/>
      <c r="T622" s="333"/>
      <c r="U622" s="333"/>
      <c r="V622" s="333"/>
      <c r="W622" s="333"/>
      <c r="X622" s="333"/>
      <c r="Y622" s="333"/>
      <c r="Z622" s="333"/>
    </row>
    <row r="623" customHeight="1" spans="1:26">
      <c r="A623" s="333"/>
      <c r="B623" s="333"/>
      <c r="C623" s="333"/>
      <c r="D623" s="333"/>
      <c r="E623" s="333"/>
      <c r="F623" s="333"/>
      <c r="G623" s="333"/>
      <c r="H623" s="333"/>
      <c r="I623" s="333"/>
      <c r="J623" s="333"/>
      <c r="K623" s="333"/>
      <c r="L623" s="333"/>
      <c r="M623" s="333"/>
      <c r="N623" s="333"/>
      <c r="O623" s="333"/>
      <c r="P623" s="333"/>
      <c r="Q623" s="333"/>
      <c r="R623" s="333"/>
      <c r="S623" s="333"/>
      <c r="T623" s="333"/>
      <c r="U623" s="333"/>
      <c r="V623" s="333"/>
      <c r="W623" s="333"/>
      <c r="X623" s="333"/>
      <c r="Y623" s="333"/>
      <c r="Z623" s="333"/>
    </row>
    <row r="624" customHeight="1" spans="1:26">
      <c r="A624" s="333"/>
      <c r="B624" s="333"/>
      <c r="C624" s="333"/>
      <c r="D624" s="333"/>
      <c r="E624" s="333"/>
      <c r="F624" s="333"/>
      <c r="G624" s="333"/>
      <c r="H624" s="333"/>
      <c r="I624" s="333"/>
      <c r="J624" s="333"/>
      <c r="K624" s="333"/>
      <c r="L624" s="333"/>
      <c r="M624" s="333"/>
      <c r="N624" s="333"/>
      <c r="O624" s="333"/>
      <c r="P624" s="333"/>
      <c r="Q624" s="333"/>
      <c r="R624" s="333"/>
      <c r="S624" s="333"/>
      <c r="T624" s="333"/>
      <c r="U624" s="333"/>
      <c r="V624" s="333"/>
      <c r="W624" s="333"/>
      <c r="X624" s="333"/>
      <c r="Y624" s="333"/>
      <c r="Z624" s="333"/>
    </row>
    <row r="625" customHeight="1" spans="1:26">
      <c r="A625" s="333"/>
      <c r="B625" s="333"/>
      <c r="C625" s="333"/>
      <c r="D625" s="333"/>
      <c r="E625" s="333"/>
      <c r="F625" s="333"/>
      <c r="G625" s="333"/>
      <c r="H625" s="333"/>
      <c r="I625" s="333"/>
      <c r="J625" s="333"/>
      <c r="K625" s="333"/>
      <c r="L625" s="333"/>
      <c r="M625" s="333"/>
      <c r="N625" s="333"/>
      <c r="O625" s="333"/>
      <c r="P625" s="333"/>
      <c r="Q625" s="333"/>
      <c r="R625" s="333"/>
      <c r="S625" s="333"/>
      <c r="T625" s="333"/>
      <c r="U625" s="333"/>
      <c r="V625" s="333"/>
      <c r="W625" s="333"/>
      <c r="X625" s="333"/>
      <c r="Y625" s="333"/>
      <c r="Z625" s="333"/>
    </row>
    <row r="626" customHeight="1" spans="1:26">
      <c r="A626" s="333"/>
      <c r="B626" s="333"/>
      <c r="C626" s="333"/>
      <c r="D626" s="333"/>
      <c r="E626" s="333"/>
      <c r="F626" s="333"/>
      <c r="G626" s="333"/>
      <c r="H626" s="333"/>
      <c r="I626" s="333"/>
      <c r="J626" s="333"/>
      <c r="K626" s="333"/>
      <c r="L626" s="333"/>
      <c r="M626" s="333"/>
      <c r="N626" s="333"/>
      <c r="O626" s="333"/>
      <c r="P626" s="333"/>
      <c r="Q626" s="333"/>
      <c r="R626" s="333"/>
      <c r="S626" s="333"/>
      <c r="T626" s="333"/>
      <c r="U626" s="333"/>
      <c r="V626" s="333"/>
      <c r="W626" s="333"/>
      <c r="X626" s="333"/>
      <c r="Y626" s="333"/>
      <c r="Z626" s="333"/>
    </row>
    <row r="627" customHeight="1" spans="1:26">
      <c r="A627" s="333"/>
      <c r="B627" s="333"/>
      <c r="C627" s="333"/>
      <c r="D627" s="333"/>
      <c r="E627" s="333"/>
      <c r="F627" s="333"/>
      <c r="G627" s="333"/>
      <c r="H627" s="333"/>
      <c r="I627" s="333"/>
      <c r="J627" s="333"/>
      <c r="K627" s="333"/>
      <c r="L627" s="333"/>
      <c r="M627" s="333"/>
      <c r="N627" s="333"/>
      <c r="O627" s="333"/>
      <c r="P627" s="333"/>
      <c r="Q627" s="333"/>
      <c r="R627" s="333"/>
      <c r="S627" s="333"/>
      <c r="T627" s="333"/>
      <c r="U627" s="333"/>
      <c r="V627" s="333"/>
      <c r="W627" s="333"/>
      <c r="X627" s="333"/>
      <c r="Y627" s="333"/>
      <c r="Z627" s="333"/>
    </row>
    <row r="628" customHeight="1" spans="1:26">
      <c r="A628" s="333"/>
      <c r="B628" s="333"/>
      <c r="C628" s="333"/>
      <c r="D628" s="333"/>
      <c r="E628" s="333"/>
      <c r="F628" s="333"/>
      <c r="G628" s="333"/>
      <c r="H628" s="333"/>
      <c r="I628" s="333"/>
      <c r="J628" s="333"/>
      <c r="K628" s="333"/>
      <c r="L628" s="333"/>
      <c r="M628" s="333"/>
      <c r="N628" s="333"/>
      <c r="O628" s="333"/>
      <c r="P628" s="333"/>
      <c r="Q628" s="333"/>
      <c r="R628" s="333"/>
      <c r="S628" s="333"/>
      <c r="T628" s="333"/>
      <c r="U628" s="333"/>
      <c r="V628" s="333"/>
      <c r="W628" s="333"/>
      <c r="X628" s="333"/>
      <c r="Y628" s="333"/>
      <c r="Z628" s="333"/>
    </row>
    <row r="629" customHeight="1" spans="1:26">
      <c r="A629" s="333"/>
      <c r="B629" s="333"/>
      <c r="C629" s="333"/>
      <c r="D629" s="333"/>
      <c r="E629" s="333"/>
      <c r="F629" s="333"/>
      <c r="G629" s="333"/>
      <c r="H629" s="333"/>
      <c r="I629" s="333"/>
      <c r="J629" s="333"/>
      <c r="K629" s="333"/>
      <c r="L629" s="333"/>
      <c r="M629" s="333"/>
      <c r="N629" s="333"/>
      <c r="O629" s="333"/>
      <c r="P629" s="333"/>
      <c r="Q629" s="333"/>
      <c r="R629" s="333"/>
      <c r="S629" s="333"/>
      <c r="T629" s="333"/>
      <c r="U629" s="333"/>
      <c r="V629" s="333"/>
      <c r="W629" s="333"/>
      <c r="X629" s="333"/>
      <c r="Y629" s="333"/>
      <c r="Z629" s="333"/>
    </row>
    <row r="630" customHeight="1" spans="1:26">
      <c r="A630" s="333"/>
      <c r="B630" s="333"/>
      <c r="C630" s="333"/>
      <c r="D630" s="333"/>
      <c r="E630" s="333"/>
      <c r="F630" s="333"/>
      <c r="G630" s="333"/>
      <c r="H630" s="333"/>
      <c r="I630" s="333"/>
      <c r="J630" s="333"/>
      <c r="K630" s="333"/>
      <c r="L630" s="333"/>
      <c r="M630" s="333"/>
      <c r="N630" s="333"/>
      <c r="O630" s="333"/>
      <c r="P630" s="333"/>
      <c r="Q630" s="333"/>
      <c r="R630" s="333"/>
      <c r="S630" s="333"/>
      <c r="T630" s="333"/>
      <c r="U630" s="333"/>
      <c r="V630" s="333"/>
      <c r="W630" s="333"/>
      <c r="X630" s="333"/>
      <c r="Y630" s="333"/>
      <c r="Z630" s="333"/>
    </row>
    <row r="631" customHeight="1" spans="1:26">
      <c r="A631" s="333"/>
      <c r="B631" s="333"/>
      <c r="C631" s="333"/>
      <c r="D631" s="333"/>
      <c r="E631" s="333"/>
      <c r="F631" s="333"/>
      <c r="G631" s="333"/>
      <c r="H631" s="333"/>
      <c r="I631" s="333"/>
      <c r="J631" s="333"/>
      <c r="K631" s="333"/>
      <c r="L631" s="333"/>
      <c r="M631" s="333"/>
      <c r="N631" s="333"/>
      <c r="O631" s="333"/>
      <c r="P631" s="333"/>
      <c r="Q631" s="333"/>
      <c r="R631" s="333"/>
      <c r="S631" s="333"/>
      <c r="T631" s="333"/>
      <c r="U631" s="333"/>
      <c r="V631" s="333"/>
      <c r="W631" s="333"/>
      <c r="X631" s="333"/>
      <c r="Y631" s="333"/>
      <c r="Z631" s="333"/>
    </row>
    <row r="632" customHeight="1" spans="1:26">
      <c r="A632" s="333"/>
      <c r="B632" s="333"/>
      <c r="C632" s="333"/>
      <c r="D632" s="333"/>
      <c r="E632" s="333"/>
      <c r="F632" s="333"/>
      <c r="G632" s="333"/>
      <c r="H632" s="333"/>
      <c r="I632" s="333"/>
      <c r="J632" s="333"/>
      <c r="K632" s="333"/>
      <c r="L632" s="333"/>
      <c r="M632" s="333"/>
      <c r="N632" s="333"/>
      <c r="O632" s="333"/>
      <c r="P632" s="333"/>
      <c r="Q632" s="333"/>
      <c r="R632" s="333"/>
      <c r="S632" s="333"/>
      <c r="T632" s="333"/>
      <c r="U632" s="333"/>
      <c r="V632" s="333"/>
      <c r="W632" s="333"/>
      <c r="X632" s="333"/>
      <c r="Y632" s="333"/>
      <c r="Z632" s="333"/>
    </row>
    <row r="633" customHeight="1" spans="1:26">
      <c r="A633" s="333"/>
      <c r="B633" s="333"/>
      <c r="C633" s="333"/>
      <c r="D633" s="333"/>
      <c r="E633" s="333"/>
      <c r="F633" s="333"/>
      <c r="G633" s="333"/>
      <c r="H633" s="333"/>
      <c r="I633" s="333"/>
      <c r="J633" s="333"/>
      <c r="K633" s="333"/>
      <c r="L633" s="333"/>
      <c r="M633" s="333"/>
      <c r="N633" s="333"/>
      <c r="O633" s="333"/>
      <c r="P633" s="333"/>
      <c r="Q633" s="333"/>
      <c r="R633" s="333"/>
      <c r="S633" s="333"/>
      <c r="T633" s="333"/>
      <c r="U633" s="333"/>
      <c r="V633" s="333"/>
      <c r="W633" s="333"/>
      <c r="X633" s="333"/>
      <c r="Y633" s="333"/>
      <c r="Z633" s="333"/>
    </row>
    <row r="634" customHeight="1" spans="1:26">
      <c r="A634" s="333"/>
      <c r="B634" s="333"/>
      <c r="C634" s="333"/>
      <c r="D634" s="333"/>
      <c r="E634" s="333"/>
      <c r="F634" s="333"/>
      <c r="G634" s="333"/>
      <c r="H634" s="333"/>
      <c r="I634" s="333"/>
      <c r="J634" s="333"/>
      <c r="K634" s="333"/>
      <c r="L634" s="333"/>
      <c r="M634" s="333"/>
      <c r="N634" s="333"/>
      <c r="O634" s="333"/>
      <c r="P634" s="333"/>
      <c r="Q634" s="333"/>
      <c r="R634" s="333"/>
      <c r="S634" s="333"/>
      <c r="T634" s="333"/>
      <c r="U634" s="333"/>
      <c r="V634" s="333"/>
      <c r="W634" s="333"/>
      <c r="X634" s="333"/>
      <c r="Y634" s="333"/>
      <c r="Z634" s="333"/>
    </row>
    <row r="635" customHeight="1" spans="1:26">
      <c r="A635" s="333"/>
      <c r="B635" s="333"/>
      <c r="C635" s="333"/>
      <c r="D635" s="333"/>
      <c r="E635" s="333"/>
      <c r="F635" s="333"/>
      <c r="G635" s="333"/>
      <c r="H635" s="333"/>
      <c r="I635" s="333"/>
      <c r="J635" s="333"/>
      <c r="K635" s="333"/>
      <c r="L635" s="333"/>
      <c r="M635" s="333"/>
      <c r="N635" s="333"/>
      <c r="O635" s="333"/>
      <c r="P635" s="333"/>
      <c r="Q635" s="333"/>
      <c r="R635" s="333"/>
      <c r="S635" s="333"/>
      <c r="T635" s="333"/>
      <c r="U635" s="333"/>
      <c r="V635" s="333"/>
      <c r="W635" s="333"/>
      <c r="X635" s="333"/>
      <c r="Y635" s="333"/>
      <c r="Z635" s="333"/>
    </row>
    <row r="636" customHeight="1" spans="1:26">
      <c r="A636" s="333"/>
      <c r="B636" s="333"/>
      <c r="C636" s="333"/>
      <c r="D636" s="333"/>
      <c r="E636" s="333"/>
      <c r="F636" s="333"/>
      <c r="G636" s="333"/>
      <c r="H636" s="333"/>
      <c r="I636" s="333"/>
      <c r="J636" s="333"/>
      <c r="K636" s="333"/>
      <c r="L636" s="333"/>
      <c r="M636" s="333"/>
      <c r="N636" s="333"/>
      <c r="O636" s="333"/>
      <c r="P636" s="333"/>
      <c r="Q636" s="333"/>
      <c r="R636" s="333"/>
      <c r="S636" s="333"/>
      <c r="T636" s="333"/>
      <c r="U636" s="333"/>
      <c r="V636" s="333"/>
      <c r="W636" s="333"/>
      <c r="X636" s="333"/>
      <c r="Y636" s="333"/>
      <c r="Z636" s="333"/>
    </row>
    <row r="637" customHeight="1" spans="1:26">
      <c r="A637" s="333"/>
      <c r="B637" s="333"/>
      <c r="C637" s="333"/>
      <c r="D637" s="333"/>
      <c r="E637" s="333"/>
      <c r="F637" s="333"/>
      <c r="G637" s="333"/>
      <c r="H637" s="333"/>
      <c r="I637" s="333"/>
      <c r="J637" s="333"/>
      <c r="K637" s="333"/>
      <c r="L637" s="333"/>
      <c r="M637" s="333"/>
      <c r="N637" s="333"/>
      <c r="O637" s="333"/>
      <c r="P637" s="333"/>
      <c r="Q637" s="333"/>
      <c r="R637" s="333"/>
      <c r="S637" s="333"/>
      <c r="T637" s="333"/>
      <c r="U637" s="333"/>
      <c r="V637" s="333"/>
      <c r="W637" s="333"/>
      <c r="X637" s="333"/>
      <c r="Y637" s="333"/>
      <c r="Z637" s="333"/>
    </row>
    <row r="638" customHeight="1" spans="1:26">
      <c r="A638" s="333"/>
      <c r="B638" s="333"/>
      <c r="C638" s="333"/>
      <c r="D638" s="333"/>
      <c r="E638" s="333"/>
      <c r="F638" s="333"/>
      <c r="G638" s="333"/>
      <c r="H638" s="333"/>
      <c r="I638" s="333"/>
      <c r="J638" s="333"/>
      <c r="K638" s="333"/>
      <c r="L638" s="333"/>
      <c r="M638" s="333"/>
      <c r="N638" s="333"/>
      <c r="O638" s="333"/>
      <c r="P638" s="333"/>
      <c r="Q638" s="333"/>
      <c r="R638" s="333"/>
      <c r="S638" s="333"/>
      <c r="T638" s="333"/>
      <c r="U638" s="333"/>
      <c r="V638" s="333"/>
      <c r="W638" s="333"/>
      <c r="X638" s="333"/>
      <c r="Y638" s="333"/>
      <c r="Z638" s="333"/>
    </row>
    <row r="639" customHeight="1" spans="1:26">
      <c r="A639" s="333"/>
      <c r="B639" s="333"/>
      <c r="C639" s="333"/>
      <c r="D639" s="333"/>
      <c r="E639" s="333"/>
      <c r="F639" s="333"/>
      <c r="G639" s="333"/>
      <c r="H639" s="333"/>
      <c r="I639" s="333"/>
      <c r="J639" s="333"/>
      <c r="K639" s="333"/>
      <c r="L639" s="333"/>
      <c r="M639" s="333"/>
      <c r="N639" s="333"/>
      <c r="O639" s="333"/>
      <c r="P639" s="333"/>
      <c r="Q639" s="333"/>
      <c r="R639" s="333"/>
      <c r="S639" s="333"/>
      <c r="T639" s="333"/>
      <c r="U639" s="333"/>
      <c r="V639" s="333"/>
      <c r="W639" s="333"/>
      <c r="X639" s="333"/>
      <c r="Y639" s="333"/>
      <c r="Z639" s="333"/>
    </row>
    <row r="640" customHeight="1" spans="1:26">
      <c r="A640" s="333"/>
      <c r="B640" s="333"/>
      <c r="C640" s="333"/>
      <c r="D640" s="333"/>
      <c r="E640" s="333"/>
      <c r="F640" s="333"/>
      <c r="G640" s="333"/>
      <c r="H640" s="333"/>
      <c r="I640" s="333"/>
      <c r="J640" s="333"/>
      <c r="K640" s="333"/>
      <c r="L640" s="333"/>
      <c r="M640" s="333"/>
      <c r="N640" s="333"/>
      <c r="O640" s="333"/>
      <c r="P640" s="333"/>
      <c r="Q640" s="333"/>
      <c r="R640" s="333"/>
      <c r="S640" s="333"/>
      <c r="T640" s="333"/>
      <c r="U640" s="333"/>
      <c r="V640" s="333"/>
      <c r="W640" s="333"/>
      <c r="X640" s="333"/>
      <c r="Y640" s="333"/>
      <c r="Z640" s="333"/>
    </row>
    <row r="641" customHeight="1" spans="1:26">
      <c r="A641" s="333"/>
      <c r="B641" s="333"/>
      <c r="C641" s="333"/>
      <c r="D641" s="333"/>
      <c r="E641" s="333"/>
      <c r="F641" s="333"/>
      <c r="G641" s="333"/>
      <c r="H641" s="333"/>
      <c r="I641" s="333"/>
      <c r="J641" s="333"/>
      <c r="K641" s="333"/>
      <c r="L641" s="333"/>
      <c r="M641" s="333"/>
      <c r="N641" s="333"/>
      <c r="O641" s="333"/>
      <c r="P641" s="333"/>
      <c r="Q641" s="333"/>
      <c r="R641" s="333"/>
      <c r="S641" s="333"/>
      <c r="T641" s="333"/>
      <c r="U641" s="333"/>
      <c r="V641" s="333"/>
      <c r="W641" s="333"/>
      <c r="X641" s="333"/>
      <c r="Y641" s="333"/>
      <c r="Z641" s="333"/>
    </row>
    <row r="642" customHeight="1" spans="1:26">
      <c r="A642" s="333"/>
      <c r="B642" s="333"/>
      <c r="C642" s="333"/>
      <c r="D642" s="333"/>
      <c r="E642" s="333"/>
      <c r="F642" s="333"/>
      <c r="G642" s="333"/>
      <c r="H642" s="333"/>
      <c r="I642" s="333"/>
      <c r="J642" s="333"/>
      <c r="K642" s="333"/>
      <c r="L642" s="333"/>
      <c r="M642" s="333"/>
      <c r="N642" s="333"/>
      <c r="O642" s="333"/>
      <c r="P642" s="333"/>
      <c r="Q642" s="333"/>
      <c r="R642" s="333"/>
      <c r="S642" s="333"/>
      <c r="T642" s="333"/>
      <c r="U642" s="333"/>
      <c r="V642" s="333"/>
      <c r="W642" s="333"/>
      <c r="X642" s="333"/>
      <c r="Y642" s="333"/>
      <c r="Z642" s="333"/>
    </row>
    <row r="643" customHeight="1" spans="1:26">
      <c r="A643" s="333"/>
      <c r="B643" s="333"/>
      <c r="C643" s="333"/>
      <c r="D643" s="333"/>
      <c r="E643" s="333"/>
      <c r="F643" s="333"/>
      <c r="G643" s="333"/>
      <c r="H643" s="333"/>
      <c r="I643" s="333"/>
      <c r="J643" s="333"/>
      <c r="K643" s="333"/>
      <c r="L643" s="333"/>
      <c r="M643" s="333"/>
      <c r="N643" s="333"/>
      <c r="O643" s="333"/>
      <c r="P643" s="333"/>
      <c r="Q643" s="333"/>
      <c r="R643" s="333"/>
      <c r="S643" s="333"/>
      <c r="T643" s="333"/>
      <c r="U643" s="333"/>
      <c r="V643" s="333"/>
      <c r="W643" s="333"/>
      <c r="X643" s="333"/>
      <c r="Y643" s="333"/>
      <c r="Z643" s="333"/>
    </row>
    <row r="644" customHeight="1" spans="1:26">
      <c r="A644" s="333"/>
      <c r="B644" s="333"/>
      <c r="C644" s="333"/>
      <c r="D644" s="333"/>
      <c r="E644" s="333"/>
      <c r="F644" s="333"/>
      <c r="G644" s="333"/>
      <c r="H644" s="333"/>
      <c r="I644" s="333"/>
      <c r="J644" s="333"/>
      <c r="K644" s="333"/>
      <c r="L644" s="333"/>
      <c r="M644" s="333"/>
      <c r="N644" s="333"/>
      <c r="O644" s="333"/>
      <c r="P644" s="333"/>
      <c r="Q644" s="333"/>
      <c r="R644" s="333"/>
      <c r="S644" s="333"/>
      <c r="T644" s="333"/>
      <c r="U644" s="333"/>
      <c r="V644" s="333"/>
      <c r="W644" s="333"/>
      <c r="X644" s="333"/>
      <c r="Y644" s="333"/>
      <c r="Z644" s="333"/>
    </row>
    <row r="645" customHeight="1" spans="1:26">
      <c r="A645" s="333"/>
      <c r="B645" s="333"/>
      <c r="C645" s="333"/>
      <c r="D645" s="333"/>
      <c r="E645" s="333"/>
      <c r="F645" s="333"/>
      <c r="G645" s="333"/>
      <c r="H645" s="333"/>
      <c r="I645" s="333"/>
      <c r="J645" s="333"/>
      <c r="K645" s="333"/>
      <c r="L645" s="333"/>
      <c r="M645" s="333"/>
      <c r="N645" s="333"/>
      <c r="O645" s="333"/>
      <c r="P645" s="333"/>
      <c r="Q645" s="333"/>
      <c r="R645" s="333"/>
      <c r="S645" s="333"/>
      <c r="T645" s="333"/>
      <c r="U645" s="333"/>
      <c r="V645" s="333"/>
      <c r="W645" s="333"/>
      <c r="X645" s="333"/>
      <c r="Y645" s="333"/>
      <c r="Z645" s="333"/>
    </row>
    <row r="646" customHeight="1" spans="1:26">
      <c r="A646" s="333"/>
      <c r="B646" s="333"/>
      <c r="C646" s="333"/>
      <c r="D646" s="333"/>
      <c r="E646" s="333"/>
      <c r="F646" s="333"/>
      <c r="G646" s="333"/>
      <c r="H646" s="333"/>
      <c r="I646" s="333"/>
      <c r="J646" s="333"/>
      <c r="K646" s="333"/>
      <c r="L646" s="333"/>
      <c r="M646" s="333"/>
      <c r="N646" s="333"/>
      <c r="O646" s="333"/>
      <c r="P646" s="333"/>
      <c r="Q646" s="333"/>
      <c r="R646" s="333"/>
      <c r="S646" s="333"/>
      <c r="T646" s="333"/>
      <c r="U646" s="333"/>
      <c r="V646" s="333"/>
      <c r="W646" s="333"/>
      <c r="X646" s="333"/>
      <c r="Y646" s="333"/>
      <c r="Z646" s="333"/>
    </row>
    <row r="647" customHeight="1" spans="1:26">
      <c r="A647" s="333"/>
      <c r="B647" s="333"/>
      <c r="C647" s="333"/>
      <c r="D647" s="333"/>
      <c r="E647" s="333"/>
      <c r="F647" s="333"/>
      <c r="G647" s="333"/>
      <c r="H647" s="333"/>
      <c r="I647" s="333"/>
      <c r="J647" s="333"/>
      <c r="K647" s="333"/>
      <c r="L647" s="333"/>
      <c r="M647" s="333"/>
      <c r="N647" s="333"/>
      <c r="O647" s="333"/>
      <c r="P647" s="333"/>
      <c r="Q647" s="333"/>
      <c r="R647" s="333"/>
      <c r="S647" s="333"/>
      <c r="T647" s="333"/>
      <c r="U647" s="333"/>
      <c r="V647" s="333"/>
      <c r="W647" s="333"/>
      <c r="X647" s="333"/>
      <c r="Y647" s="333"/>
      <c r="Z647" s="333"/>
    </row>
    <row r="648" customHeight="1" spans="1:26">
      <c r="A648" s="333"/>
      <c r="B648" s="333"/>
      <c r="C648" s="333"/>
      <c r="D648" s="333"/>
      <c r="E648" s="333"/>
      <c r="F648" s="333"/>
      <c r="G648" s="333"/>
      <c r="H648" s="333"/>
      <c r="I648" s="333"/>
      <c r="J648" s="333"/>
      <c r="K648" s="333"/>
      <c r="L648" s="333"/>
      <c r="M648" s="333"/>
      <c r="N648" s="333"/>
      <c r="O648" s="333"/>
      <c r="P648" s="333"/>
      <c r="Q648" s="333"/>
      <c r="R648" s="333"/>
      <c r="S648" s="333"/>
      <c r="T648" s="333"/>
      <c r="U648" s="333"/>
      <c r="V648" s="333"/>
      <c r="W648" s="333"/>
      <c r="X648" s="333"/>
      <c r="Y648" s="333"/>
      <c r="Z648" s="333"/>
    </row>
    <row r="649" customHeight="1" spans="1:26">
      <c r="A649" s="333"/>
      <c r="B649" s="333"/>
      <c r="C649" s="333"/>
      <c r="D649" s="333"/>
      <c r="E649" s="333"/>
      <c r="F649" s="333"/>
      <c r="G649" s="333"/>
      <c r="H649" s="333"/>
      <c r="I649" s="333"/>
      <c r="J649" s="333"/>
      <c r="K649" s="333"/>
      <c r="L649" s="333"/>
      <c r="M649" s="333"/>
      <c r="N649" s="333"/>
      <c r="O649" s="333"/>
      <c r="P649" s="333"/>
      <c r="Q649" s="333"/>
      <c r="R649" s="333"/>
      <c r="S649" s="333"/>
      <c r="T649" s="333"/>
      <c r="U649" s="333"/>
      <c r="V649" s="333"/>
      <c r="W649" s="333"/>
      <c r="X649" s="333"/>
      <c r="Y649" s="333"/>
      <c r="Z649" s="333"/>
    </row>
    <row r="650" customHeight="1" spans="1:26">
      <c r="A650" s="333"/>
      <c r="B650" s="333"/>
      <c r="C650" s="333"/>
      <c r="D650" s="333"/>
      <c r="E650" s="333"/>
      <c r="F650" s="333"/>
      <c r="G650" s="333"/>
      <c r="H650" s="333"/>
      <c r="I650" s="333"/>
      <c r="J650" s="333"/>
      <c r="K650" s="333"/>
      <c r="L650" s="333"/>
      <c r="M650" s="333"/>
      <c r="N650" s="333"/>
      <c r="O650" s="333"/>
      <c r="P650" s="333"/>
      <c r="Q650" s="333"/>
      <c r="R650" s="333"/>
      <c r="S650" s="333"/>
      <c r="T650" s="333"/>
      <c r="U650" s="333"/>
      <c r="V650" s="333"/>
      <c r="W650" s="333"/>
      <c r="X650" s="333"/>
      <c r="Y650" s="333"/>
      <c r="Z650" s="333"/>
    </row>
    <row r="651" customHeight="1" spans="1:26">
      <c r="A651" s="333"/>
      <c r="B651" s="333"/>
      <c r="C651" s="333"/>
      <c r="D651" s="333"/>
      <c r="E651" s="333"/>
      <c r="F651" s="333"/>
      <c r="G651" s="333"/>
      <c r="H651" s="333"/>
      <c r="I651" s="333"/>
      <c r="J651" s="333"/>
      <c r="K651" s="333"/>
      <c r="L651" s="333"/>
      <c r="M651" s="333"/>
      <c r="N651" s="333"/>
      <c r="O651" s="333"/>
      <c r="P651" s="333"/>
      <c r="Q651" s="333"/>
      <c r="R651" s="333"/>
      <c r="S651" s="333"/>
      <c r="T651" s="333"/>
      <c r="U651" s="333"/>
      <c r="V651" s="333"/>
      <c r="W651" s="333"/>
      <c r="X651" s="333"/>
      <c r="Y651" s="333"/>
      <c r="Z651" s="333"/>
    </row>
    <row r="652" customHeight="1" spans="1:26">
      <c r="A652" s="333"/>
      <c r="B652" s="333"/>
      <c r="C652" s="333"/>
      <c r="D652" s="333"/>
      <c r="E652" s="333"/>
      <c r="F652" s="333"/>
      <c r="G652" s="333"/>
      <c r="H652" s="333"/>
      <c r="I652" s="333"/>
      <c r="J652" s="333"/>
      <c r="K652" s="333"/>
      <c r="L652" s="333"/>
      <c r="M652" s="333"/>
      <c r="N652" s="333"/>
      <c r="O652" s="333"/>
      <c r="P652" s="333"/>
      <c r="Q652" s="333"/>
      <c r="R652" s="333"/>
      <c r="S652" s="333"/>
      <c r="T652" s="333"/>
      <c r="U652" s="333"/>
      <c r="V652" s="333"/>
      <c r="W652" s="333"/>
      <c r="X652" s="333"/>
      <c r="Y652" s="333"/>
      <c r="Z652" s="333"/>
    </row>
    <row r="653" customHeight="1" spans="1:26">
      <c r="A653" s="333"/>
      <c r="B653" s="333"/>
      <c r="C653" s="333"/>
      <c r="D653" s="333"/>
      <c r="E653" s="333"/>
      <c r="F653" s="333"/>
      <c r="G653" s="333"/>
      <c r="H653" s="333"/>
      <c r="I653" s="333"/>
      <c r="J653" s="333"/>
      <c r="K653" s="333"/>
      <c r="L653" s="333"/>
      <c r="M653" s="333"/>
      <c r="N653" s="333"/>
      <c r="O653" s="333"/>
      <c r="P653" s="333"/>
      <c r="Q653" s="333"/>
      <c r="R653" s="333"/>
      <c r="S653" s="333"/>
      <c r="T653" s="333"/>
      <c r="U653" s="333"/>
      <c r="V653" s="333"/>
      <c r="W653" s="333"/>
      <c r="X653" s="333"/>
      <c r="Y653" s="333"/>
      <c r="Z653" s="333"/>
    </row>
    <row r="654" customHeight="1" spans="1:26">
      <c r="A654" s="333"/>
      <c r="B654" s="333"/>
      <c r="C654" s="333"/>
      <c r="D654" s="333"/>
      <c r="E654" s="333"/>
      <c r="F654" s="333"/>
      <c r="G654" s="333"/>
      <c r="H654" s="333"/>
      <c r="I654" s="333"/>
      <c r="J654" s="333"/>
      <c r="K654" s="333"/>
      <c r="L654" s="333"/>
      <c r="M654" s="333"/>
      <c r="N654" s="333"/>
      <c r="O654" s="333"/>
      <c r="P654" s="333"/>
      <c r="Q654" s="333"/>
      <c r="R654" s="333"/>
      <c r="S654" s="333"/>
      <c r="T654" s="333"/>
      <c r="U654" s="333"/>
      <c r="V654" s="333"/>
      <c r="W654" s="333"/>
      <c r="X654" s="333"/>
      <c r="Y654" s="333"/>
      <c r="Z654" s="333"/>
    </row>
    <row r="655" customHeight="1" spans="1:26">
      <c r="A655" s="333"/>
      <c r="B655" s="333"/>
      <c r="C655" s="333"/>
      <c r="D655" s="333"/>
      <c r="E655" s="333"/>
      <c r="F655" s="333"/>
      <c r="G655" s="333"/>
      <c r="H655" s="333"/>
      <c r="I655" s="333"/>
      <c r="J655" s="333"/>
      <c r="K655" s="333"/>
      <c r="L655" s="333"/>
      <c r="M655" s="333"/>
      <c r="N655" s="333"/>
      <c r="O655" s="333"/>
      <c r="P655" s="333"/>
      <c r="Q655" s="333"/>
      <c r="R655" s="333"/>
      <c r="S655" s="333"/>
      <c r="T655" s="333"/>
      <c r="U655" s="333"/>
      <c r="V655" s="333"/>
      <c r="W655" s="333"/>
      <c r="X655" s="333"/>
      <c r="Y655" s="333"/>
      <c r="Z655" s="333"/>
    </row>
    <row r="656" customHeight="1" spans="1:26">
      <c r="A656" s="333"/>
      <c r="B656" s="333"/>
      <c r="C656" s="333"/>
      <c r="D656" s="333"/>
      <c r="E656" s="333"/>
      <c r="F656" s="333"/>
      <c r="G656" s="333"/>
      <c r="H656" s="333"/>
      <c r="I656" s="333"/>
      <c r="J656" s="333"/>
      <c r="K656" s="333"/>
      <c r="L656" s="333"/>
      <c r="M656" s="333"/>
      <c r="N656" s="333"/>
      <c r="O656" s="333"/>
      <c r="P656" s="333"/>
      <c r="Q656" s="333"/>
      <c r="R656" s="333"/>
      <c r="S656" s="333"/>
      <c r="T656" s="333"/>
      <c r="U656" s="333"/>
      <c r="V656" s="333"/>
      <c r="W656" s="333"/>
      <c r="X656" s="333"/>
      <c r="Y656" s="333"/>
      <c r="Z656" s="333"/>
    </row>
    <row r="657" customHeight="1" spans="1:26">
      <c r="A657" s="333"/>
      <c r="B657" s="333"/>
      <c r="C657" s="333"/>
      <c r="D657" s="333"/>
      <c r="E657" s="333"/>
      <c r="F657" s="333"/>
      <c r="G657" s="333"/>
      <c r="H657" s="333"/>
      <c r="I657" s="333"/>
      <c r="J657" s="333"/>
      <c r="K657" s="333"/>
      <c r="L657" s="333"/>
      <c r="M657" s="333"/>
      <c r="N657" s="333"/>
      <c r="O657" s="333"/>
      <c r="P657" s="333"/>
      <c r="Q657" s="333"/>
      <c r="R657" s="333"/>
      <c r="S657" s="333"/>
      <c r="T657" s="333"/>
      <c r="U657" s="333"/>
      <c r="V657" s="333"/>
      <c r="W657" s="333"/>
      <c r="X657" s="333"/>
      <c r="Y657" s="333"/>
      <c r="Z657" s="333"/>
    </row>
    <row r="658" customHeight="1" spans="1:26">
      <c r="A658" s="333"/>
      <c r="B658" s="333"/>
      <c r="C658" s="333"/>
      <c r="D658" s="333"/>
      <c r="E658" s="333"/>
      <c r="F658" s="333"/>
      <c r="G658" s="333"/>
      <c r="H658" s="333"/>
      <c r="I658" s="333"/>
      <c r="J658" s="333"/>
      <c r="K658" s="333"/>
      <c r="L658" s="333"/>
      <c r="M658" s="333"/>
      <c r="N658" s="333"/>
      <c r="O658" s="333"/>
      <c r="P658" s="333"/>
      <c r="Q658" s="333"/>
      <c r="R658" s="333"/>
      <c r="S658" s="333"/>
      <c r="T658" s="333"/>
      <c r="U658" s="333"/>
      <c r="V658" s="333"/>
      <c r="W658" s="333"/>
      <c r="X658" s="333"/>
      <c r="Y658" s="333"/>
      <c r="Z658" s="333"/>
    </row>
    <row r="659" customHeight="1" spans="1:26">
      <c r="A659" s="333"/>
      <c r="B659" s="333"/>
      <c r="C659" s="333"/>
      <c r="D659" s="333"/>
      <c r="E659" s="333"/>
      <c r="F659" s="333"/>
      <c r="G659" s="333"/>
      <c r="H659" s="333"/>
      <c r="I659" s="333"/>
      <c r="J659" s="333"/>
      <c r="K659" s="333"/>
      <c r="L659" s="333"/>
      <c r="M659" s="333"/>
      <c r="N659" s="333"/>
      <c r="O659" s="333"/>
      <c r="P659" s="333"/>
      <c r="Q659" s="333"/>
      <c r="R659" s="333"/>
      <c r="S659" s="333"/>
      <c r="T659" s="333"/>
      <c r="U659" s="333"/>
      <c r="V659" s="333"/>
      <c r="W659" s="333"/>
      <c r="X659" s="333"/>
      <c r="Y659" s="333"/>
      <c r="Z659" s="333"/>
    </row>
    <row r="660" customHeight="1" spans="1:26">
      <c r="A660" s="333"/>
      <c r="B660" s="333"/>
      <c r="C660" s="333"/>
      <c r="D660" s="333"/>
      <c r="E660" s="333"/>
      <c r="F660" s="333"/>
      <c r="G660" s="333"/>
      <c r="H660" s="333"/>
      <c r="I660" s="333"/>
      <c r="J660" s="333"/>
      <c r="K660" s="333"/>
      <c r="L660" s="333"/>
      <c r="M660" s="333"/>
      <c r="N660" s="333"/>
      <c r="O660" s="333"/>
      <c r="P660" s="333"/>
      <c r="Q660" s="333"/>
      <c r="R660" s="333"/>
      <c r="S660" s="333"/>
      <c r="T660" s="333"/>
      <c r="U660" s="333"/>
      <c r="V660" s="333"/>
      <c r="W660" s="333"/>
      <c r="X660" s="333"/>
      <c r="Y660" s="333"/>
      <c r="Z660" s="333"/>
    </row>
    <row r="661" customHeight="1" spans="1:26">
      <c r="A661" s="333"/>
      <c r="B661" s="333"/>
      <c r="C661" s="333"/>
      <c r="D661" s="333"/>
      <c r="E661" s="333"/>
      <c r="F661" s="333"/>
      <c r="G661" s="333"/>
      <c r="H661" s="333"/>
      <c r="I661" s="333"/>
      <c r="J661" s="333"/>
      <c r="K661" s="333"/>
      <c r="L661" s="333"/>
      <c r="M661" s="333"/>
      <c r="N661" s="333"/>
      <c r="O661" s="333"/>
      <c r="P661" s="333"/>
      <c r="Q661" s="333"/>
      <c r="R661" s="333"/>
      <c r="S661" s="333"/>
      <c r="T661" s="333"/>
      <c r="U661" s="333"/>
      <c r="V661" s="333"/>
      <c r="W661" s="333"/>
      <c r="X661" s="333"/>
      <c r="Y661" s="333"/>
      <c r="Z661" s="333"/>
    </row>
    <row r="662" customHeight="1" spans="1:26">
      <c r="A662" s="333"/>
      <c r="B662" s="333"/>
      <c r="C662" s="333"/>
      <c r="D662" s="333"/>
      <c r="E662" s="333"/>
      <c r="F662" s="333"/>
      <c r="G662" s="333"/>
      <c r="H662" s="333"/>
      <c r="I662" s="333"/>
      <c r="J662" s="333"/>
      <c r="K662" s="333"/>
      <c r="L662" s="333"/>
      <c r="M662" s="333"/>
      <c r="N662" s="333"/>
      <c r="O662" s="333"/>
      <c r="P662" s="333"/>
      <c r="Q662" s="333"/>
      <c r="R662" s="333"/>
      <c r="S662" s="333"/>
      <c r="T662" s="333"/>
      <c r="U662" s="333"/>
      <c r="V662" s="333"/>
      <c r="W662" s="333"/>
      <c r="X662" s="333"/>
      <c r="Y662" s="333"/>
      <c r="Z662" s="333"/>
    </row>
    <row r="663" customHeight="1" spans="1:26">
      <c r="A663" s="333"/>
      <c r="B663" s="333"/>
      <c r="C663" s="333"/>
      <c r="D663" s="333"/>
      <c r="E663" s="333"/>
      <c r="F663" s="333"/>
      <c r="G663" s="333"/>
      <c r="H663" s="333"/>
      <c r="I663" s="333"/>
      <c r="J663" s="333"/>
      <c r="K663" s="333"/>
      <c r="L663" s="333"/>
      <c r="M663" s="333"/>
      <c r="N663" s="333"/>
      <c r="O663" s="333"/>
      <c r="P663" s="333"/>
      <c r="Q663" s="333"/>
      <c r="R663" s="333"/>
      <c r="S663" s="333"/>
      <c r="T663" s="333"/>
      <c r="U663" s="333"/>
      <c r="V663" s="333"/>
      <c r="W663" s="333"/>
      <c r="X663" s="333"/>
      <c r="Y663" s="333"/>
      <c r="Z663" s="333"/>
    </row>
    <row r="664" customHeight="1" spans="1:26">
      <c r="A664" s="333"/>
      <c r="B664" s="333"/>
      <c r="C664" s="333"/>
      <c r="D664" s="333"/>
      <c r="E664" s="333"/>
      <c r="F664" s="333"/>
      <c r="G664" s="333"/>
      <c r="H664" s="333"/>
      <c r="I664" s="333"/>
      <c r="J664" s="333"/>
      <c r="K664" s="333"/>
      <c r="L664" s="333"/>
      <c r="M664" s="333"/>
      <c r="N664" s="333"/>
      <c r="O664" s="333"/>
      <c r="P664" s="333"/>
      <c r="Q664" s="333"/>
      <c r="R664" s="333"/>
      <c r="S664" s="333"/>
      <c r="T664" s="333"/>
      <c r="U664" s="333"/>
      <c r="V664" s="333"/>
      <c r="W664" s="333"/>
      <c r="X664" s="333"/>
      <c r="Y664" s="333"/>
      <c r="Z664" s="333"/>
    </row>
    <row r="665" customHeight="1" spans="1:26">
      <c r="A665" s="333"/>
      <c r="B665" s="333"/>
      <c r="C665" s="333"/>
      <c r="D665" s="333"/>
      <c r="E665" s="333"/>
      <c r="F665" s="333"/>
      <c r="G665" s="333"/>
      <c r="H665" s="333"/>
      <c r="I665" s="333"/>
      <c r="J665" s="333"/>
      <c r="K665" s="333"/>
      <c r="L665" s="333"/>
      <c r="M665" s="333"/>
      <c r="N665" s="333"/>
      <c r="O665" s="333"/>
      <c r="P665" s="333"/>
      <c r="Q665" s="333"/>
      <c r="R665" s="333"/>
      <c r="S665" s="333"/>
      <c r="T665" s="333"/>
      <c r="U665" s="333"/>
      <c r="V665" s="333"/>
      <c r="W665" s="333"/>
      <c r="X665" s="333"/>
      <c r="Y665" s="333"/>
      <c r="Z665" s="333"/>
    </row>
    <row r="666" customHeight="1" spans="1:26">
      <c r="A666" s="333"/>
      <c r="B666" s="333"/>
      <c r="C666" s="333"/>
      <c r="D666" s="333"/>
      <c r="E666" s="333"/>
      <c r="F666" s="333"/>
      <c r="G666" s="333"/>
      <c r="H666" s="333"/>
      <c r="I666" s="333"/>
      <c r="J666" s="333"/>
      <c r="K666" s="333"/>
      <c r="L666" s="333"/>
      <c r="M666" s="333"/>
      <c r="N666" s="333"/>
      <c r="O666" s="333"/>
      <c r="P666" s="333"/>
      <c r="Q666" s="333"/>
      <c r="R666" s="333"/>
      <c r="S666" s="333"/>
      <c r="T666" s="333"/>
      <c r="U666" s="333"/>
      <c r="V666" s="333"/>
      <c r="W666" s="333"/>
      <c r="X666" s="333"/>
      <c r="Y666" s="333"/>
      <c r="Z666" s="333"/>
    </row>
    <row r="667" customHeight="1" spans="1:26">
      <c r="A667" s="333"/>
      <c r="B667" s="333"/>
      <c r="C667" s="333"/>
      <c r="D667" s="333"/>
      <c r="E667" s="333"/>
      <c r="F667" s="333"/>
      <c r="G667" s="333"/>
      <c r="H667" s="333"/>
      <c r="I667" s="333"/>
      <c r="J667" s="333"/>
      <c r="K667" s="333"/>
      <c r="L667" s="333"/>
      <c r="M667" s="333"/>
      <c r="N667" s="333"/>
      <c r="O667" s="333"/>
      <c r="P667" s="333"/>
      <c r="Q667" s="333"/>
      <c r="R667" s="333"/>
      <c r="S667" s="333"/>
      <c r="T667" s="333"/>
      <c r="U667" s="333"/>
      <c r="V667" s="333"/>
      <c r="W667" s="333"/>
      <c r="X667" s="333"/>
      <c r="Y667" s="333"/>
      <c r="Z667" s="333"/>
    </row>
    <row r="668" customHeight="1" spans="1:26">
      <c r="A668" s="333"/>
      <c r="B668" s="333"/>
      <c r="C668" s="333"/>
      <c r="D668" s="333"/>
      <c r="E668" s="333"/>
      <c r="F668" s="333"/>
      <c r="G668" s="333"/>
      <c r="H668" s="333"/>
      <c r="I668" s="333"/>
      <c r="J668" s="333"/>
      <c r="K668" s="333"/>
      <c r="L668" s="333"/>
      <c r="M668" s="333"/>
      <c r="N668" s="333"/>
      <c r="O668" s="333"/>
      <c r="P668" s="333"/>
      <c r="Q668" s="333"/>
      <c r="R668" s="333"/>
      <c r="S668" s="333"/>
      <c r="T668" s="333"/>
      <c r="U668" s="333"/>
      <c r="V668" s="333"/>
      <c r="W668" s="333"/>
      <c r="X668" s="333"/>
      <c r="Y668" s="333"/>
      <c r="Z668" s="333"/>
    </row>
    <row r="669" customHeight="1" spans="1:26">
      <c r="A669" s="333"/>
      <c r="B669" s="333"/>
      <c r="C669" s="333"/>
      <c r="D669" s="333"/>
      <c r="E669" s="333"/>
      <c r="F669" s="333"/>
      <c r="G669" s="333"/>
      <c r="H669" s="333"/>
      <c r="I669" s="333"/>
      <c r="J669" s="333"/>
      <c r="K669" s="333"/>
      <c r="L669" s="333"/>
      <c r="M669" s="333"/>
      <c r="N669" s="333"/>
      <c r="O669" s="333"/>
      <c r="P669" s="333"/>
      <c r="Q669" s="333"/>
      <c r="R669" s="333"/>
      <c r="S669" s="333"/>
      <c r="T669" s="333"/>
      <c r="U669" s="333"/>
      <c r="V669" s="333"/>
      <c r="W669" s="333"/>
      <c r="X669" s="333"/>
      <c r="Y669" s="333"/>
      <c r="Z669" s="333"/>
    </row>
    <row r="670" customHeight="1" spans="1:26">
      <c r="A670" s="333"/>
      <c r="B670" s="333"/>
      <c r="C670" s="333"/>
      <c r="D670" s="333"/>
      <c r="E670" s="333"/>
      <c r="F670" s="333"/>
      <c r="G670" s="333"/>
      <c r="H670" s="333"/>
      <c r="I670" s="333"/>
      <c r="J670" s="333"/>
      <c r="K670" s="333"/>
      <c r="L670" s="333"/>
      <c r="M670" s="333"/>
      <c r="N670" s="333"/>
      <c r="O670" s="333"/>
      <c r="P670" s="333"/>
      <c r="Q670" s="333"/>
      <c r="R670" s="333"/>
      <c r="S670" s="333"/>
      <c r="T670" s="333"/>
      <c r="U670" s="333"/>
      <c r="V670" s="333"/>
      <c r="W670" s="333"/>
      <c r="X670" s="333"/>
      <c r="Y670" s="333"/>
      <c r="Z670" s="333"/>
    </row>
    <row r="671" customHeight="1" spans="1:26">
      <c r="A671" s="333"/>
      <c r="B671" s="333"/>
      <c r="C671" s="333"/>
      <c r="D671" s="333"/>
      <c r="E671" s="333"/>
      <c r="F671" s="333"/>
      <c r="G671" s="333"/>
      <c r="H671" s="333"/>
      <c r="I671" s="333"/>
      <c r="J671" s="333"/>
      <c r="K671" s="333"/>
      <c r="L671" s="333"/>
      <c r="M671" s="333"/>
      <c r="N671" s="333"/>
      <c r="O671" s="333"/>
      <c r="P671" s="333"/>
      <c r="Q671" s="333"/>
      <c r="R671" s="333"/>
      <c r="S671" s="333"/>
      <c r="T671" s="333"/>
      <c r="U671" s="333"/>
      <c r="V671" s="333"/>
      <c r="W671" s="333"/>
      <c r="X671" s="333"/>
      <c r="Y671" s="333"/>
      <c r="Z671" s="333"/>
    </row>
    <row r="672" customHeight="1" spans="1:26">
      <c r="A672" s="333"/>
      <c r="B672" s="333"/>
      <c r="C672" s="333"/>
      <c r="D672" s="333"/>
      <c r="E672" s="333"/>
      <c r="F672" s="333"/>
      <c r="G672" s="333"/>
      <c r="H672" s="333"/>
      <c r="I672" s="333"/>
      <c r="J672" s="333"/>
      <c r="K672" s="333"/>
      <c r="L672" s="333"/>
      <c r="M672" s="333"/>
      <c r="N672" s="333"/>
      <c r="O672" s="333"/>
      <c r="P672" s="333"/>
      <c r="Q672" s="333"/>
      <c r="R672" s="333"/>
      <c r="S672" s="333"/>
      <c r="T672" s="333"/>
      <c r="U672" s="333"/>
      <c r="V672" s="333"/>
      <c r="W672" s="333"/>
      <c r="X672" s="333"/>
      <c r="Y672" s="333"/>
      <c r="Z672" s="333"/>
    </row>
    <row r="673" customHeight="1" spans="1:26">
      <c r="A673" s="333"/>
      <c r="B673" s="333"/>
      <c r="C673" s="333"/>
      <c r="D673" s="333"/>
      <c r="E673" s="333"/>
      <c r="F673" s="333"/>
      <c r="G673" s="333"/>
      <c r="H673" s="333"/>
      <c r="I673" s="333"/>
      <c r="J673" s="333"/>
      <c r="K673" s="333"/>
      <c r="L673" s="333"/>
      <c r="M673" s="333"/>
      <c r="N673" s="333"/>
      <c r="O673" s="333"/>
      <c r="P673" s="333"/>
      <c r="Q673" s="333"/>
      <c r="R673" s="333"/>
      <c r="S673" s="333"/>
      <c r="T673" s="333"/>
      <c r="U673" s="333"/>
      <c r="V673" s="333"/>
      <c r="W673" s="333"/>
      <c r="X673" s="333"/>
      <c r="Y673" s="333"/>
      <c r="Z673" s="333"/>
    </row>
    <row r="674" customHeight="1" spans="1:26">
      <c r="A674" s="333"/>
      <c r="B674" s="333"/>
      <c r="C674" s="333"/>
      <c r="D674" s="333"/>
      <c r="E674" s="333"/>
      <c r="F674" s="333"/>
      <c r="G674" s="333"/>
      <c r="H674" s="333"/>
      <c r="I674" s="333"/>
      <c r="J674" s="333"/>
      <c r="K674" s="333"/>
      <c r="L674" s="333"/>
      <c r="M674" s="333"/>
      <c r="N674" s="333"/>
      <c r="O674" s="333"/>
      <c r="P674" s="333"/>
      <c r="Q674" s="333"/>
      <c r="R674" s="333"/>
      <c r="S674" s="333"/>
      <c r="T674" s="333"/>
      <c r="U674" s="333"/>
      <c r="V674" s="333"/>
      <c r="W674" s="333"/>
      <c r="X674" s="333"/>
      <c r="Y674" s="333"/>
      <c r="Z674" s="333"/>
    </row>
    <row r="675" customHeight="1" spans="1:26">
      <c r="A675" s="333"/>
      <c r="B675" s="333"/>
      <c r="C675" s="333"/>
      <c r="D675" s="333"/>
      <c r="E675" s="333"/>
      <c r="F675" s="333"/>
      <c r="G675" s="333"/>
      <c r="H675" s="333"/>
      <c r="I675" s="333"/>
      <c r="J675" s="333"/>
      <c r="K675" s="333"/>
      <c r="L675" s="333"/>
      <c r="M675" s="333"/>
      <c r="N675" s="333"/>
      <c r="O675" s="333"/>
      <c r="P675" s="333"/>
      <c r="Q675" s="333"/>
      <c r="R675" s="333"/>
      <c r="S675" s="333"/>
      <c r="T675" s="333"/>
      <c r="U675" s="333"/>
      <c r="V675" s="333"/>
      <c r="W675" s="333"/>
      <c r="X675" s="333"/>
      <c r="Y675" s="333"/>
      <c r="Z675" s="333"/>
    </row>
    <row r="676" customHeight="1" spans="1:26">
      <c r="A676" s="333"/>
      <c r="B676" s="333"/>
      <c r="C676" s="333"/>
      <c r="D676" s="333"/>
      <c r="E676" s="333"/>
      <c r="F676" s="333"/>
      <c r="G676" s="333"/>
      <c r="H676" s="333"/>
      <c r="I676" s="333"/>
      <c r="J676" s="333"/>
      <c r="K676" s="333"/>
      <c r="L676" s="333"/>
      <c r="M676" s="333"/>
      <c r="N676" s="333"/>
      <c r="O676" s="333"/>
      <c r="P676" s="333"/>
      <c r="Q676" s="333"/>
      <c r="R676" s="333"/>
      <c r="S676" s="333"/>
      <c r="T676" s="333"/>
      <c r="U676" s="333"/>
      <c r="V676" s="333"/>
      <c r="W676" s="333"/>
      <c r="X676" s="333"/>
      <c r="Y676" s="333"/>
      <c r="Z676" s="333"/>
    </row>
    <row r="677" customHeight="1" spans="1:26">
      <c r="A677" s="333"/>
      <c r="B677" s="333"/>
      <c r="C677" s="333"/>
      <c r="D677" s="333"/>
      <c r="E677" s="333"/>
      <c r="F677" s="333"/>
      <c r="G677" s="333"/>
      <c r="H677" s="333"/>
      <c r="I677" s="333"/>
      <c r="J677" s="333"/>
      <c r="K677" s="333"/>
      <c r="L677" s="333"/>
      <c r="M677" s="333"/>
      <c r="N677" s="333"/>
      <c r="O677" s="333"/>
      <c r="P677" s="333"/>
      <c r="Q677" s="333"/>
      <c r="R677" s="333"/>
      <c r="S677" s="333"/>
      <c r="T677" s="333"/>
      <c r="U677" s="333"/>
      <c r="V677" s="333"/>
      <c r="W677" s="333"/>
      <c r="X677" s="333"/>
      <c r="Y677" s="333"/>
      <c r="Z677" s="333"/>
    </row>
    <row r="678" customHeight="1" spans="1:26">
      <c r="A678" s="333"/>
      <c r="B678" s="333"/>
      <c r="C678" s="333"/>
      <c r="D678" s="333"/>
      <c r="E678" s="333"/>
      <c r="F678" s="333"/>
      <c r="G678" s="333"/>
      <c r="H678" s="333"/>
      <c r="I678" s="333"/>
      <c r="J678" s="333"/>
      <c r="K678" s="333"/>
      <c r="L678" s="333"/>
      <c r="M678" s="333"/>
      <c r="N678" s="333"/>
      <c r="O678" s="333"/>
      <c r="P678" s="333"/>
      <c r="Q678" s="333"/>
      <c r="R678" s="333"/>
      <c r="S678" s="333"/>
      <c r="T678" s="333"/>
      <c r="U678" s="333"/>
      <c r="V678" s="333"/>
      <c r="W678" s="333"/>
      <c r="X678" s="333"/>
      <c r="Y678" s="333"/>
      <c r="Z678" s="333"/>
    </row>
    <row r="679" customHeight="1" spans="1:26">
      <c r="A679" s="333"/>
      <c r="B679" s="333"/>
      <c r="C679" s="333"/>
      <c r="D679" s="333"/>
      <c r="E679" s="333"/>
      <c r="F679" s="333"/>
      <c r="G679" s="333"/>
      <c r="H679" s="333"/>
      <c r="I679" s="333"/>
      <c r="J679" s="333"/>
      <c r="K679" s="333"/>
      <c r="L679" s="333"/>
      <c r="M679" s="333"/>
      <c r="N679" s="333"/>
      <c r="O679" s="333"/>
      <c r="P679" s="333"/>
      <c r="Q679" s="333"/>
      <c r="R679" s="333"/>
      <c r="S679" s="333"/>
      <c r="T679" s="333"/>
      <c r="U679" s="333"/>
      <c r="V679" s="333"/>
      <c r="W679" s="333"/>
      <c r="X679" s="333"/>
      <c r="Y679" s="333"/>
      <c r="Z679" s="333"/>
    </row>
    <row r="680" customHeight="1" spans="1:26">
      <c r="A680" s="333"/>
      <c r="B680" s="333"/>
      <c r="C680" s="333"/>
      <c r="D680" s="333"/>
      <c r="E680" s="333"/>
      <c r="F680" s="333"/>
      <c r="G680" s="333"/>
      <c r="H680" s="333"/>
      <c r="I680" s="333"/>
      <c r="J680" s="333"/>
      <c r="K680" s="333"/>
      <c r="L680" s="333"/>
      <c r="M680" s="333"/>
      <c r="N680" s="333"/>
      <c r="O680" s="333"/>
      <c r="P680" s="333"/>
      <c r="Q680" s="333"/>
      <c r="R680" s="333"/>
      <c r="S680" s="333"/>
      <c r="T680" s="333"/>
      <c r="U680" s="333"/>
      <c r="V680" s="333"/>
      <c r="W680" s="333"/>
      <c r="X680" s="333"/>
      <c r="Y680" s="333"/>
      <c r="Z680" s="333"/>
    </row>
    <row r="681" customHeight="1" spans="1:26">
      <c r="A681" s="333"/>
      <c r="B681" s="333"/>
      <c r="C681" s="333"/>
      <c r="D681" s="333"/>
      <c r="E681" s="333"/>
      <c r="F681" s="333"/>
      <c r="G681" s="333"/>
      <c r="H681" s="333"/>
      <c r="I681" s="333"/>
      <c r="J681" s="333"/>
      <c r="K681" s="333"/>
      <c r="L681" s="333"/>
      <c r="M681" s="333"/>
      <c r="N681" s="333"/>
      <c r="O681" s="333"/>
      <c r="P681" s="333"/>
      <c r="Q681" s="333"/>
      <c r="R681" s="333"/>
      <c r="S681" s="333"/>
      <c r="T681" s="333"/>
      <c r="U681" s="333"/>
      <c r="V681" s="333"/>
      <c r="W681" s="333"/>
      <c r="X681" s="333"/>
      <c r="Y681" s="333"/>
      <c r="Z681" s="333"/>
    </row>
    <row r="682" customHeight="1" spans="1:26">
      <c r="A682" s="333"/>
      <c r="B682" s="333"/>
      <c r="C682" s="333"/>
      <c r="D682" s="333"/>
      <c r="E682" s="333"/>
      <c r="F682" s="333"/>
      <c r="G682" s="333"/>
      <c r="H682" s="333"/>
      <c r="I682" s="333"/>
      <c r="J682" s="333"/>
      <c r="K682" s="333"/>
      <c r="L682" s="333"/>
      <c r="M682" s="333"/>
      <c r="N682" s="333"/>
      <c r="O682" s="333"/>
      <c r="P682" s="333"/>
      <c r="Q682" s="333"/>
      <c r="R682" s="333"/>
      <c r="S682" s="333"/>
      <c r="T682" s="333"/>
      <c r="U682" s="333"/>
      <c r="V682" s="333"/>
      <c r="W682" s="333"/>
      <c r="X682" s="333"/>
      <c r="Y682" s="333"/>
      <c r="Z682" s="333"/>
    </row>
    <row r="683" customHeight="1" spans="1:26">
      <c r="A683" s="333"/>
      <c r="B683" s="333"/>
      <c r="C683" s="333"/>
      <c r="D683" s="333"/>
      <c r="E683" s="333"/>
      <c r="F683" s="333"/>
      <c r="G683" s="333"/>
      <c r="H683" s="333"/>
      <c r="I683" s="333"/>
      <c r="J683" s="333"/>
      <c r="K683" s="333"/>
      <c r="L683" s="333"/>
      <c r="M683" s="333"/>
      <c r="N683" s="333"/>
      <c r="O683" s="333"/>
      <c r="P683" s="333"/>
      <c r="Q683" s="333"/>
      <c r="R683" s="333"/>
      <c r="S683" s="333"/>
      <c r="T683" s="333"/>
      <c r="U683" s="333"/>
      <c r="V683" s="333"/>
      <c r="W683" s="333"/>
      <c r="X683" s="333"/>
      <c r="Y683" s="333"/>
      <c r="Z683" s="333"/>
    </row>
    <row r="684" customHeight="1" spans="1:26">
      <c r="A684" s="333"/>
      <c r="B684" s="333"/>
      <c r="C684" s="333"/>
      <c r="D684" s="333"/>
      <c r="E684" s="333"/>
      <c r="F684" s="333"/>
      <c r="G684" s="333"/>
      <c r="H684" s="333"/>
      <c r="I684" s="333"/>
      <c r="J684" s="333"/>
      <c r="K684" s="333"/>
      <c r="L684" s="333"/>
      <c r="M684" s="333"/>
      <c r="N684" s="333"/>
      <c r="O684" s="333"/>
      <c r="P684" s="333"/>
      <c r="Q684" s="333"/>
      <c r="R684" s="333"/>
      <c r="S684" s="333"/>
      <c r="T684" s="333"/>
      <c r="U684" s="333"/>
      <c r="V684" s="333"/>
      <c r="W684" s="333"/>
      <c r="X684" s="333"/>
      <c r="Y684" s="333"/>
      <c r="Z684" s="333"/>
    </row>
    <row r="685" customHeight="1" spans="1:26">
      <c r="A685" s="333"/>
      <c r="B685" s="333"/>
      <c r="C685" s="333"/>
      <c r="D685" s="333"/>
      <c r="E685" s="333"/>
      <c r="F685" s="333"/>
      <c r="G685" s="333"/>
      <c r="H685" s="333"/>
      <c r="I685" s="333"/>
      <c r="J685" s="333"/>
      <c r="K685" s="333"/>
      <c r="L685" s="333"/>
      <c r="M685" s="333"/>
      <c r="N685" s="333"/>
      <c r="O685" s="333"/>
      <c r="P685" s="333"/>
      <c r="Q685" s="333"/>
      <c r="R685" s="333"/>
      <c r="S685" s="333"/>
      <c r="T685" s="333"/>
      <c r="U685" s="333"/>
      <c r="V685" s="333"/>
      <c r="W685" s="333"/>
      <c r="X685" s="333"/>
      <c r="Y685" s="333"/>
      <c r="Z685" s="333"/>
    </row>
    <row r="686" customHeight="1" spans="1:26">
      <c r="A686" s="333"/>
      <c r="B686" s="333"/>
      <c r="C686" s="333"/>
      <c r="D686" s="333"/>
      <c r="E686" s="333"/>
      <c r="F686" s="333"/>
      <c r="G686" s="333"/>
      <c r="H686" s="333"/>
      <c r="I686" s="333"/>
      <c r="J686" s="333"/>
      <c r="K686" s="333"/>
      <c r="L686" s="333"/>
      <c r="M686" s="333"/>
      <c r="N686" s="333"/>
      <c r="O686" s="333"/>
      <c r="P686" s="333"/>
      <c r="Q686" s="333"/>
      <c r="R686" s="333"/>
      <c r="S686" s="333"/>
      <c r="T686" s="333"/>
      <c r="U686" s="333"/>
      <c r="V686" s="333"/>
      <c r="W686" s="333"/>
      <c r="X686" s="333"/>
      <c r="Y686" s="333"/>
      <c r="Z686" s="333"/>
    </row>
    <row r="687" customHeight="1" spans="1:26">
      <c r="A687" s="333"/>
      <c r="B687" s="333"/>
      <c r="C687" s="333"/>
      <c r="D687" s="333"/>
      <c r="E687" s="333"/>
      <c r="F687" s="333"/>
      <c r="G687" s="333"/>
      <c r="H687" s="333"/>
      <c r="I687" s="333"/>
      <c r="J687" s="333"/>
      <c r="K687" s="333"/>
      <c r="L687" s="333"/>
      <c r="M687" s="333"/>
      <c r="N687" s="333"/>
      <c r="O687" s="333"/>
      <c r="P687" s="333"/>
      <c r="Q687" s="333"/>
      <c r="R687" s="333"/>
      <c r="S687" s="333"/>
      <c r="T687" s="333"/>
      <c r="U687" s="333"/>
      <c r="V687" s="333"/>
      <c r="W687" s="333"/>
      <c r="X687" s="333"/>
      <c r="Y687" s="333"/>
      <c r="Z687" s="333"/>
    </row>
    <row r="688" customHeight="1" spans="1:26">
      <c r="A688" s="333"/>
      <c r="B688" s="333"/>
      <c r="C688" s="333"/>
      <c r="D688" s="333"/>
      <c r="E688" s="333"/>
      <c r="F688" s="333"/>
      <c r="G688" s="333"/>
      <c r="H688" s="333"/>
      <c r="I688" s="333"/>
      <c r="J688" s="333"/>
      <c r="K688" s="333"/>
      <c r="L688" s="333"/>
      <c r="M688" s="333"/>
      <c r="N688" s="333"/>
      <c r="O688" s="333"/>
      <c r="P688" s="333"/>
      <c r="Q688" s="333"/>
      <c r="R688" s="333"/>
      <c r="S688" s="333"/>
      <c r="T688" s="333"/>
      <c r="U688" s="333"/>
      <c r="V688" s="333"/>
      <c r="W688" s="333"/>
      <c r="X688" s="333"/>
      <c r="Y688" s="333"/>
      <c r="Z688" s="333"/>
    </row>
    <row r="689" customHeight="1" spans="1:26">
      <c r="A689" s="333"/>
      <c r="B689" s="333"/>
      <c r="C689" s="333"/>
      <c r="D689" s="333"/>
      <c r="E689" s="333"/>
      <c r="F689" s="333"/>
      <c r="G689" s="333"/>
      <c r="H689" s="333"/>
      <c r="I689" s="333"/>
      <c r="J689" s="333"/>
      <c r="K689" s="333"/>
      <c r="L689" s="333"/>
      <c r="M689" s="333"/>
      <c r="N689" s="333"/>
      <c r="O689" s="333"/>
      <c r="P689" s="333"/>
      <c r="Q689" s="333"/>
      <c r="R689" s="333"/>
      <c r="S689" s="333"/>
      <c r="T689" s="333"/>
      <c r="U689" s="333"/>
      <c r="V689" s="333"/>
      <c r="W689" s="333"/>
      <c r="X689" s="333"/>
      <c r="Y689" s="333"/>
      <c r="Z689" s="333"/>
    </row>
    <row r="690" customHeight="1" spans="1:26">
      <c r="A690" s="333"/>
      <c r="B690" s="333"/>
      <c r="C690" s="333"/>
      <c r="D690" s="333"/>
      <c r="E690" s="333"/>
      <c r="F690" s="333"/>
      <c r="G690" s="333"/>
      <c r="H690" s="333"/>
      <c r="I690" s="333"/>
      <c r="J690" s="333"/>
      <c r="K690" s="333"/>
      <c r="L690" s="333"/>
      <c r="M690" s="333"/>
      <c r="N690" s="333"/>
      <c r="O690" s="333"/>
      <c r="P690" s="333"/>
      <c r="Q690" s="333"/>
      <c r="R690" s="333"/>
      <c r="S690" s="333"/>
      <c r="T690" s="333"/>
      <c r="U690" s="333"/>
      <c r="V690" s="333"/>
      <c r="W690" s="333"/>
      <c r="X690" s="333"/>
      <c r="Y690" s="333"/>
      <c r="Z690" s="333"/>
    </row>
    <row r="691" customHeight="1" spans="1:26">
      <c r="A691" s="333"/>
      <c r="B691" s="333"/>
      <c r="C691" s="333"/>
      <c r="D691" s="333"/>
      <c r="E691" s="333"/>
      <c r="F691" s="333"/>
      <c r="G691" s="333"/>
      <c r="H691" s="333"/>
      <c r="I691" s="333"/>
      <c r="J691" s="333"/>
      <c r="K691" s="333"/>
      <c r="L691" s="333"/>
      <c r="M691" s="333"/>
      <c r="N691" s="333"/>
      <c r="O691" s="333"/>
      <c r="P691" s="333"/>
      <c r="Q691" s="333"/>
      <c r="R691" s="333"/>
      <c r="S691" s="333"/>
      <c r="T691" s="333"/>
      <c r="U691" s="333"/>
      <c r="V691" s="333"/>
      <c r="W691" s="333"/>
      <c r="X691" s="333"/>
      <c r="Y691" s="333"/>
      <c r="Z691" s="333"/>
    </row>
    <row r="692" customHeight="1" spans="1:26">
      <c r="A692" s="333"/>
      <c r="B692" s="333"/>
      <c r="C692" s="333"/>
      <c r="D692" s="333"/>
      <c r="E692" s="333"/>
      <c r="F692" s="333"/>
      <c r="G692" s="333"/>
      <c r="H692" s="333"/>
      <c r="I692" s="333"/>
      <c r="J692" s="333"/>
      <c r="K692" s="333"/>
      <c r="L692" s="333"/>
      <c r="M692" s="333"/>
      <c r="N692" s="333"/>
      <c r="O692" s="333"/>
      <c r="P692" s="333"/>
      <c r="Q692" s="333"/>
      <c r="R692" s="333"/>
      <c r="S692" s="333"/>
      <c r="T692" s="333"/>
      <c r="U692" s="333"/>
      <c r="V692" s="333"/>
      <c r="W692" s="333"/>
      <c r="X692" s="333"/>
      <c r="Y692" s="333"/>
      <c r="Z692" s="333"/>
    </row>
    <row r="693" customHeight="1" spans="1:26">
      <c r="A693" s="333"/>
      <c r="B693" s="333"/>
      <c r="C693" s="333"/>
      <c r="D693" s="333"/>
      <c r="E693" s="333"/>
      <c r="F693" s="333"/>
      <c r="G693" s="333"/>
      <c r="H693" s="333"/>
      <c r="I693" s="333"/>
      <c r="J693" s="333"/>
      <c r="K693" s="333"/>
      <c r="L693" s="333"/>
      <c r="M693" s="333"/>
      <c r="N693" s="333"/>
      <c r="O693" s="333"/>
      <c r="P693" s="333"/>
      <c r="Q693" s="333"/>
      <c r="R693" s="333"/>
      <c r="S693" s="333"/>
      <c r="T693" s="333"/>
      <c r="U693" s="333"/>
      <c r="V693" s="333"/>
      <c r="W693" s="333"/>
      <c r="X693" s="333"/>
      <c r="Y693" s="333"/>
      <c r="Z693" s="333"/>
    </row>
    <row r="694" customHeight="1" spans="1:26">
      <c r="A694" s="333"/>
      <c r="B694" s="333"/>
      <c r="C694" s="333"/>
      <c r="D694" s="333"/>
      <c r="E694" s="333"/>
      <c r="F694" s="333"/>
      <c r="G694" s="333"/>
      <c r="H694" s="333"/>
      <c r="I694" s="333"/>
      <c r="J694" s="333"/>
      <c r="K694" s="333"/>
      <c r="L694" s="333"/>
      <c r="M694" s="333"/>
      <c r="N694" s="333"/>
      <c r="O694" s="333"/>
      <c r="P694" s="333"/>
      <c r="Q694" s="333"/>
      <c r="R694" s="333"/>
      <c r="S694" s="333"/>
      <c r="T694" s="333"/>
      <c r="U694" s="333"/>
      <c r="V694" s="333"/>
      <c r="W694" s="333"/>
      <c r="X694" s="333"/>
      <c r="Y694" s="333"/>
      <c r="Z694" s="333"/>
    </row>
    <row r="695" customHeight="1" spans="1:26">
      <c r="A695" s="333"/>
      <c r="B695" s="333"/>
      <c r="C695" s="333"/>
      <c r="D695" s="333"/>
      <c r="E695" s="333"/>
      <c r="F695" s="333"/>
      <c r="G695" s="333"/>
      <c r="H695" s="333"/>
      <c r="I695" s="333"/>
      <c r="J695" s="333"/>
      <c r="K695" s="333"/>
      <c r="L695" s="333"/>
      <c r="M695" s="333"/>
      <c r="N695" s="333"/>
      <c r="O695" s="333"/>
      <c r="P695" s="333"/>
      <c r="Q695" s="333"/>
      <c r="R695" s="333"/>
      <c r="S695" s="333"/>
      <c r="T695" s="333"/>
      <c r="U695" s="333"/>
      <c r="V695" s="333"/>
      <c r="W695" s="333"/>
      <c r="X695" s="333"/>
      <c r="Y695" s="333"/>
      <c r="Z695" s="333"/>
    </row>
    <row r="696" customHeight="1" spans="1:26">
      <c r="A696" s="333"/>
      <c r="B696" s="333"/>
      <c r="C696" s="333"/>
      <c r="D696" s="333"/>
      <c r="E696" s="333"/>
      <c r="F696" s="333"/>
      <c r="G696" s="333"/>
      <c r="H696" s="333"/>
      <c r="I696" s="333"/>
      <c r="J696" s="333"/>
      <c r="K696" s="333"/>
      <c r="L696" s="333"/>
      <c r="M696" s="333"/>
      <c r="N696" s="333"/>
      <c r="O696" s="333"/>
      <c r="P696" s="333"/>
      <c r="Q696" s="333"/>
      <c r="R696" s="333"/>
      <c r="S696" s="333"/>
      <c r="T696" s="333"/>
      <c r="U696" s="333"/>
      <c r="V696" s="333"/>
      <c r="W696" s="333"/>
      <c r="X696" s="333"/>
      <c r="Y696" s="333"/>
      <c r="Z696" s="333"/>
    </row>
    <row r="697" customHeight="1" spans="1:26">
      <c r="A697" s="333"/>
      <c r="B697" s="333"/>
      <c r="C697" s="333"/>
      <c r="D697" s="333"/>
      <c r="E697" s="333"/>
      <c r="F697" s="333"/>
      <c r="G697" s="333"/>
      <c r="H697" s="333"/>
      <c r="I697" s="333"/>
      <c r="J697" s="333"/>
      <c r="K697" s="333"/>
      <c r="L697" s="333"/>
      <c r="M697" s="333"/>
      <c r="N697" s="333"/>
      <c r="O697" s="333"/>
      <c r="P697" s="333"/>
      <c r="Q697" s="333"/>
      <c r="R697" s="333"/>
      <c r="S697" s="333"/>
      <c r="T697" s="333"/>
      <c r="U697" s="333"/>
      <c r="V697" s="333"/>
      <c r="W697" s="333"/>
      <c r="X697" s="333"/>
      <c r="Y697" s="333"/>
      <c r="Z697" s="333"/>
    </row>
    <row r="698" customHeight="1" spans="1:26">
      <c r="A698" s="333"/>
      <c r="B698" s="333"/>
      <c r="C698" s="333"/>
      <c r="D698" s="333"/>
      <c r="E698" s="333"/>
      <c r="F698" s="333"/>
      <c r="G698" s="333"/>
      <c r="H698" s="333"/>
      <c r="I698" s="333"/>
      <c r="J698" s="333"/>
      <c r="K698" s="333"/>
      <c r="L698" s="333"/>
      <c r="M698" s="333"/>
      <c r="N698" s="333"/>
      <c r="O698" s="333"/>
      <c r="P698" s="333"/>
      <c r="Q698" s="333"/>
      <c r="R698" s="333"/>
      <c r="S698" s="333"/>
      <c r="T698" s="333"/>
      <c r="U698" s="333"/>
      <c r="V698" s="333"/>
      <c r="W698" s="333"/>
      <c r="X698" s="333"/>
      <c r="Y698" s="333"/>
      <c r="Z698" s="333"/>
    </row>
    <row r="699" customHeight="1" spans="1:26">
      <c r="A699" s="333"/>
      <c r="B699" s="333"/>
      <c r="C699" s="333"/>
      <c r="D699" s="333"/>
      <c r="E699" s="333"/>
      <c r="F699" s="333"/>
      <c r="G699" s="333"/>
      <c r="H699" s="333"/>
      <c r="I699" s="333"/>
      <c r="J699" s="333"/>
      <c r="K699" s="333"/>
      <c r="L699" s="333"/>
      <c r="M699" s="333"/>
      <c r="N699" s="333"/>
      <c r="O699" s="333"/>
      <c r="P699" s="333"/>
      <c r="Q699" s="333"/>
      <c r="R699" s="333"/>
      <c r="S699" s="333"/>
      <c r="T699" s="333"/>
      <c r="U699" s="333"/>
      <c r="V699" s="333"/>
      <c r="W699" s="333"/>
      <c r="X699" s="333"/>
      <c r="Y699" s="333"/>
      <c r="Z699" s="333"/>
    </row>
    <row r="700" customHeight="1" spans="1:26">
      <c r="A700" s="333"/>
      <c r="B700" s="333"/>
      <c r="C700" s="333"/>
      <c r="D700" s="333"/>
      <c r="E700" s="333"/>
      <c r="F700" s="333"/>
      <c r="G700" s="333"/>
      <c r="H700" s="333"/>
      <c r="I700" s="333"/>
      <c r="J700" s="333"/>
      <c r="K700" s="333"/>
      <c r="L700" s="333"/>
      <c r="M700" s="333"/>
      <c r="N700" s="333"/>
      <c r="O700" s="333"/>
      <c r="P700" s="333"/>
      <c r="Q700" s="333"/>
      <c r="R700" s="333"/>
      <c r="S700" s="333"/>
      <c r="T700" s="333"/>
      <c r="U700" s="333"/>
      <c r="V700" s="333"/>
      <c r="W700" s="333"/>
      <c r="X700" s="333"/>
      <c r="Y700" s="333"/>
      <c r="Z700" s="333"/>
    </row>
    <row r="701" customHeight="1" spans="1:26">
      <c r="A701" s="333"/>
      <c r="B701" s="333"/>
      <c r="C701" s="333"/>
      <c r="D701" s="333"/>
      <c r="E701" s="333"/>
      <c r="F701" s="333"/>
      <c r="G701" s="333"/>
      <c r="H701" s="333"/>
      <c r="I701" s="333"/>
      <c r="J701" s="333"/>
      <c r="K701" s="333"/>
      <c r="L701" s="333"/>
      <c r="M701" s="333"/>
      <c r="N701" s="333"/>
      <c r="O701" s="333"/>
      <c r="P701" s="333"/>
      <c r="Q701" s="333"/>
      <c r="R701" s="333"/>
      <c r="S701" s="333"/>
      <c r="T701" s="333"/>
      <c r="U701" s="333"/>
      <c r="V701" s="333"/>
      <c r="W701" s="333"/>
      <c r="X701" s="333"/>
      <c r="Y701" s="333"/>
      <c r="Z701" s="333"/>
    </row>
    <row r="702" customHeight="1" spans="1:26">
      <c r="A702" s="333"/>
      <c r="B702" s="333"/>
      <c r="C702" s="333"/>
      <c r="D702" s="333"/>
      <c r="E702" s="333"/>
      <c r="F702" s="333"/>
      <c r="G702" s="333"/>
      <c r="H702" s="333"/>
      <c r="I702" s="333"/>
      <c r="J702" s="333"/>
      <c r="K702" s="333"/>
      <c r="L702" s="333"/>
      <c r="M702" s="333"/>
      <c r="N702" s="333"/>
      <c r="O702" s="333"/>
      <c r="P702" s="333"/>
      <c r="Q702" s="333"/>
      <c r="R702" s="333"/>
      <c r="S702" s="333"/>
      <c r="T702" s="333"/>
      <c r="U702" s="333"/>
      <c r="V702" s="333"/>
      <c r="W702" s="333"/>
      <c r="X702" s="333"/>
      <c r="Y702" s="333"/>
      <c r="Z702" s="333"/>
    </row>
    <row r="703" customHeight="1" spans="1:26">
      <c r="A703" s="333"/>
      <c r="B703" s="333"/>
      <c r="C703" s="333"/>
      <c r="D703" s="333"/>
      <c r="E703" s="333"/>
      <c r="F703" s="333"/>
      <c r="G703" s="333"/>
      <c r="H703" s="333"/>
      <c r="I703" s="333"/>
      <c r="J703" s="333"/>
      <c r="K703" s="333"/>
      <c r="L703" s="333"/>
      <c r="M703" s="333"/>
      <c r="N703" s="333"/>
      <c r="O703" s="333"/>
      <c r="P703" s="333"/>
      <c r="Q703" s="333"/>
      <c r="R703" s="333"/>
      <c r="S703" s="333"/>
      <c r="T703" s="333"/>
      <c r="U703" s="333"/>
      <c r="V703" s="333"/>
      <c r="W703" s="333"/>
      <c r="X703" s="333"/>
      <c r="Y703" s="333"/>
      <c r="Z703" s="333"/>
    </row>
    <row r="704" customHeight="1" spans="1:26">
      <c r="A704" s="333"/>
      <c r="B704" s="333"/>
      <c r="C704" s="333"/>
      <c r="D704" s="333"/>
      <c r="E704" s="333"/>
      <c r="F704" s="333"/>
      <c r="G704" s="333"/>
      <c r="H704" s="333"/>
      <c r="I704" s="333"/>
      <c r="J704" s="333"/>
      <c r="K704" s="333"/>
      <c r="L704" s="333"/>
      <c r="M704" s="333"/>
      <c r="N704" s="333"/>
      <c r="O704" s="333"/>
      <c r="P704" s="333"/>
      <c r="Q704" s="333"/>
      <c r="R704" s="333"/>
      <c r="S704" s="333"/>
      <c r="T704" s="333"/>
      <c r="U704" s="333"/>
      <c r="V704" s="333"/>
      <c r="W704" s="333"/>
      <c r="X704" s="333"/>
      <c r="Y704" s="333"/>
      <c r="Z704" s="333"/>
    </row>
    <row r="705" customHeight="1" spans="1:26">
      <c r="A705" s="333"/>
      <c r="B705" s="333"/>
      <c r="C705" s="333"/>
      <c r="D705" s="333"/>
      <c r="E705" s="333"/>
      <c r="F705" s="333"/>
      <c r="G705" s="333"/>
      <c r="H705" s="333"/>
      <c r="I705" s="333"/>
      <c r="J705" s="333"/>
      <c r="K705" s="333"/>
      <c r="L705" s="333"/>
      <c r="M705" s="333"/>
      <c r="N705" s="333"/>
      <c r="O705" s="333"/>
      <c r="P705" s="333"/>
      <c r="Q705" s="333"/>
      <c r="R705" s="333"/>
      <c r="S705" s="333"/>
      <c r="T705" s="333"/>
      <c r="U705" s="333"/>
      <c r="V705" s="333"/>
      <c r="W705" s="333"/>
      <c r="X705" s="333"/>
      <c r="Y705" s="333"/>
      <c r="Z705" s="333"/>
    </row>
    <row r="706" customHeight="1" spans="1:26">
      <c r="A706" s="333"/>
      <c r="B706" s="333"/>
      <c r="C706" s="333"/>
      <c r="D706" s="333"/>
      <c r="E706" s="333"/>
      <c r="F706" s="333"/>
      <c r="G706" s="333"/>
      <c r="H706" s="333"/>
      <c r="I706" s="333"/>
      <c r="J706" s="333"/>
      <c r="K706" s="333"/>
      <c r="L706" s="333"/>
      <c r="M706" s="333"/>
      <c r="N706" s="333"/>
      <c r="O706" s="333"/>
      <c r="P706" s="333"/>
      <c r="Q706" s="333"/>
      <c r="R706" s="333"/>
      <c r="S706" s="333"/>
      <c r="T706" s="333"/>
      <c r="U706" s="333"/>
      <c r="V706" s="333"/>
      <c r="W706" s="333"/>
      <c r="X706" s="333"/>
      <c r="Y706" s="333"/>
      <c r="Z706" s="333"/>
    </row>
    <row r="707" customHeight="1" spans="1:26">
      <c r="A707" s="333"/>
      <c r="B707" s="333"/>
      <c r="C707" s="333"/>
      <c r="D707" s="333"/>
      <c r="E707" s="333"/>
      <c r="F707" s="333"/>
      <c r="G707" s="333"/>
      <c r="H707" s="333"/>
      <c r="I707" s="333"/>
      <c r="J707" s="333"/>
      <c r="K707" s="333"/>
      <c r="L707" s="333"/>
      <c r="M707" s="333"/>
      <c r="N707" s="333"/>
      <c r="O707" s="333"/>
      <c r="P707" s="333"/>
      <c r="Q707" s="333"/>
      <c r="R707" s="333"/>
      <c r="S707" s="333"/>
      <c r="T707" s="333"/>
      <c r="U707" s="333"/>
      <c r="V707" s="333"/>
      <c r="W707" s="333"/>
      <c r="X707" s="333"/>
      <c r="Y707" s="333"/>
      <c r="Z707" s="333"/>
    </row>
    <row r="708" customHeight="1" spans="1:26">
      <c r="A708" s="333"/>
      <c r="B708" s="333"/>
      <c r="C708" s="333"/>
      <c r="D708" s="333"/>
      <c r="E708" s="333"/>
      <c r="F708" s="333"/>
      <c r="G708" s="333"/>
      <c r="H708" s="333"/>
      <c r="I708" s="333"/>
      <c r="J708" s="333"/>
      <c r="K708" s="333"/>
      <c r="L708" s="333"/>
      <c r="M708" s="333"/>
      <c r="N708" s="333"/>
      <c r="O708" s="333"/>
      <c r="P708" s="333"/>
      <c r="Q708" s="333"/>
      <c r="R708" s="333"/>
      <c r="S708" s="333"/>
      <c r="T708" s="333"/>
      <c r="U708" s="333"/>
      <c r="V708" s="333"/>
      <c r="W708" s="333"/>
      <c r="X708" s="333"/>
      <c r="Y708" s="333"/>
      <c r="Z708" s="333"/>
    </row>
    <row r="709" customHeight="1" spans="1:26">
      <c r="A709" s="333"/>
      <c r="B709" s="333"/>
      <c r="C709" s="333"/>
      <c r="D709" s="333"/>
      <c r="E709" s="333"/>
      <c r="F709" s="333"/>
      <c r="G709" s="333"/>
      <c r="H709" s="333"/>
      <c r="I709" s="333"/>
      <c r="J709" s="333"/>
      <c r="K709" s="333"/>
      <c r="L709" s="333"/>
      <c r="M709" s="333"/>
      <c r="N709" s="333"/>
      <c r="O709" s="333"/>
      <c r="P709" s="333"/>
      <c r="Q709" s="333"/>
      <c r="R709" s="333"/>
      <c r="S709" s="333"/>
      <c r="T709" s="333"/>
      <c r="U709" s="333"/>
      <c r="V709" s="333"/>
      <c r="W709" s="333"/>
      <c r="X709" s="333"/>
      <c r="Y709" s="333"/>
      <c r="Z709" s="333"/>
    </row>
    <row r="710" customHeight="1" spans="1:26">
      <c r="A710" s="333"/>
      <c r="B710" s="333"/>
      <c r="C710" s="333"/>
      <c r="D710" s="333"/>
      <c r="E710" s="333"/>
      <c r="F710" s="333"/>
      <c r="G710" s="333"/>
      <c r="H710" s="333"/>
      <c r="I710" s="333"/>
      <c r="J710" s="333"/>
      <c r="K710" s="333"/>
      <c r="L710" s="333"/>
      <c r="M710" s="333"/>
      <c r="N710" s="333"/>
      <c r="O710" s="333"/>
      <c r="P710" s="333"/>
      <c r="Q710" s="333"/>
      <c r="R710" s="333"/>
      <c r="S710" s="333"/>
      <c r="T710" s="333"/>
      <c r="U710" s="333"/>
      <c r="V710" s="333"/>
      <c r="W710" s="333"/>
      <c r="X710" s="333"/>
      <c r="Y710" s="333"/>
      <c r="Z710" s="333"/>
    </row>
    <row r="711" customHeight="1" spans="1:26">
      <c r="A711" s="333"/>
      <c r="B711" s="333"/>
      <c r="C711" s="333"/>
      <c r="D711" s="333"/>
      <c r="E711" s="333"/>
      <c r="F711" s="333"/>
      <c r="G711" s="333"/>
      <c r="H711" s="333"/>
      <c r="I711" s="333"/>
      <c r="J711" s="333"/>
      <c r="K711" s="333"/>
      <c r="L711" s="333"/>
      <c r="M711" s="333"/>
      <c r="N711" s="333"/>
      <c r="O711" s="333"/>
      <c r="P711" s="333"/>
      <c r="Q711" s="333"/>
      <c r="R711" s="333"/>
      <c r="S711" s="333"/>
      <c r="T711" s="333"/>
      <c r="U711" s="333"/>
      <c r="V711" s="333"/>
      <c r="W711" s="333"/>
      <c r="X711" s="333"/>
      <c r="Y711" s="333"/>
      <c r="Z711" s="333"/>
    </row>
    <row r="712" customHeight="1" spans="1:26">
      <c r="A712" s="333"/>
      <c r="B712" s="333"/>
      <c r="C712" s="333"/>
      <c r="D712" s="333"/>
      <c r="E712" s="333"/>
      <c r="F712" s="333"/>
      <c r="G712" s="333"/>
      <c r="H712" s="333"/>
      <c r="I712" s="333"/>
      <c r="J712" s="333"/>
      <c r="K712" s="333"/>
      <c r="L712" s="333"/>
      <c r="M712" s="333"/>
      <c r="N712" s="333"/>
      <c r="O712" s="333"/>
      <c r="P712" s="333"/>
      <c r="Q712" s="333"/>
      <c r="R712" s="333"/>
      <c r="S712" s="333"/>
      <c r="T712" s="333"/>
      <c r="U712" s="333"/>
      <c r="V712" s="333"/>
      <c r="W712" s="333"/>
      <c r="X712" s="333"/>
      <c r="Y712" s="333"/>
      <c r="Z712" s="333"/>
    </row>
    <row r="713" customHeight="1" spans="1:26">
      <c r="A713" s="333"/>
      <c r="B713" s="333"/>
      <c r="C713" s="333"/>
      <c r="D713" s="333"/>
      <c r="E713" s="333"/>
      <c r="F713" s="333"/>
      <c r="G713" s="333"/>
      <c r="H713" s="333"/>
      <c r="I713" s="333"/>
      <c r="J713" s="333"/>
      <c r="K713" s="333"/>
      <c r="L713" s="333"/>
      <c r="M713" s="333"/>
      <c r="N713" s="333"/>
      <c r="O713" s="333"/>
      <c r="P713" s="333"/>
      <c r="Q713" s="333"/>
      <c r="R713" s="333"/>
      <c r="S713" s="333"/>
      <c r="T713" s="333"/>
      <c r="U713" s="333"/>
      <c r="V713" s="333"/>
      <c r="W713" s="333"/>
      <c r="X713" s="333"/>
      <c r="Y713" s="333"/>
      <c r="Z713" s="333"/>
    </row>
    <row r="714" customHeight="1" spans="1:26">
      <c r="A714" s="333"/>
      <c r="B714" s="333"/>
      <c r="C714" s="333"/>
      <c r="D714" s="333"/>
      <c r="E714" s="333"/>
      <c r="F714" s="333"/>
      <c r="G714" s="333"/>
      <c r="H714" s="333"/>
      <c r="I714" s="333"/>
      <c r="J714" s="333"/>
      <c r="K714" s="333"/>
      <c r="L714" s="333"/>
      <c r="M714" s="333"/>
      <c r="N714" s="333"/>
      <c r="O714" s="333"/>
      <c r="P714" s="333"/>
      <c r="Q714" s="333"/>
      <c r="R714" s="333"/>
      <c r="S714" s="333"/>
      <c r="T714" s="333"/>
      <c r="U714" s="333"/>
      <c r="V714" s="333"/>
      <c r="W714" s="333"/>
      <c r="X714" s="333"/>
      <c r="Y714" s="333"/>
      <c r="Z714" s="333"/>
    </row>
    <row r="715" customHeight="1" spans="1:26">
      <c r="A715" s="333"/>
      <c r="B715" s="333"/>
      <c r="C715" s="333"/>
      <c r="D715" s="333"/>
      <c r="E715" s="333"/>
      <c r="F715" s="333"/>
      <c r="G715" s="333"/>
      <c r="H715" s="333"/>
      <c r="I715" s="333"/>
      <c r="J715" s="333"/>
      <c r="K715" s="333"/>
      <c r="L715" s="333"/>
      <c r="M715" s="333"/>
      <c r="N715" s="333"/>
      <c r="O715" s="333"/>
      <c r="P715" s="333"/>
      <c r="Q715" s="333"/>
      <c r="R715" s="333"/>
      <c r="S715" s="333"/>
      <c r="T715" s="333"/>
      <c r="U715" s="333"/>
      <c r="V715" s="333"/>
      <c r="W715" s="333"/>
      <c r="X715" s="333"/>
      <c r="Y715" s="333"/>
      <c r="Z715" s="333"/>
    </row>
    <row r="716" customHeight="1" spans="1:26">
      <c r="A716" s="333"/>
      <c r="B716" s="333"/>
      <c r="C716" s="333"/>
      <c r="D716" s="333"/>
      <c r="E716" s="333"/>
      <c r="F716" s="333"/>
      <c r="G716" s="333"/>
      <c r="H716" s="333"/>
      <c r="I716" s="333"/>
      <c r="J716" s="333"/>
      <c r="K716" s="333"/>
      <c r="L716" s="333"/>
      <c r="M716" s="333"/>
      <c r="N716" s="333"/>
      <c r="O716" s="333"/>
      <c r="P716" s="333"/>
      <c r="Q716" s="333"/>
      <c r="R716" s="333"/>
      <c r="S716" s="333"/>
      <c r="T716" s="333"/>
      <c r="U716" s="333"/>
      <c r="V716" s="333"/>
      <c r="W716" s="333"/>
      <c r="X716" s="333"/>
      <c r="Y716" s="333"/>
      <c r="Z716" s="333"/>
    </row>
    <row r="717" customHeight="1" spans="1:26">
      <c r="A717" s="333"/>
      <c r="B717" s="333"/>
      <c r="C717" s="333"/>
      <c r="D717" s="333"/>
      <c r="E717" s="333"/>
      <c r="F717" s="333"/>
      <c r="G717" s="333"/>
      <c r="H717" s="333"/>
      <c r="I717" s="333"/>
      <c r="J717" s="333"/>
      <c r="K717" s="333"/>
      <c r="L717" s="333"/>
      <c r="M717" s="333"/>
      <c r="N717" s="333"/>
      <c r="O717" s="333"/>
      <c r="P717" s="333"/>
      <c r="Q717" s="333"/>
      <c r="R717" s="333"/>
      <c r="S717" s="333"/>
      <c r="T717" s="333"/>
      <c r="U717" s="333"/>
      <c r="V717" s="333"/>
      <c r="W717" s="333"/>
      <c r="X717" s="333"/>
      <c r="Y717" s="333"/>
      <c r="Z717" s="333"/>
    </row>
    <row r="718" customHeight="1" spans="1:26">
      <c r="A718" s="333"/>
      <c r="B718" s="333"/>
      <c r="C718" s="333"/>
      <c r="D718" s="333"/>
      <c r="E718" s="333"/>
      <c r="F718" s="333"/>
      <c r="G718" s="333"/>
      <c r="H718" s="333"/>
      <c r="I718" s="333"/>
      <c r="J718" s="333"/>
      <c r="K718" s="333"/>
      <c r="L718" s="333"/>
      <c r="M718" s="333"/>
      <c r="N718" s="333"/>
      <c r="O718" s="333"/>
      <c r="P718" s="333"/>
      <c r="Q718" s="333"/>
      <c r="R718" s="333"/>
      <c r="S718" s="333"/>
      <c r="T718" s="333"/>
      <c r="U718" s="333"/>
      <c r="V718" s="333"/>
      <c r="W718" s="333"/>
      <c r="X718" s="333"/>
      <c r="Y718" s="333"/>
      <c r="Z718" s="333"/>
    </row>
    <row r="719" customHeight="1" spans="1:26">
      <c r="A719" s="333"/>
      <c r="B719" s="333"/>
      <c r="C719" s="333"/>
      <c r="D719" s="333"/>
      <c r="E719" s="333"/>
      <c r="F719" s="333"/>
      <c r="G719" s="333"/>
      <c r="H719" s="333"/>
      <c r="I719" s="333"/>
      <c r="J719" s="333"/>
      <c r="K719" s="333"/>
      <c r="L719" s="333"/>
      <c r="M719" s="333"/>
      <c r="N719" s="333"/>
      <c r="O719" s="333"/>
      <c r="P719" s="333"/>
      <c r="Q719" s="333"/>
      <c r="R719" s="333"/>
      <c r="S719" s="333"/>
      <c r="T719" s="333"/>
      <c r="U719" s="333"/>
      <c r="V719" s="333"/>
      <c r="W719" s="333"/>
      <c r="X719" s="333"/>
      <c r="Y719" s="333"/>
      <c r="Z719" s="333"/>
    </row>
    <row r="720" customHeight="1" spans="1:26">
      <c r="A720" s="333"/>
      <c r="B720" s="333"/>
      <c r="C720" s="333"/>
      <c r="D720" s="333"/>
      <c r="E720" s="333"/>
      <c r="F720" s="333"/>
      <c r="G720" s="333"/>
      <c r="H720" s="333"/>
      <c r="I720" s="333"/>
      <c r="J720" s="333"/>
      <c r="K720" s="333"/>
      <c r="L720" s="333"/>
      <c r="M720" s="333"/>
      <c r="N720" s="333"/>
      <c r="O720" s="333"/>
      <c r="P720" s="333"/>
      <c r="Q720" s="333"/>
      <c r="R720" s="333"/>
      <c r="S720" s="333"/>
      <c r="T720" s="333"/>
      <c r="U720" s="333"/>
      <c r="V720" s="333"/>
      <c r="W720" s="333"/>
      <c r="X720" s="333"/>
      <c r="Y720" s="333"/>
      <c r="Z720" s="333"/>
    </row>
    <row r="721" customHeight="1" spans="1:26">
      <c r="A721" s="333"/>
      <c r="B721" s="333"/>
      <c r="C721" s="333"/>
      <c r="D721" s="333"/>
      <c r="E721" s="333"/>
      <c r="F721" s="333"/>
      <c r="G721" s="333"/>
      <c r="H721" s="333"/>
      <c r="I721" s="333"/>
      <c r="J721" s="333"/>
      <c r="K721" s="333"/>
      <c r="L721" s="333"/>
      <c r="M721" s="333"/>
      <c r="N721" s="333"/>
      <c r="O721" s="333"/>
      <c r="P721" s="333"/>
      <c r="Q721" s="333"/>
      <c r="R721" s="333"/>
      <c r="S721" s="333"/>
      <c r="T721" s="333"/>
      <c r="U721" s="333"/>
      <c r="V721" s="333"/>
      <c r="W721" s="333"/>
      <c r="X721" s="333"/>
      <c r="Y721" s="333"/>
      <c r="Z721" s="333"/>
    </row>
    <row r="722" customHeight="1" spans="1:26">
      <c r="A722" s="333"/>
      <c r="B722" s="333"/>
      <c r="C722" s="333"/>
      <c r="D722" s="333"/>
      <c r="E722" s="333"/>
      <c r="F722" s="333"/>
      <c r="G722" s="333"/>
      <c r="H722" s="333"/>
      <c r="I722" s="333"/>
      <c r="J722" s="333"/>
      <c r="K722" s="333"/>
      <c r="L722" s="333"/>
      <c r="M722" s="333"/>
      <c r="N722" s="333"/>
      <c r="O722" s="333"/>
      <c r="P722" s="333"/>
      <c r="Q722" s="333"/>
      <c r="R722" s="333"/>
      <c r="S722" s="333"/>
      <c r="T722" s="333"/>
      <c r="U722" s="333"/>
      <c r="V722" s="333"/>
      <c r="W722" s="333"/>
      <c r="X722" s="333"/>
      <c r="Y722" s="333"/>
      <c r="Z722" s="333"/>
    </row>
    <row r="723" customHeight="1" spans="1:26">
      <c r="A723" s="333"/>
      <c r="B723" s="333"/>
      <c r="C723" s="333"/>
      <c r="D723" s="333"/>
      <c r="E723" s="333"/>
      <c r="F723" s="333"/>
      <c r="G723" s="333"/>
      <c r="H723" s="333"/>
      <c r="I723" s="333"/>
      <c r="J723" s="333"/>
      <c r="K723" s="333"/>
      <c r="L723" s="333"/>
      <c r="M723" s="333"/>
      <c r="N723" s="333"/>
      <c r="O723" s="333"/>
      <c r="P723" s="333"/>
      <c r="Q723" s="333"/>
      <c r="R723" s="333"/>
      <c r="S723" s="333"/>
      <c r="T723" s="333"/>
      <c r="U723" s="333"/>
      <c r="V723" s="333"/>
      <c r="W723" s="333"/>
      <c r="X723" s="333"/>
      <c r="Y723" s="333"/>
      <c r="Z723" s="333"/>
    </row>
    <row r="724" customHeight="1" spans="1:26">
      <c r="A724" s="333"/>
      <c r="B724" s="333"/>
      <c r="C724" s="333"/>
      <c r="D724" s="333"/>
      <c r="E724" s="333"/>
      <c r="F724" s="333"/>
      <c r="G724" s="333"/>
      <c r="H724" s="333"/>
      <c r="I724" s="333"/>
      <c r="J724" s="333"/>
      <c r="K724" s="333"/>
      <c r="L724" s="333"/>
      <c r="M724" s="333"/>
      <c r="N724" s="333"/>
      <c r="O724" s="333"/>
      <c r="P724" s="333"/>
      <c r="Q724" s="333"/>
      <c r="R724" s="333"/>
      <c r="S724" s="333"/>
      <c r="T724" s="333"/>
      <c r="U724" s="333"/>
      <c r="V724" s="333"/>
      <c r="W724" s="333"/>
      <c r="X724" s="333"/>
      <c r="Y724" s="333"/>
      <c r="Z724" s="333"/>
    </row>
    <row r="725" customHeight="1" spans="1:26">
      <c r="A725" s="333"/>
      <c r="B725" s="333"/>
      <c r="C725" s="333"/>
      <c r="D725" s="333"/>
      <c r="E725" s="333"/>
      <c r="F725" s="333"/>
      <c r="G725" s="333"/>
      <c r="H725" s="333"/>
      <c r="I725" s="333"/>
      <c r="J725" s="333"/>
      <c r="K725" s="333"/>
      <c r="L725" s="333"/>
      <c r="M725" s="333"/>
      <c r="N725" s="333"/>
      <c r="O725" s="333"/>
      <c r="P725" s="333"/>
      <c r="Q725" s="333"/>
      <c r="R725" s="333"/>
      <c r="S725" s="333"/>
      <c r="T725" s="333"/>
      <c r="U725" s="333"/>
      <c r="V725" s="333"/>
      <c r="W725" s="333"/>
      <c r="X725" s="333"/>
      <c r="Y725" s="333"/>
      <c r="Z725" s="333"/>
    </row>
    <row r="726" customHeight="1" spans="1:26">
      <c r="A726" s="333"/>
      <c r="B726" s="333"/>
      <c r="C726" s="333"/>
      <c r="D726" s="333"/>
      <c r="E726" s="333"/>
      <c r="F726" s="333"/>
      <c r="G726" s="333"/>
      <c r="H726" s="333"/>
      <c r="I726" s="333"/>
      <c r="J726" s="333"/>
      <c r="K726" s="333"/>
      <c r="L726" s="333"/>
      <c r="M726" s="333"/>
      <c r="N726" s="333"/>
      <c r="O726" s="333"/>
      <c r="P726" s="333"/>
      <c r="Q726" s="333"/>
      <c r="R726" s="333"/>
      <c r="S726" s="333"/>
      <c r="T726" s="333"/>
      <c r="U726" s="333"/>
      <c r="V726" s="333"/>
      <c r="W726" s="333"/>
      <c r="X726" s="333"/>
      <c r="Y726" s="333"/>
      <c r="Z726" s="333"/>
    </row>
    <row r="727" customHeight="1" spans="1:26">
      <c r="A727" s="333"/>
      <c r="B727" s="333"/>
      <c r="C727" s="333"/>
      <c r="D727" s="333"/>
      <c r="E727" s="333"/>
      <c r="F727" s="333"/>
      <c r="G727" s="333"/>
      <c r="H727" s="333"/>
      <c r="I727" s="333"/>
      <c r="J727" s="333"/>
      <c r="K727" s="333"/>
      <c r="L727" s="333"/>
      <c r="M727" s="333"/>
      <c r="N727" s="333"/>
      <c r="O727" s="333"/>
      <c r="P727" s="333"/>
      <c r="Q727" s="333"/>
      <c r="R727" s="333"/>
      <c r="S727" s="333"/>
      <c r="T727" s="333"/>
      <c r="U727" s="333"/>
      <c r="V727" s="333"/>
      <c r="W727" s="333"/>
      <c r="X727" s="333"/>
      <c r="Y727" s="333"/>
      <c r="Z727" s="333"/>
    </row>
    <row r="728" customHeight="1" spans="1:26">
      <c r="A728" s="333"/>
      <c r="B728" s="333"/>
      <c r="C728" s="333"/>
      <c r="D728" s="333"/>
      <c r="E728" s="333"/>
      <c r="F728" s="333"/>
      <c r="G728" s="333"/>
      <c r="H728" s="333"/>
      <c r="I728" s="333"/>
      <c r="J728" s="333"/>
      <c r="K728" s="333"/>
      <c r="L728" s="333"/>
      <c r="M728" s="333"/>
      <c r="N728" s="333"/>
      <c r="O728" s="333"/>
      <c r="P728" s="333"/>
      <c r="Q728" s="333"/>
      <c r="R728" s="333"/>
      <c r="S728" s="333"/>
      <c r="T728" s="333"/>
      <c r="U728" s="333"/>
      <c r="V728" s="333"/>
      <c r="W728" s="333"/>
      <c r="X728" s="333"/>
      <c r="Y728" s="333"/>
      <c r="Z728" s="333"/>
    </row>
    <row r="729" customHeight="1" spans="1:26">
      <c r="A729" s="333"/>
      <c r="B729" s="333"/>
      <c r="C729" s="333"/>
      <c r="D729" s="333"/>
      <c r="E729" s="333"/>
      <c r="F729" s="333"/>
      <c r="G729" s="333"/>
      <c r="H729" s="333"/>
      <c r="I729" s="333"/>
      <c r="J729" s="333"/>
      <c r="K729" s="333"/>
      <c r="L729" s="333"/>
      <c r="M729" s="333"/>
      <c r="N729" s="333"/>
      <c r="O729" s="333"/>
      <c r="P729" s="333"/>
      <c r="Q729" s="333"/>
      <c r="R729" s="333"/>
      <c r="S729" s="333"/>
      <c r="T729" s="333"/>
      <c r="U729" s="333"/>
      <c r="V729" s="333"/>
      <c r="W729" s="333"/>
      <c r="X729" s="333"/>
      <c r="Y729" s="333"/>
      <c r="Z729" s="333"/>
    </row>
    <row r="730" customHeight="1" spans="1:26">
      <c r="A730" s="333"/>
      <c r="B730" s="333"/>
      <c r="C730" s="333"/>
      <c r="D730" s="333"/>
      <c r="E730" s="333"/>
      <c r="F730" s="333"/>
      <c r="G730" s="333"/>
      <c r="H730" s="333"/>
      <c r="I730" s="333"/>
      <c r="J730" s="333"/>
      <c r="K730" s="333"/>
      <c r="L730" s="333"/>
      <c r="M730" s="333"/>
      <c r="N730" s="333"/>
      <c r="O730" s="333"/>
      <c r="P730" s="333"/>
      <c r="Q730" s="333"/>
      <c r="R730" s="333"/>
      <c r="S730" s="333"/>
      <c r="T730" s="333"/>
      <c r="U730" s="333"/>
      <c r="V730" s="333"/>
      <c r="W730" s="333"/>
      <c r="X730" s="333"/>
      <c r="Y730" s="333"/>
      <c r="Z730" s="333"/>
    </row>
    <row r="731" customHeight="1" spans="1:26">
      <c r="A731" s="333"/>
      <c r="B731" s="333"/>
      <c r="C731" s="333"/>
      <c r="D731" s="333"/>
      <c r="E731" s="333"/>
      <c r="F731" s="333"/>
      <c r="G731" s="333"/>
      <c r="H731" s="333"/>
      <c r="I731" s="333"/>
      <c r="J731" s="333"/>
      <c r="K731" s="333"/>
      <c r="L731" s="333"/>
      <c r="M731" s="333"/>
      <c r="N731" s="333"/>
      <c r="O731" s="333"/>
      <c r="P731" s="333"/>
      <c r="Q731" s="333"/>
      <c r="R731" s="333"/>
      <c r="S731" s="333"/>
      <c r="T731" s="333"/>
      <c r="U731" s="333"/>
      <c r="V731" s="333"/>
      <c r="W731" s="333"/>
      <c r="X731" s="333"/>
      <c r="Y731" s="333"/>
      <c r="Z731" s="333"/>
    </row>
    <row r="732" customHeight="1" spans="1:26">
      <c r="A732" s="333"/>
      <c r="B732" s="333"/>
      <c r="C732" s="333"/>
      <c r="D732" s="333"/>
      <c r="E732" s="333"/>
      <c r="F732" s="333"/>
      <c r="G732" s="333"/>
      <c r="H732" s="333"/>
      <c r="I732" s="333"/>
      <c r="J732" s="333"/>
      <c r="K732" s="333"/>
      <c r="L732" s="333"/>
      <c r="M732" s="333"/>
      <c r="N732" s="333"/>
      <c r="O732" s="333"/>
      <c r="P732" s="333"/>
      <c r="Q732" s="333"/>
      <c r="R732" s="333"/>
      <c r="S732" s="333"/>
      <c r="T732" s="333"/>
      <c r="U732" s="333"/>
      <c r="V732" s="333"/>
      <c r="W732" s="333"/>
      <c r="X732" s="333"/>
      <c r="Y732" s="333"/>
      <c r="Z732" s="333"/>
    </row>
    <row r="733" customHeight="1" spans="1:26">
      <c r="A733" s="333"/>
      <c r="B733" s="333"/>
      <c r="C733" s="333"/>
      <c r="D733" s="333"/>
      <c r="E733" s="333"/>
      <c r="F733" s="333"/>
      <c r="G733" s="333"/>
      <c r="H733" s="333"/>
      <c r="I733" s="333"/>
      <c r="J733" s="333"/>
      <c r="K733" s="333"/>
      <c r="L733" s="333"/>
      <c r="M733" s="333"/>
      <c r="N733" s="333"/>
      <c r="O733" s="333"/>
      <c r="P733" s="333"/>
      <c r="Q733" s="333"/>
      <c r="R733" s="333"/>
      <c r="S733" s="333"/>
      <c r="T733" s="333"/>
      <c r="U733" s="333"/>
      <c r="V733" s="333"/>
      <c r="W733" s="333"/>
      <c r="X733" s="333"/>
      <c r="Y733" s="333"/>
      <c r="Z733" s="333"/>
    </row>
    <row r="734" customHeight="1" spans="1:26">
      <c r="A734" s="333"/>
      <c r="B734" s="333"/>
      <c r="C734" s="333"/>
      <c r="D734" s="333"/>
      <c r="E734" s="333"/>
      <c r="F734" s="333"/>
      <c r="G734" s="333"/>
      <c r="H734" s="333"/>
      <c r="I734" s="333"/>
      <c r="J734" s="333"/>
      <c r="K734" s="333"/>
      <c r="L734" s="333"/>
      <c r="M734" s="333"/>
      <c r="N734" s="333"/>
      <c r="O734" s="333"/>
      <c r="P734" s="333"/>
      <c r="Q734" s="333"/>
      <c r="R734" s="333"/>
      <c r="S734" s="333"/>
      <c r="T734" s="333"/>
      <c r="U734" s="333"/>
      <c r="V734" s="333"/>
      <c r="W734" s="333"/>
      <c r="X734" s="333"/>
      <c r="Y734" s="333"/>
      <c r="Z734" s="333"/>
    </row>
    <row r="735" customHeight="1" spans="1:26">
      <c r="A735" s="333"/>
      <c r="B735" s="333"/>
      <c r="C735" s="333"/>
      <c r="D735" s="333"/>
      <c r="E735" s="333"/>
      <c r="F735" s="333"/>
      <c r="G735" s="333"/>
      <c r="H735" s="333"/>
      <c r="I735" s="333"/>
      <c r="J735" s="333"/>
      <c r="K735" s="333"/>
      <c r="L735" s="333"/>
      <c r="M735" s="333"/>
      <c r="N735" s="333"/>
      <c r="O735" s="333"/>
      <c r="P735" s="333"/>
      <c r="Q735" s="333"/>
      <c r="R735" s="333"/>
      <c r="S735" s="333"/>
      <c r="T735" s="333"/>
      <c r="U735" s="333"/>
      <c r="V735" s="333"/>
      <c r="W735" s="333"/>
      <c r="X735" s="333"/>
      <c r="Y735" s="333"/>
      <c r="Z735" s="333"/>
    </row>
    <row r="736" customHeight="1" spans="1:26">
      <c r="A736" s="333"/>
      <c r="B736" s="333"/>
      <c r="C736" s="333"/>
      <c r="D736" s="333"/>
      <c r="E736" s="333"/>
      <c r="F736" s="333"/>
      <c r="G736" s="333"/>
      <c r="H736" s="333"/>
      <c r="I736" s="333"/>
      <c r="J736" s="333"/>
      <c r="K736" s="333"/>
      <c r="L736" s="333"/>
      <c r="M736" s="333"/>
      <c r="N736" s="333"/>
      <c r="O736" s="333"/>
      <c r="P736" s="333"/>
      <c r="Q736" s="333"/>
      <c r="R736" s="333"/>
      <c r="S736" s="333"/>
      <c r="T736" s="333"/>
      <c r="U736" s="333"/>
      <c r="V736" s="333"/>
      <c r="W736" s="333"/>
      <c r="X736" s="333"/>
      <c r="Y736" s="333"/>
      <c r="Z736" s="333"/>
    </row>
    <row r="737" customHeight="1" spans="1:26">
      <c r="A737" s="333"/>
      <c r="B737" s="333"/>
      <c r="C737" s="333"/>
      <c r="D737" s="333"/>
      <c r="E737" s="333"/>
      <c r="F737" s="333"/>
      <c r="G737" s="333"/>
      <c r="H737" s="333"/>
      <c r="I737" s="333"/>
      <c r="J737" s="333"/>
      <c r="K737" s="333"/>
      <c r="L737" s="333"/>
      <c r="M737" s="333"/>
      <c r="N737" s="333"/>
      <c r="O737" s="333"/>
      <c r="P737" s="333"/>
      <c r="Q737" s="333"/>
      <c r="R737" s="333"/>
      <c r="S737" s="333"/>
      <c r="T737" s="333"/>
      <c r="U737" s="333"/>
      <c r="V737" s="333"/>
      <c r="W737" s="333"/>
      <c r="X737" s="333"/>
      <c r="Y737" s="333"/>
      <c r="Z737" s="333"/>
    </row>
    <row r="738" customHeight="1" spans="1:26">
      <c r="A738" s="333"/>
      <c r="B738" s="333"/>
      <c r="C738" s="333"/>
      <c r="D738" s="333"/>
      <c r="E738" s="333"/>
      <c r="F738" s="333"/>
      <c r="G738" s="333"/>
      <c r="H738" s="333"/>
      <c r="I738" s="333"/>
      <c r="J738" s="333"/>
      <c r="K738" s="333"/>
      <c r="L738" s="333"/>
      <c r="M738" s="333"/>
      <c r="N738" s="333"/>
      <c r="O738" s="333"/>
      <c r="P738" s="333"/>
      <c r="Q738" s="333"/>
      <c r="R738" s="333"/>
      <c r="S738" s="333"/>
      <c r="T738" s="333"/>
      <c r="U738" s="333"/>
      <c r="V738" s="333"/>
      <c r="W738" s="333"/>
      <c r="X738" s="333"/>
      <c r="Y738" s="333"/>
      <c r="Z738" s="333"/>
    </row>
    <row r="739" customHeight="1" spans="1:26">
      <c r="A739" s="333"/>
      <c r="B739" s="333"/>
      <c r="C739" s="333"/>
      <c r="D739" s="333"/>
      <c r="E739" s="333"/>
      <c r="F739" s="333"/>
      <c r="G739" s="333"/>
      <c r="H739" s="333"/>
      <c r="I739" s="333"/>
      <c r="J739" s="333"/>
      <c r="K739" s="333"/>
      <c r="L739" s="333"/>
      <c r="M739" s="333"/>
      <c r="N739" s="333"/>
      <c r="O739" s="333"/>
      <c r="P739" s="333"/>
      <c r="Q739" s="333"/>
      <c r="R739" s="333"/>
      <c r="S739" s="333"/>
      <c r="T739" s="333"/>
      <c r="U739" s="333"/>
      <c r="V739" s="333"/>
      <c r="W739" s="333"/>
      <c r="X739" s="333"/>
      <c r="Y739" s="333"/>
      <c r="Z739" s="333"/>
    </row>
    <row r="740" customHeight="1" spans="1:26">
      <c r="A740" s="333"/>
      <c r="B740" s="333"/>
      <c r="C740" s="333"/>
      <c r="D740" s="333"/>
      <c r="E740" s="333"/>
      <c r="F740" s="333"/>
      <c r="G740" s="333"/>
      <c r="H740" s="333"/>
      <c r="I740" s="333"/>
      <c r="J740" s="333"/>
      <c r="K740" s="333"/>
      <c r="L740" s="333"/>
      <c r="M740" s="333"/>
      <c r="N740" s="333"/>
      <c r="O740" s="333"/>
      <c r="P740" s="333"/>
      <c r="Q740" s="333"/>
      <c r="R740" s="333"/>
      <c r="S740" s="333"/>
      <c r="T740" s="333"/>
      <c r="U740" s="333"/>
      <c r="V740" s="333"/>
      <c r="W740" s="333"/>
      <c r="X740" s="333"/>
      <c r="Y740" s="333"/>
      <c r="Z740" s="333"/>
    </row>
    <row r="741" customHeight="1" spans="1:26">
      <c r="A741" s="333"/>
      <c r="B741" s="333"/>
      <c r="C741" s="333"/>
      <c r="D741" s="333"/>
      <c r="E741" s="333"/>
      <c r="F741" s="333"/>
      <c r="G741" s="333"/>
      <c r="H741" s="333"/>
      <c r="I741" s="333"/>
      <c r="J741" s="333"/>
      <c r="K741" s="333"/>
      <c r="L741" s="333"/>
      <c r="M741" s="333"/>
      <c r="N741" s="333"/>
      <c r="O741" s="333"/>
      <c r="P741" s="333"/>
      <c r="Q741" s="333"/>
      <c r="R741" s="333"/>
      <c r="S741" s="333"/>
      <c r="T741" s="333"/>
      <c r="U741" s="333"/>
      <c r="V741" s="333"/>
      <c r="W741" s="333"/>
      <c r="X741" s="333"/>
      <c r="Y741" s="333"/>
      <c r="Z741" s="333"/>
    </row>
    <row r="742" customHeight="1" spans="1:26">
      <c r="A742" s="333"/>
      <c r="B742" s="333"/>
      <c r="C742" s="333"/>
      <c r="D742" s="333"/>
      <c r="E742" s="333"/>
      <c r="F742" s="333"/>
      <c r="G742" s="333"/>
      <c r="H742" s="333"/>
      <c r="I742" s="333"/>
      <c r="J742" s="333"/>
      <c r="K742" s="333"/>
      <c r="L742" s="333"/>
      <c r="M742" s="333"/>
      <c r="N742" s="333"/>
      <c r="O742" s="333"/>
      <c r="P742" s="333"/>
      <c r="Q742" s="333"/>
      <c r="R742" s="333"/>
      <c r="S742" s="333"/>
      <c r="T742" s="333"/>
      <c r="U742" s="333"/>
      <c r="V742" s="333"/>
      <c r="W742" s="333"/>
      <c r="X742" s="333"/>
      <c r="Y742" s="333"/>
      <c r="Z742" s="333"/>
    </row>
    <row r="743" customHeight="1" spans="1:26">
      <c r="A743" s="333"/>
      <c r="B743" s="333"/>
      <c r="C743" s="333"/>
      <c r="D743" s="333"/>
      <c r="E743" s="333"/>
      <c r="F743" s="333"/>
      <c r="G743" s="333"/>
      <c r="H743" s="333"/>
      <c r="I743" s="333"/>
      <c r="J743" s="333"/>
      <c r="K743" s="333"/>
      <c r="L743" s="333"/>
      <c r="M743" s="333"/>
      <c r="N743" s="333"/>
      <c r="O743" s="333"/>
      <c r="P743" s="333"/>
      <c r="Q743" s="333"/>
      <c r="R743" s="333"/>
      <c r="S743" s="333"/>
      <c r="T743" s="333"/>
      <c r="U743" s="333"/>
      <c r="V743" s="333"/>
      <c r="W743" s="333"/>
      <c r="X743" s="333"/>
      <c r="Y743" s="333"/>
      <c r="Z743" s="333"/>
    </row>
    <row r="744" customHeight="1" spans="1:26">
      <c r="A744" s="333"/>
      <c r="B744" s="333"/>
      <c r="C744" s="333"/>
      <c r="D744" s="333"/>
      <c r="E744" s="333"/>
      <c r="F744" s="333"/>
      <c r="G744" s="333"/>
      <c r="H744" s="333"/>
      <c r="I744" s="333"/>
      <c r="J744" s="333"/>
      <c r="K744" s="333"/>
      <c r="L744" s="333"/>
      <c r="M744" s="333"/>
      <c r="N744" s="333"/>
      <c r="O744" s="333"/>
      <c r="P744" s="333"/>
      <c r="Q744" s="333"/>
      <c r="R744" s="333"/>
      <c r="S744" s="333"/>
      <c r="T744" s="333"/>
      <c r="U744" s="333"/>
      <c r="V744" s="333"/>
      <c r="W744" s="333"/>
      <c r="X744" s="333"/>
      <c r="Y744" s="333"/>
      <c r="Z744" s="333"/>
    </row>
    <row r="745" customHeight="1" spans="1:26">
      <c r="A745" s="333"/>
      <c r="B745" s="333"/>
      <c r="C745" s="333"/>
      <c r="D745" s="333"/>
      <c r="E745" s="333"/>
      <c r="F745" s="333"/>
      <c r="G745" s="333"/>
      <c r="H745" s="333"/>
      <c r="I745" s="333"/>
      <c r="J745" s="333"/>
      <c r="K745" s="333"/>
      <c r="L745" s="333"/>
      <c r="M745" s="333"/>
      <c r="N745" s="333"/>
      <c r="O745" s="333"/>
      <c r="P745" s="333"/>
      <c r="Q745" s="333"/>
      <c r="R745" s="333"/>
      <c r="S745" s="333"/>
      <c r="T745" s="333"/>
      <c r="U745" s="333"/>
      <c r="V745" s="333"/>
      <c r="W745" s="333"/>
      <c r="X745" s="333"/>
      <c r="Y745" s="333"/>
      <c r="Z745" s="333"/>
    </row>
    <row r="746" customHeight="1" spans="1:26">
      <c r="A746" s="333"/>
      <c r="B746" s="333"/>
      <c r="C746" s="333"/>
      <c r="D746" s="333"/>
      <c r="E746" s="333"/>
      <c r="F746" s="333"/>
      <c r="G746" s="333"/>
      <c r="H746" s="333"/>
      <c r="I746" s="333"/>
      <c r="J746" s="333"/>
      <c r="K746" s="333"/>
      <c r="L746" s="333"/>
      <c r="M746" s="333"/>
      <c r="N746" s="333"/>
      <c r="O746" s="333"/>
      <c r="P746" s="333"/>
      <c r="Q746" s="333"/>
      <c r="R746" s="333"/>
      <c r="S746" s="333"/>
      <c r="T746" s="333"/>
      <c r="U746" s="333"/>
      <c r="V746" s="333"/>
      <c r="W746" s="333"/>
      <c r="X746" s="333"/>
      <c r="Y746" s="333"/>
      <c r="Z746" s="333"/>
    </row>
    <row r="747" customHeight="1" spans="1:26">
      <c r="A747" s="333"/>
      <c r="B747" s="333"/>
      <c r="C747" s="333"/>
      <c r="D747" s="333"/>
      <c r="E747" s="333"/>
      <c r="F747" s="333"/>
      <c r="G747" s="333"/>
      <c r="H747" s="333"/>
      <c r="I747" s="333"/>
      <c r="J747" s="333"/>
      <c r="K747" s="333"/>
      <c r="L747" s="333"/>
      <c r="M747" s="333"/>
      <c r="N747" s="333"/>
      <c r="O747" s="333"/>
      <c r="P747" s="333"/>
      <c r="Q747" s="333"/>
      <c r="R747" s="333"/>
      <c r="S747" s="333"/>
      <c r="T747" s="333"/>
      <c r="U747" s="333"/>
      <c r="V747" s="333"/>
      <c r="W747" s="333"/>
      <c r="X747" s="333"/>
      <c r="Y747" s="333"/>
      <c r="Z747" s="333"/>
    </row>
    <row r="748" customHeight="1" spans="1:26">
      <c r="A748" s="333"/>
      <c r="B748" s="333"/>
      <c r="C748" s="333"/>
      <c r="D748" s="333"/>
      <c r="E748" s="333"/>
      <c r="F748" s="333"/>
      <c r="G748" s="333"/>
      <c r="H748" s="333"/>
      <c r="I748" s="333"/>
      <c r="J748" s="333"/>
      <c r="K748" s="333"/>
      <c r="L748" s="333"/>
      <c r="M748" s="333"/>
      <c r="N748" s="333"/>
      <c r="O748" s="333"/>
      <c r="P748" s="333"/>
      <c r="Q748" s="333"/>
      <c r="R748" s="333"/>
      <c r="S748" s="333"/>
      <c r="T748" s="333"/>
      <c r="U748" s="333"/>
      <c r="V748" s="333"/>
      <c r="W748" s="333"/>
      <c r="X748" s="333"/>
      <c r="Y748" s="333"/>
      <c r="Z748" s="333"/>
    </row>
    <row r="749" customHeight="1" spans="1:26">
      <c r="A749" s="333"/>
      <c r="B749" s="333"/>
      <c r="C749" s="333"/>
      <c r="D749" s="333"/>
      <c r="E749" s="333"/>
      <c r="F749" s="333"/>
      <c r="G749" s="333"/>
      <c r="H749" s="333"/>
      <c r="I749" s="333"/>
      <c r="J749" s="333"/>
      <c r="K749" s="333"/>
      <c r="L749" s="333"/>
      <c r="M749" s="333"/>
      <c r="N749" s="333"/>
      <c r="O749" s="333"/>
      <c r="P749" s="333"/>
      <c r="Q749" s="333"/>
      <c r="R749" s="333"/>
      <c r="S749" s="333"/>
      <c r="T749" s="333"/>
      <c r="U749" s="333"/>
      <c r="V749" s="333"/>
      <c r="W749" s="333"/>
      <c r="X749" s="333"/>
      <c r="Y749" s="333"/>
      <c r="Z749" s="333"/>
    </row>
    <row r="750" customHeight="1" spans="1:26">
      <c r="A750" s="333"/>
      <c r="B750" s="333"/>
      <c r="C750" s="333"/>
      <c r="D750" s="333"/>
      <c r="E750" s="333"/>
      <c r="F750" s="333"/>
      <c r="G750" s="333"/>
      <c r="H750" s="333"/>
      <c r="I750" s="333"/>
      <c r="J750" s="333"/>
      <c r="K750" s="333"/>
      <c r="L750" s="333"/>
      <c r="M750" s="333"/>
      <c r="N750" s="333"/>
      <c r="O750" s="333"/>
      <c r="P750" s="333"/>
      <c r="Q750" s="333"/>
      <c r="R750" s="333"/>
      <c r="S750" s="333"/>
      <c r="T750" s="333"/>
      <c r="U750" s="333"/>
      <c r="V750" s="333"/>
      <c r="W750" s="333"/>
      <c r="X750" s="333"/>
      <c r="Y750" s="333"/>
      <c r="Z750" s="333"/>
    </row>
    <row r="751" customHeight="1" spans="1:26">
      <c r="A751" s="333"/>
      <c r="B751" s="333"/>
      <c r="C751" s="333"/>
      <c r="D751" s="333"/>
      <c r="E751" s="333"/>
      <c r="F751" s="333"/>
      <c r="G751" s="333"/>
      <c r="H751" s="333"/>
      <c r="I751" s="333"/>
      <c r="J751" s="333"/>
      <c r="K751" s="333"/>
      <c r="L751" s="333"/>
      <c r="M751" s="333"/>
      <c r="N751" s="333"/>
      <c r="O751" s="333"/>
      <c r="P751" s="333"/>
      <c r="Q751" s="333"/>
      <c r="R751" s="333"/>
      <c r="S751" s="333"/>
      <c r="T751" s="333"/>
      <c r="U751" s="333"/>
      <c r="V751" s="333"/>
      <c r="W751" s="333"/>
      <c r="X751" s="333"/>
      <c r="Y751" s="333"/>
      <c r="Z751" s="333"/>
    </row>
    <row r="752" customHeight="1" spans="1:26">
      <c r="A752" s="333"/>
      <c r="B752" s="333"/>
      <c r="C752" s="333"/>
      <c r="D752" s="333"/>
      <c r="E752" s="333"/>
      <c r="F752" s="333"/>
      <c r="G752" s="333"/>
      <c r="H752" s="333"/>
      <c r="I752" s="333"/>
      <c r="J752" s="333"/>
      <c r="K752" s="333"/>
      <c r="L752" s="333"/>
      <c r="M752" s="333"/>
      <c r="N752" s="333"/>
      <c r="O752" s="333"/>
      <c r="P752" s="333"/>
      <c r="Q752" s="333"/>
      <c r="R752" s="333"/>
      <c r="S752" s="333"/>
      <c r="T752" s="333"/>
      <c r="U752" s="333"/>
      <c r="V752" s="333"/>
      <c r="W752" s="333"/>
      <c r="X752" s="333"/>
      <c r="Y752" s="333"/>
      <c r="Z752" s="333"/>
    </row>
    <row r="753" customHeight="1" spans="1:26">
      <c r="A753" s="333"/>
      <c r="B753" s="333"/>
      <c r="C753" s="333"/>
      <c r="D753" s="333"/>
      <c r="E753" s="333"/>
      <c r="F753" s="333"/>
      <c r="G753" s="333"/>
      <c r="H753" s="333"/>
      <c r="I753" s="333"/>
      <c r="J753" s="333"/>
      <c r="K753" s="333"/>
      <c r="L753" s="333"/>
      <c r="M753" s="333"/>
      <c r="N753" s="333"/>
      <c r="O753" s="333"/>
      <c r="P753" s="333"/>
      <c r="Q753" s="333"/>
      <c r="R753" s="333"/>
      <c r="S753" s="333"/>
      <c r="T753" s="333"/>
      <c r="U753" s="333"/>
      <c r="V753" s="333"/>
      <c r="W753" s="333"/>
      <c r="X753" s="333"/>
      <c r="Y753" s="333"/>
      <c r="Z753" s="333"/>
    </row>
    <row r="754" customHeight="1" spans="1:26">
      <c r="A754" s="333"/>
      <c r="B754" s="333"/>
      <c r="C754" s="333"/>
      <c r="D754" s="333"/>
      <c r="E754" s="333"/>
      <c r="F754" s="333"/>
      <c r="G754" s="333"/>
      <c r="H754" s="333"/>
      <c r="I754" s="333"/>
      <c r="J754" s="333"/>
      <c r="K754" s="333"/>
      <c r="L754" s="333"/>
      <c r="M754" s="333"/>
      <c r="N754" s="333"/>
      <c r="O754" s="333"/>
      <c r="P754" s="333"/>
      <c r="Q754" s="333"/>
      <c r="R754" s="333"/>
      <c r="S754" s="333"/>
      <c r="T754" s="333"/>
      <c r="U754" s="333"/>
      <c r="V754" s="333"/>
      <c r="W754" s="333"/>
      <c r="X754" s="333"/>
      <c r="Y754" s="333"/>
      <c r="Z754" s="333"/>
    </row>
    <row r="755" customHeight="1" spans="1:26">
      <c r="A755" s="333"/>
      <c r="B755" s="333"/>
      <c r="C755" s="333"/>
      <c r="D755" s="333"/>
      <c r="E755" s="333"/>
      <c r="F755" s="333"/>
      <c r="G755" s="333"/>
      <c r="H755" s="333"/>
      <c r="I755" s="333"/>
      <c r="J755" s="333"/>
      <c r="K755" s="333"/>
      <c r="L755" s="333"/>
      <c r="M755" s="333"/>
      <c r="N755" s="333"/>
      <c r="O755" s="333"/>
      <c r="P755" s="333"/>
      <c r="Q755" s="333"/>
      <c r="R755" s="333"/>
      <c r="S755" s="333"/>
      <c r="T755" s="333"/>
      <c r="U755" s="333"/>
      <c r="V755" s="333"/>
      <c r="W755" s="333"/>
      <c r="X755" s="333"/>
      <c r="Y755" s="333"/>
      <c r="Z755" s="333"/>
    </row>
    <row r="756" customHeight="1" spans="1:26">
      <c r="A756" s="333"/>
      <c r="B756" s="333"/>
      <c r="C756" s="333"/>
      <c r="D756" s="333"/>
      <c r="E756" s="333"/>
      <c r="F756" s="333"/>
      <c r="G756" s="333"/>
      <c r="H756" s="333"/>
      <c r="I756" s="333"/>
      <c r="J756" s="333"/>
      <c r="K756" s="333"/>
      <c r="L756" s="333"/>
      <c r="M756" s="333"/>
      <c r="N756" s="333"/>
      <c r="O756" s="333"/>
      <c r="P756" s="333"/>
      <c r="Q756" s="333"/>
      <c r="R756" s="333"/>
      <c r="S756" s="333"/>
      <c r="T756" s="333"/>
      <c r="U756" s="333"/>
      <c r="V756" s="333"/>
      <c r="W756" s="333"/>
      <c r="X756" s="333"/>
      <c r="Y756" s="333"/>
      <c r="Z756" s="333"/>
    </row>
    <row r="757" customHeight="1" spans="1:26">
      <c r="A757" s="333"/>
      <c r="B757" s="333"/>
      <c r="C757" s="333"/>
      <c r="D757" s="333"/>
      <c r="E757" s="333"/>
      <c r="F757" s="333"/>
      <c r="G757" s="333"/>
      <c r="H757" s="333"/>
      <c r="I757" s="333"/>
      <c r="J757" s="333"/>
      <c r="K757" s="333"/>
      <c r="L757" s="333"/>
      <c r="M757" s="333"/>
      <c r="N757" s="333"/>
      <c r="O757" s="333"/>
      <c r="P757" s="333"/>
      <c r="Q757" s="333"/>
      <c r="R757" s="333"/>
      <c r="S757" s="333"/>
      <c r="T757" s="333"/>
      <c r="U757" s="333"/>
      <c r="V757" s="333"/>
      <c r="W757" s="333"/>
      <c r="X757" s="333"/>
      <c r="Y757" s="333"/>
      <c r="Z757" s="333"/>
    </row>
    <row r="758" customHeight="1" spans="1:26">
      <c r="A758" s="333"/>
      <c r="B758" s="333"/>
      <c r="C758" s="333"/>
      <c r="D758" s="333"/>
      <c r="E758" s="333"/>
      <c r="F758" s="333"/>
      <c r="G758" s="333"/>
      <c r="H758" s="333"/>
      <c r="I758" s="333"/>
      <c r="J758" s="333"/>
      <c r="K758" s="333"/>
      <c r="L758" s="333"/>
      <c r="M758" s="333"/>
      <c r="N758" s="333"/>
      <c r="O758" s="333"/>
      <c r="P758" s="333"/>
      <c r="Q758" s="333"/>
      <c r="R758" s="333"/>
      <c r="S758" s="333"/>
      <c r="T758" s="333"/>
      <c r="U758" s="333"/>
      <c r="V758" s="333"/>
      <c r="W758" s="333"/>
      <c r="X758" s="333"/>
      <c r="Y758" s="333"/>
      <c r="Z758" s="333"/>
    </row>
    <row r="759" customHeight="1" spans="1:26">
      <c r="A759" s="333"/>
      <c r="B759" s="333"/>
      <c r="C759" s="333"/>
      <c r="D759" s="333"/>
      <c r="E759" s="333"/>
      <c r="F759" s="333"/>
      <c r="G759" s="333"/>
      <c r="H759" s="333"/>
      <c r="I759" s="333"/>
      <c r="J759" s="333"/>
      <c r="K759" s="333"/>
      <c r="L759" s="333"/>
      <c r="M759" s="333"/>
      <c r="N759" s="333"/>
      <c r="O759" s="333"/>
      <c r="P759" s="333"/>
      <c r="Q759" s="333"/>
      <c r="R759" s="333"/>
      <c r="S759" s="333"/>
      <c r="T759" s="333"/>
      <c r="U759" s="333"/>
      <c r="V759" s="333"/>
      <c r="W759" s="333"/>
      <c r="X759" s="333"/>
      <c r="Y759" s="333"/>
      <c r="Z759" s="333"/>
    </row>
    <row r="760" customHeight="1" spans="1:26">
      <c r="A760" s="333"/>
      <c r="B760" s="333"/>
      <c r="C760" s="333"/>
      <c r="D760" s="333"/>
      <c r="E760" s="333"/>
      <c r="F760" s="333"/>
      <c r="G760" s="333"/>
      <c r="H760" s="333"/>
      <c r="I760" s="333"/>
      <c r="J760" s="333"/>
      <c r="K760" s="333"/>
      <c r="L760" s="333"/>
      <c r="M760" s="333"/>
      <c r="N760" s="333"/>
      <c r="O760" s="333"/>
      <c r="P760" s="333"/>
      <c r="Q760" s="333"/>
      <c r="R760" s="333"/>
      <c r="S760" s="333"/>
      <c r="T760" s="333"/>
      <c r="U760" s="333"/>
      <c r="V760" s="333"/>
      <c r="W760" s="333"/>
      <c r="X760" s="333"/>
      <c r="Y760" s="333"/>
      <c r="Z760" s="333"/>
    </row>
    <row r="761" customHeight="1" spans="1:26">
      <c r="A761" s="333"/>
      <c r="B761" s="333"/>
      <c r="C761" s="333"/>
      <c r="D761" s="333"/>
      <c r="E761" s="333"/>
      <c r="F761" s="333"/>
      <c r="G761" s="333"/>
      <c r="H761" s="333"/>
      <c r="I761" s="333"/>
      <c r="J761" s="333"/>
      <c r="K761" s="333"/>
      <c r="L761" s="333"/>
      <c r="M761" s="333"/>
      <c r="N761" s="333"/>
      <c r="O761" s="333"/>
      <c r="P761" s="333"/>
      <c r="Q761" s="333"/>
      <c r="R761" s="333"/>
      <c r="S761" s="333"/>
      <c r="T761" s="333"/>
      <c r="U761" s="333"/>
      <c r="V761" s="333"/>
      <c r="W761" s="333"/>
      <c r="X761" s="333"/>
      <c r="Y761" s="333"/>
      <c r="Z761" s="333"/>
    </row>
    <row r="762" customHeight="1" spans="1:26">
      <c r="A762" s="333"/>
      <c r="B762" s="333"/>
      <c r="C762" s="333"/>
      <c r="D762" s="333"/>
      <c r="E762" s="333"/>
      <c r="F762" s="333"/>
      <c r="G762" s="333"/>
      <c r="H762" s="333"/>
      <c r="I762" s="333"/>
      <c r="J762" s="333"/>
      <c r="K762" s="333"/>
      <c r="L762" s="333"/>
      <c r="M762" s="333"/>
      <c r="N762" s="333"/>
      <c r="O762" s="333"/>
      <c r="P762" s="333"/>
      <c r="Q762" s="333"/>
      <c r="R762" s="333"/>
      <c r="S762" s="333"/>
      <c r="T762" s="333"/>
      <c r="U762" s="333"/>
      <c r="V762" s="333"/>
      <c r="W762" s="333"/>
      <c r="X762" s="333"/>
      <c r="Y762" s="333"/>
      <c r="Z762" s="333"/>
    </row>
    <row r="763" customHeight="1" spans="1:26">
      <c r="A763" s="333"/>
      <c r="B763" s="333"/>
      <c r="C763" s="333"/>
      <c r="D763" s="333"/>
      <c r="E763" s="333"/>
      <c r="F763" s="333"/>
      <c r="G763" s="333"/>
      <c r="H763" s="333"/>
      <c r="I763" s="333"/>
      <c r="J763" s="333"/>
      <c r="K763" s="333"/>
      <c r="L763" s="333"/>
      <c r="M763" s="333"/>
      <c r="N763" s="333"/>
      <c r="O763" s="333"/>
      <c r="P763" s="333"/>
      <c r="Q763" s="333"/>
      <c r="R763" s="333"/>
      <c r="S763" s="333"/>
      <c r="T763" s="333"/>
      <c r="U763" s="333"/>
      <c r="V763" s="333"/>
      <c r="W763" s="333"/>
      <c r="X763" s="333"/>
      <c r="Y763" s="333"/>
      <c r="Z763" s="333"/>
    </row>
    <row r="764" customHeight="1" spans="1:26">
      <c r="A764" s="333"/>
      <c r="B764" s="333"/>
      <c r="C764" s="333"/>
      <c r="D764" s="333"/>
      <c r="E764" s="333"/>
      <c r="F764" s="333"/>
      <c r="G764" s="333"/>
      <c r="H764" s="333"/>
      <c r="I764" s="333"/>
      <c r="J764" s="333"/>
      <c r="K764" s="333"/>
      <c r="L764" s="333"/>
      <c r="M764" s="333"/>
      <c r="N764" s="333"/>
      <c r="O764" s="333"/>
      <c r="P764" s="333"/>
      <c r="Q764" s="333"/>
      <c r="R764" s="333"/>
      <c r="S764" s="333"/>
      <c r="T764" s="333"/>
      <c r="U764" s="333"/>
      <c r="V764" s="333"/>
      <c r="W764" s="333"/>
      <c r="X764" s="333"/>
      <c r="Y764" s="333"/>
      <c r="Z764" s="333"/>
    </row>
    <row r="765" customHeight="1" spans="1:26">
      <c r="A765" s="333"/>
      <c r="B765" s="333"/>
      <c r="C765" s="333"/>
      <c r="D765" s="333"/>
      <c r="E765" s="333"/>
      <c r="F765" s="333"/>
      <c r="G765" s="333"/>
      <c r="H765" s="333"/>
      <c r="I765" s="333"/>
      <c r="J765" s="333"/>
      <c r="K765" s="333"/>
      <c r="L765" s="333"/>
      <c r="M765" s="333"/>
      <c r="N765" s="333"/>
      <c r="O765" s="333"/>
      <c r="P765" s="333"/>
      <c r="Q765" s="333"/>
      <c r="R765" s="333"/>
      <c r="S765" s="333"/>
      <c r="T765" s="333"/>
      <c r="U765" s="333"/>
      <c r="V765" s="333"/>
      <c r="W765" s="333"/>
      <c r="X765" s="333"/>
      <c r="Y765" s="333"/>
      <c r="Z765" s="333"/>
    </row>
    <row r="766" customHeight="1" spans="1:26">
      <c r="A766" s="333"/>
      <c r="B766" s="333"/>
      <c r="C766" s="333"/>
      <c r="D766" s="333"/>
      <c r="E766" s="333"/>
      <c r="F766" s="333"/>
      <c r="G766" s="333"/>
      <c r="H766" s="333"/>
      <c r="I766" s="333"/>
      <c r="J766" s="333"/>
      <c r="K766" s="333"/>
      <c r="L766" s="333"/>
      <c r="M766" s="333"/>
      <c r="N766" s="333"/>
      <c r="O766" s="333"/>
      <c r="P766" s="333"/>
      <c r="Q766" s="333"/>
      <c r="R766" s="333"/>
      <c r="S766" s="333"/>
      <c r="T766" s="333"/>
      <c r="U766" s="333"/>
      <c r="V766" s="333"/>
      <c r="W766" s="333"/>
      <c r="X766" s="333"/>
      <c r="Y766" s="333"/>
      <c r="Z766" s="333"/>
    </row>
    <row r="767" customHeight="1" spans="1:26">
      <c r="A767" s="333"/>
      <c r="B767" s="333"/>
      <c r="C767" s="333"/>
      <c r="D767" s="333"/>
      <c r="E767" s="333"/>
      <c r="F767" s="333"/>
      <c r="G767" s="333"/>
      <c r="H767" s="333"/>
      <c r="I767" s="333"/>
      <c r="J767" s="333"/>
      <c r="K767" s="333"/>
      <c r="L767" s="333"/>
      <c r="M767" s="333"/>
      <c r="N767" s="333"/>
      <c r="O767" s="333"/>
      <c r="P767" s="333"/>
      <c r="Q767" s="333"/>
      <c r="R767" s="333"/>
      <c r="S767" s="333"/>
      <c r="T767" s="333"/>
      <c r="U767" s="333"/>
      <c r="V767" s="333"/>
      <c r="W767" s="333"/>
      <c r="X767" s="333"/>
      <c r="Y767" s="333"/>
      <c r="Z767" s="333"/>
    </row>
    <row r="768" customHeight="1" spans="1:26">
      <c r="A768" s="333"/>
      <c r="B768" s="333"/>
      <c r="C768" s="333"/>
      <c r="D768" s="333"/>
      <c r="E768" s="333"/>
      <c r="F768" s="333"/>
      <c r="G768" s="333"/>
      <c r="H768" s="333"/>
      <c r="I768" s="333"/>
      <c r="J768" s="333"/>
      <c r="K768" s="333"/>
      <c r="L768" s="333"/>
      <c r="M768" s="333"/>
      <c r="N768" s="333"/>
      <c r="O768" s="333"/>
      <c r="P768" s="333"/>
      <c r="Q768" s="333"/>
      <c r="R768" s="333"/>
      <c r="S768" s="333"/>
      <c r="T768" s="333"/>
      <c r="U768" s="333"/>
      <c r="V768" s="333"/>
      <c r="W768" s="333"/>
      <c r="X768" s="333"/>
      <c r="Y768" s="333"/>
      <c r="Z768" s="333"/>
    </row>
    <row r="769" customHeight="1" spans="1:26">
      <c r="A769" s="333"/>
      <c r="B769" s="333"/>
      <c r="C769" s="333"/>
      <c r="D769" s="333"/>
      <c r="E769" s="333"/>
      <c r="F769" s="333"/>
      <c r="G769" s="333"/>
      <c r="H769" s="333"/>
      <c r="I769" s="333"/>
      <c r="J769" s="333"/>
      <c r="K769" s="333"/>
      <c r="L769" s="333"/>
      <c r="M769" s="333"/>
      <c r="N769" s="333"/>
      <c r="O769" s="333"/>
      <c r="P769" s="333"/>
      <c r="Q769" s="333"/>
      <c r="R769" s="333"/>
      <c r="S769" s="333"/>
      <c r="T769" s="333"/>
      <c r="U769" s="333"/>
      <c r="V769" s="333"/>
      <c r="W769" s="333"/>
      <c r="X769" s="333"/>
      <c r="Y769" s="333"/>
      <c r="Z769" s="333"/>
    </row>
    <row r="770" customHeight="1" spans="1:26">
      <c r="A770" s="333"/>
      <c r="B770" s="333"/>
      <c r="C770" s="333"/>
      <c r="D770" s="333"/>
      <c r="E770" s="333"/>
      <c r="F770" s="333"/>
      <c r="G770" s="333"/>
      <c r="H770" s="333"/>
      <c r="I770" s="333"/>
      <c r="J770" s="333"/>
      <c r="K770" s="333"/>
      <c r="L770" s="333"/>
      <c r="M770" s="333"/>
      <c r="N770" s="333"/>
      <c r="O770" s="333"/>
      <c r="P770" s="333"/>
      <c r="Q770" s="333"/>
      <c r="R770" s="333"/>
      <c r="S770" s="333"/>
      <c r="T770" s="333"/>
      <c r="U770" s="333"/>
      <c r="V770" s="333"/>
      <c r="W770" s="333"/>
      <c r="X770" s="333"/>
      <c r="Y770" s="333"/>
      <c r="Z770" s="333"/>
    </row>
    <row r="771" customHeight="1" spans="1:26">
      <c r="A771" s="333"/>
      <c r="B771" s="333"/>
      <c r="C771" s="333"/>
      <c r="D771" s="333"/>
      <c r="E771" s="333"/>
      <c r="F771" s="333"/>
      <c r="G771" s="333"/>
      <c r="H771" s="333"/>
      <c r="I771" s="333"/>
      <c r="J771" s="333"/>
      <c r="K771" s="333"/>
      <c r="L771" s="333"/>
      <c r="M771" s="333"/>
      <c r="N771" s="333"/>
      <c r="O771" s="333"/>
      <c r="P771" s="333"/>
      <c r="Q771" s="333"/>
      <c r="R771" s="333"/>
      <c r="S771" s="333"/>
      <c r="T771" s="333"/>
      <c r="U771" s="333"/>
      <c r="V771" s="333"/>
      <c r="W771" s="333"/>
      <c r="X771" s="333"/>
      <c r="Y771" s="333"/>
      <c r="Z771" s="333"/>
    </row>
    <row r="772" customHeight="1" spans="1:26">
      <c r="A772" s="333"/>
      <c r="B772" s="333"/>
      <c r="C772" s="333"/>
      <c r="D772" s="333"/>
      <c r="E772" s="333"/>
      <c r="F772" s="333"/>
      <c r="G772" s="333"/>
      <c r="H772" s="333"/>
      <c r="I772" s="333"/>
      <c r="J772" s="333"/>
      <c r="K772" s="333"/>
      <c r="L772" s="333"/>
      <c r="M772" s="333"/>
      <c r="N772" s="333"/>
      <c r="O772" s="333"/>
      <c r="P772" s="333"/>
      <c r="Q772" s="333"/>
      <c r="R772" s="333"/>
      <c r="S772" s="333"/>
      <c r="T772" s="333"/>
      <c r="U772" s="333"/>
      <c r="V772" s="333"/>
      <c r="W772" s="333"/>
      <c r="X772" s="333"/>
      <c r="Y772" s="333"/>
      <c r="Z772" s="333"/>
    </row>
    <row r="773" customHeight="1" spans="1:26">
      <c r="A773" s="333"/>
      <c r="B773" s="333"/>
      <c r="C773" s="333"/>
      <c r="D773" s="333"/>
      <c r="E773" s="333"/>
      <c r="F773" s="333"/>
      <c r="G773" s="333"/>
      <c r="H773" s="333"/>
      <c r="I773" s="333"/>
      <c r="J773" s="333"/>
      <c r="K773" s="333"/>
      <c r="L773" s="333"/>
      <c r="M773" s="333"/>
      <c r="N773" s="333"/>
      <c r="O773" s="333"/>
      <c r="P773" s="333"/>
      <c r="Q773" s="333"/>
      <c r="R773" s="333"/>
      <c r="S773" s="333"/>
      <c r="T773" s="333"/>
      <c r="U773" s="333"/>
      <c r="V773" s="333"/>
      <c r="W773" s="333"/>
      <c r="X773" s="333"/>
      <c r="Y773" s="333"/>
      <c r="Z773" s="333"/>
    </row>
    <row r="774" customHeight="1" spans="1:26">
      <c r="A774" s="333"/>
      <c r="B774" s="333"/>
      <c r="C774" s="333"/>
      <c r="D774" s="333"/>
      <c r="E774" s="333"/>
      <c r="F774" s="333"/>
      <c r="G774" s="333"/>
      <c r="H774" s="333"/>
      <c r="I774" s="333"/>
      <c r="J774" s="333"/>
      <c r="K774" s="333"/>
      <c r="L774" s="333"/>
      <c r="M774" s="333"/>
      <c r="N774" s="333"/>
      <c r="O774" s="333"/>
      <c r="P774" s="333"/>
      <c r="Q774" s="333"/>
      <c r="R774" s="333"/>
      <c r="S774" s="333"/>
      <c r="T774" s="333"/>
      <c r="U774" s="333"/>
      <c r="V774" s="333"/>
      <c r="W774" s="333"/>
      <c r="X774" s="333"/>
      <c r="Y774" s="333"/>
      <c r="Z774" s="333"/>
    </row>
    <row r="775" customHeight="1" spans="1:26">
      <c r="A775" s="333"/>
      <c r="B775" s="333"/>
      <c r="C775" s="333"/>
      <c r="D775" s="333"/>
      <c r="E775" s="333"/>
      <c r="F775" s="333"/>
      <c r="G775" s="333"/>
      <c r="H775" s="333"/>
      <c r="I775" s="333"/>
      <c r="J775" s="333"/>
      <c r="K775" s="333"/>
      <c r="L775" s="333"/>
      <c r="M775" s="333"/>
      <c r="N775" s="333"/>
      <c r="O775" s="333"/>
      <c r="P775" s="333"/>
      <c r="Q775" s="333"/>
      <c r="R775" s="333"/>
      <c r="S775" s="333"/>
      <c r="T775" s="333"/>
      <c r="U775" s="333"/>
      <c r="V775" s="333"/>
      <c r="W775" s="333"/>
      <c r="X775" s="333"/>
      <c r="Y775" s="333"/>
      <c r="Z775" s="333"/>
    </row>
    <row r="776" customHeight="1" spans="1:26">
      <c r="A776" s="333"/>
      <c r="B776" s="333"/>
      <c r="C776" s="333"/>
      <c r="D776" s="333"/>
      <c r="E776" s="333"/>
      <c r="F776" s="333"/>
      <c r="G776" s="333"/>
      <c r="H776" s="333"/>
      <c r="I776" s="333"/>
      <c r="J776" s="333"/>
      <c r="K776" s="333"/>
      <c r="L776" s="333"/>
      <c r="M776" s="333"/>
      <c r="N776" s="333"/>
      <c r="O776" s="333"/>
      <c r="P776" s="333"/>
      <c r="Q776" s="333"/>
      <c r="R776" s="333"/>
      <c r="S776" s="333"/>
      <c r="T776" s="333"/>
      <c r="U776" s="333"/>
      <c r="V776" s="333"/>
      <c r="W776" s="333"/>
      <c r="X776" s="333"/>
      <c r="Y776" s="333"/>
      <c r="Z776" s="333"/>
    </row>
    <row r="777" customHeight="1" spans="1:26">
      <c r="A777" s="333"/>
      <c r="B777" s="333"/>
      <c r="C777" s="333"/>
      <c r="D777" s="333"/>
      <c r="E777" s="333"/>
      <c r="F777" s="333"/>
      <c r="G777" s="333"/>
      <c r="H777" s="333"/>
      <c r="I777" s="333"/>
      <c r="J777" s="333"/>
      <c r="K777" s="333"/>
      <c r="L777" s="333"/>
      <c r="M777" s="333"/>
      <c r="N777" s="333"/>
      <c r="O777" s="333"/>
      <c r="P777" s="333"/>
      <c r="Q777" s="333"/>
      <c r="R777" s="333"/>
      <c r="S777" s="333"/>
      <c r="T777" s="333"/>
      <c r="U777" s="333"/>
      <c r="V777" s="333"/>
      <c r="W777" s="333"/>
      <c r="X777" s="333"/>
      <c r="Y777" s="333"/>
      <c r="Z777" s="333"/>
    </row>
    <row r="778" customHeight="1" spans="1:26">
      <c r="A778" s="333"/>
      <c r="B778" s="333"/>
      <c r="C778" s="333"/>
      <c r="D778" s="333"/>
      <c r="E778" s="333"/>
      <c r="F778" s="333"/>
      <c r="G778" s="333"/>
      <c r="H778" s="333"/>
      <c r="I778" s="333"/>
      <c r="J778" s="333"/>
      <c r="K778" s="333"/>
      <c r="L778" s="333"/>
      <c r="M778" s="333"/>
      <c r="N778" s="333"/>
      <c r="O778" s="333"/>
      <c r="P778" s="333"/>
      <c r="Q778" s="333"/>
      <c r="R778" s="333"/>
      <c r="S778" s="333"/>
      <c r="T778" s="333"/>
      <c r="U778" s="333"/>
      <c r="V778" s="333"/>
      <c r="W778" s="333"/>
      <c r="X778" s="333"/>
      <c r="Y778" s="333"/>
      <c r="Z778" s="333"/>
    </row>
    <row r="779" customHeight="1" spans="1:26">
      <c r="A779" s="333"/>
      <c r="B779" s="333"/>
      <c r="C779" s="333"/>
      <c r="D779" s="333"/>
      <c r="E779" s="333"/>
      <c r="F779" s="333"/>
      <c r="G779" s="333"/>
      <c r="H779" s="333"/>
      <c r="I779" s="333"/>
      <c r="J779" s="333"/>
      <c r="K779" s="333"/>
      <c r="L779" s="333"/>
      <c r="M779" s="333"/>
      <c r="N779" s="333"/>
      <c r="O779" s="333"/>
      <c r="P779" s="333"/>
      <c r="Q779" s="333"/>
      <c r="R779" s="333"/>
      <c r="S779" s="333"/>
      <c r="T779" s="333"/>
      <c r="U779" s="333"/>
      <c r="V779" s="333"/>
      <c r="W779" s="333"/>
      <c r="X779" s="333"/>
      <c r="Y779" s="333"/>
      <c r="Z779" s="333"/>
    </row>
    <row r="780" customHeight="1" spans="1:26">
      <c r="A780" s="333"/>
      <c r="B780" s="333"/>
      <c r="C780" s="333"/>
      <c r="D780" s="333"/>
      <c r="E780" s="333"/>
      <c r="F780" s="333"/>
      <c r="G780" s="333"/>
      <c r="H780" s="333"/>
      <c r="I780" s="333"/>
      <c r="J780" s="333"/>
      <c r="K780" s="333"/>
      <c r="L780" s="333"/>
      <c r="M780" s="333"/>
      <c r="N780" s="333"/>
      <c r="O780" s="333"/>
      <c r="P780" s="333"/>
      <c r="Q780" s="333"/>
      <c r="R780" s="333"/>
      <c r="S780" s="333"/>
      <c r="T780" s="333"/>
      <c r="U780" s="333"/>
      <c r="V780" s="333"/>
      <c r="W780" s="333"/>
      <c r="X780" s="333"/>
      <c r="Y780" s="333"/>
      <c r="Z780" s="333"/>
    </row>
    <row r="781" customHeight="1" spans="1:26">
      <c r="A781" s="333"/>
      <c r="B781" s="333"/>
      <c r="C781" s="333"/>
      <c r="D781" s="333"/>
      <c r="E781" s="333"/>
      <c r="F781" s="333"/>
      <c r="G781" s="333"/>
      <c r="H781" s="333"/>
      <c r="I781" s="333"/>
      <c r="J781" s="333"/>
      <c r="K781" s="333"/>
      <c r="L781" s="333"/>
      <c r="M781" s="333"/>
      <c r="N781" s="333"/>
      <c r="O781" s="333"/>
      <c r="P781" s="333"/>
      <c r="Q781" s="333"/>
      <c r="R781" s="333"/>
      <c r="S781" s="333"/>
      <c r="T781" s="333"/>
      <c r="U781" s="333"/>
      <c r="V781" s="333"/>
      <c r="W781" s="333"/>
      <c r="X781" s="333"/>
      <c r="Y781" s="333"/>
      <c r="Z781" s="333"/>
    </row>
    <row r="782" customHeight="1" spans="1:26">
      <c r="A782" s="333"/>
      <c r="B782" s="333"/>
      <c r="C782" s="333"/>
      <c r="D782" s="333"/>
      <c r="E782" s="333"/>
      <c r="F782" s="333"/>
      <c r="G782" s="333"/>
      <c r="H782" s="333"/>
      <c r="I782" s="333"/>
      <c r="J782" s="333"/>
      <c r="K782" s="333"/>
      <c r="L782" s="333"/>
      <c r="M782" s="333"/>
      <c r="N782" s="333"/>
      <c r="O782" s="333"/>
      <c r="P782" s="333"/>
      <c r="Q782" s="333"/>
      <c r="R782" s="333"/>
      <c r="S782" s="333"/>
      <c r="T782" s="333"/>
      <c r="U782" s="333"/>
      <c r="V782" s="333"/>
      <c r="W782" s="333"/>
      <c r="X782" s="333"/>
      <c r="Y782" s="333"/>
      <c r="Z782" s="333"/>
    </row>
    <row r="783" customHeight="1" spans="1:26">
      <c r="A783" s="333"/>
      <c r="B783" s="333"/>
      <c r="C783" s="333"/>
      <c r="D783" s="333"/>
      <c r="E783" s="333"/>
      <c r="F783" s="333"/>
      <c r="G783" s="333"/>
      <c r="H783" s="333"/>
      <c r="I783" s="333"/>
      <c r="J783" s="333"/>
      <c r="K783" s="333"/>
      <c r="L783" s="333"/>
      <c r="M783" s="333"/>
      <c r="N783" s="333"/>
      <c r="O783" s="333"/>
      <c r="P783" s="333"/>
      <c r="Q783" s="333"/>
      <c r="R783" s="333"/>
      <c r="S783" s="333"/>
      <c r="T783" s="333"/>
      <c r="U783" s="333"/>
      <c r="V783" s="333"/>
      <c r="W783" s="333"/>
      <c r="X783" s="333"/>
      <c r="Y783" s="333"/>
      <c r="Z783" s="333"/>
    </row>
    <row r="784" customHeight="1" spans="1:26">
      <c r="A784" s="333"/>
      <c r="B784" s="333"/>
      <c r="C784" s="333"/>
      <c r="D784" s="333"/>
      <c r="E784" s="333"/>
      <c r="F784" s="333"/>
      <c r="G784" s="333"/>
      <c r="H784" s="333"/>
      <c r="I784" s="333"/>
      <c r="J784" s="333"/>
      <c r="K784" s="333"/>
      <c r="L784" s="333"/>
      <c r="M784" s="333"/>
      <c r="N784" s="333"/>
      <c r="O784" s="333"/>
      <c r="P784" s="333"/>
      <c r="Q784" s="333"/>
      <c r="R784" s="333"/>
      <c r="S784" s="333"/>
      <c r="T784" s="333"/>
      <c r="U784" s="333"/>
      <c r="V784" s="333"/>
      <c r="W784" s="333"/>
      <c r="X784" s="333"/>
      <c r="Y784" s="333"/>
      <c r="Z784" s="333"/>
    </row>
    <row r="785" customHeight="1" spans="1:26">
      <c r="A785" s="333"/>
      <c r="B785" s="333"/>
      <c r="C785" s="333"/>
      <c r="D785" s="333"/>
      <c r="E785" s="333"/>
      <c r="F785" s="333"/>
      <c r="G785" s="333"/>
      <c r="H785" s="333"/>
      <c r="I785" s="333"/>
      <c r="J785" s="333"/>
      <c r="K785" s="333"/>
      <c r="L785" s="333"/>
      <c r="M785" s="333"/>
      <c r="N785" s="333"/>
      <c r="O785" s="333"/>
      <c r="P785" s="333"/>
      <c r="Q785" s="333"/>
      <c r="R785" s="333"/>
      <c r="S785" s="333"/>
      <c r="T785" s="333"/>
      <c r="U785" s="333"/>
      <c r="V785" s="333"/>
      <c r="W785" s="333"/>
      <c r="X785" s="333"/>
      <c r="Y785" s="333"/>
      <c r="Z785" s="333"/>
    </row>
    <row r="786" customHeight="1" spans="1:26">
      <c r="A786" s="333"/>
      <c r="B786" s="333"/>
      <c r="C786" s="333"/>
      <c r="D786" s="333"/>
      <c r="E786" s="333"/>
      <c r="F786" s="333"/>
      <c r="G786" s="333"/>
      <c r="H786" s="333"/>
      <c r="I786" s="333"/>
      <c r="J786" s="333"/>
      <c r="K786" s="333"/>
      <c r="L786" s="333"/>
      <c r="M786" s="333"/>
      <c r="N786" s="333"/>
      <c r="O786" s="333"/>
      <c r="P786" s="333"/>
      <c r="Q786" s="333"/>
      <c r="R786" s="333"/>
      <c r="S786" s="333"/>
      <c r="T786" s="333"/>
      <c r="U786" s="333"/>
      <c r="V786" s="333"/>
      <c r="W786" s="333"/>
      <c r="X786" s="333"/>
      <c r="Y786" s="333"/>
      <c r="Z786" s="333"/>
    </row>
    <row r="787" customHeight="1" spans="1:26">
      <c r="A787" s="333"/>
      <c r="B787" s="333"/>
      <c r="C787" s="333"/>
      <c r="D787" s="333"/>
      <c r="E787" s="333"/>
      <c r="F787" s="333"/>
      <c r="G787" s="333"/>
      <c r="H787" s="333"/>
      <c r="I787" s="333"/>
      <c r="J787" s="333"/>
      <c r="K787" s="333"/>
      <c r="L787" s="333"/>
      <c r="M787" s="333"/>
      <c r="N787" s="333"/>
      <c r="O787" s="333"/>
      <c r="P787" s="333"/>
      <c r="Q787" s="333"/>
      <c r="R787" s="333"/>
      <c r="S787" s="333"/>
      <c r="T787" s="333"/>
      <c r="U787" s="333"/>
      <c r="V787" s="333"/>
      <c r="W787" s="333"/>
      <c r="X787" s="333"/>
      <c r="Y787" s="333"/>
      <c r="Z787" s="333"/>
    </row>
    <row r="788" customHeight="1" spans="1:26">
      <c r="A788" s="333"/>
      <c r="B788" s="333"/>
      <c r="C788" s="333"/>
      <c r="D788" s="333"/>
      <c r="E788" s="333"/>
      <c r="F788" s="333"/>
      <c r="G788" s="333"/>
      <c r="H788" s="333"/>
      <c r="I788" s="333"/>
      <c r="J788" s="333"/>
      <c r="K788" s="333"/>
      <c r="L788" s="333"/>
      <c r="M788" s="333"/>
      <c r="N788" s="333"/>
      <c r="O788" s="333"/>
      <c r="P788" s="333"/>
      <c r="Q788" s="333"/>
      <c r="R788" s="333"/>
      <c r="S788" s="333"/>
      <c r="T788" s="333"/>
      <c r="U788" s="333"/>
      <c r="V788" s="333"/>
      <c r="W788" s="333"/>
      <c r="X788" s="333"/>
      <c r="Y788" s="333"/>
      <c r="Z788" s="333"/>
    </row>
    <row r="789" customHeight="1" spans="1:26">
      <c r="A789" s="333"/>
      <c r="B789" s="333"/>
      <c r="C789" s="333"/>
      <c r="D789" s="333"/>
      <c r="E789" s="333"/>
      <c r="F789" s="333"/>
      <c r="G789" s="333"/>
      <c r="H789" s="333"/>
      <c r="I789" s="333"/>
      <c r="J789" s="333"/>
      <c r="K789" s="333"/>
      <c r="L789" s="333"/>
      <c r="M789" s="333"/>
      <c r="N789" s="333"/>
      <c r="O789" s="333"/>
      <c r="P789" s="333"/>
      <c r="Q789" s="333"/>
      <c r="R789" s="333"/>
      <c r="S789" s="333"/>
      <c r="T789" s="333"/>
      <c r="U789" s="333"/>
      <c r="V789" s="333"/>
      <c r="W789" s="333"/>
      <c r="X789" s="333"/>
      <c r="Y789" s="333"/>
      <c r="Z789" s="333"/>
    </row>
    <row r="790" customHeight="1" spans="1:26">
      <c r="A790" s="333"/>
      <c r="B790" s="333"/>
      <c r="C790" s="333"/>
      <c r="D790" s="333"/>
      <c r="E790" s="333"/>
      <c r="F790" s="333"/>
      <c r="G790" s="333"/>
      <c r="H790" s="333"/>
      <c r="I790" s="333"/>
      <c r="J790" s="333"/>
      <c r="K790" s="333"/>
      <c r="L790" s="333"/>
      <c r="M790" s="333"/>
      <c r="N790" s="333"/>
      <c r="O790" s="333"/>
      <c r="P790" s="333"/>
      <c r="Q790" s="333"/>
      <c r="R790" s="333"/>
      <c r="S790" s="333"/>
      <c r="T790" s="333"/>
      <c r="U790" s="333"/>
      <c r="V790" s="333"/>
      <c r="W790" s="333"/>
      <c r="X790" s="333"/>
      <c r="Y790" s="333"/>
      <c r="Z790" s="333"/>
    </row>
    <row r="791" customHeight="1" spans="1:26">
      <c r="A791" s="333"/>
      <c r="B791" s="333"/>
      <c r="C791" s="333"/>
      <c r="D791" s="333"/>
      <c r="E791" s="333"/>
      <c r="F791" s="333"/>
      <c r="G791" s="333"/>
      <c r="H791" s="333"/>
      <c r="I791" s="333"/>
      <c r="J791" s="333"/>
      <c r="K791" s="333"/>
      <c r="L791" s="333"/>
      <c r="M791" s="333"/>
      <c r="N791" s="333"/>
      <c r="O791" s="333"/>
      <c r="P791" s="333"/>
      <c r="Q791" s="333"/>
      <c r="R791" s="333"/>
      <c r="S791" s="333"/>
      <c r="T791" s="333"/>
      <c r="U791" s="333"/>
      <c r="V791" s="333"/>
      <c r="W791" s="333"/>
      <c r="X791" s="333"/>
      <c r="Y791" s="333"/>
      <c r="Z791" s="333"/>
    </row>
    <row r="792" customHeight="1" spans="1:26">
      <c r="A792" s="333"/>
      <c r="B792" s="333"/>
      <c r="C792" s="333"/>
      <c r="D792" s="333"/>
      <c r="E792" s="333"/>
      <c r="F792" s="333"/>
      <c r="G792" s="333"/>
      <c r="H792" s="333"/>
      <c r="I792" s="333"/>
      <c r="J792" s="333"/>
      <c r="K792" s="333"/>
      <c r="L792" s="333"/>
      <c r="M792" s="333"/>
      <c r="N792" s="333"/>
      <c r="O792" s="333"/>
      <c r="P792" s="333"/>
      <c r="Q792" s="333"/>
      <c r="R792" s="333"/>
      <c r="S792" s="333"/>
      <c r="T792" s="333"/>
      <c r="U792" s="333"/>
      <c r="V792" s="333"/>
      <c r="W792" s="333"/>
      <c r="X792" s="333"/>
      <c r="Y792" s="333"/>
      <c r="Z792" s="333"/>
    </row>
    <row r="793" customHeight="1" spans="1:26">
      <c r="A793" s="333"/>
      <c r="B793" s="333"/>
      <c r="C793" s="333"/>
      <c r="D793" s="333"/>
      <c r="E793" s="333"/>
      <c r="F793" s="333"/>
      <c r="G793" s="333"/>
      <c r="H793" s="333"/>
      <c r="I793" s="333"/>
      <c r="J793" s="333"/>
      <c r="K793" s="333"/>
      <c r="L793" s="333"/>
      <c r="M793" s="333"/>
      <c r="N793" s="333"/>
      <c r="O793" s="333"/>
      <c r="P793" s="333"/>
      <c r="Q793" s="333"/>
      <c r="R793" s="333"/>
      <c r="S793" s="333"/>
      <c r="T793" s="333"/>
      <c r="U793" s="333"/>
      <c r="V793" s="333"/>
      <c r="W793" s="333"/>
      <c r="X793" s="333"/>
      <c r="Y793" s="333"/>
      <c r="Z793" s="333"/>
    </row>
    <row r="794" customHeight="1" spans="1:26">
      <c r="A794" s="333"/>
      <c r="B794" s="333"/>
      <c r="C794" s="333"/>
      <c r="D794" s="333"/>
      <c r="E794" s="333"/>
      <c r="F794" s="333"/>
      <c r="G794" s="333"/>
      <c r="H794" s="333"/>
      <c r="I794" s="333"/>
      <c r="J794" s="333"/>
      <c r="K794" s="333"/>
      <c r="L794" s="333"/>
      <c r="M794" s="333"/>
      <c r="N794" s="333"/>
      <c r="O794" s="333"/>
      <c r="P794" s="333"/>
      <c r="Q794" s="333"/>
      <c r="R794" s="333"/>
      <c r="S794" s="333"/>
      <c r="T794" s="333"/>
      <c r="U794" s="333"/>
      <c r="V794" s="333"/>
      <c r="W794" s="333"/>
      <c r="X794" s="333"/>
      <c r="Y794" s="333"/>
      <c r="Z794" s="333"/>
    </row>
    <row r="795" customHeight="1" spans="1:26">
      <c r="A795" s="333"/>
      <c r="B795" s="333"/>
      <c r="C795" s="333"/>
      <c r="D795" s="333"/>
      <c r="E795" s="333"/>
      <c r="F795" s="333"/>
      <c r="G795" s="333"/>
      <c r="H795" s="333"/>
      <c r="I795" s="333"/>
      <c r="J795" s="333"/>
      <c r="K795" s="333"/>
      <c r="L795" s="333"/>
      <c r="M795" s="333"/>
      <c r="N795" s="333"/>
      <c r="O795" s="333"/>
      <c r="P795" s="333"/>
      <c r="Q795" s="333"/>
      <c r="R795" s="333"/>
      <c r="S795" s="333"/>
      <c r="T795" s="333"/>
      <c r="U795" s="333"/>
      <c r="V795" s="333"/>
      <c r="W795" s="333"/>
      <c r="X795" s="333"/>
      <c r="Y795" s="333"/>
      <c r="Z795" s="333"/>
    </row>
    <row r="796" customHeight="1" spans="1:26">
      <c r="A796" s="333"/>
      <c r="B796" s="333"/>
      <c r="C796" s="333"/>
      <c r="D796" s="333"/>
      <c r="E796" s="333"/>
      <c r="F796" s="333"/>
      <c r="G796" s="333"/>
      <c r="H796" s="333"/>
      <c r="I796" s="333"/>
      <c r="J796" s="333"/>
      <c r="K796" s="333"/>
      <c r="L796" s="333"/>
      <c r="M796" s="333"/>
      <c r="N796" s="333"/>
      <c r="O796" s="333"/>
      <c r="P796" s="333"/>
      <c r="Q796" s="333"/>
      <c r="R796" s="333"/>
      <c r="S796" s="333"/>
      <c r="T796" s="333"/>
      <c r="U796" s="333"/>
      <c r="V796" s="333"/>
      <c r="W796" s="333"/>
      <c r="X796" s="333"/>
      <c r="Y796" s="333"/>
      <c r="Z796" s="333"/>
    </row>
    <row r="797" customHeight="1" spans="1:26">
      <c r="A797" s="333"/>
      <c r="B797" s="333"/>
      <c r="C797" s="333"/>
      <c r="D797" s="333"/>
      <c r="E797" s="333"/>
      <c r="F797" s="333"/>
      <c r="G797" s="333"/>
      <c r="H797" s="333"/>
      <c r="I797" s="333"/>
      <c r="J797" s="333"/>
      <c r="K797" s="333"/>
      <c r="L797" s="333"/>
      <c r="M797" s="333"/>
      <c r="N797" s="333"/>
      <c r="O797" s="333"/>
      <c r="P797" s="333"/>
      <c r="Q797" s="333"/>
      <c r="R797" s="333"/>
      <c r="S797" s="333"/>
      <c r="T797" s="333"/>
      <c r="U797" s="333"/>
      <c r="V797" s="333"/>
      <c r="W797" s="333"/>
      <c r="X797" s="333"/>
      <c r="Y797" s="333"/>
      <c r="Z797" s="333"/>
    </row>
    <row r="798" customHeight="1" spans="1:26">
      <c r="A798" s="333"/>
      <c r="B798" s="333"/>
      <c r="C798" s="333"/>
      <c r="D798" s="333"/>
      <c r="E798" s="333"/>
      <c r="F798" s="333"/>
      <c r="G798" s="333"/>
      <c r="H798" s="333"/>
      <c r="I798" s="333"/>
      <c r="J798" s="333"/>
      <c r="K798" s="333"/>
      <c r="L798" s="333"/>
      <c r="M798" s="333"/>
      <c r="N798" s="333"/>
      <c r="O798" s="333"/>
      <c r="P798" s="333"/>
      <c r="Q798" s="333"/>
      <c r="R798" s="333"/>
      <c r="S798" s="333"/>
      <c r="T798" s="333"/>
      <c r="U798" s="333"/>
      <c r="V798" s="333"/>
      <c r="W798" s="333"/>
      <c r="X798" s="333"/>
      <c r="Y798" s="333"/>
      <c r="Z798" s="333"/>
    </row>
    <row r="799" customHeight="1" spans="1:26">
      <c r="A799" s="333"/>
      <c r="B799" s="333"/>
      <c r="C799" s="333"/>
      <c r="D799" s="333"/>
      <c r="E799" s="333"/>
      <c r="F799" s="333"/>
      <c r="G799" s="333"/>
      <c r="H799" s="333"/>
      <c r="I799" s="333"/>
      <c r="J799" s="333"/>
      <c r="K799" s="333"/>
      <c r="L799" s="333"/>
      <c r="M799" s="333"/>
      <c r="N799" s="333"/>
      <c r="O799" s="333"/>
      <c r="P799" s="333"/>
      <c r="Q799" s="333"/>
      <c r="R799" s="333"/>
      <c r="S799" s="333"/>
      <c r="T799" s="333"/>
      <c r="U799" s="333"/>
      <c r="V799" s="333"/>
      <c r="W799" s="333"/>
      <c r="X799" s="333"/>
      <c r="Y799" s="333"/>
      <c r="Z799" s="333"/>
    </row>
    <row r="800" customHeight="1" spans="1:26">
      <c r="A800" s="333"/>
      <c r="B800" s="333"/>
      <c r="C800" s="333"/>
      <c r="D800" s="333"/>
      <c r="E800" s="333"/>
      <c r="F800" s="333"/>
      <c r="G800" s="333"/>
      <c r="H800" s="333"/>
      <c r="I800" s="333"/>
      <c r="J800" s="333"/>
      <c r="K800" s="333"/>
      <c r="L800" s="333"/>
      <c r="M800" s="333"/>
      <c r="N800" s="333"/>
      <c r="O800" s="333"/>
      <c r="P800" s="333"/>
      <c r="Q800" s="333"/>
      <c r="R800" s="333"/>
      <c r="S800" s="333"/>
      <c r="T800" s="333"/>
      <c r="U800" s="333"/>
      <c r="V800" s="333"/>
      <c r="W800" s="333"/>
      <c r="X800" s="333"/>
      <c r="Y800" s="333"/>
      <c r="Z800" s="333"/>
    </row>
    <row r="801" customHeight="1" spans="1:26">
      <c r="A801" s="333"/>
      <c r="B801" s="333"/>
      <c r="C801" s="333"/>
      <c r="D801" s="333"/>
      <c r="E801" s="333"/>
      <c r="F801" s="333"/>
      <c r="G801" s="333"/>
      <c r="H801" s="333"/>
      <c r="I801" s="333"/>
      <c r="J801" s="333"/>
      <c r="K801" s="333"/>
      <c r="L801" s="333"/>
      <c r="M801" s="333"/>
      <c r="N801" s="333"/>
      <c r="O801" s="333"/>
      <c r="P801" s="333"/>
      <c r="Q801" s="333"/>
      <c r="R801" s="333"/>
      <c r="S801" s="333"/>
      <c r="T801" s="333"/>
      <c r="U801" s="333"/>
      <c r="V801" s="333"/>
      <c r="W801" s="333"/>
      <c r="X801" s="333"/>
      <c r="Y801" s="333"/>
      <c r="Z801" s="333"/>
    </row>
    <row r="802" customHeight="1" spans="1:26">
      <c r="A802" s="333"/>
      <c r="B802" s="333"/>
      <c r="C802" s="333"/>
      <c r="D802" s="333"/>
      <c r="E802" s="333"/>
      <c r="F802" s="333"/>
      <c r="G802" s="333"/>
      <c r="H802" s="333"/>
      <c r="I802" s="333"/>
      <c r="J802" s="333"/>
      <c r="K802" s="333"/>
      <c r="L802" s="333"/>
      <c r="M802" s="333"/>
      <c r="N802" s="333"/>
      <c r="O802" s="333"/>
      <c r="P802" s="333"/>
      <c r="Q802" s="333"/>
      <c r="R802" s="333"/>
      <c r="S802" s="333"/>
      <c r="T802" s="333"/>
      <c r="U802" s="333"/>
      <c r="V802" s="333"/>
      <c r="W802" s="333"/>
      <c r="X802" s="333"/>
      <c r="Y802" s="333"/>
      <c r="Z802" s="333"/>
    </row>
    <row r="803" customHeight="1" spans="1:26">
      <c r="A803" s="333"/>
      <c r="B803" s="333"/>
      <c r="C803" s="333"/>
      <c r="D803" s="333"/>
      <c r="E803" s="333"/>
      <c r="F803" s="333"/>
      <c r="G803" s="333"/>
      <c r="H803" s="333"/>
      <c r="I803" s="333"/>
      <c r="J803" s="333"/>
      <c r="K803" s="333"/>
      <c r="L803" s="333"/>
      <c r="M803" s="333"/>
      <c r="N803" s="333"/>
      <c r="O803" s="333"/>
      <c r="P803" s="333"/>
      <c r="Q803" s="333"/>
      <c r="R803" s="333"/>
      <c r="S803" s="333"/>
      <c r="T803" s="333"/>
      <c r="U803" s="333"/>
      <c r="V803" s="333"/>
      <c r="W803" s="333"/>
      <c r="X803" s="333"/>
      <c r="Y803" s="333"/>
      <c r="Z803" s="333"/>
    </row>
    <row r="804" customHeight="1" spans="1:26">
      <c r="A804" s="333"/>
      <c r="B804" s="333"/>
      <c r="C804" s="333"/>
      <c r="D804" s="333"/>
      <c r="E804" s="333"/>
      <c r="F804" s="333"/>
      <c r="G804" s="333"/>
      <c r="H804" s="333"/>
      <c r="I804" s="333"/>
      <c r="J804" s="333"/>
      <c r="K804" s="333"/>
      <c r="L804" s="333"/>
      <c r="M804" s="333"/>
      <c r="N804" s="333"/>
      <c r="O804" s="333"/>
      <c r="P804" s="333"/>
      <c r="Q804" s="333"/>
      <c r="R804" s="333"/>
      <c r="S804" s="333"/>
      <c r="T804" s="333"/>
      <c r="U804" s="333"/>
      <c r="V804" s="333"/>
      <c r="W804" s="333"/>
      <c r="X804" s="333"/>
      <c r="Y804" s="333"/>
      <c r="Z804" s="333"/>
    </row>
    <row r="805" customHeight="1" spans="1:26">
      <c r="A805" s="333"/>
      <c r="B805" s="333"/>
      <c r="C805" s="333"/>
      <c r="D805" s="333"/>
      <c r="E805" s="333"/>
      <c r="F805" s="333"/>
      <c r="G805" s="333"/>
      <c r="H805" s="333"/>
      <c r="I805" s="333"/>
      <c r="J805" s="333"/>
      <c r="K805" s="333"/>
      <c r="L805" s="333"/>
      <c r="M805" s="333"/>
      <c r="N805" s="333"/>
      <c r="O805" s="333"/>
      <c r="P805" s="333"/>
      <c r="Q805" s="333"/>
      <c r="R805" s="333"/>
      <c r="S805" s="333"/>
      <c r="T805" s="333"/>
      <c r="U805" s="333"/>
      <c r="V805" s="333"/>
      <c r="W805" s="333"/>
      <c r="X805" s="333"/>
      <c r="Y805" s="333"/>
      <c r="Z805" s="333"/>
    </row>
    <row r="806" customHeight="1" spans="1:26">
      <c r="A806" s="333"/>
      <c r="B806" s="333"/>
      <c r="C806" s="333"/>
      <c r="D806" s="333"/>
      <c r="E806" s="333"/>
      <c r="F806" s="333"/>
      <c r="G806" s="333"/>
      <c r="H806" s="333"/>
      <c r="I806" s="333"/>
      <c r="J806" s="333"/>
      <c r="K806" s="333"/>
      <c r="L806" s="333"/>
      <c r="M806" s="333"/>
      <c r="N806" s="333"/>
      <c r="O806" s="333"/>
      <c r="P806" s="333"/>
      <c r="Q806" s="333"/>
      <c r="R806" s="333"/>
      <c r="S806" s="333"/>
      <c r="T806" s="333"/>
      <c r="U806" s="333"/>
      <c r="V806" s="333"/>
      <c r="W806" s="333"/>
      <c r="X806" s="333"/>
      <c r="Y806" s="333"/>
      <c r="Z806" s="333"/>
    </row>
    <row r="807" customHeight="1" spans="1:26">
      <c r="A807" s="333"/>
      <c r="B807" s="333"/>
      <c r="C807" s="333"/>
      <c r="D807" s="333"/>
      <c r="E807" s="333"/>
      <c r="F807" s="333"/>
      <c r="G807" s="333"/>
      <c r="H807" s="333"/>
      <c r="I807" s="333"/>
      <c r="J807" s="333"/>
      <c r="K807" s="333"/>
      <c r="L807" s="333"/>
      <c r="M807" s="333"/>
      <c r="N807" s="333"/>
      <c r="O807" s="333"/>
      <c r="P807" s="333"/>
      <c r="Q807" s="333"/>
      <c r="R807" s="333"/>
      <c r="S807" s="333"/>
      <c r="T807" s="333"/>
      <c r="U807" s="333"/>
      <c r="V807" s="333"/>
      <c r="W807" s="333"/>
      <c r="X807" s="333"/>
      <c r="Y807" s="333"/>
      <c r="Z807" s="333"/>
    </row>
    <row r="808" customHeight="1" spans="1:26">
      <c r="A808" s="333"/>
      <c r="B808" s="333"/>
      <c r="C808" s="333"/>
      <c r="D808" s="333"/>
      <c r="E808" s="333"/>
      <c r="F808" s="333"/>
      <c r="G808" s="333"/>
      <c r="H808" s="333"/>
      <c r="I808" s="333"/>
      <c r="J808" s="333"/>
      <c r="K808" s="333"/>
      <c r="L808" s="333"/>
      <c r="M808" s="333"/>
      <c r="N808" s="333"/>
      <c r="O808" s="333"/>
      <c r="P808" s="333"/>
      <c r="Q808" s="333"/>
      <c r="R808" s="333"/>
      <c r="S808" s="333"/>
      <c r="T808" s="333"/>
      <c r="U808" s="333"/>
      <c r="V808" s="333"/>
      <c r="W808" s="333"/>
      <c r="X808" s="333"/>
      <c r="Y808" s="333"/>
      <c r="Z808" s="333"/>
    </row>
    <row r="809" customHeight="1" spans="1:26">
      <c r="A809" s="333"/>
      <c r="B809" s="333"/>
      <c r="C809" s="333"/>
      <c r="D809" s="333"/>
      <c r="E809" s="333"/>
      <c r="F809" s="333"/>
      <c r="G809" s="333"/>
      <c r="H809" s="333"/>
      <c r="I809" s="333"/>
      <c r="J809" s="333"/>
      <c r="K809" s="333"/>
      <c r="L809" s="333"/>
      <c r="M809" s="333"/>
      <c r="N809" s="333"/>
      <c r="O809" s="333"/>
      <c r="P809" s="333"/>
      <c r="Q809" s="333"/>
      <c r="R809" s="333"/>
      <c r="S809" s="333"/>
      <c r="T809" s="333"/>
      <c r="U809" s="333"/>
      <c r="V809" s="333"/>
      <c r="W809" s="333"/>
      <c r="X809" s="333"/>
      <c r="Y809" s="333"/>
      <c r="Z809" s="333"/>
    </row>
    <row r="810" customHeight="1" spans="1:26">
      <c r="A810" s="333"/>
      <c r="B810" s="333"/>
      <c r="C810" s="333"/>
      <c r="D810" s="333"/>
      <c r="E810" s="333"/>
      <c r="F810" s="333"/>
      <c r="G810" s="333"/>
      <c r="H810" s="333"/>
      <c r="I810" s="333"/>
      <c r="J810" s="333"/>
      <c r="K810" s="333"/>
      <c r="L810" s="333"/>
      <c r="M810" s="333"/>
      <c r="N810" s="333"/>
      <c r="O810" s="333"/>
      <c r="P810" s="333"/>
      <c r="Q810" s="333"/>
      <c r="R810" s="333"/>
      <c r="S810" s="333"/>
      <c r="T810" s="333"/>
      <c r="U810" s="333"/>
      <c r="V810" s="333"/>
      <c r="W810" s="333"/>
      <c r="X810" s="333"/>
      <c r="Y810" s="333"/>
      <c r="Z810" s="333"/>
    </row>
    <row r="811" customHeight="1" spans="1:26">
      <c r="A811" s="333"/>
      <c r="B811" s="333"/>
      <c r="C811" s="333"/>
      <c r="D811" s="333"/>
      <c r="E811" s="333"/>
      <c r="F811" s="333"/>
      <c r="G811" s="333"/>
      <c r="H811" s="333"/>
      <c r="I811" s="333"/>
      <c r="J811" s="333"/>
      <c r="K811" s="333"/>
      <c r="L811" s="333"/>
      <c r="M811" s="333"/>
      <c r="N811" s="333"/>
      <c r="O811" s="333"/>
      <c r="P811" s="333"/>
      <c r="Q811" s="333"/>
      <c r="R811" s="333"/>
      <c r="S811" s="333"/>
      <c r="T811" s="333"/>
      <c r="U811" s="333"/>
      <c r="V811" s="333"/>
      <c r="W811" s="333"/>
      <c r="X811" s="333"/>
      <c r="Y811" s="333"/>
      <c r="Z811" s="333"/>
    </row>
    <row r="812" customHeight="1" spans="1:26">
      <c r="A812" s="333"/>
      <c r="B812" s="333"/>
      <c r="C812" s="333"/>
      <c r="D812" s="333"/>
      <c r="E812" s="333"/>
      <c r="F812" s="333"/>
      <c r="G812" s="333"/>
      <c r="H812" s="333"/>
      <c r="I812" s="333"/>
      <c r="J812" s="333"/>
      <c r="K812" s="333"/>
      <c r="L812" s="333"/>
      <c r="M812" s="333"/>
      <c r="N812" s="333"/>
      <c r="O812" s="333"/>
      <c r="P812" s="333"/>
      <c r="Q812" s="333"/>
      <c r="R812" s="333"/>
      <c r="S812" s="333"/>
      <c r="T812" s="333"/>
      <c r="U812" s="333"/>
      <c r="V812" s="333"/>
      <c r="W812" s="333"/>
      <c r="X812" s="333"/>
      <c r="Y812" s="333"/>
      <c r="Z812" s="333"/>
    </row>
    <row r="813" customHeight="1" spans="1:26">
      <c r="A813" s="333"/>
      <c r="B813" s="333"/>
      <c r="C813" s="333"/>
      <c r="D813" s="333"/>
      <c r="E813" s="333"/>
      <c r="F813" s="333"/>
      <c r="G813" s="333"/>
      <c r="H813" s="333"/>
      <c r="I813" s="333"/>
      <c r="J813" s="333"/>
      <c r="K813" s="333"/>
      <c r="L813" s="333"/>
      <c r="M813" s="333"/>
      <c r="N813" s="333"/>
      <c r="O813" s="333"/>
      <c r="P813" s="333"/>
      <c r="Q813" s="333"/>
      <c r="R813" s="333"/>
      <c r="S813" s="333"/>
      <c r="T813" s="333"/>
      <c r="U813" s="333"/>
      <c r="V813" s="333"/>
      <c r="W813" s="333"/>
      <c r="X813" s="333"/>
      <c r="Y813" s="333"/>
      <c r="Z813" s="333"/>
    </row>
    <row r="814" customHeight="1" spans="1:26">
      <c r="A814" s="333"/>
      <c r="B814" s="333"/>
      <c r="C814" s="333"/>
      <c r="D814" s="333"/>
      <c r="E814" s="333"/>
      <c r="F814" s="333"/>
      <c r="G814" s="333"/>
      <c r="H814" s="333"/>
      <c r="I814" s="333"/>
      <c r="J814" s="333"/>
      <c r="K814" s="333"/>
      <c r="L814" s="333"/>
      <c r="M814" s="333"/>
      <c r="N814" s="333"/>
      <c r="O814" s="333"/>
      <c r="P814" s="333"/>
      <c r="Q814" s="333"/>
      <c r="R814" s="333"/>
      <c r="S814" s="333"/>
      <c r="T814" s="333"/>
      <c r="U814" s="333"/>
      <c r="V814" s="333"/>
      <c r="W814" s="333"/>
      <c r="X814" s="333"/>
      <c r="Y814" s="333"/>
      <c r="Z814" s="333"/>
    </row>
    <row r="815" customHeight="1" spans="1:26">
      <c r="A815" s="333"/>
      <c r="B815" s="333"/>
      <c r="C815" s="333"/>
      <c r="D815" s="333"/>
      <c r="E815" s="333"/>
      <c r="F815" s="333"/>
      <c r="G815" s="333"/>
      <c r="H815" s="333"/>
      <c r="I815" s="333"/>
      <c r="J815" s="333"/>
      <c r="K815" s="333"/>
      <c r="L815" s="333"/>
      <c r="M815" s="333"/>
      <c r="N815" s="333"/>
      <c r="O815" s="333"/>
      <c r="P815" s="333"/>
      <c r="Q815" s="333"/>
      <c r="R815" s="333"/>
      <c r="S815" s="333"/>
      <c r="T815" s="333"/>
      <c r="U815" s="333"/>
      <c r="V815" s="333"/>
      <c r="W815" s="333"/>
      <c r="X815" s="333"/>
      <c r="Y815" s="333"/>
      <c r="Z815" s="333"/>
    </row>
    <row r="816" customHeight="1" spans="1:26">
      <c r="A816" s="333"/>
      <c r="B816" s="333"/>
      <c r="C816" s="333"/>
      <c r="D816" s="333"/>
      <c r="E816" s="333"/>
      <c r="F816" s="333"/>
      <c r="G816" s="333"/>
      <c r="H816" s="333"/>
      <c r="I816" s="333"/>
      <c r="J816" s="333"/>
      <c r="K816" s="333"/>
      <c r="L816" s="333"/>
      <c r="M816" s="333"/>
      <c r="N816" s="333"/>
      <c r="O816" s="333"/>
      <c r="P816" s="333"/>
      <c r="Q816" s="333"/>
      <c r="R816" s="333"/>
      <c r="S816" s="333"/>
      <c r="T816" s="333"/>
      <c r="U816" s="333"/>
      <c r="V816" s="333"/>
      <c r="W816" s="333"/>
      <c r="X816" s="333"/>
      <c r="Y816" s="333"/>
      <c r="Z816" s="333"/>
    </row>
    <row r="817" customHeight="1" spans="1:26">
      <c r="A817" s="333"/>
      <c r="B817" s="333"/>
      <c r="C817" s="333"/>
      <c r="D817" s="333"/>
      <c r="E817" s="333"/>
      <c r="F817" s="333"/>
      <c r="G817" s="333"/>
      <c r="H817" s="333"/>
      <c r="I817" s="333"/>
      <c r="J817" s="333"/>
      <c r="K817" s="333"/>
      <c r="L817" s="333"/>
      <c r="M817" s="333"/>
      <c r="N817" s="333"/>
      <c r="O817" s="333"/>
      <c r="P817" s="333"/>
      <c r="Q817" s="333"/>
      <c r="R817" s="333"/>
      <c r="S817" s="333"/>
      <c r="T817" s="333"/>
      <c r="U817" s="333"/>
      <c r="V817" s="333"/>
      <c r="W817" s="333"/>
      <c r="X817" s="333"/>
      <c r="Y817" s="333"/>
      <c r="Z817" s="333"/>
    </row>
    <row r="818" customHeight="1" spans="1:26">
      <c r="A818" s="333"/>
      <c r="B818" s="333"/>
      <c r="C818" s="333"/>
      <c r="D818" s="333"/>
      <c r="E818" s="333"/>
      <c r="F818" s="333"/>
      <c r="G818" s="333"/>
      <c r="H818" s="333"/>
      <c r="I818" s="333"/>
      <c r="J818" s="333"/>
      <c r="K818" s="333"/>
      <c r="L818" s="333"/>
      <c r="M818" s="333"/>
      <c r="N818" s="333"/>
      <c r="O818" s="333"/>
      <c r="P818" s="333"/>
      <c r="Q818" s="333"/>
      <c r="R818" s="333"/>
      <c r="S818" s="333"/>
      <c r="T818" s="333"/>
      <c r="U818" s="333"/>
      <c r="V818" s="333"/>
      <c r="W818" s="333"/>
      <c r="X818" s="333"/>
      <c r="Y818" s="333"/>
      <c r="Z818" s="333"/>
    </row>
    <row r="819" customHeight="1" spans="1:26">
      <c r="A819" s="333"/>
      <c r="B819" s="333"/>
      <c r="C819" s="333"/>
      <c r="D819" s="333"/>
      <c r="E819" s="333"/>
      <c r="F819" s="333"/>
      <c r="G819" s="333"/>
      <c r="H819" s="333"/>
      <c r="I819" s="333"/>
      <c r="J819" s="333"/>
      <c r="K819" s="333"/>
      <c r="L819" s="333"/>
      <c r="M819" s="333"/>
      <c r="N819" s="333"/>
      <c r="O819" s="333"/>
      <c r="P819" s="333"/>
      <c r="Q819" s="333"/>
      <c r="R819" s="333"/>
      <c r="S819" s="333"/>
      <c r="T819" s="333"/>
      <c r="U819" s="333"/>
      <c r="V819" s="333"/>
      <c r="W819" s="333"/>
      <c r="X819" s="333"/>
      <c r="Y819" s="333"/>
      <c r="Z819" s="333"/>
    </row>
    <row r="820" customHeight="1" spans="1:26">
      <c r="A820" s="333"/>
      <c r="B820" s="333"/>
      <c r="C820" s="333"/>
      <c r="D820" s="333"/>
      <c r="E820" s="333"/>
      <c r="F820" s="333"/>
      <c r="G820" s="333"/>
      <c r="H820" s="333"/>
      <c r="I820" s="333"/>
      <c r="J820" s="333"/>
      <c r="K820" s="333"/>
      <c r="L820" s="333"/>
      <c r="M820" s="333"/>
      <c r="N820" s="333"/>
      <c r="O820" s="333"/>
      <c r="P820" s="333"/>
      <c r="Q820" s="333"/>
      <c r="R820" s="333"/>
      <c r="S820" s="333"/>
      <c r="T820" s="333"/>
      <c r="U820" s="333"/>
      <c r="V820" s="333"/>
      <c r="W820" s="333"/>
      <c r="X820" s="333"/>
      <c r="Y820" s="333"/>
      <c r="Z820" s="333"/>
    </row>
    <row r="821" customHeight="1" spans="1:26">
      <c r="A821" s="333"/>
      <c r="B821" s="333"/>
      <c r="C821" s="333"/>
      <c r="D821" s="333"/>
      <c r="E821" s="333"/>
      <c r="F821" s="333"/>
      <c r="G821" s="333"/>
      <c r="H821" s="333"/>
      <c r="I821" s="333"/>
      <c r="J821" s="333"/>
      <c r="K821" s="333"/>
      <c r="L821" s="333"/>
      <c r="M821" s="333"/>
      <c r="N821" s="333"/>
      <c r="O821" s="333"/>
      <c r="P821" s="333"/>
      <c r="Q821" s="333"/>
      <c r="R821" s="333"/>
      <c r="S821" s="333"/>
      <c r="T821" s="333"/>
      <c r="U821" s="333"/>
      <c r="V821" s="333"/>
      <c r="W821" s="333"/>
      <c r="X821" s="333"/>
      <c r="Y821" s="333"/>
      <c r="Z821" s="333"/>
    </row>
    <row r="822" customHeight="1" spans="1:26">
      <c r="A822" s="333"/>
      <c r="B822" s="333"/>
      <c r="C822" s="333"/>
      <c r="D822" s="333"/>
      <c r="E822" s="333"/>
      <c r="F822" s="333"/>
      <c r="G822" s="333"/>
      <c r="H822" s="333"/>
      <c r="I822" s="333"/>
      <c r="J822" s="333"/>
      <c r="K822" s="333"/>
      <c r="L822" s="333"/>
      <c r="M822" s="333"/>
      <c r="N822" s="333"/>
      <c r="O822" s="333"/>
      <c r="P822" s="333"/>
      <c r="Q822" s="333"/>
      <c r="R822" s="333"/>
      <c r="S822" s="333"/>
      <c r="T822" s="333"/>
      <c r="U822" s="333"/>
      <c r="V822" s="333"/>
      <c r="W822" s="333"/>
      <c r="X822" s="333"/>
      <c r="Y822" s="333"/>
      <c r="Z822" s="333"/>
    </row>
    <row r="823" customHeight="1" spans="1:26">
      <c r="A823" s="333"/>
      <c r="B823" s="333"/>
      <c r="C823" s="333"/>
      <c r="D823" s="333"/>
      <c r="E823" s="333"/>
      <c r="F823" s="333"/>
      <c r="G823" s="333"/>
      <c r="H823" s="333"/>
      <c r="I823" s="333"/>
      <c r="J823" s="333"/>
      <c r="K823" s="333"/>
      <c r="L823" s="333"/>
      <c r="M823" s="333"/>
      <c r="N823" s="333"/>
      <c r="O823" s="333"/>
      <c r="P823" s="333"/>
      <c r="Q823" s="333"/>
      <c r="R823" s="333"/>
      <c r="S823" s="333"/>
      <c r="T823" s="333"/>
      <c r="U823" s="333"/>
      <c r="V823" s="333"/>
      <c r="W823" s="333"/>
      <c r="X823" s="333"/>
      <c r="Y823" s="333"/>
      <c r="Z823" s="333"/>
    </row>
    <row r="824" customHeight="1" spans="1:26">
      <c r="A824" s="333"/>
      <c r="B824" s="333"/>
      <c r="C824" s="333"/>
      <c r="D824" s="333"/>
      <c r="E824" s="333"/>
      <c r="F824" s="333"/>
      <c r="G824" s="333"/>
      <c r="H824" s="333"/>
      <c r="I824" s="333"/>
      <c r="J824" s="333"/>
      <c r="K824" s="333"/>
      <c r="L824" s="333"/>
      <c r="M824" s="333"/>
      <c r="N824" s="333"/>
      <c r="O824" s="333"/>
      <c r="P824" s="333"/>
      <c r="Q824" s="333"/>
      <c r="R824" s="333"/>
      <c r="S824" s="333"/>
      <c r="T824" s="333"/>
      <c r="U824" s="333"/>
      <c r="V824" s="333"/>
      <c r="W824" s="333"/>
      <c r="X824" s="333"/>
      <c r="Y824" s="333"/>
      <c r="Z824" s="333"/>
    </row>
    <row r="825" customHeight="1" spans="1:26">
      <c r="A825" s="333"/>
      <c r="B825" s="333"/>
      <c r="C825" s="333"/>
      <c r="D825" s="333"/>
      <c r="E825" s="333"/>
      <c r="F825" s="333"/>
      <c r="G825" s="333"/>
      <c r="H825" s="333"/>
      <c r="I825" s="333"/>
      <c r="J825" s="333"/>
      <c r="K825" s="333"/>
      <c r="L825" s="333"/>
      <c r="M825" s="333"/>
      <c r="N825" s="333"/>
      <c r="O825" s="333"/>
      <c r="P825" s="333"/>
      <c r="Q825" s="333"/>
      <c r="R825" s="333"/>
      <c r="S825" s="333"/>
      <c r="T825" s="333"/>
      <c r="U825" s="333"/>
      <c r="V825" s="333"/>
      <c r="W825" s="333"/>
      <c r="X825" s="333"/>
      <c r="Y825" s="333"/>
      <c r="Z825" s="333"/>
    </row>
    <row r="826" customHeight="1" spans="1:26">
      <c r="A826" s="333"/>
      <c r="B826" s="333"/>
      <c r="C826" s="333"/>
      <c r="D826" s="333"/>
      <c r="E826" s="333"/>
      <c r="F826" s="333"/>
      <c r="G826" s="333"/>
      <c r="H826" s="333"/>
      <c r="I826" s="333"/>
      <c r="J826" s="333"/>
      <c r="K826" s="333"/>
      <c r="L826" s="333"/>
      <c r="M826" s="333"/>
      <c r="N826" s="333"/>
      <c r="O826" s="333"/>
      <c r="P826" s="333"/>
      <c r="Q826" s="333"/>
      <c r="R826" s="333"/>
      <c r="S826" s="333"/>
      <c r="T826" s="333"/>
      <c r="U826" s="333"/>
      <c r="V826" s="333"/>
      <c r="W826" s="333"/>
      <c r="X826" s="333"/>
      <c r="Y826" s="333"/>
      <c r="Z826" s="333"/>
    </row>
    <row r="827" customHeight="1" spans="1:26">
      <c r="A827" s="333"/>
      <c r="B827" s="333"/>
      <c r="C827" s="333"/>
      <c r="D827" s="333"/>
      <c r="E827" s="333"/>
      <c r="F827" s="333"/>
      <c r="G827" s="333"/>
      <c r="H827" s="333"/>
      <c r="I827" s="333"/>
      <c r="J827" s="333"/>
      <c r="K827" s="333"/>
      <c r="L827" s="333"/>
      <c r="M827" s="333"/>
      <c r="N827" s="333"/>
      <c r="O827" s="333"/>
      <c r="P827" s="333"/>
      <c r="Q827" s="333"/>
      <c r="R827" s="333"/>
      <c r="S827" s="333"/>
      <c r="T827" s="333"/>
      <c r="U827" s="333"/>
      <c r="V827" s="333"/>
      <c r="W827" s="333"/>
      <c r="X827" s="333"/>
      <c r="Y827" s="333"/>
      <c r="Z827" s="333"/>
    </row>
    <row r="828" customHeight="1" spans="1:26">
      <c r="A828" s="333"/>
      <c r="B828" s="333"/>
      <c r="C828" s="333"/>
      <c r="D828" s="333"/>
      <c r="E828" s="333"/>
      <c r="F828" s="333"/>
      <c r="G828" s="333"/>
      <c r="H828" s="333"/>
      <c r="I828" s="333"/>
      <c r="J828" s="333"/>
      <c r="K828" s="333"/>
      <c r="L828" s="333"/>
      <c r="M828" s="333"/>
      <c r="N828" s="333"/>
      <c r="O828" s="333"/>
      <c r="P828" s="333"/>
      <c r="Q828" s="333"/>
      <c r="R828" s="333"/>
      <c r="S828" s="333"/>
      <c r="T828" s="333"/>
      <c r="U828" s="333"/>
      <c r="V828" s="333"/>
      <c r="W828" s="333"/>
      <c r="X828" s="333"/>
      <c r="Y828" s="333"/>
      <c r="Z828" s="333"/>
    </row>
    <row r="829" customHeight="1" spans="1:26">
      <c r="A829" s="333"/>
      <c r="B829" s="333"/>
      <c r="C829" s="333"/>
      <c r="D829" s="333"/>
      <c r="E829" s="333"/>
      <c r="F829" s="333"/>
      <c r="G829" s="333"/>
      <c r="H829" s="333"/>
      <c r="I829" s="333"/>
      <c r="J829" s="333"/>
      <c r="K829" s="333"/>
      <c r="L829" s="333"/>
      <c r="M829" s="333"/>
      <c r="N829" s="333"/>
      <c r="O829" s="333"/>
      <c r="P829" s="333"/>
      <c r="Q829" s="333"/>
      <c r="R829" s="333"/>
      <c r="S829" s="333"/>
      <c r="T829" s="333"/>
      <c r="U829" s="333"/>
      <c r="V829" s="333"/>
      <c r="W829" s="333"/>
      <c r="X829" s="333"/>
      <c r="Y829" s="333"/>
      <c r="Z829" s="333"/>
    </row>
    <row r="830" customHeight="1" spans="1:26">
      <c r="A830" s="333"/>
      <c r="B830" s="333"/>
      <c r="C830" s="333"/>
      <c r="D830" s="333"/>
      <c r="E830" s="333"/>
      <c r="F830" s="333"/>
      <c r="G830" s="333"/>
      <c r="H830" s="333"/>
      <c r="I830" s="333"/>
      <c r="J830" s="333"/>
      <c r="K830" s="333"/>
      <c r="L830" s="333"/>
      <c r="M830" s="333"/>
      <c r="N830" s="333"/>
      <c r="O830" s="333"/>
      <c r="P830" s="333"/>
      <c r="Q830" s="333"/>
      <c r="R830" s="333"/>
      <c r="S830" s="333"/>
      <c r="T830" s="333"/>
      <c r="U830" s="333"/>
      <c r="V830" s="333"/>
      <c r="W830" s="333"/>
      <c r="X830" s="333"/>
      <c r="Y830" s="333"/>
      <c r="Z830" s="333"/>
    </row>
    <row r="831" customHeight="1" spans="1:26">
      <c r="A831" s="333"/>
      <c r="B831" s="333"/>
      <c r="C831" s="333"/>
      <c r="D831" s="333"/>
      <c r="E831" s="333"/>
      <c r="F831" s="333"/>
      <c r="G831" s="333"/>
      <c r="H831" s="333"/>
      <c r="I831" s="333"/>
      <c r="J831" s="333"/>
      <c r="K831" s="333"/>
      <c r="L831" s="333"/>
      <c r="M831" s="333"/>
      <c r="N831" s="333"/>
      <c r="O831" s="333"/>
      <c r="P831" s="333"/>
      <c r="Q831" s="333"/>
      <c r="R831" s="333"/>
      <c r="S831" s="333"/>
      <c r="T831" s="333"/>
      <c r="U831" s="333"/>
      <c r="V831" s="333"/>
      <c r="W831" s="333"/>
      <c r="X831" s="333"/>
      <c r="Y831" s="333"/>
      <c r="Z831" s="333"/>
    </row>
    <row r="832" customHeight="1" spans="1:26">
      <c r="A832" s="333"/>
      <c r="B832" s="333"/>
      <c r="C832" s="333"/>
      <c r="D832" s="333"/>
      <c r="E832" s="333"/>
      <c r="F832" s="333"/>
      <c r="G832" s="333"/>
      <c r="H832" s="333"/>
      <c r="I832" s="333"/>
      <c r="J832" s="333"/>
      <c r="K832" s="333"/>
      <c r="L832" s="333"/>
      <c r="M832" s="333"/>
      <c r="N832" s="333"/>
      <c r="O832" s="333"/>
      <c r="P832" s="333"/>
      <c r="Q832" s="333"/>
      <c r="R832" s="333"/>
      <c r="S832" s="333"/>
      <c r="T832" s="333"/>
      <c r="U832" s="333"/>
      <c r="V832" s="333"/>
      <c r="W832" s="333"/>
      <c r="X832" s="333"/>
      <c r="Y832" s="333"/>
      <c r="Z832" s="333"/>
    </row>
    <row r="833" customHeight="1" spans="1:26">
      <c r="A833" s="333"/>
      <c r="B833" s="333"/>
      <c r="C833" s="333"/>
      <c r="D833" s="333"/>
      <c r="E833" s="333"/>
      <c r="F833" s="333"/>
      <c r="G833" s="333"/>
      <c r="H833" s="333"/>
      <c r="I833" s="333"/>
      <c r="J833" s="333"/>
      <c r="K833" s="333"/>
      <c r="L833" s="333"/>
      <c r="M833" s="333"/>
      <c r="N833" s="333"/>
      <c r="O833" s="333"/>
      <c r="P833" s="333"/>
      <c r="Q833" s="333"/>
      <c r="R833" s="333"/>
      <c r="S833" s="333"/>
      <c r="T833" s="333"/>
      <c r="U833" s="333"/>
      <c r="V833" s="333"/>
      <c r="W833" s="333"/>
      <c r="X833" s="333"/>
      <c r="Y833" s="333"/>
      <c r="Z833" s="333"/>
    </row>
    <row r="834" customHeight="1" spans="1:26">
      <c r="A834" s="333"/>
      <c r="B834" s="333"/>
      <c r="C834" s="333"/>
      <c r="D834" s="333"/>
      <c r="E834" s="333"/>
      <c r="F834" s="333"/>
      <c r="G834" s="333"/>
      <c r="H834" s="333"/>
      <c r="I834" s="333"/>
      <c r="J834" s="333"/>
      <c r="K834" s="333"/>
      <c r="L834" s="333"/>
      <c r="M834" s="333"/>
      <c r="N834" s="333"/>
      <c r="O834" s="333"/>
      <c r="P834" s="333"/>
      <c r="Q834" s="333"/>
      <c r="R834" s="333"/>
      <c r="S834" s="333"/>
      <c r="T834" s="333"/>
      <c r="U834" s="333"/>
      <c r="V834" s="333"/>
      <c r="W834" s="333"/>
      <c r="X834" s="333"/>
      <c r="Y834" s="333"/>
      <c r="Z834" s="333"/>
    </row>
    <row r="835" customHeight="1" spans="1:26">
      <c r="A835" s="333"/>
      <c r="B835" s="333"/>
      <c r="C835" s="333"/>
      <c r="D835" s="333"/>
      <c r="E835" s="333"/>
      <c r="F835" s="333"/>
      <c r="G835" s="333"/>
      <c r="H835" s="333"/>
      <c r="I835" s="333"/>
      <c r="J835" s="333"/>
      <c r="K835" s="333"/>
      <c r="L835" s="333"/>
      <c r="M835" s="333"/>
      <c r="N835" s="333"/>
      <c r="O835" s="333"/>
      <c r="P835" s="333"/>
      <c r="Q835" s="333"/>
      <c r="R835" s="333"/>
      <c r="S835" s="333"/>
      <c r="T835" s="333"/>
      <c r="U835" s="333"/>
      <c r="V835" s="333"/>
      <c r="W835" s="333"/>
      <c r="X835" s="333"/>
      <c r="Y835" s="333"/>
      <c r="Z835" s="333"/>
    </row>
    <row r="836" customHeight="1" spans="1:26">
      <c r="A836" s="333"/>
      <c r="B836" s="333"/>
      <c r="C836" s="333"/>
      <c r="D836" s="333"/>
      <c r="E836" s="333"/>
      <c r="F836" s="333"/>
      <c r="G836" s="333"/>
      <c r="H836" s="333"/>
      <c r="I836" s="333"/>
      <c r="J836" s="333"/>
      <c r="K836" s="333"/>
      <c r="L836" s="333"/>
      <c r="M836" s="333"/>
      <c r="N836" s="333"/>
      <c r="O836" s="333"/>
      <c r="P836" s="333"/>
      <c r="Q836" s="333"/>
      <c r="R836" s="333"/>
      <c r="S836" s="333"/>
      <c r="T836" s="333"/>
      <c r="U836" s="333"/>
      <c r="V836" s="333"/>
      <c r="W836" s="333"/>
      <c r="X836" s="333"/>
      <c r="Y836" s="333"/>
      <c r="Z836" s="333"/>
    </row>
    <row r="837" customHeight="1" spans="1:26">
      <c r="A837" s="333"/>
      <c r="B837" s="333"/>
      <c r="C837" s="333"/>
      <c r="D837" s="333"/>
      <c r="E837" s="333"/>
      <c r="F837" s="333"/>
      <c r="G837" s="333"/>
      <c r="H837" s="333"/>
      <c r="I837" s="333"/>
      <c r="J837" s="333"/>
      <c r="K837" s="333"/>
      <c r="L837" s="333"/>
      <c r="M837" s="333"/>
      <c r="N837" s="333"/>
      <c r="O837" s="333"/>
      <c r="P837" s="333"/>
      <c r="Q837" s="333"/>
      <c r="R837" s="333"/>
      <c r="S837" s="333"/>
      <c r="T837" s="333"/>
      <c r="U837" s="333"/>
      <c r="V837" s="333"/>
      <c r="W837" s="333"/>
      <c r="X837" s="333"/>
      <c r="Y837" s="333"/>
      <c r="Z837" s="333"/>
    </row>
    <row r="838" customHeight="1" spans="1:26">
      <c r="A838" s="333"/>
      <c r="B838" s="333"/>
      <c r="C838" s="333"/>
      <c r="D838" s="333"/>
      <c r="E838" s="333"/>
      <c r="F838" s="333"/>
      <c r="G838" s="333"/>
      <c r="H838" s="333"/>
      <c r="I838" s="333"/>
      <c r="J838" s="333"/>
      <c r="K838" s="333"/>
      <c r="L838" s="333"/>
      <c r="M838" s="333"/>
      <c r="N838" s="333"/>
      <c r="O838" s="333"/>
      <c r="P838" s="333"/>
      <c r="Q838" s="333"/>
      <c r="R838" s="333"/>
      <c r="S838" s="333"/>
      <c r="T838" s="333"/>
      <c r="U838" s="333"/>
      <c r="V838" s="333"/>
      <c r="W838" s="333"/>
      <c r="X838" s="333"/>
      <c r="Y838" s="333"/>
      <c r="Z838" s="333"/>
    </row>
    <row r="839" customHeight="1" spans="1:26">
      <c r="A839" s="333"/>
      <c r="B839" s="333"/>
      <c r="C839" s="333"/>
      <c r="D839" s="333"/>
      <c r="E839" s="333"/>
      <c r="F839" s="333"/>
      <c r="G839" s="333"/>
      <c r="H839" s="333"/>
      <c r="I839" s="333"/>
      <c r="J839" s="333"/>
      <c r="K839" s="333"/>
      <c r="L839" s="333"/>
      <c r="M839" s="333"/>
      <c r="N839" s="333"/>
      <c r="O839" s="333"/>
      <c r="P839" s="333"/>
      <c r="Q839" s="333"/>
      <c r="R839" s="333"/>
      <c r="S839" s="333"/>
      <c r="T839" s="333"/>
      <c r="U839" s="333"/>
      <c r="V839" s="333"/>
      <c r="W839" s="333"/>
      <c r="X839" s="333"/>
      <c r="Y839" s="333"/>
      <c r="Z839" s="333"/>
    </row>
    <row r="840" customHeight="1" spans="1:26">
      <c r="A840" s="333"/>
      <c r="B840" s="333"/>
      <c r="C840" s="333"/>
      <c r="D840" s="333"/>
      <c r="E840" s="333"/>
      <c r="F840" s="333"/>
      <c r="G840" s="333"/>
      <c r="H840" s="333"/>
      <c r="I840" s="333"/>
      <c r="J840" s="333"/>
      <c r="K840" s="333"/>
      <c r="L840" s="333"/>
      <c r="M840" s="333"/>
      <c r="N840" s="333"/>
      <c r="O840" s="333"/>
      <c r="P840" s="333"/>
      <c r="Q840" s="333"/>
      <c r="R840" s="333"/>
      <c r="S840" s="333"/>
      <c r="T840" s="333"/>
      <c r="U840" s="333"/>
      <c r="V840" s="333"/>
      <c r="W840" s="333"/>
      <c r="X840" s="333"/>
      <c r="Y840" s="333"/>
      <c r="Z840" s="333"/>
    </row>
    <row r="841" customHeight="1" spans="1:26">
      <c r="A841" s="333"/>
      <c r="B841" s="333"/>
      <c r="C841" s="333"/>
      <c r="D841" s="333"/>
      <c r="E841" s="333"/>
      <c r="F841" s="333"/>
      <c r="G841" s="333"/>
      <c r="H841" s="333"/>
      <c r="I841" s="333"/>
      <c r="J841" s="333"/>
      <c r="K841" s="333"/>
      <c r="L841" s="333"/>
      <c r="M841" s="333"/>
      <c r="N841" s="333"/>
      <c r="O841" s="333"/>
      <c r="P841" s="333"/>
      <c r="Q841" s="333"/>
      <c r="R841" s="333"/>
      <c r="S841" s="333"/>
      <c r="T841" s="333"/>
      <c r="U841" s="333"/>
      <c r="V841" s="333"/>
      <c r="W841" s="333"/>
      <c r="X841" s="333"/>
      <c r="Y841" s="333"/>
      <c r="Z841" s="333"/>
    </row>
    <row r="842" customHeight="1" spans="1:26">
      <c r="A842" s="333"/>
      <c r="B842" s="333"/>
      <c r="C842" s="333"/>
      <c r="D842" s="333"/>
      <c r="E842" s="333"/>
      <c r="F842" s="333"/>
      <c r="G842" s="333"/>
      <c r="H842" s="333"/>
      <c r="I842" s="333"/>
      <c r="J842" s="333"/>
      <c r="K842" s="333"/>
      <c r="L842" s="333"/>
      <c r="M842" s="333"/>
      <c r="N842" s="333"/>
      <c r="O842" s="333"/>
      <c r="P842" s="333"/>
      <c r="Q842" s="333"/>
      <c r="R842" s="333"/>
      <c r="S842" s="333"/>
      <c r="T842" s="333"/>
      <c r="U842" s="333"/>
      <c r="V842" s="333"/>
      <c r="W842" s="333"/>
      <c r="X842" s="333"/>
      <c r="Y842" s="333"/>
      <c r="Z842" s="333"/>
    </row>
    <row r="843" customHeight="1" spans="1:26">
      <c r="A843" s="333"/>
      <c r="B843" s="333"/>
      <c r="C843" s="333"/>
      <c r="D843" s="333"/>
      <c r="E843" s="333"/>
      <c r="F843" s="333"/>
      <c r="G843" s="333"/>
      <c r="H843" s="333"/>
      <c r="I843" s="333"/>
      <c r="J843" s="333"/>
      <c r="K843" s="333"/>
      <c r="L843" s="333"/>
      <c r="M843" s="333"/>
      <c r="N843" s="333"/>
      <c r="O843" s="333"/>
      <c r="P843" s="333"/>
      <c r="Q843" s="333"/>
      <c r="R843" s="333"/>
      <c r="S843" s="333"/>
      <c r="T843" s="333"/>
      <c r="U843" s="333"/>
      <c r="V843" s="333"/>
      <c r="W843" s="333"/>
      <c r="X843" s="333"/>
      <c r="Y843" s="333"/>
      <c r="Z843" s="333"/>
    </row>
    <row r="844" customHeight="1" spans="1:26">
      <c r="A844" s="333"/>
      <c r="B844" s="333"/>
      <c r="C844" s="333"/>
      <c r="D844" s="333"/>
      <c r="E844" s="333"/>
      <c r="F844" s="333"/>
      <c r="G844" s="333"/>
      <c r="H844" s="333"/>
      <c r="I844" s="333"/>
      <c r="J844" s="333"/>
      <c r="K844" s="333"/>
      <c r="L844" s="333"/>
      <c r="M844" s="333"/>
      <c r="N844" s="333"/>
      <c r="O844" s="333"/>
      <c r="P844" s="333"/>
      <c r="Q844" s="333"/>
      <c r="R844" s="333"/>
      <c r="S844" s="333"/>
      <c r="T844" s="333"/>
      <c r="U844" s="333"/>
      <c r="V844" s="333"/>
      <c r="W844" s="333"/>
      <c r="X844" s="333"/>
      <c r="Y844" s="333"/>
      <c r="Z844" s="333"/>
    </row>
    <row r="845" customHeight="1" spans="1:26">
      <c r="A845" s="333"/>
      <c r="B845" s="333"/>
      <c r="C845" s="333"/>
      <c r="D845" s="333"/>
      <c r="E845" s="333"/>
      <c r="F845" s="333"/>
      <c r="G845" s="333"/>
      <c r="H845" s="333"/>
      <c r="I845" s="333"/>
      <c r="J845" s="333"/>
      <c r="K845" s="333"/>
      <c r="L845" s="333"/>
      <c r="M845" s="333"/>
      <c r="N845" s="333"/>
      <c r="O845" s="333"/>
      <c r="P845" s="333"/>
      <c r="Q845" s="333"/>
      <c r="R845" s="333"/>
      <c r="S845" s="333"/>
      <c r="T845" s="333"/>
      <c r="U845" s="333"/>
      <c r="V845" s="333"/>
      <c r="W845" s="333"/>
      <c r="X845" s="333"/>
      <c r="Y845" s="333"/>
      <c r="Z845" s="333"/>
    </row>
    <row r="846" customHeight="1" spans="1:26">
      <c r="A846" s="333"/>
      <c r="B846" s="333"/>
      <c r="C846" s="333"/>
      <c r="D846" s="333"/>
      <c r="E846" s="333"/>
      <c r="F846" s="333"/>
      <c r="G846" s="333"/>
      <c r="H846" s="333"/>
      <c r="I846" s="333"/>
      <c r="J846" s="333"/>
      <c r="K846" s="333"/>
      <c r="L846" s="333"/>
      <c r="M846" s="333"/>
      <c r="N846" s="333"/>
      <c r="O846" s="333"/>
      <c r="P846" s="333"/>
      <c r="Q846" s="333"/>
      <c r="R846" s="333"/>
      <c r="S846" s="333"/>
      <c r="T846" s="333"/>
      <c r="U846" s="333"/>
      <c r="V846" s="333"/>
      <c r="W846" s="333"/>
      <c r="X846" s="333"/>
      <c r="Y846" s="333"/>
      <c r="Z846" s="333"/>
    </row>
    <row r="847" customHeight="1" spans="1:26">
      <c r="A847" s="333"/>
      <c r="B847" s="333"/>
      <c r="C847" s="333"/>
      <c r="D847" s="333"/>
      <c r="E847" s="333"/>
      <c r="F847" s="333"/>
      <c r="G847" s="333"/>
      <c r="H847" s="333"/>
      <c r="I847" s="333"/>
      <c r="J847" s="333"/>
      <c r="K847" s="333"/>
      <c r="L847" s="333"/>
      <c r="M847" s="333"/>
      <c r="N847" s="333"/>
      <c r="O847" s="333"/>
      <c r="P847" s="333"/>
      <c r="Q847" s="333"/>
      <c r="R847" s="333"/>
      <c r="S847" s="333"/>
      <c r="T847" s="333"/>
      <c r="U847" s="333"/>
      <c r="V847" s="333"/>
      <c r="W847" s="333"/>
      <c r="X847" s="333"/>
      <c r="Y847" s="333"/>
      <c r="Z847" s="333"/>
    </row>
    <row r="848" customHeight="1" spans="1:26">
      <c r="A848" s="333"/>
      <c r="B848" s="333"/>
      <c r="C848" s="333"/>
      <c r="D848" s="333"/>
      <c r="E848" s="333"/>
      <c r="F848" s="333"/>
      <c r="G848" s="333"/>
      <c r="H848" s="333"/>
      <c r="I848" s="333"/>
      <c r="J848" s="333"/>
      <c r="K848" s="333"/>
      <c r="L848" s="333"/>
      <c r="M848" s="333"/>
      <c r="N848" s="333"/>
      <c r="O848" s="333"/>
      <c r="P848" s="333"/>
      <c r="Q848" s="333"/>
      <c r="R848" s="333"/>
      <c r="S848" s="333"/>
      <c r="T848" s="333"/>
      <c r="U848" s="333"/>
      <c r="V848" s="333"/>
      <c r="W848" s="333"/>
      <c r="X848" s="333"/>
      <c r="Y848" s="333"/>
      <c r="Z848" s="333"/>
    </row>
    <row r="849" customHeight="1" spans="1:26">
      <c r="A849" s="333"/>
      <c r="B849" s="333"/>
      <c r="C849" s="333"/>
      <c r="D849" s="333"/>
      <c r="E849" s="333"/>
      <c r="F849" s="333"/>
      <c r="G849" s="333"/>
      <c r="H849" s="333"/>
      <c r="I849" s="333"/>
      <c r="J849" s="333"/>
      <c r="K849" s="333"/>
      <c r="L849" s="333"/>
      <c r="M849" s="333"/>
      <c r="N849" s="333"/>
      <c r="O849" s="333"/>
      <c r="P849" s="333"/>
      <c r="Q849" s="333"/>
      <c r="R849" s="333"/>
      <c r="S849" s="333"/>
      <c r="T849" s="333"/>
      <c r="U849" s="333"/>
      <c r="V849" s="333"/>
      <c r="W849" s="333"/>
      <c r="X849" s="333"/>
      <c r="Y849" s="333"/>
      <c r="Z849" s="333"/>
    </row>
    <row r="850" customHeight="1" spans="1:26">
      <c r="A850" s="333"/>
      <c r="B850" s="333"/>
      <c r="C850" s="333"/>
      <c r="D850" s="333"/>
      <c r="E850" s="333"/>
      <c r="F850" s="333"/>
      <c r="G850" s="333"/>
      <c r="H850" s="333"/>
      <c r="I850" s="333"/>
      <c r="J850" s="333"/>
      <c r="K850" s="333"/>
      <c r="L850" s="333"/>
      <c r="M850" s="333"/>
      <c r="N850" s="333"/>
      <c r="O850" s="333"/>
      <c r="P850" s="333"/>
      <c r="Q850" s="333"/>
      <c r="R850" s="333"/>
      <c r="S850" s="333"/>
      <c r="T850" s="333"/>
      <c r="U850" s="333"/>
      <c r="V850" s="333"/>
      <c r="W850" s="333"/>
      <c r="X850" s="333"/>
      <c r="Y850" s="333"/>
      <c r="Z850" s="333"/>
    </row>
    <row r="851" customHeight="1" spans="1:26">
      <c r="A851" s="333"/>
      <c r="B851" s="333"/>
      <c r="C851" s="333"/>
      <c r="D851" s="333"/>
      <c r="E851" s="333"/>
      <c r="F851" s="333"/>
      <c r="G851" s="333"/>
      <c r="H851" s="333"/>
      <c r="I851" s="333"/>
      <c r="J851" s="333"/>
      <c r="K851" s="333"/>
      <c r="L851" s="333"/>
      <c r="M851" s="333"/>
      <c r="N851" s="333"/>
      <c r="O851" s="333"/>
      <c r="P851" s="333"/>
      <c r="Q851" s="333"/>
      <c r="R851" s="333"/>
      <c r="S851" s="333"/>
      <c r="T851" s="333"/>
      <c r="U851" s="333"/>
      <c r="V851" s="333"/>
      <c r="W851" s="333"/>
      <c r="X851" s="333"/>
      <c r="Y851" s="333"/>
      <c r="Z851" s="333"/>
    </row>
    <row r="852" customHeight="1" spans="1:26">
      <c r="A852" s="333"/>
      <c r="B852" s="333"/>
      <c r="C852" s="333"/>
      <c r="D852" s="333"/>
      <c r="E852" s="333"/>
      <c r="F852" s="333"/>
      <c r="G852" s="333"/>
      <c r="H852" s="333"/>
      <c r="I852" s="333"/>
      <c r="J852" s="333"/>
      <c r="K852" s="333"/>
      <c r="L852" s="333"/>
      <c r="M852" s="333"/>
      <c r="N852" s="333"/>
      <c r="O852" s="333"/>
      <c r="P852" s="333"/>
      <c r="Q852" s="333"/>
      <c r="R852" s="333"/>
      <c r="S852" s="333"/>
      <c r="T852" s="333"/>
      <c r="U852" s="333"/>
      <c r="V852" s="333"/>
      <c r="W852" s="333"/>
      <c r="X852" s="333"/>
      <c r="Y852" s="333"/>
      <c r="Z852" s="333"/>
    </row>
    <row r="853" customHeight="1" spans="1:26">
      <c r="A853" s="333"/>
      <c r="B853" s="333"/>
      <c r="C853" s="333"/>
      <c r="D853" s="333"/>
      <c r="E853" s="333"/>
      <c r="F853" s="333"/>
      <c r="G853" s="333"/>
      <c r="H853" s="333"/>
      <c r="I853" s="333"/>
      <c r="J853" s="333"/>
      <c r="K853" s="333"/>
      <c r="L853" s="333"/>
      <c r="M853" s="333"/>
      <c r="N853" s="333"/>
      <c r="O853" s="333"/>
      <c r="P853" s="333"/>
      <c r="Q853" s="333"/>
      <c r="R853" s="333"/>
      <c r="S853" s="333"/>
      <c r="T853" s="333"/>
      <c r="U853" s="333"/>
      <c r="V853" s="333"/>
      <c r="W853" s="333"/>
      <c r="X853" s="333"/>
      <c r="Y853" s="333"/>
      <c r="Z853" s="333"/>
    </row>
    <row r="854" customHeight="1" spans="1:26">
      <c r="A854" s="333"/>
      <c r="B854" s="333"/>
      <c r="C854" s="333"/>
      <c r="D854" s="333"/>
      <c r="E854" s="333"/>
      <c r="F854" s="333"/>
      <c r="G854" s="333"/>
      <c r="H854" s="333"/>
      <c r="I854" s="333"/>
      <c r="J854" s="333"/>
      <c r="K854" s="333"/>
      <c r="L854" s="333"/>
      <c r="M854" s="333"/>
      <c r="N854" s="333"/>
      <c r="O854" s="333"/>
      <c r="P854" s="333"/>
      <c r="Q854" s="333"/>
      <c r="R854" s="333"/>
      <c r="S854" s="333"/>
      <c r="T854" s="333"/>
      <c r="U854" s="333"/>
      <c r="V854" s="333"/>
      <c r="W854" s="333"/>
      <c r="X854" s="333"/>
      <c r="Y854" s="333"/>
      <c r="Z854" s="333"/>
    </row>
    <row r="855" customHeight="1" spans="1:26">
      <c r="A855" s="333"/>
      <c r="B855" s="333"/>
      <c r="C855" s="333"/>
      <c r="D855" s="333"/>
      <c r="E855" s="333"/>
      <c r="F855" s="333"/>
      <c r="G855" s="333"/>
      <c r="H855" s="333"/>
      <c r="I855" s="333"/>
      <c r="J855" s="333"/>
      <c r="K855" s="333"/>
      <c r="L855" s="333"/>
      <c r="M855" s="333"/>
      <c r="N855" s="333"/>
      <c r="O855" s="333"/>
      <c r="P855" s="333"/>
      <c r="Q855" s="333"/>
      <c r="R855" s="333"/>
      <c r="S855" s="333"/>
      <c r="T855" s="333"/>
      <c r="U855" s="333"/>
      <c r="V855" s="333"/>
      <c r="W855" s="333"/>
      <c r="X855" s="333"/>
      <c r="Y855" s="333"/>
      <c r="Z855" s="333"/>
    </row>
    <row r="856" customHeight="1" spans="1:26">
      <c r="A856" s="333"/>
      <c r="B856" s="333"/>
      <c r="C856" s="333"/>
      <c r="D856" s="333"/>
      <c r="E856" s="333"/>
      <c r="F856" s="333"/>
      <c r="G856" s="333"/>
      <c r="H856" s="333"/>
      <c r="I856" s="333"/>
      <c r="J856" s="333"/>
      <c r="K856" s="333"/>
      <c r="L856" s="333"/>
      <c r="M856" s="333"/>
      <c r="N856" s="333"/>
      <c r="O856" s="333"/>
      <c r="P856" s="333"/>
      <c r="Q856" s="333"/>
      <c r="R856" s="333"/>
      <c r="S856" s="333"/>
      <c r="T856" s="333"/>
      <c r="U856" s="333"/>
      <c r="V856" s="333"/>
      <c r="W856" s="333"/>
      <c r="X856" s="333"/>
      <c r="Y856" s="333"/>
      <c r="Z856" s="333"/>
    </row>
    <row r="857" customHeight="1" spans="1:26">
      <c r="A857" s="333"/>
      <c r="B857" s="333"/>
      <c r="C857" s="333"/>
      <c r="D857" s="333"/>
      <c r="E857" s="333"/>
      <c r="F857" s="333"/>
      <c r="G857" s="333"/>
      <c r="H857" s="333"/>
      <c r="I857" s="333"/>
      <c r="J857" s="333"/>
      <c r="K857" s="333"/>
      <c r="L857" s="333"/>
      <c r="M857" s="333"/>
      <c r="N857" s="333"/>
      <c r="O857" s="333"/>
      <c r="P857" s="333"/>
      <c r="Q857" s="333"/>
      <c r="R857" s="333"/>
      <c r="S857" s="333"/>
      <c r="T857" s="333"/>
      <c r="U857" s="333"/>
      <c r="V857" s="333"/>
      <c r="W857" s="333"/>
      <c r="X857" s="333"/>
      <c r="Y857" s="333"/>
      <c r="Z857" s="333"/>
    </row>
    <row r="858" customHeight="1" spans="1:26">
      <c r="A858" s="333"/>
      <c r="B858" s="333"/>
      <c r="C858" s="333"/>
      <c r="D858" s="333"/>
      <c r="E858" s="333"/>
      <c r="F858" s="333"/>
      <c r="G858" s="333"/>
      <c r="H858" s="333"/>
      <c r="I858" s="333"/>
      <c r="J858" s="333"/>
      <c r="K858" s="333"/>
      <c r="L858" s="333"/>
      <c r="M858" s="333"/>
      <c r="N858" s="333"/>
      <c r="O858" s="333"/>
      <c r="P858" s="333"/>
      <c r="Q858" s="333"/>
      <c r="R858" s="333"/>
      <c r="S858" s="333"/>
      <c r="T858" s="333"/>
      <c r="U858" s="333"/>
      <c r="V858" s="333"/>
      <c r="W858" s="333"/>
      <c r="X858" s="333"/>
      <c r="Y858" s="333"/>
      <c r="Z858" s="333"/>
    </row>
    <row r="859" customHeight="1" spans="1:26">
      <c r="A859" s="333"/>
      <c r="B859" s="333"/>
      <c r="C859" s="333"/>
      <c r="D859" s="333"/>
      <c r="E859" s="333"/>
      <c r="F859" s="333"/>
      <c r="G859" s="333"/>
      <c r="H859" s="333"/>
      <c r="I859" s="333"/>
      <c r="J859" s="333"/>
      <c r="K859" s="333"/>
      <c r="L859" s="333"/>
      <c r="M859" s="333"/>
      <c r="N859" s="333"/>
      <c r="O859" s="333"/>
      <c r="P859" s="333"/>
      <c r="Q859" s="333"/>
      <c r="R859" s="333"/>
      <c r="S859" s="333"/>
      <c r="T859" s="333"/>
      <c r="U859" s="333"/>
      <c r="V859" s="333"/>
      <c r="W859" s="333"/>
      <c r="X859" s="333"/>
      <c r="Y859" s="333"/>
      <c r="Z859" s="333"/>
    </row>
    <row r="860" customHeight="1" spans="1:26">
      <c r="A860" s="333"/>
      <c r="B860" s="333"/>
      <c r="C860" s="333"/>
      <c r="D860" s="333"/>
      <c r="E860" s="333"/>
      <c r="F860" s="333"/>
      <c r="G860" s="333"/>
      <c r="H860" s="333"/>
      <c r="I860" s="333"/>
      <c r="J860" s="333"/>
      <c r="K860" s="333"/>
      <c r="L860" s="333"/>
      <c r="M860" s="333"/>
      <c r="N860" s="333"/>
      <c r="O860" s="333"/>
      <c r="P860" s="333"/>
      <c r="Q860" s="333"/>
      <c r="R860" s="333"/>
      <c r="S860" s="333"/>
      <c r="T860" s="333"/>
      <c r="U860" s="333"/>
      <c r="V860" s="333"/>
      <c r="W860" s="333"/>
      <c r="X860" s="333"/>
      <c r="Y860" s="333"/>
      <c r="Z860" s="333"/>
    </row>
    <row r="861" customHeight="1" spans="1:26">
      <c r="A861" s="333"/>
      <c r="B861" s="333"/>
      <c r="C861" s="333"/>
      <c r="D861" s="333"/>
      <c r="E861" s="333"/>
      <c r="F861" s="333"/>
      <c r="G861" s="333"/>
      <c r="H861" s="333"/>
      <c r="I861" s="333"/>
      <c r="J861" s="333"/>
      <c r="K861" s="333"/>
      <c r="L861" s="333"/>
      <c r="M861" s="333"/>
      <c r="N861" s="333"/>
      <c r="O861" s="333"/>
      <c r="P861" s="333"/>
      <c r="Q861" s="333"/>
      <c r="R861" s="333"/>
      <c r="S861" s="333"/>
      <c r="T861" s="333"/>
      <c r="U861" s="333"/>
      <c r="V861" s="333"/>
      <c r="W861" s="333"/>
      <c r="X861" s="333"/>
      <c r="Y861" s="333"/>
      <c r="Z861" s="333"/>
    </row>
    <row r="862" customHeight="1" spans="1:26">
      <c r="A862" s="333"/>
      <c r="B862" s="333"/>
      <c r="C862" s="333"/>
      <c r="D862" s="333"/>
      <c r="E862" s="333"/>
      <c r="F862" s="333"/>
      <c r="G862" s="333"/>
      <c r="H862" s="333"/>
      <c r="I862" s="333"/>
      <c r="J862" s="333"/>
      <c r="K862" s="333"/>
      <c r="L862" s="333"/>
      <c r="M862" s="333"/>
      <c r="N862" s="333"/>
      <c r="O862" s="333"/>
      <c r="P862" s="333"/>
      <c r="Q862" s="333"/>
      <c r="R862" s="333"/>
      <c r="S862" s="333"/>
      <c r="T862" s="333"/>
      <c r="U862" s="333"/>
      <c r="V862" s="333"/>
      <c r="W862" s="333"/>
      <c r="X862" s="333"/>
      <c r="Y862" s="333"/>
      <c r="Z862" s="333"/>
    </row>
    <row r="863" customHeight="1" spans="1:26">
      <c r="A863" s="333"/>
      <c r="B863" s="333"/>
      <c r="C863" s="333"/>
      <c r="D863" s="333"/>
      <c r="E863" s="333"/>
      <c r="F863" s="333"/>
      <c r="G863" s="333"/>
      <c r="H863" s="333"/>
      <c r="I863" s="333"/>
      <c r="J863" s="333"/>
      <c r="K863" s="333"/>
      <c r="L863" s="333"/>
      <c r="M863" s="333"/>
      <c r="N863" s="333"/>
      <c r="O863" s="333"/>
      <c r="P863" s="333"/>
      <c r="Q863" s="333"/>
      <c r="R863" s="333"/>
      <c r="S863" s="333"/>
      <c r="T863" s="333"/>
      <c r="U863" s="333"/>
      <c r="V863" s="333"/>
      <c r="W863" s="333"/>
      <c r="X863" s="333"/>
      <c r="Y863" s="333"/>
      <c r="Z863" s="333"/>
    </row>
    <row r="864" customHeight="1" spans="1:26">
      <c r="A864" s="333"/>
      <c r="B864" s="333"/>
      <c r="C864" s="333"/>
      <c r="D864" s="333"/>
      <c r="E864" s="333"/>
      <c r="F864" s="333"/>
      <c r="G864" s="333"/>
      <c r="H864" s="333"/>
      <c r="I864" s="333"/>
      <c r="J864" s="333"/>
      <c r="K864" s="333"/>
      <c r="L864" s="333"/>
      <c r="M864" s="333"/>
      <c r="N864" s="333"/>
      <c r="O864" s="333"/>
      <c r="P864" s="333"/>
      <c r="Q864" s="333"/>
      <c r="R864" s="333"/>
      <c r="S864" s="333"/>
      <c r="T864" s="333"/>
      <c r="U864" s="333"/>
      <c r="V864" s="333"/>
      <c r="W864" s="333"/>
      <c r="X864" s="333"/>
      <c r="Y864" s="333"/>
      <c r="Z864" s="333"/>
    </row>
    <row r="865" customHeight="1" spans="1:26">
      <c r="A865" s="333"/>
      <c r="B865" s="333"/>
      <c r="C865" s="333"/>
      <c r="D865" s="333"/>
      <c r="E865" s="333"/>
      <c r="F865" s="333"/>
      <c r="G865" s="333"/>
      <c r="H865" s="333"/>
      <c r="I865" s="333"/>
      <c r="J865" s="333"/>
      <c r="K865" s="333"/>
      <c r="L865" s="333"/>
      <c r="M865" s="333"/>
      <c r="N865" s="333"/>
      <c r="O865" s="333"/>
      <c r="P865" s="333"/>
      <c r="Q865" s="333"/>
      <c r="R865" s="333"/>
      <c r="S865" s="333"/>
      <c r="T865" s="333"/>
      <c r="U865" s="333"/>
      <c r="V865" s="333"/>
      <c r="W865" s="333"/>
      <c r="X865" s="333"/>
      <c r="Y865" s="333"/>
      <c r="Z865" s="333"/>
    </row>
    <row r="866" customHeight="1" spans="1:26">
      <c r="A866" s="333"/>
      <c r="B866" s="333"/>
      <c r="C866" s="333"/>
      <c r="D866" s="333"/>
      <c r="E866" s="333"/>
      <c r="F866" s="333"/>
      <c r="G866" s="333"/>
      <c r="H866" s="333"/>
      <c r="I866" s="333"/>
      <c r="J866" s="333"/>
      <c r="K866" s="333"/>
      <c r="L866" s="333"/>
      <c r="M866" s="333"/>
      <c r="N866" s="333"/>
      <c r="O866" s="333"/>
      <c r="P866" s="333"/>
      <c r="Q866" s="333"/>
      <c r="R866" s="333"/>
      <c r="S866" s="333"/>
      <c r="T866" s="333"/>
      <c r="U866" s="333"/>
      <c r="V866" s="333"/>
      <c r="W866" s="333"/>
      <c r="X866" s="333"/>
      <c r="Y866" s="333"/>
      <c r="Z866" s="333"/>
    </row>
    <row r="867" customHeight="1" spans="1:26">
      <c r="A867" s="333"/>
      <c r="B867" s="333"/>
      <c r="C867" s="333"/>
      <c r="D867" s="333"/>
      <c r="E867" s="333"/>
      <c r="F867" s="333"/>
      <c r="G867" s="333"/>
      <c r="H867" s="333"/>
      <c r="I867" s="333"/>
      <c r="J867" s="333"/>
      <c r="K867" s="333"/>
      <c r="L867" s="333"/>
      <c r="M867" s="333"/>
      <c r="N867" s="333"/>
      <c r="O867" s="333"/>
      <c r="P867" s="333"/>
      <c r="Q867" s="333"/>
      <c r="R867" s="333"/>
      <c r="S867" s="333"/>
      <c r="T867" s="333"/>
      <c r="U867" s="333"/>
      <c r="V867" s="333"/>
      <c r="W867" s="333"/>
      <c r="X867" s="333"/>
      <c r="Y867" s="333"/>
      <c r="Z867" s="333"/>
    </row>
    <row r="868" customHeight="1" spans="1:26">
      <c r="A868" s="333"/>
      <c r="B868" s="333"/>
      <c r="C868" s="333"/>
      <c r="D868" s="333"/>
      <c r="E868" s="333"/>
      <c r="F868" s="333"/>
      <c r="G868" s="333"/>
      <c r="H868" s="333"/>
      <c r="I868" s="333"/>
      <c r="J868" s="333"/>
      <c r="K868" s="333"/>
      <c r="L868" s="333"/>
      <c r="M868" s="333"/>
      <c r="N868" s="333"/>
      <c r="O868" s="333"/>
      <c r="P868" s="333"/>
      <c r="Q868" s="333"/>
      <c r="R868" s="333"/>
      <c r="S868" s="333"/>
      <c r="T868" s="333"/>
      <c r="U868" s="333"/>
      <c r="V868" s="333"/>
      <c r="W868" s="333"/>
      <c r="X868" s="333"/>
      <c r="Y868" s="333"/>
      <c r="Z868" s="333"/>
    </row>
    <row r="869" customHeight="1" spans="1:26">
      <c r="A869" s="333"/>
      <c r="B869" s="333"/>
      <c r="C869" s="333"/>
      <c r="D869" s="333"/>
      <c r="E869" s="333"/>
      <c r="F869" s="333"/>
      <c r="G869" s="333"/>
      <c r="H869" s="333"/>
      <c r="I869" s="333"/>
      <c r="J869" s="333"/>
      <c r="K869" s="333"/>
      <c r="L869" s="333"/>
      <c r="M869" s="333"/>
      <c r="N869" s="333"/>
      <c r="O869" s="333"/>
      <c r="P869" s="333"/>
      <c r="Q869" s="333"/>
      <c r="R869" s="333"/>
      <c r="S869" s="333"/>
      <c r="T869" s="333"/>
      <c r="U869" s="333"/>
      <c r="V869" s="333"/>
      <c r="W869" s="333"/>
      <c r="X869" s="333"/>
      <c r="Y869" s="333"/>
      <c r="Z869" s="333"/>
    </row>
    <row r="870" customHeight="1" spans="1:26">
      <c r="A870" s="333"/>
      <c r="B870" s="333"/>
      <c r="C870" s="333"/>
      <c r="D870" s="333"/>
      <c r="E870" s="333"/>
      <c r="F870" s="333"/>
      <c r="G870" s="333"/>
      <c r="H870" s="333"/>
      <c r="I870" s="333"/>
      <c r="J870" s="333"/>
      <c r="K870" s="333"/>
      <c r="L870" s="333"/>
      <c r="M870" s="333"/>
      <c r="N870" s="333"/>
      <c r="O870" s="333"/>
      <c r="P870" s="333"/>
      <c r="Q870" s="333"/>
      <c r="R870" s="333"/>
      <c r="S870" s="333"/>
      <c r="T870" s="333"/>
      <c r="U870" s="333"/>
      <c r="V870" s="333"/>
      <c r="W870" s="333"/>
      <c r="X870" s="333"/>
      <c r="Y870" s="333"/>
      <c r="Z870" s="333"/>
    </row>
    <row r="871" customHeight="1" spans="1:26">
      <c r="A871" s="333"/>
      <c r="B871" s="333"/>
      <c r="C871" s="333"/>
      <c r="D871" s="333"/>
      <c r="E871" s="333"/>
      <c r="F871" s="333"/>
      <c r="G871" s="333"/>
      <c r="H871" s="333"/>
      <c r="I871" s="333"/>
      <c r="J871" s="333"/>
      <c r="K871" s="333"/>
      <c r="L871" s="333"/>
      <c r="M871" s="333"/>
      <c r="N871" s="333"/>
      <c r="O871" s="333"/>
      <c r="P871" s="333"/>
      <c r="Q871" s="333"/>
      <c r="R871" s="333"/>
      <c r="S871" s="333"/>
      <c r="T871" s="333"/>
      <c r="U871" s="333"/>
      <c r="V871" s="333"/>
      <c r="W871" s="333"/>
      <c r="X871" s="333"/>
      <c r="Y871" s="333"/>
      <c r="Z871" s="333"/>
    </row>
    <row r="872" customHeight="1" spans="1:26">
      <c r="A872" s="333"/>
      <c r="B872" s="333"/>
      <c r="C872" s="333"/>
      <c r="D872" s="333"/>
      <c r="E872" s="333"/>
      <c r="F872" s="333"/>
      <c r="G872" s="333"/>
      <c r="H872" s="333"/>
      <c r="I872" s="333"/>
      <c r="J872" s="333"/>
      <c r="K872" s="333"/>
      <c r="L872" s="333"/>
      <c r="M872" s="333"/>
      <c r="N872" s="333"/>
      <c r="O872" s="333"/>
      <c r="P872" s="333"/>
      <c r="Q872" s="333"/>
      <c r="R872" s="333"/>
      <c r="S872" s="333"/>
      <c r="T872" s="333"/>
      <c r="U872" s="333"/>
      <c r="V872" s="333"/>
      <c r="W872" s="333"/>
      <c r="X872" s="333"/>
      <c r="Y872" s="333"/>
      <c r="Z872" s="333"/>
    </row>
    <row r="873" customHeight="1" spans="1:26">
      <c r="A873" s="333"/>
      <c r="B873" s="333"/>
      <c r="C873" s="333"/>
      <c r="D873" s="333"/>
      <c r="E873" s="333"/>
      <c r="F873" s="333"/>
      <c r="G873" s="333"/>
      <c r="H873" s="333"/>
      <c r="I873" s="333"/>
      <c r="J873" s="333"/>
      <c r="K873" s="333"/>
      <c r="L873" s="333"/>
      <c r="M873" s="333"/>
      <c r="N873" s="333"/>
      <c r="O873" s="333"/>
      <c r="P873" s="333"/>
      <c r="Q873" s="333"/>
      <c r="R873" s="333"/>
      <c r="S873" s="333"/>
      <c r="T873" s="333"/>
      <c r="U873" s="333"/>
      <c r="V873" s="333"/>
      <c r="W873" s="333"/>
      <c r="X873" s="333"/>
      <c r="Y873" s="333"/>
      <c r="Z873" s="333"/>
    </row>
    <row r="874" customHeight="1" spans="1:26">
      <c r="A874" s="333"/>
      <c r="B874" s="333"/>
      <c r="C874" s="333"/>
      <c r="D874" s="333"/>
      <c r="E874" s="333"/>
      <c r="F874" s="333"/>
      <c r="G874" s="333"/>
      <c r="H874" s="333"/>
      <c r="I874" s="333"/>
      <c r="J874" s="333"/>
      <c r="K874" s="333"/>
      <c r="L874" s="333"/>
      <c r="M874" s="333"/>
      <c r="N874" s="333"/>
      <c r="O874" s="333"/>
      <c r="P874" s="333"/>
      <c r="Q874" s="333"/>
      <c r="R874" s="333"/>
      <c r="S874" s="333"/>
      <c r="T874" s="333"/>
      <c r="U874" s="333"/>
      <c r="V874" s="333"/>
      <c r="W874" s="333"/>
      <c r="X874" s="333"/>
      <c r="Y874" s="333"/>
      <c r="Z874" s="333"/>
    </row>
    <row r="875" customHeight="1" spans="1:26">
      <c r="A875" s="333"/>
      <c r="B875" s="333"/>
      <c r="C875" s="333"/>
      <c r="D875" s="333"/>
      <c r="E875" s="333"/>
      <c r="F875" s="333"/>
      <c r="G875" s="333"/>
      <c r="H875" s="333"/>
      <c r="I875" s="333"/>
      <c r="J875" s="333"/>
      <c r="K875" s="333"/>
      <c r="L875" s="333"/>
      <c r="M875" s="333"/>
      <c r="N875" s="333"/>
      <c r="O875" s="333"/>
      <c r="P875" s="333"/>
      <c r="Q875" s="333"/>
      <c r="R875" s="333"/>
      <c r="S875" s="333"/>
      <c r="T875" s="333"/>
      <c r="U875" s="333"/>
      <c r="V875" s="333"/>
      <c r="W875" s="333"/>
      <c r="X875" s="333"/>
      <c r="Y875" s="333"/>
      <c r="Z875" s="333"/>
    </row>
    <row r="876" customHeight="1" spans="1:26">
      <c r="A876" s="333"/>
      <c r="B876" s="333"/>
      <c r="C876" s="333"/>
      <c r="D876" s="333"/>
      <c r="E876" s="333"/>
      <c r="F876" s="333"/>
      <c r="G876" s="333"/>
      <c r="H876" s="333"/>
      <c r="I876" s="333"/>
      <c r="J876" s="333"/>
      <c r="K876" s="333"/>
      <c r="L876" s="333"/>
      <c r="M876" s="333"/>
      <c r="N876" s="333"/>
      <c r="O876" s="333"/>
      <c r="P876" s="333"/>
      <c r="Q876" s="333"/>
      <c r="R876" s="333"/>
      <c r="S876" s="333"/>
      <c r="T876" s="333"/>
      <c r="U876" s="333"/>
      <c r="V876" s="333"/>
      <c r="W876" s="333"/>
      <c r="X876" s="333"/>
      <c r="Y876" s="333"/>
      <c r="Z876" s="333"/>
    </row>
    <row r="877" customHeight="1" spans="1:26">
      <c r="A877" s="333"/>
      <c r="B877" s="333"/>
      <c r="C877" s="333"/>
      <c r="D877" s="333"/>
      <c r="E877" s="333"/>
      <c r="F877" s="333"/>
      <c r="G877" s="333"/>
      <c r="H877" s="333"/>
      <c r="I877" s="333"/>
      <c r="J877" s="333"/>
      <c r="K877" s="333"/>
      <c r="L877" s="333"/>
      <c r="M877" s="333"/>
      <c r="N877" s="333"/>
      <c r="O877" s="333"/>
      <c r="P877" s="333"/>
      <c r="Q877" s="333"/>
      <c r="R877" s="333"/>
      <c r="S877" s="333"/>
      <c r="T877" s="333"/>
      <c r="U877" s="333"/>
      <c r="V877" s="333"/>
      <c r="W877" s="333"/>
      <c r="X877" s="333"/>
      <c r="Y877" s="333"/>
      <c r="Z877" s="333"/>
    </row>
    <row r="878" customHeight="1" spans="1:26">
      <c r="A878" s="333"/>
      <c r="B878" s="333"/>
      <c r="C878" s="333"/>
      <c r="D878" s="333"/>
      <c r="E878" s="333"/>
      <c r="F878" s="333"/>
      <c r="G878" s="333"/>
      <c r="H878" s="333"/>
      <c r="I878" s="333"/>
      <c r="J878" s="333"/>
      <c r="K878" s="333"/>
      <c r="L878" s="333"/>
      <c r="M878" s="333"/>
      <c r="N878" s="333"/>
      <c r="O878" s="333"/>
      <c r="P878" s="333"/>
      <c r="Q878" s="333"/>
      <c r="R878" s="333"/>
      <c r="S878" s="333"/>
      <c r="T878" s="333"/>
      <c r="U878" s="333"/>
      <c r="V878" s="333"/>
      <c r="W878" s="333"/>
      <c r="X878" s="333"/>
      <c r="Y878" s="333"/>
      <c r="Z878" s="333"/>
    </row>
    <row r="879" customHeight="1" spans="1:26">
      <c r="A879" s="333"/>
      <c r="B879" s="333"/>
      <c r="C879" s="333"/>
      <c r="D879" s="333"/>
      <c r="E879" s="333"/>
      <c r="F879" s="333"/>
      <c r="G879" s="333"/>
      <c r="H879" s="333"/>
      <c r="I879" s="333"/>
      <c r="J879" s="333"/>
      <c r="K879" s="333"/>
      <c r="L879" s="333"/>
      <c r="M879" s="333"/>
      <c r="N879" s="333"/>
      <c r="O879" s="333"/>
      <c r="P879" s="333"/>
      <c r="Q879" s="333"/>
      <c r="R879" s="333"/>
      <c r="S879" s="333"/>
      <c r="T879" s="333"/>
      <c r="U879" s="333"/>
      <c r="V879" s="333"/>
      <c r="W879" s="333"/>
      <c r="X879" s="333"/>
      <c r="Y879" s="333"/>
      <c r="Z879" s="333"/>
    </row>
    <row r="880" customHeight="1" spans="1:26">
      <c r="A880" s="333"/>
      <c r="B880" s="333"/>
      <c r="C880" s="333"/>
      <c r="D880" s="333"/>
      <c r="E880" s="333"/>
      <c r="F880" s="333"/>
      <c r="G880" s="333"/>
      <c r="H880" s="333"/>
      <c r="I880" s="333"/>
      <c r="J880" s="333"/>
      <c r="K880" s="333"/>
      <c r="L880" s="333"/>
      <c r="M880" s="333"/>
      <c r="N880" s="333"/>
      <c r="O880" s="333"/>
      <c r="P880" s="333"/>
      <c r="Q880" s="333"/>
      <c r="R880" s="333"/>
      <c r="S880" s="333"/>
      <c r="T880" s="333"/>
      <c r="U880" s="333"/>
      <c r="V880" s="333"/>
      <c r="W880" s="333"/>
      <c r="X880" s="333"/>
      <c r="Y880" s="333"/>
      <c r="Z880" s="333"/>
    </row>
    <row r="881" customHeight="1" spans="1:26">
      <c r="A881" s="333"/>
      <c r="B881" s="333"/>
      <c r="C881" s="333"/>
      <c r="D881" s="333"/>
      <c r="E881" s="333"/>
      <c r="F881" s="333"/>
      <c r="G881" s="333"/>
      <c r="H881" s="333"/>
      <c r="I881" s="333"/>
      <c r="J881" s="333"/>
      <c r="K881" s="333"/>
      <c r="L881" s="333"/>
      <c r="M881" s="333"/>
      <c r="N881" s="333"/>
      <c r="O881" s="333"/>
      <c r="P881" s="333"/>
      <c r="Q881" s="333"/>
      <c r="R881" s="333"/>
      <c r="S881" s="333"/>
      <c r="T881" s="333"/>
      <c r="U881" s="333"/>
      <c r="V881" s="333"/>
      <c r="W881" s="333"/>
      <c r="X881" s="333"/>
      <c r="Y881" s="333"/>
      <c r="Z881" s="333"/>
    </row>
    <row r="882" customHeight="1" spans="1:26">
      <c r="A882" s="333"/>
      <c r="B882" s="333"/>
      <c r="C882" s="333"/>
      <c r="D882" s="333"/>
      <c r="E882" s="333"/>
      <c r="F882" s="333"/>
      <c r="G882" s="333"/>
      <c r="H882" s="333"/>
      <c r="I882" s="333"/>
      <c r="J882" s="333"/>
      <c r="K882" s="333"/>
      <c r="L882" s="333"/>
      <c r="M882" s="333"/>
      <c r="N882" s="333"/>
      <c r="O882" s="333"/>
      <c r="P882" s="333"/>
      <c r="Q882" s="333"/>
      <c r="R882" s="333"/>
      <c r="S882" s="333"/>
      <c r="T882" s="333"/>
      <c r="U882" s="333"/>
      <c r="V882" s="333"/>
      <c r="W882" s="333"/>
      <c r="X882" s="333"/>
      <c r="Y882" s="333"/>
      <c r="Z882" s="333"/>
    </row>
    <row r="883" customHeight="1" spans="1:26">
      <c r="A883" s="333"/>
      <c r="B883" s="333"/>
      <c r="C883" s="333"/>
      <c r="D883" s="333"/>
      <c r="E883" s="333"/>
      <c r="F883" s="333"/>
      <c r="G883" s="333"/>
      <c r="H883" s="333"/>
      <c r="I883" s="333"/>
      <c r="J883" s="333"/>
      <c r="K883" s="333"/>
      <c r="L883" s="333"/>
      <c r="M883" s="333"/>
      <c r="N883" s="333"/>
      <c r="O883" s="333"/>
      <c r="P883" s="333"/>
      <c r="Q883" s="333"/>
      <c r="R883" s="333"/>
      <c r="S883" s="333"/>
      <c r="T883" s="333"/>
      <c r="U883" s="333"/>
      <c r="V883" s="333"/>
      <c r="W883" s="333"/>
      <c r="X883" s="333"/>
      <c r="Y883" s="333"/>
      <c r="Z883" s="333"/>
    </row>
    <row r="884" customHeight="1" spans="1:26">
      <c r="A884" s="333"/>
      <c r="B884" s="333"/>
      <c r="C884" s="333"/>
      <c r="D884" s="333"/>
      <c r="E884" s="333"/>
      <c r="F884" s="333"/>
      <c r="G884" s="333"/>
      <c r="H884" s="333"/>
      <c r="I884" s="333"/>
      <c r="J884" s="333"/>
      <c r="K884" s="333"/>
      <c r="L884" s="333"/>
      <c r="M884" s="333"/>
      <c r="N884" s="333"/>
      <c r="O884" s="333"/>
      <c r="P884" s="333"/>
      <c r="Q884" s="333"/>
      <c r="R884" s="333"/>
      <c r="S884" s="333"/>
      <c r="T884" s="333"/>
      <c r="U884" s="333"/>
      <c r="V884" s="333"/>
      <c r="W884" s="333"/>
      <c r="X884" s="333"/>
      <c r="Y884" s="333"/>
      <c r="Z884" s="333"/>
    </row>
    <row r="885" customHeight="1" spans="1:26">
      <c r="A885" s="333"/>
      <c r="B885" s="333"/>
      <c r="C885" s="333"/>
      <c r="D885" s="333"/>
      <c r="E885" s="333"/>
      <c r="F885" s="333"/>
      <c r="G885" s="333"/>
      <c r="H885" s="333"/>
      <c r="I885" s="333"/>
      <c r="J885" s="333"/>
      <c r="K885" s="333"/>
      <c r="L885" s="333"/>
      <c r="M885" s="333"/>
      <c r="N885" s="333"/>
      <c r="O885" s="333"/>
      <c r="P885" s="333"/>
      <c r="Q885" s="333"/>
      <c r="R885" s="333"/>
      <c r="S885" s="333"/>
      <c r="T885" s="333"/>
      <c r="U885" s="333"/>
      <c r="V885" s="333"/>
      <c r="W885" s="333"/>
      <c r="X885" s="333"/>
      <c r="Y885" s="333"/>
      <c r="Z885" s="333"/>
    </row>
    <row r="886" customHeight="1" spans="1:26">
      <c r="A886" s="333"/>
      <c r="B886" s="333"/>
      <c r="C886" s="333"/>
      <c r="D886" s="333"/>
      <c r="E886" s="333"/>
      <c r="F886" s="333"/>
      <c r="G886" s="333"/>
      <c r="H886" s="333"/>
      <c r="I886" s="333"/>
      <c r="J886" s="333"/>
      <c r="K886" s="333"/>
      <c r="L886" s="333"/>
      <c r="M886" s="333"/>
      <c r="N886" s="333"/>
      <c r="O886" s="333"/>
      <c r="P886" s="333"/>
      <c r="Q886" s="333"/>
      <c r="R886" s="333"/>
      <c r="S886" s="333"/>
      <c r="T886" s="333"/>
      <c r="U886" s="333"/>
      <c r="V886" s="333"/>
      <c r="W886" s="333"/>
      <c r="X886" s="333"/>
      <c r="Y886" s="333"/>
      <c r="Z886" s="333"/>
    </row>
    <row r="887" customHeight="1" spans="1:26">
      <c r="A887" s="333"/>
      <c r="B887" s="333"/>
      <c r="C887" s="333"/>
      <c r="D887" s="333"/>
      <c r="E887" s="333"/>
      <c r="F887" s="333"/>
      <c r="G887" s="333"/>
      <c r="H887" s="333"/>
      <c r="I887" s="333"/>
      <c r="J887" s="333"/>
      <c r="K887" s="333"/>
      <c r="L887" s="333"/>
      <c r="M887" s="333"/>
      <c r="N887" s="333"/>
      <c r="O887" s="333"/>
      <c r="P887" s="333"/>
      <c r="Q887" s="333"/>
      <c r="R887" s="333"/>
      <c r="S887" s="333"/>
      <c r="T887" s="333"/>
      <c r="U887" s="333"/>
      <c r="V887" s="333"/>
      <c r="W887" s="333"/>
      <c r="X887" s="333"/>
      <c r="Y887" s="333"/>
      <c r="Z887" s="333"/>
    </row>
    <row r="888" customHeight="1" spans="1:26">
      <c r="A888" s="333"/>
      <c r="B888" s="333"/>
      <c r="C888" s="333"/>
      <c r="D888" s="333"/>
      <c r="E888" s="333"/>
      <c r="F888" s="333"/>
      <c r="G888" s="333"/>
      <c r="H888" s="333"/>
      <c r="I888" s="333"/>
      <c r="J888" s="333"/>
      <c r="K888" s="333"/>
      <c r="L888" s="333"/>
      <c r="M888" s="333"/>
      <c r="N888" s="333"/>
      <c r="O888" s="333"/>
      <c r="P888" s="333"/>
      <c r="Q888" s="333"/>
      <c r="R888" s="333"/>
      <c r="S888" s="333"/>
      <c r="T888" s="333"/>
      <c r="U888" s="333"/>
      <c r="V888" s="333"/>
      <c r="W888" s="333"/>
      <c r="X888" s="333"/>
      <c r="Y888" s="333"/>
      <c r="Z888" s="333"/>
    </row>
    <row r="889" customHeight="1" spans="1:26">
      <c r="A889" s="333"/>
      <c r="B889" s="333"/>
      <c r="C889" s="333"/>
      <c r="D889" s="333"/>
      <c r="E889" s="333"/>
      <c r="F889" s="333"/>
      <c r="G889" s="333"/>
      <c r="H889" s="333"/>
      <c r="I889" s="333"/>
      <c r="J889" s="333"/>
      <c r="K889" s="333"/>
      <c r="L889" s="333"/>
      <c r="M889" s="333"/>
      <c r="N889" s="333"/>
      <c r="O889" s="333"/>
      <c r="P889" s="333"/>
      <c r="Q889" s="333"/>
      <c r="R889" s="333"/>
      <c r="S889" s="333"/>
      <c r="T889" s="333"/>
      <c r="U889" s="333"/>
      <c r="V889" s="333"/>
      <c r="W889" s="333"/>
      <c r="X889" s="333"/>
      <c r="Y889" s="333"/>
      <c r="Z889" s="333"/>
    </row>
    <row r="890" customHeight="1" spans="1:26">
      <c r="A890" s="333"/>
      <c r="B890" s="333"/>
      <c r="C890" s="333"/>
      <c r="D890" s="333"/>
      <c r="E890" s="333"/>
      <c r="F890" s="333"/>
      <c r="G890" s="333"/>
      <c r="H890" s="333"/>
      <c r="I890" s="333"/>
      <c r="J890" s="333"/>
      <c r="K890" s="333"/>
      <c r="L890" s="333"/>
      <c r="M890" s="333"/>
      <c r="N890" s="333"/>
      <c r="O890" s="333"/>
      <c r="P890" s="333"/>
      <c r="Q890" s="333"/>
      <c r="R890" s="333"/>
      <c r="S890" s="333"/>
      <c r="T890" s="333"/>
      <c r="U890" s="333"/>
      <c r="V890" s="333"/>
      <c r="W890" s="333"/>
      <c r="X890" s="333"/>
      <c r="Y890" s="333"/>
      <c r="Z890" s="333"/>
    </row>
    <row r="891" customHeight="1" spans="1:26">
      <c r="A891" s="333"/>
      <c r="B891" s="333"/>
      <c r="C891" s="333"/>
      <c r="D891" s="333"/>
      <c r="E891" s="333"/>
      <c r="F891" s="333"/>
      <c r="G891" s="333"/>
      <c r="H891" s="333"/>
      <c r="I891" s="333"/>
      <c r="J891" s="333"/>
      <c r="K891" s="333"/>
      <c r="L891" s="333"/>
      <c r="M891" s="333"/>
      <c r="N891" s="333"/>
      <c r="O891" s="333"/>
      <c r="P891" s="333"/>
      <c r="Q891" s="333"/>
      <c r="R891" s="333"/>
      <c r="S891" s="333"/>
      <c r="T891" s="333"/>
      <c r="U891" s="333"/>
      <c r="V891" s="333"/>
      <c r="W891" s="333"/>
      <c r="X891" s="333"/>
      <c r="Y891" s="333"/>
      <c r="Z891" s="333"/>
    </row>
    <row r="892" customHeight="1" spans="1:26">
      <c r="A892" s="333"/>
      <c r="B892" s="333"/>
      <c r="C892" s="333"/>
      <c r="D892" s="333"/>
      <c r="E892" s="333"/>
      <c r="F892" s="333"/>
      <c r="G892" s="333"/>
      <c r="H892" s="333"/>
      <c r="I892" s="333"/>
      <c r="J892" s="333"/>
      <c r="K892" s="333"/>
      <c r="L892" s="333"/>
      <c r="M892" s="333"/>
      <c r="N892" s="333"/>
      <c r="O892" s="333"/>
      <c r="P892" s="333"/>
      <c r="Q892" s="333"/>
      <c r="R892" s="333"/>
      <c r="S892" s="333"/>
      <c r="T892" s="333"/>
      <c r="U892" s="333"/>
      <c r="V892" s="333"/>
      <c r="W892" s="333"/>
      <c r="X892" s="333"/>
      <c r="Y892" s="333"/>
      <c r="Z892" s="333"/>
    </row>
    <row r="893" customHeight="1" spans="1:26">
      <c r="A893" s="333"/>
      <c r="B893" s="333"/>
      <c r="C893" s="333"/>
      <c r="D893" s="333"/>
      <c r="E893" s="333"/>
      <c r="F893" s="333"/>
      <c r="G893" s="333"/>
      <c r="H893" s="333"/>
      <c r="I893" s="333"/>
      <c r="J893" s="333"/>
      <c r="K893" s="333"/>
      <c r="L893" s="333"/>
      <c r="M893" s="333"/>
      <c r="N893" s="333"/>
      <c r="O893" s="333"/>
      <c r="P893" s="333"/>
      <c r="Q893" s="333"/>
      <c r="R893" s="333"/>
      <c r="S893" s="333"/>
      <c r="T893" s="333"/>
      <c r="U893" s="333"/>
      <c r="V893" s="333"/>
      <c r="W893" s="333"/>
      <c r="X893" s="333"/>
      <c r="Y893" s="333"/>
      <c r="Z893" s="333"/>
    </row>
    <row r="894" customHeight="1" spans="1:26">
      <c r="A894" s="333"/>
      <c r="B894" s="333"/>
      <c r="C894" s="333"/>
      <c r="D894" s="333"/>
      <c r="E894" s="333"/>
      <c r="F894" s="333"/>
      <c r="G894" s="333"/>
      <c r="H894" s="333"/>
      <c r="I894" s="333"/>
      <c r="J894" s="333"/>
      <c r="K894" s="333"/>
      <c r="L894" s="333"/>
      <c r="M894" s="333"/>
      <c r="N894" s="333"/>
      <c r="O894" s="333"/>
      <c r="P894" s="333"/>
      <c r="Q894" s="333"/>
      <c r="R894" s="333"/>
      <c r="S894" s="333"/>
      <c r="T894" s="333"/>
      <c r="U894" s="333"/>
      <c r="V894" s="333"/>
      <c r="W894" s="333"/>
      <c r="X894" s="333"/>
      <c r="Y894" s="333"/>
      <c r="Z894" s="333"/>
    </row>
    <row r="895" customHeight="1" spans="1:26">
      <c r="A895" s="333"/>
      <c r="B895" s="333"/>
      <c r="C895" s="333"/>
      <c r="D895" s="333"/>
      <c r="E895" s="333"/>
      <c r="F895" s="333"/>
      <c r="G895" s="333"/>
      <c r="H895" s="333"/>
      <c r="I895" s="333"/>
      <c r="J895" s="333"/>
      <c r="K895" s="333"/>
      <c r="L895" s="333"/>
      <c r="M895" s="333"/>
      <c r="N895" s="333"/>
      <c r="O895" s="333"/>
      <c r="P895" s="333"/>
      <c r="Q895" s="333"/>
      <c r="R895" s="333"/>
      <c r="S895" s="333"/>
      <c r="T895" s="333"/>
      <c r="U895" s="333"/>
      <c r="V895" s="333"/>
      <c r="W895" s="333"/>
      <c r="X895" s="333"/>
      <c r="Y895" s="333"/>
      <c r="Z895" s="333"/>
    </row>
    <row r="896" customHeight="1" spans="1:26">
      <c r="A896" s="333"/>
      <c r="B896" s="333"/>
      <c r="C896" s="333"/>
      <c r="D896" s="333"/>
      <c r="E896" s="333"/>
      <c r="F896" s="333"/>
      <c r="G896" s="333"/>
      <c r="H896" s="333"/>
      <c r="I896" s="333"/>
      <c r="J896" s="333"/>
      <c r="K896" s="333"/>
      <c r="L896" s="333"/>
      <c r="M896" s="333"/>
      <c r="N896" s="333"/>
      <c r="O896" s="333"/>
      <c r="P896" s="333"/>
      <c r="Q896" s="333"/>
      <c r="R896" s="333"/>
      <c r="S896" s="333"/>
      <c r="T896" s="333"/>
      <c r="U896" s="333"/>
      <c r="V896" s="333"/>
      <c r="W896" s="333"/>
      <c r="X896" s="333"/>
      <c r="Y896" s="333"/>
      <c r="Z896" s="333"/>
    </row>
    <row r="897" customHeight="1" spans="1:26">
      <c r="A897" s="333"/>
      <c r="B897" s="333"/>
      <c r="C897" s="333"/>
      <c r="D897" s="333"/>
      <c r="E897" s="333"/>
      <c r="F897" s="333"/>
      <c r="G897" s="333"/>
      <c r="H897" s="333"/>
      <c r="I897" s="333"/>
      <c r="J897" s="333"/>
      <c r="K897" s="333"/>
      <c r="L897" s="333"/>
      <c r="M897" s="333"/>
      <c r="N897" s="333"/>
      <c r="O897" s="333"/>
      <c r="P897" s="333"/>
      <c r="Q897" s="333"/>
      <c r="R897" s="333"/>
      <c r="S897" s="333"/>
      <c r="T897" s="333"/>
      <c r="U897" s="333"/>
      <c r="V897" s="333"/>
      <c r="W897" s="333"/>
      <c r="X897" s="333"/>
      <c r="Y897" s="333"/>
      <c r="Z897" s="333"/>
    </row>
    <row r="898" customHeight="1" spans="1:26">
      <c r="A898" s="333"/>
      <c r="B898" s="333"/>
      <c r="C898" s="333"/>
      <c r="D898" s="333"/>
      <c r="E898" s="333"/>
      <c r="F898" s="333"/>
      <c r="G898" s="333"/>
      <c r="H898" s="333"/>
      <c r="I898" s="333"/>
      <c r="J898" s="333"/>
      <c r="K898" s="333"/>
      <c r="L898" s="333"/>
      <c r="M898" s="333"/>
      <c r="N898" s="333"/>
      <c r="O898" s="333"/>
      <c r="P898" s="333"/>
      <c r="Q898" s="333"/>
      <c r="R898" s="333"/>
      <c r="S898" s="333"/>
      <c r="T898" s="333"/>
      <c r="U898" s="333"/>
      <c r="V898" s="333"/>
      <c r="W898" s="333"/>
      <c r="X898" s="333"/>
      <c r="Y898" s="333"/>
      <c r="Z898" s="333"/>
    </row>
    <row r="899" customHeight="1" spans="1:26">
      <c r="A899" s="333"/>
      <c r="B899" s="333"/>
      <c r="C899" s="333"/>
      <c r="D899" s="333"/>
      <c r="E899" s="333"/>
      <c r="F899" s="333"/>
      <c r="G899" s="333"/>
      <c r="H899" s="333"/>
      <c r="I899" s="333"/>
      <c r="J899" s="333"/>
      <c r="K899" s="333"/>
      <c r="L899" s="333"/>
      <c r="M899" s="333"/>
      <c r="N899" s="333"/>
      <c r="O899" s="333"/>
      <c r="P899" s="333"/>
      <c r="Q899" s="333"/>
      <c r="R899" s="333"/>
      <c r="S899" s="333"/>
      <c r="T899" s="333"/>
      <c r="U899" s="333"/>
      <c r="V899" s="333"/>
      <c r="W899" s="333"/>
      <c r="X899" s="333"/>
      <c r="Y899" s="333"/>
      <c r="Z899" s="333"/>
    </row>
    <row r="900" customHeight="1" spans="1:26">
      <c r="A900" s="333"/>
      <c r="B900" s="333"/>
      <c r="C900" s="333"/>
      <c r="D900" s="333"/>
      <c r="E900" s="333"/>
      <c r="F900" s="333"/>
      <c r="G900" s="333"/>
      <c r="H900" s="333"/>
      <c r="I900" s="333"/>
      <c r="J900" s="333"/>
      <c r="K900" s="333"/>
      <c r="L900" s="333"/>
      <c r="M900" s="333"/>
      <c r="N900" s="333"/>
      <c r="O900" s="333"/>
      <c r="P900" s="333"/>
      <c r="Q900" s="333"/>
      <c r="R900" s="333"/>
      <c r="S900" s="333"/>
      <c r="T900" s="333"/>
      <c r="U900" s="333"/>
      <c r="V900" s="333"/>
      <c r="W900" s="333"/>
      <c r="X900" s="333"/>
      <c r="Y900" s="333"/>
      <c r="Z900" s="333"/>
    </row>
    <row r="901" customHeight="1" spans="1:26">
      <c r="A901" s="333"/>
      <c r="B901" s="333"/>
      <c r="C901" s="333"/>
      <c r="D901" s="333"/>
      <c r="E901" s="333"/>
      <c r="F901" s="333"/>
      <c r="G901" s="333"/>
      <c r="H901" s="333"/>
      <c r="I901" s="333"/>
      <c r="J901" s="333"/>
      <c r="K901" s="333"/>
      <c r="L901" s="333"/>
      <c r="M901" s="333"/>
      <c r="N901" s="333"/>
      <c r="O901" s="333"/>
      <c r="P901" s="333"/>
      <c r="Q901" s="333"/>
      <c r="R901" s="333"/>
      <c r="S901" s="333"/>
      <c r="T901" s="333"/>
      <c r="U901" s="333"/>
      <c r="V901" s="333"/>
      <c r="W901" s="333"/>
      <c r="X901" s="333"/>
      <c r="Y901" s="333"/>
      <c r="Z901" s="333"/>
    </row>
    <row r="902" customHeight="1" spans="1:26">
      <c r="A902" s="333"/>
      <c r="B902" s="333"/>
      <c r="C902" s="333"/>
      <c r="D902" s="333"/>
      <c r="E902" s="333"/>
      <c r="F902" s="333"/>
      <c r="G902" s="333"/>
      <c r="H902" s="333"/>
      <c r="I902" s="333"/>
      <c r="J902" s="333"/>
      <c r="K902" s="333"/>
      <c r="L902" s="333"/>
      <c r="M902" s="333"/>
      <c r="N902" s="333"/>
      <c r="O902" s="333"/>
      <c r="P902" s="333"/>
      <c r="Q902" s="333"/>
      <c r="R902" s="333"/>
      <c r="S902" s="333"/>
      <c r="T902" s="333"/>
      <c r="U902" s="333"/>
      <c r="V902" s="333"/>
      <c r="W902" s="333"/>
      <c r="X902" s="333"/>
      <c r="Y902" s="333"/>
      <c r="Z902" s="333"/>
    </row>
    <row r="903" customHeight="1" spans="1:26">
      <c r="A903" s="333"/>
      <c r="B903" s="333"/>
      <c r="C903" s="333"/>
      <c r="D903" s="333"/>
      <c r="E903" s="333"/>
      <c r="F903" s="333"/>
      <c r="G903" s="333"/>
      <c r="H903" s="333"/>
      <c r="I903" s="333"/>
      <c r="J903" s="333"/>
      <c r="K903" s="333"/>
      <c r="L903" s="333"/>
      <c r="M903" s="333"/>
      <c r="N903" s="333"/>
      <c r="O903" s="333"/>
      <c r="P903" s="333"/>
      <c r="Q903" s="333"/>
      <c r="R903" s="333"/>
      <c r="S903" s="333"/>
      <c r="T903" s="333"/>
      <c r="U903" s="333"/>
      <c r="V903" s="333"/>
      <c r="W903" s="333"/>
      <c r="X903" s="333"/>
      <c r="Y903" s="333"/>
      <c r="Z903" s="333"/>
    </row>
    <row r="904" customHeight="1" spans="1:26">
      <c r="A904" s="333"/>
      <c r="B904" s="333"/>
      <c r="C904" s="333"/>
      <c r="D904" s="333"/>
      <c r="E904" s="333"/>
      <c r="F904" s="333"/>
      <c r="G904" s="333"/>
      <c r="H904" s="333"/>
      <c r="I904" s="333"/>
      <c r="J904" s="333"/>
      <c r="K904" s="333"/>
      <c r="L904" s="333"/>
      <c r="M904" s="333"/>
      <c r="N904" s="333"/>
      <c r="O904" s="333"/>
      <c r="P904" s="333"/>
      <c r="Q904" s="333"/>
      <c r="R904" s="333"/>
      <c r="S904" s="333"/>
      <c r="T904" s="333"/>
      <c r="U904" s="333"/>
      <c r="V904" s="333"/>
      <c r="W904" s="333"/>
      <c r="X904" s="333"/>
      <c r="Y904" s="333"/>
      <c r="Z904" s="333"/>
    </row>
    <row r="905" customHeight="1" spans="1:26">
      <c r="A905" s="333"/>
      <c r="B905" s="333"/>
      <c r="C905" s="333"/>
      <c r="D905" s="333"/>
      <c r="E905" s="333"/>
      <c r="F905" s="333"/>
      <c r="G905" s="333"/>
      <c r="H905" s="333"/>
      <c r="I905" s="333"/>
      <c r="J905" s="333"/>
      <c r="K905" s="333"/>
      <c r="L905" s="333"/>
      <c r="M905" s="333"/>
      <c r="N905" s="333"/>
      <c r="O905" s="333"/>
      <c r="P905" s="333"/>
      <c r="Q905" s="333"/>
      <c r="R905" s="333"/>
      <c r="S905" s="333"/>
      <c r="T905" s="333"/>
      <c r="U905" s="333"/>
      <c r="V905" s="333"/>
      <c r="W905" s="333"/>
      <c r="X905" s="333"/>
      <c r="Y905" s="333"/>
      <c r="Z905" s="333"/>
    </row>
    <row r="906" customHeight="1" spans="1:26">
      <c r="A906" s="333"/>
      <c r="B906" s="333"/>
      <c r="C906" s="333"/>
      <c r="D906" s="333"/>
      <c r="E906" s="333"/>
      <c r="F906" s="333"/>
      <c r="G906" s="333"/>
      <c r="H906" s="333"/>
      <c r="I906" s="333"/>
      <c r="J906" s="333"/>
      <c r="K906" s="333"/>
      <c r="L906" s="333"/>
      <c r="M906" s="333"/>
      <c r="N906" s="333"/>
      <c r="O906" s="333"/>
      <c r="P906" s="333"/>
      <c r="Q906" s="333"/>
      <c r="R906" s="333"/>
      <c r="S906" s="333"/>
      <c r="T906" s="333"/>
      <c r="U906" s="333"/>
      <c r="V906" s="333"/>
      <c r="W906" s="333"/>
      <c r="X906" s="333"/>
      <c r="Y906" s="333"/>
      <c r="Z906" s="333"/>
    </row>
    <row r="907" customHeight="1" spans="1:26">
      <c r="A907" s="333"/>
      <c r="B907" s="333"/>
      <c r="C907" s="333"/>
      <c r="D907" s="333"/>
      <c r="E907" s="333"/>
      <c r="F907" s="333"/>
      <c r="G907" s="333"/>
      <c r="H907" s="333"/>
      <c r="I907" s="333"/>
      <c r="J907" s="333"/>
      <c r="K907" s="333"/>
      <c r="L907" s="333"/>
      <c r="M907" s="333"/>
      <c r="N907" s="333"/>
      <c r="O907" s="333"/>
      <c r="P907" s="333"/>
      <c r="Q907" s="333"/>
      <c r="R907" s="333"/>
      <c r="S907" s="333"/>
      <c r="T907" s="333"/>
      <c r="U907" s="333"/>
      <c r="V907" s="333"/>
      <c r="W907" s="333"/>
      <c r="X907" s="333"/>
      <c r="Y907" s="333"/>
      <c r="Z907" s="333"/>
    </row>
    <row r="908" customHeight="1" spans="1:26">
      <c r="A908" s="333"/>
      <c r="B908" s="333"/>
      <c r="C908" s="333"/>
      <c r="D908" s="333"/>
      <c r="E908" s="333"/>
      <c r="F908" s="333"/>
      <c r="G908" s="333"/>
      <c r="H908" s="333"/>
      <c r="I908" s="333"/>
      <c r="J908" s="333"/>
      <c r="K908" s="333"/>
      <c r="L908" s="333"/>
      <c r="M908" s="333"/>
      <c r="N908" s="333"/>
      <c r="O908" s="333"/>
      <c r="P908" s="333"/>
      <c r="Q908" s="333"/>
      <c r="R908" s="333"/>
      <c r="S908" s="333"/>
      <c r="T908" s="333"/>
      <c r="U908" s="333"/>
      <c r="V908" s="333"/>
      <c r="W908" s="333"/>
      <c r="X908" s="333"/>
      <c r="Y908" s="333"/>
      <c r="Z908" s="333"/>
    </row>
    <row r="909" customHeight="1" spans="1:26">
      <c r="A909" s="333"/>
      <c r="B909" s="333"/>
      <c r="C909" s="333"/>
      <c r="D909" s="333"/>
      <c r="E909" s="333"/>
      <c r="F909" s="333"/>
      <c r="G909" s="333"/>
      <c r="H909" s="333"/>
      <c r="I909" s="333"/>
      <c r="J909" s="333"/>
      <c r="K909" s="333"/>
      <c r="L909" s="333"/>
      <c r="M909" s="333"/>
      <c r="N909" s="333"/>
      <c r="O909" s="333"/>
      <c r="P909" s="333"/>
      <c r="Q909" s="333"/>
      <c r="R909" s="333"/>
      <c r="S909" s="333"/>
      <c r="T909" s="333"/>
      <c r="U909" s="333"/>
      <c r="V909" s="333"/>
      <c r="W909" s="333"/>
      <c r="X909" s="333"/>
      <c r="Y909" s="333"/>
      <c r="Z909" s="333"/>
    </row>
    <row r="910" customHeight="1" spans="1:26">
      <c r="A910" s="333"/>
      <c r="B910" s="333"/>
      <c r="C910" s="333"/>
      <c r="D910" s="333"/>
      <c r="E910" s="333"/>
      <c r="F910" s="333"/>
      <c r="G910" s="333"/>
      <c r="H910" s="333"/>
      <c r="I910" s="333"/>
      <c r="J910" s="333"/>
      <c r="K910" s="333"/>
      <c r="L910" s="333"/>
      <c r="M910" s="333"/>
      <c r="N910" s="333"/>
      <c r="O910" s="333"/>
      <c r="P910" s="333"/>
      <c r="Q910" s="333"/>
      <c r="R910" s="333"/>
      <c r="S910" s="333"/>
      <c r="T910" s="333"/>
      <c r="U910" s="333"/>
      <c r="V910" s="333"/>
      <c r="W910" s="333"/>
      <c r="X910" s="333"/>
      <c r="Y910" s="333"/>
      <c r="Z910" s="333"/>
    </row>
    <row r="911" customHeight="1" spans="1:26">
      <c r="A911" s="333"/>
      <c r="B911" s="333"/>
      <c r="C911" s="333"/>
      <c r="D911" s="333"/>
      <c r="E911" s="333"/>
      <c r="F911" s="333"/>
      <c r="G911" s="333"/>
      <c r="H911" s="333"/>
      <c r="I911" s="333"/>
      <c r="J911" s="333"/>
      <c r="K911" s="333"/>
      <c r="L911" s="333"/>
      <c r="M911" s="333"/>
      <c r="N911" s="333"/>
      <c r="O911" s="333"/>
      <c r="P911" s="333"/>
      <c r="Q911" s="333"/>
      <c r="R911" s="333"/>
      <c r="S911" s="333"/>
      <c r="T911" s="333"/>
      <c r="U911" s="333"/>
      <c r="V911" s="333"/>
      <c r="W911" s="333"/>
      <c r="X911" s="333"/>
      <c r="Y911" s="333"/>
      <c r="Z911" s="333"/>
    </row>
    <row r="912" customHeight="1" spans="1:26">
      <c r="A912" s="333"/>
      <c r="B912" s="333"/>
      <c r="C912" s="333"/>
      <c r="D912" s="333"/>
      <c r="E912" s="333"/>
      <c r="F912" s="333"/>
      <c r="G912" s="333"/>
      <c r="H912" s="333"/>
      <c r="I912" s="333"/>
      <c r="J912" s="333"/>
      <c r="K912" s="333"/>
      <c r="L912" s="333"/>
      <c r="M912" s="333"/>
      <c r="N912" s="333"/>
      <c r="O912" s="333"/>
      <c r="P912" s="333"/>
      <c r="Q912" s="333"/>
      <c r="R912" s="333"/>
      <c r="S912" s="333"/>
      <c r="T912" s="333"/>
      <c r="U912" s="333"/>
      <c r="V912" s="333"/>
      <c r="W912" s="333"/>
      <c r="X912" s="333"/>
      <c r="Y912" s="333"/>
      <c r="Z912" s="333"/>
    </row>
    <row r="913" customHeight="1" spans="1:26">
      <c r="A913" s="333"/>
      <c r="B913" s="333"/>
      <c r="C913" s="333"/>
      <c r="D913" s="333"/>
      <c r="E913" s="333"/>
      <c r="F913" s="333"/>
      <c r="G913" s="333"/>
      <c r="H913" s="333"/>
      <c r="I913" s="333"/>
      <c r="J913" s="333"/>
      <c r="K913" s="333"/>
      <c r="L913" s="333"/>
      <c r="M913" s="333"/>
      <c r="N913" s="333"/>
      <c r="O913" s="333"/>
      <c r="P913" s="333"/>
      <c r="Q913" s="333"/>
      <c r="R913" s="333"/>
      <c r="S913" s="333"/>
      <c r="T913" s="333"/>
      <c r="U913" s="333"/>
      <c r="V913" s="333"/>
      <c r="W913" s="333"/>
      <c r="X913" s="333"/>
      <c r="Y913" s="333"/>
      <c r="Z913" s="333"/>
    </row>
    <row r="914" customHeight="1" spans="1:26">
      <c r="A914" s="333"/>
      <c r="B914" s="333"/>
      <c r="C914" s="333"/>
      <c r="D914" s="333"/>
      <c r="E914" s="333"/>
      <c r="F914" s="333"/>
      <c r="G914" s="333"/>
      <c r="H914" s="333"/>
      <c r="I914" s="333"/>
      <c r="J914" s="333"/>
      <c r="K914" s="333"/>
      <c r="L914" s="333"/>
      <c r="M914" s="333"/>
      <c r="N914" s="333"/>
      <c r="O914" s="333"/>
      <c r="P914" s="333"/>
      <c r="Q914" s="333"/>
      <c r="R914" s="333"/>
      <c r="S914" s="333"/>
      <c r="T914" s="333"/>
      <c r="U914" s="333"/>
      <c r="V914" s="333"/>
      <c r="W914" s="333"/>
      <c r="X914" s="333"/>
      <c r="Y914" s="333"/>
      <c r="Z914" s="333"/>
    </row>
    <row r="915" customHeight="1" spans="1:26">
      <c r="A915" s="333"/>
      <c r="B915" s="333"/>
      <c r="C915" s="333"/>
      <c r="D915" s="333"/>
      <c r="E915" s="333"/>
      <c r="F915" s="333"/>
      <c r="G915" s="333"/>
      <c r="H915" s="333"/>
      <c r="I915" s="333"/>
      <c r="J915" s="333"/>
      <c r="K915" s="333"/>
      <c r="L915" s="333"/>
      <c r="M915" s="333"/>
      <c r="N915" s="333"/>
      <c r="O915" s="333"/>
      <c r="P915" s="333"/>
      <c r="Q915" s="333"/>
      <c r="R915" s="333"/>
      <c r="S915" s="333"/>
      <c r="T915" s="333"/>
      <c r="U915" s="333"/>
      <c r="V915" s="333"/>
      <c r="W915" s="333"/>
      <c r="X915" s="333"/>
      <c r="Y915" s="333"/>
      <c r="Z915" s="333"/>
    </row>
    <row r="916" customHeight="1" spans="1:26">
      <c r="A916" s="333"/>
      <c r="B916" s="333"/>
      <c r="C916" s="333"/>
      <c r="D916" s="333"/>
      <c r="E916" s="333"/>
      <c r="F916" s="333"/>
      <c r="G916" s="333"/>
      <c r="H916" s="333"/>
      <c r="I916" s="333"/>
      <c r="J916" s="333"/>
      <c r="K916" s="333"/>
      <c r="L916" s="333"/>
      <c r="M916" s="333"/>
      <c r="N916" s="333"/>
      <c r="O916" s="333"/>
      <c r="P916" s="333"/>
      <c r="Q916" s="333"/>
      <c r="R916" s="333"/>
      <c r="S916" s="333"/>
      <c r="T916" s="333"/>
      <c r="U916" s="333"/>
      <c r="V916" s="333"/>
      <c r="W916" s="333"/>
      <c r="X916" s="333"/>
      <c r="Y916" s="333"/>
      <c r="Z916" s="333"/>
    </row>
    <row r="917" customHeight="1" spans="1:26">
      <c r="A917" s="333"/>
      <c r="B917" s="333"/>
      <c r="C917" s="333"/>
      <c r="D917" s="333"/>
      <c r="E917" s="333"/>
      <c r="F917" s="333"/>
      <c r="G917" s="333"/>
      <c r="H917" s="333"/>
      <c r="I917" s="333"/>
      <c r="J917" s="333"/>
      <c r="K917" s="333"/>
      <c r="L917" s="333"/>
      <c r="M917" s="333"/>
      <c r="N917" s="333"/>
      <c r="O917" s="333"/>
      <c r="P917" s="333"/>
      <c r="Q917" s="333"/>
      <c r="R917" s="333"/>
      <c r="S917" s="333"/>
      <c r="T917" s="333"/>
      <c r="U917" s="333"/>
      <c r="V917" s="333"/>
      <c r="W917" s="333"/>
      <c r="X917" s="333"/>
      <c r="Y917" s="333"/>
      <c r="Z917" s="333"/>
    </row>
    <row r="918" customHeight="1" spans="1:26">
      <c r="A918" s="333"/>
      <c r="B918" s="333"/>
      <c r="C918" s="333"/>
      <c r="D918" s="333"/>
      <c r="E918" s="333"/>
      <c r="F918" s="333"/>
      <c r="G918" s="333"/>
      <c r="H918" s="333"/>
      <c r="I918" s="333"/>
      <c r="J918" s="333"/>
      <c r="K918" s="333"/>
      <c r="L918" s="333"/>
      <c r="M918" s="333"/>
      <c r="N918" s="333"/>
      <c r="O918" s="333"/>
      <c r="P918" s="333"/>
      <c r="Q918" s="333"/>
      <c r="R918" s="333"/>
      <c r="S918" s="333"/>
      <c r="T918" s="333"/>
      <c r="U918" s="333"/>
      <c r="V918" s="333"/>
      <c r="W918" s="333"/>
      <c r="X918" s="333"/>
      <c r="Y918" s="333"/>
      <c r="Z918" s="333"/>
    </row>
    <row r="919" customHeight="1" spans="1:26">
      <c r="A919" s="333"/>
      <c r="B919" s="333"/>
      <c r="C919" s="333"/>
      <c r="D919" s="333"/>
      <c r="E919" s="333"/>
      <c r="F919" s="333"/>
      <c r="G919" s="333"/>
      <c r="H919" s="333"/>
      <c r="I919" s="333"/>
      <c r="J919" s="333"/>
      <c r="K919" s="333"/>
      <c r="L919" s="333"/>
      <c r="M919" s="333"/>
      <c r="N919" s="333"/>
      <c r="O919" s="333"/>
      <c r="P919" s="333"/>
      <c r="Q919" s="333"/>
      <c r="R919" s="333"/>
      <c r="S919" s="333"/>
      <c r="T919" s="333"/>
      <c r="U919" s="333"/>
      <c r="V919" s="333"/>
      <c r="W919" s="333"/>
      <c r="X919" s="333"/>
      <c r="Y919" s="333"/>
      <c r="Z919" s="333"/>
    </row>
    <row r="920" customHeight="1" spans="1:26">
      <c r="A920" s="333"/>
      <c r="B920" s="333"/>
      <c r="C920" s="333"/>
      <c r="D920" s="333"/>
      <c r="E920" s="333"/>
      <c r="F920" s="333"/>
      <c r="G920" s="333"/>
      <c r="H920" s="333"/>
      <c r="I920" s="333"/>
      <c r="J920" s="333"/>
      <c r="K920" s="333"/>
      <c r="L920" s="333"/>
      <c r="M920" s="333"/>
      <c r="N920" s="333"/>
      <c r="O920" s="333"/>
      <c r="P920" s="333"/>
      <c r="Q920" s="333"/>
      <c r="R920" s="333"/>
      <c r="S920" s="333"/>
      <c r="T920" s="333"/>
      <c r="U920" s="333"/>
      <c r="V920" s="333"/>
      <c r="W920" s="333"/>
      <c r="X920" s="333"/>
      <c r="Y920" s="333"/>
      <c r="Z920" s="333"/>
    </row>
    <row r="921" customHeight="1" spans="1:26">
      <c r="A921" s="333"/>
      <c r="B921" s="333"/>
      <c r="C921" s="333"/>
      <c r="D921" s="333"/>
      <c r="E921" s="333"/>
      <c r="F921" s="333"/>
      <c r="G921" s="333"/>
      <c r="H921" s="333"/>
      <c r="I921" s="333"/>
      <c r="J921" s="333"/>
      <c r="K921" s="333"/>
      <c r="L921" s="333"/>
      <c r="M921" s="333"/>
      <c r="N921" s="333"/>
      <c r="O921" s="333"/>
      <c r="P921" s="333"/>
      <c r="Q921" s="333"/>
      <c r="R921" s="333"/>
      <c r="S921" s="333"/>
      <c r="T921" s="333"/>
      <c r="U921" s="333"/>
      <c r="V921" s="333"/>
      <c r="W921" s="333"/>
      <c r="X921" s="333"/>
      <c r="Y921" s="333"/>
      <c r="Z921" s="333"/>
    </row>
    <row r="922" customHeight="1" spans="1:26">
      <c r="A922" s="333"/>
      <c r="B922" s="333"/>
      <c r="C922" s="333"/>
      <c r="D922" s="333"/>
      <c r="E922" s="333"/>
      <c r="F922" s="333"/>
      <c r="G922" s="333"/>
      <c r="H922" s="333"/>
      <c r="I922" s="333"/>
      <c r="J922" s="333"/>
      <c r="K922" s="333"/>
      <c r="L922" s="333"/>
      <c r="M922" s="333"/>
      <c r="N922" s="333"/>
      <c r="O922" s="333"/>
      <c r="P922" s="333"/>
      <c r="Q922" s="333"/>
      <c r="R922" s="333"/>
      <c r="S922" s="333"/>
      <c r="T922" s="333"/>
      <c r="U922" s="333"/>
      <c r="V922" s="333"/>
      <c r="W922" s="333"/>
      <c r="X922" s="333"/>
      <c r="Y922" s="333"/>
      <c r="Z922" s="333"/>
    </row>
    <row r="923" customHeight="1" spans="1:26">
      <c r="A923" s="333"/>
      <c r="B923" s="333"/>
      <c r="C923" s="333"/>
      <c r="D923" s="333"/>
      <c r="E923" s="333"/>
      <c r="F923" s="333"/>
      <c r="G923" s="333"/>
      <c r="H923" s="333"/>
      <c r="I923" s="333"/>
      <c r="J923" s="333"/>
      <c r="K923" s="333"/>
      <c r="L923" s="333"/>
      <c r="M923" s="333"/>
      <c r="N923" s="333"/>
      <c r="O923" s="333"/>
      <c r="P923" s="333"/>
      <c r="Q923" s="333"/>
      <c r="R923" s="333"/>
      <c r="S923" s="333"/>
      <c r="T923" s="333"/>
      <c r="U923" s="333"/>
      <c r="V923" s="333"/>
      <c r="W923" s="333"/>
      <c r="X923" s="333"/>
      <c r="Y923" s="333"/>
      <c r="Z923" s="333"/>
    </row>
    <row r="924" customHeight="1" spans="1:26">
      <c r="A924" s="333"/>
      <c r="B924" s="333"/>
      <c r="C924" s="333"/>
      <c r="D924" s="333"/>
      <c r="E924" s="333"/>
      <c r="F924" s="333"/>
      <c r="G924" s="333"/>
      <c r="H924" s="333"/>
      <c r="I924" s="333"/>
      <c r="J924" s="333"/>
      <c r="K924" s="333"/>
      <c r="L924" s="333"/>
      <c r="M924" s="333"/>
      <c r="N924" s="333"/>
      <c r="O924" s="333"/>
      <c r="P924" s="333"/>
      <c r="Q924" s="333"/>
      <c r="R924" s="333"/>
      <c r="S924" s="333"/>
      <c r="T924" s="333"/>
      <c r="U924" s="333"/>
      <c r="V924" s="333"/>
      <c r="W924" s="333"/>
      <c r="X924" s="333"/>
      <c r="Y924" s="333"/>
      <c r="Z924" s="333"/>
    </row>
    <row r="925" customHeight="1" spans="1:26">
      <c r="A925" s="333"/>
      <c r="B925" s="333"/>
      <c r="C925" s="333"/>
      <c r="D925" s="333"/>
      <c r="E925" s="333"/>
      <c r="F925" s="333"/>
      <c r="G925" s="333"/>
      <c r="H925" s="333"/>
      <c r="I925" s="333"/>
      <c r="J925" s="333"/>
      <c r="K925" s="333"/>
      <c r="L925" s="333"/>
      <c r="M925" s="333"/>
      <c r="N925" s="333"/>
      <c r="O925" s="333"/>
      <c r="P925" s="333"/>
      <c r="Q925" s="333"/>
      <c r="R925" s="333"/>
      <c r="S925" s="333"/>
      <c r="T925" s="333"/>
      <c r="U925" s="333"/>
      <c r="V925" s="333"/>
      <c r="W925" s="333"/>
      <c r="X925" s="333"/>
      <c r="Y925" s="333"/>
      <c r="Z925" s="333"/>
    </row>
    <row r="926" customHeight="1" spans="1:26">
      <c r="A926" s="333"/>
      <c r="B926" s="333"/>
      <c r="C926" s="333"/>
      <c r="D926" s="333"/>
      <c r="E926" s="333"/>
      <c r="F926" s="333"/>
      <c r="G926" s="333"/>
      <c r="H926" s="333"/>
      <c r="I926" s="333"/>
      <c r="J926" s="333"/>
      <c r="K926" s="333"/>
      <c r="L926" s="333"/>
      <c r="M926" s="333"/>
      <c r="N926" s="333"/>
      <c r="O926" s="333"/>
      <c r="P926" s="333"/>
      <c r="Q926" s="333"/>
      <c r="R926" s="333"/>
      <c r="S926" s="333"/>
      <c r="T926" s="333"/>
      <c r="U926" s="333"/>
      <c r="V926" s="333"/>
      <c r="W926" s="333"/>
      <c r="X926" s="333"/>
      <c r="Y926" s="333"/>
      <c r="Z926" s="333"/>
    </row>
    <row r="927" customHeight="1" spans="1:26">
      <c r="A927" s="333"/>
      <c r="B927" s="333"/>
      <c r="C927" s="333"/>
      <c r="D927" s="333"/>
      <c r="E927" s="333"/>
      <c r="F927" s="333"/>
      <c r="G927" s="333"/>
      <c r="H927" s="333"/>
      <c r="I927" s="333"/>
      <c r="J927" s="333"/>
      <c r="K927" s="333"/>
      <c r="L927" s="333"/>
      <c r="M927" s="333"/>
      <c r="N927" s="333"/>
      <c r="O927" s="333"/>
      <c r="P927" s="333"/>
      <c r="Q927" s="333"/>
      <c r="R927" s="333"/>
      <c r="S927" s="333"/>
      <c r="T927" s="333"/>
      <c r="U927" s="333"/>
      <c r="V927" s="333"/>
      <c r="W927" s="333"/>
      <c r="X927" s="333"/>
      <c r="Y927" s="333"/>
      <c r="Z927" s="333"/>
    </row>
    <row r="928" customHeight="1" spans="1:26">
      <c r="A928" s="333"/>
      <c r="B928" s="333"/>
      <c r="C928" s="333"/>
      <c r="D928" s="333"/>
      <c r="E928" s="333"/>
      <c r="F928" s="333"/>
      <c r="G928" s="333"/>
      <c r="H928" s="333"/>
      <c r="I928" s="333"/>
      <c r="J928" s="333"/>
      <c r="K928" s="333"/>
      <c r="L928" s="333"/>
      <c r="M928" s="333"/>
      <c r="N928" s="333"/>
      <c r="O928" s="333"/>
      <c r="P928" s="333"/>
      <c r="Q928" s="333"/>
      <c r="R928" s="333"/>
      <c r="S928" s="333"/>
      <c r="T928" s="333"/>
      <c r="U928" s="333"/>
      <c r="V928" s="333"/>
      <c r="W928" s="333"/>
      <c r="X928" s="333"/>
      <c r="Y928" s="333"/>
      <c r="Z928" s="333"/>
    </row>
    <row r="929" customHeight="1" spans="1:26">
      <c r="A929" s="333"/>
      <c r="B929" s="333"/>
      <c r="C929" s="333"/>
      <c r="D929" s="333"/>
      <c r="E929" s="333"/>
      <c r="F929" s="333"/>
      <c r="G929" s="333"/>
      <c r="H929" s="333"/>
      <c r="I929" s="333"/>
      <c r="J929" s="333"/>
      <c r="K929" s="333"/>
      <c r="L929" s="333"/>
      <c r="M929" s="333"/>
      <c r="N929" s="333"/>
      <c r="O929" s="333"/>
      <c r="P929" s="333"/>
      <c r="Q929" s="333"/>
      <c r="R929" s="333"/>
      <c r="S929" s="333"/>
      <c r="T929" s="333"/>
      <c r="U929" s="333"/>
      <c r="V929" s="333"/>
      <c r="W929" s="333"/>
      <c r="X929" s="333"/>
      <c r="Y929" s="333"/>
      <c r="Z929" s="333"/>
    </row>
    <row r="930" customHeight="1" spans="1:26">
      <c r="A930" s="333"/>
      <c r="B930" s="333"/>
      <c r="C930" s="333"/>
      <c r="D930" s="333"/>
      <c r="E930" s="333"/>
      <c r="F930" s="333"/>
      <c r="G930" s="333"/>
      <c r="H930" s="333"/>
      <c r="I930" s="333"/>
      <c r="J930" s="333"/>
      <c r="K930" s="333"/>
      <c r="L930" s="333"/>
      <c r="M930" s="333"/>
      <c r="N930" s="333"/>
      <c r="O930" s="333"/>
      <c r="P930" s="333"/>
      <c r="Q930" s="333"/>
      <c r="R930" s="333"/>
      <c r="S930" s="333"/>
      <c r="T930" s="333"/>
      <c r="U930" s="333"/>
      <c r="V930" s="333"/>
      <c r="W930" s="333"/>
      <c r="X930" s="333"/>
      <c r="Y930" s="333"/>
      <c r="Z930" s="333"/>
    </row>
    <row r="931" customHeight="1" spans="1:26">
      <c r="A931" s="333"/>
      <c r="B931" s="333"/>
      <c r="C931" s="333"/>
      <c r="D931" s="333"/>
      <c r="E931" s="333"/>
      <c r="F931" s="333"/>
      <c r="G931" s="333"/>
      <c r="H931" s="333"/>
      <c r="I931" s="333"/>
      <c r="J931" s="333"/>
      <c r="K931" s="333"/>
      <c r="L931" s="333"/>
      <c r="M931" s="333"/>
      <c r="N931" s="333"/>
      <c r="O931" s="333"/>
      <c r="P931" s="333"/>
      <c r="Q931" s="333"/>
      <c r="R931" s="333"/>
      <c r="S931" s="333"/>
      <c r="T931" s="333"/>
      <c r="U931" s="333"/>
      <c r="V931" s="333"/>
      <c r="W931" s="333"/>
      <c r="X931" s="333"/>
      <c r="Y931" s="333"/>
      <c r="Z931" s="333"/>
    </row>
    <row r="932" customHeight="1" spans="1:26">
      <c r="A932" s="333"/>
      <c r="B932" s="333"/>
      <c r="C932" s="333"/>
      <c r="D932" s="333"/>
      <c r="E932" s="333"/>
      <c r="F932" s="333"/>
      <c r="G932" s="333"/>
      <c r="H932" s="333"/>
      <c r="I932" s="333"/>
      <c r="J932" s="333"/>
      <c r="K932" s="333"/>
      <c r="L932" s="333"/>
      <c r="M932" s="333"/>
      <c r="N932" s="333"/>
      <c r="O932" s="333"/>
      <c r="P932" s="333"/>
      <c r="Q932" s="333"/>
      <c r="R932" s="333"/>
      <c r="S932" s="333"/>
      <c r="T932" s="333"/>
      <c r="U932" s="333"/>
      <c r="V932" s="333"/>
      <c r="W932" s="333"/>
      <c r="X932" s="333"/>
      <c r="Y932" s="333"/>
      <c r="Z932" s="333"/>
    </row>
    <row r="933" customHeight="1" spans="1:26">
      <c r="A933" s="333"/>
      <c r="B933" s="333"/>
      <c r="C933" s="333"/>
      <c r="D933" s="333"/>
      <c r="E933" s="333"/>
      <c r="F933" s="333"/>
      <c r="G933" s="333"/>
      <c r="H933" s="333"/>
      <c r="I933" s="333"/>
      <c r="J933" s="333"/>
      <c r="K933" s="333"/>
      <c r="L933" s="333"/>
      <c r="M933" s="333"/>
      <c r="N933" s="333"/>
      <c r="O933" s="333"/>
      <c r="P933" s="333"/>
      <c r="Q933" s="333"/>
      <c r="R933" s="333"/>
      <c r="S933" s="333"/>
      <c r="T933" s="333"/>
      <c r="U933" s="333"/>
      <c r="V933" s="333"/>
      <c r="W933" s="333"/>
      <c r="X933" s="333"/>
      <c r="Y933" s="333"/>
      <c r="Z933" s="333"/>
    </row>
    <row r="934" customHeight="1" spans="1:26">
      <c r="A934" s="333"/>
      <c r="B934" s="333"/>
      <c r="C934" s="333"/>
      <c r="D934" s="333"/>
      <c r="E934" s="333"/>
      <c r="F934" s="333"/>
      <c r="G934" s="333"/>
      <c r="H934" s="333"/>
      <c r="I934" s="333"/>
      <c r="J934" s="333"/>
      <c r="K934" s="333"/>
      <c r="L934" s="333"/>
      <c r="M934" s="333"/>
      <c r="N934" s="333"/>
      <c r="O934" s="333"/>
      <c r="P934" s="333"/>
      <c r="Q934" s="333"/>
      <c r="R934" s="333"/>
      <c r="S934" s="333"/>
      <c r="T934" s="333"/>
      <c r="U934" s="333"/>
      <c r="V934" s="333"/>
      <c r="W934" s="333"/>
      <c r="X934" s="333"/>
      <c r="Y934" s="333"/>
      <c r="Z934" s="333"/>
    </row>
    <row r="935" customHeight="1" spans="1:26">
      <c r="A935" s="333"/>
      <c r="B935" s="333"/>
      <c r="C935" s="333"/>
      <c r="D935" s="333"/>
      <c r="E935" s="333"/>
      <c r="F935" s="333"/>
      <c r="G935" s="333"/>
      <c r="H935" s="333"/>
      <c r="I935" s="333"/>
      <c r="J935" s="333"/>
      <c r="K935" s="333"/>
      <c r="L935" s="333"/>
      <c r="M935" s="333"/>
      <c r="N935" s="333"/>
      <c r="O935" s="333"/>
      <c r="P935" s="333"/>
      <c r="Q935" s="333"/>
      <c r="R935" s="333"/>
      <c r="S935" s="333"/>
      <c r="T935" s="333"/>
      <c r="U935" s="333"/>
      <c r="V935" s="333"/>
      <c r="W935" s="333"/>
      <c r="X935" s="333"/>
      <c r="Y935" s="333"/>
      <c r="Z935" s="333"/>
    </row>
    <row r="936" customHeight="1" spans="1:26">
      <c r="A936" s="333"/>
      <c r="B936" s="333"/>
      <c r="C936" s="333"/>
      <c r="D936" s="333"/>
      <c r="E936" s="333"/>
      <c r="F936" s="333"/>
      <c r="G936" s="333"/>
      <c r="H936" s="333"/>
      <c r="I936" s="333"/>
      <c r="J936" s="333"/>
      <c r="K936" s="333"/>
      <c r="L936" s="333"/>
      <c r="M936" s="333"/>
      <c r="N936" s="333"/>
      <c r="O936" s="333"/>
      <c r="P936" s="333"/>
      <c r="Q936" s="333"/>
      <c r="R936" s="333"/>
      <c r="S936" s="333"/>
      <c r="T936" s="333"/>
      <c r="U936" s="333"/>
      <c r="V936" s="333"/>
      <c r="W936" s="333"/>
      <c r="X936" s="333"/>
      <c r="Y936" s="333"/>
      <c r="Z936" s="333"/>
    </row>
    <row r="937" customHeight="1" spans="1:26">
      <c r="A937" s="333"/>
      <c r="B937" s="333"/>
      <c r="C937" s="333"/>
      <c r="D937" s="333"/>
      <c r="E937" s="333"/>
      <c r="F937" s="333"/>
      <c r="G937" s="333"/>
      <c r="H937" s="333"/>
      <c r="I937" s="333"/>
      <c r="J937" s="333"/>
      <c r="K937" s="333"/>
      <c r="L937" s="333"/>
      <c r="M937" s="333"/>
      <c r="N937" s="333"/>
      <c r="O937" s="333"/>
      <c r="P937" s="333"/>
      <c r="Q937" s="333"/>
      <c r="R937" s="333"/>
      <c r="S937" s="333"/>
      <c r="T937" s="333"/>
      <c r="U937" s="333"/>
      <c r="V937" s="333"/>
      <c r="W937" s="333"/>
      <c r="X937" s="333"/>
      <c r="Y937" s="333"/>
      <c r="Z937" s="333"/>
    </row>
    <row r="938" customHeight="1" spans="1:26">
      <c r="A938" s="333"/>
      <c r="B938" s="333"/>
      <c r="C938" s="333"/>
      <c r="D938" s="333"/>
      <c r="E938" s="333"/>
      <c r="F938" s="333"/>
      <c r="G938" s="333"/>
      <c r="H938" s="333"/>
      <c r="I938" s="333"/>
      <c r="J938" s="333"/>
      <c r="K938" s="333"/>
      <c r="L938" s="333"/>
      <c r="M938" s="333"/>
      <c r="N938" s="333"/>
      <c r="O938" s="333"/>
      <c r="P938" s="333"/>
      <c r="Q938" s="333"/>
      <c r="R938" s="333"/>
      <c r="S938" s="333"/>
      <c r="T938" s="333"/>
      <c r="U938" s="333"/>
      <c r="V938" s="333"/>
      <c r="W938" s="333"/>
      <c r="X938" s="333"/>
      <c r="Y938" s="333"/>
      <c r="Z938" s="333"/>
    </row>
    <row r="939" customHeight="1" spans="1:26">
      <c r="A939" s="333"/>
      <c r="B939" s="333"/>
      <c r="C939" s="333"/>
      <c r="D939" s="333"/>
      <c r="E939" s="333"/>
      <c r="F939" s="333"/>
      <c r="G939" s="333"/>
      <c r="H939" s="333"/>
      <c r="I939" s="333"/>
      <c r="J939" s="333"/>
      <c r="K939" s="333"/>
      <c r="L939" s="333"/>
      <c r="M939" s="333"/>
      <c r="N939" s="333"/>
      <c r="O939" s="333"/>
      <c r="P939" s="333"/>
      <c r="Q939" s="333"/>
      <c r="R939" s="333"/>
      <c r="S939" s="333"/>
      <c r="T939" s="333"/>
      <c r="U939" s="333"/>
      <c r="V939" s="333"/>
      <c r="W939" s="333"/>
      <c r="X939" s="333"/>
      <c r="Y939" s="333"/>
      <c r="Z939" s="333"/>
    </row>
    <row r="940" customHeight="1" spans="1:26">
      <c r="A940" s="333"/>
      <c r="B940" s="333"/>
      <c r="C940" s="333"/>
      <c r="D940" s="333"/>
      <c r="E940" s="333"/>
      <c r="F940" s="333"/>
      <c r="G940" s="333"/>
      <c r="H940" s="333"/>
      <c r="I940" s="333"/>
      <c r="J940" s="333"/>
      <c r="K940" s="333"/>
      <c r="L940" s="333"/>
      <c r="M940" s="333"/>
      <c r="N940" s="333"/>
      <c r="O940" s="333"/>
      <c r="P940" s="333"/>
      <c r="Q940" s="333"/>
      <c r="R940" s="333"/>
      <c r="S940" s="333"/>
      <c r="T940" s="333"/>
      <c r="U940" s="333"/>
      <c r="V940" s="333"/>
      <c r="W940" s="333"/>
      <c r="X940" s="333"/>
      <c r="Y940" s="333"/>
      <c r="Z940" s="333"/>
    </row>
    <row r="941" customHeight="1" spans="1:26">
      <c r="A941" s="333"/>
      <c r="B941" s="333"/>
      <c r="C941" s="333"/>
      <c r="D941" s="333"/>
      <c r="E941" s="333"/>
      <c r="F941" s="333"/>
      <c r="G941" s="333"/>
      <c r="H941" s="333"/>
      <c r="I941" s="333"/>
      <c r="J941" s="333"/>
      <c r="K941" s="333"/>
      <c r="L941" s="333"/>
      <c r="M941" s="333"/>
      <c r="N941" s="333"/>
      <c r="O941" s="333"/>
      <c r="P941" s="333"/>
      <c r="Q941" s="333"/>
      <c r="R941" s="333"/>
      <c r="S941" s="333"/>
      <c r="T941" s="333"/>
      <c r="U941" s="333"/>
      <c r="V941" s="333"/>
      <c r="W941" s="333"/>
      <c r="X941" s="333"/>
      <c r="Y941" s="333"/>
      <c r="Z941" s="333"/>
    </row>
    <row r="942" customHeight="1" spans="1:26">
      <c r="A942" s="333"/>
      <c r="B942" s="333"/>
      <c r="C942" s="333"/>
      <c r="D942" s="333"/>
      <c r="E942" s="333"/>
      <c r="F942" s="333"/>
      <c r="G942" s="333"/>
      <c r="H942" s="333"/>
      <c r="I942" s="333"/>
      <c r="J942" s="333"/>
      <c r="K942" s="333"/>
      <c r="L942" s="333"/>
      <c r="M942" s="333"/>
      <c r="N942" s="333"/>
      <c r="O942" s="333"/>
      <c r="P942" s="333"/>
      <c r="Q942" s="333"/>
      <c r="R942" s="333"/>
      <c r="S942" s="333"/>
      <c r="T942" s="333"/>
      <c r="U942" s="333"/>
      <c r="V942" s="333"/>
      <c r="W942" s="333"/>
      <c r="X942" s="333"/>
      <c r="Y942" s="333"/>
      <c r="Z942" s="333"/>
    </row>
    <row r="943" customHeight="1" spans="1:26">
      <c r="A943" s="333"/>
      <c r="B943" s="333"/>
      <c r="C943" s="333"/>
      <c r="D943" s="333"/>
      <c r="E943" s="333"/>
      <c r="F943" s="333"/>
      <c r="G943" s="333"/>
      <c r="H943" s="333"/>
      <c r="I943" s="333"/>
      <c r="J943" s="333"/>
      <c r="K943" s="333"/>
      <c r="L943" s="333"/>
      <c r="M943" s="333"/>
      <c r="N943" s="333"/>
      <c r="O943" s="333"/>
      <c r="P943" s="333"/>
      <c r="Q943" s="333"/>
      <c r="R943" s="333"/>
      <c r="S943" s="333"/>
      <c r="T943" s="333"/>
      <c r="U943" s="333"/>
      <c r="V943" s="333"/>
      <c r="W943" s="333"/>
      <c r="X943" s="333"/>
      <c r="Y943" s="333"/>
      <c r="Z943" s="333"/>
    </row>
    <row r="944" customHeight="1" spans="1:26">
      <c r="A944" s="333"/>
      <c r="B944" s="333"/>
      <c r="C944" s="333"/>
      <c r="D944" s="333"/>
      <c r="E944" s="333"/>
      <c r="F944" s="333"/>
      <c r="G944" s="333"/>
      <c r="H944" s="333"/>
      <c r="I944" s="333"/>
      <c r="J944" s="333"/>
      <c r="K944" s="333"/>
      <c r="L944" s="333"/>
      <c r="M944" s="333"/>
      <c r="N944" s="333"/>
      <c r="O944" s="333"/>
      <c r="P944" s="333"/>
      <c r="Q944" s="333"/>
      <c r="R944" s="333"/>
      <c r="S944" s="333"/>
      <c r="T944" s="333"/>
      <c r="U944" s="333"/>
      <c r="V944" s="333"/>
      <c r="W944" s="333"/>
      <c r="X944" s="333"/>
      <c r="Y944" s="333"/>
      <c r="Z944" s="333"/>
    </row>
    <row r="945" customHeight="1" spans="1:26">
      <c r="A945" s="333"/>
      <c r="B945" s="333"/>
      <c r="C945" s="333"/>
      <c r="D945" s="333"/>
      <c r="E945" s="333"/>
      <c r="F945" s="333"/>
      <c r="G945" s="333"/>
      <c r="H945" s="333"/>
      <c r="I945" s="333"/>
      <c r="J945" s="333"/>
      <c r="K945" s="333"/>
      <c r="L945" s="333"/>
      <c r="M945" s="333"/>
      <c r="N945" s="333"/>
      <c r="O945" s="333"/>
      <c r="P945" s="333"/>
      <c r="Q945" s="333"/>
      <c r="R945" s="333"/>
      <c r="S945" s="333"/>
      <c r="T945" s="333"/>
      <c r="U945" s="333"/>
      <c r="V945" s="333"/>
      <c r="W945" s="333"/>
      <c r="X945" s="333"/>
      <c r="Y945" s="333"/>
      <c r="Z945" s="333"/>
    </row>
    <row r="946" customHeight="1" spans="1:26">
      <c r="A946" s="333"/>
      <c r="B946" s="333"/>
      <c r="C946" s="333"/>
      <c r="D946" s="333"/>
      <c r="E946" s="333"/>
      <c r="F946" s="333"/>
      <c r="G946" s="333"/>
      <c r="H946" s="333"/>
      <c r="I946" s="333"/>
      <c r="J946" s="333"/>
      <c r="K946" s="333"/>
      <c r="L946" s="333"/>
      <c r="M946" s="333"/>
      <c r="N946" s="333"/>
      <c r="O946" s="333"/>
      <c r="P946" s="333"/>
      <c r="Q946" s="333"/>
      <c r="R946" s="333"/>
      <c r="S946" s="333"/>
      <c r="T946" s="333"/>
      <c r="U946" s="333"/>
      <c r="V946" s="333"/>
      <c r="W946" s="333"/>
      <c r="X946" s="333"/>
      <c r="Y946" s="333"/>
      <c r="Z946" s="333"/>
    </row>
    <row r="947" customHeight="1" spans="1:26">
      <c r="A947" s="333"/>
      <c r="B947" s="333"/>
      <c r="C947" s="333"/>
      <c r="D947" s="333"/>
      <c r="E947" s="333"/>
      <c r="F947" s="333"/>
      <c r="G947" s="333"/>
      <c r="H947" s="333"/>
      <c r="I947" s="333"/>
      <c r="J947" s="333"/>
      <c r="K947" s="333"/>
      <c r="L947" s="333"/>
      <c r="M947" s="333"/>
      <c r="N947" s="333"/>
      <c r="O947" s="333"/>
      <c r="P947" s="333"/>
      <c r="Q947" s="333"/>
      <c r="R947" s="333"/>
      <c r="S947" s="333"/>
      <c r="T947" s="333"/>
      <c r="U947" s="333"/>
      <c r="V947" s="333"/>
      <c r="W947" s="333"/>
      <c r="X947" s="333"/>
      <c r="Y947" s="333"/>
      <c r="Z947" s="333"/>
    </row>
    <row r="948" customHeight="1" spans="1:26">
      <c r="A948" s="333"/>
      <c r="B948" s="333"/>
      <c r="C948" s="333"/>
      <c r="D948" s="333"/>
      <c r="E948" s="333"/>
      <c r="F948" s="333"/>
      <c r="G948" s="333"/>
      <c r="H948" s="333"/>
      <c r="I948" s="333"/>
      <c r="J948" s="333"/>
      <c r="K948" s="333"/>
      <c r="L948" s="333"/>
      <c r="M948" s="333"/>
      <c r="N948" s="333"/>
      <c r="O948" s="333"/>
      <c r="P948" s="333"/>
      <c r="Q948" s="333"/>
      <c r="R948" s="333"/>
      <c r="S948" s="333"/>
      <c r="T948" s="333"/>
      <c r="U948" s="333"/>
      <c r="V948" s="333"/>
      <c r="W948" s="333"/>
      <c r="X948" s="333"/>
      <c r="Y948" s="333"/>
      <c r="Z948" s="333"/>
    </row>
    <row r="949" customHeight="1" spans="1:26">
      <c r="A949" s="333"/>
      <c r="B949" s="333"/>
      <c r="C949" s="333"/>
      <c r="D949" s="333"/>
      <c r="E949" s="333"/>
      <c r="F949" s="333"/>
      <c r="G949" s="333"/>
      <c r="H949" s="333"/>
      <c r="I949" s="333"/>
      <c r="J949" s="333"/>
      <c r="K949" s="333"/>
      <c r="L949" s="333"/>
      <c r="M949" s="333"/>
      <c r="N949" s="333"/>
      <c r="O949" s="333"/>
      <c r="P949" s="333"/>
      <c r="Q949" s="333"/>
      <c r="R949" s="333"/>
      <c r="S949" s="333"/>
      <c r="T949" s="333"/>
      <c r="U949" s="333"/>
      <c r="V949" s="333"/>
      <c r="W949" s="333"/>
      <c r="X949" s="333"/>
      <c r="Y949" s="333"/>
      <c r="Z949" s="333"/>
    </row>
    <row r="950" customHeight="1" spans="1:26">
      <c r="A950" s="333"/>
      <c r="B950" s="333"/>
      <c r="C950" s="333"/>
      <c r="D950" s="333"/>
      <c r="E950" s="333"/>
      <c r="F950" s="333"/>
      <c r="G950" s="333"/>
      <c r="H950" s="333"/>
      <c r="I950" s="333"/>
      <c r="J950" s="333"/>
      <c r="K950" s="333"/>
      <c r="L950" s="333"/>
      <c r="M950" s="333"/>
      <c r="N950" s="333"/>
      <c r="O950" s="333"/>
      <c r="P950" s="333"/>
      <c r="Q950" s="333"/>
      <c r="R950" s="333"/>
      <c r="S950" s="333"/>
      <c r="T950" s="333"/>
      <c r="U950" s="333"/>
      <c r="V950" s="333"/>
      <c r="W950" s="333"/>
      <c r="X950" s="333"/>
      <c r="Y950" s="333"/>
      <c r="Z950" s="333"/>
    </row>
    <row r="951" customHeight="1" spans="1:26">
      <c r="A951" s="333"/>
      <c r="B951" s="333"/>
      <c r="C951" s="333"/>
      <c r="D951" s="333"/>
      <c r="E951" s="333"/>
      <c r="F951" s="333"/>
      <c r="G951" s="333"/>
      <c r="H951" s="333"/>
      <c r="I951" s="333"/>
      <c r="J951" s="333"/>
      <c r="K951" s="333"/>
      <c r="L951" s="333"/>
      <c r="M951" s="333"/>
      <c r="N951" s="333"/>
      <c r="O951" s="333"/>
      <c r="P951" s="333"/>
      <c r="Q951" s="333"/>
      <c r="R951" s="333"/>
      <c r="S951" s="333"/>
      <c r="T951" s="333"/>
      <c r="U951" s="333"/>
      <c r="V951" s="333"/>
      <c r="W951" s="333"/>
      <c r="X951" s="333"/>
      <c r="Y951" s="333"/>
      <c r="Z951" s="333"/>
    </row>
    <row r="952" customHeight="1" spans="1:26">
      <c r="A952" s="333"/>
      <c r="B952" s="333"/>
      <c r="C952" s="333"/>
      <c r="D952" s="333"/>
      <c r="E952" s="333"/>
      <c r="F952" s="333"/>
      <c r="G952" s="333"/>
      <c r="H952" s="333"/>
      <c r="I952" s="333"/>
      <c r="J952" s="333"/>
      <c r="K952" s="333"/>
      <c r="L952" s="333"/>
      <c r="M952" s="333"/>
      <c r="N952" s="333"/>
      <c r="O952" s="333"/>
      <c r="P952" s="333"/>
      <c r="Q952" s="333"/>
      <c r="R952" s="333"/>
      <c r="S952" s="333"/>
      <c r="T952" s="333"/>
      <c r="U952" s="333"/>
      <c r="V952" s="333"/>
      <c r="W952" s="333"/>
      <c r="X952" s="333"/>
      <c r="Y952" s="333"/>
      <c r="Z952" s="333"/>
    </row>
    <row r="953" customHeight="1" spans="1:26">
      <c r="A953" s="333"/>
      <c r="B953" s="333"/>
      <c r="C953" s="333"/>
      <c r="D953" s="333"/>
      <c r="E953" s="333"/>
      <c r="F953" s="333"/>
      <c r="G953" s="333"/>
      <c r="H953" s="333"/>
      <c r="I953" s="333"/>
      <c r="J953" s="333"/>
      <c r="K953" s="333"/>
      <c r="L953" s="333"/>
      <c r="M953" s="333"/>
      <c r="N953" s="333"/>
      <c r="O953" s="333"/>
      <c r="P953" s="333"/>
      <c r="Q953" s="333"/>
      <c r="R953" s="333"/>
      <c r="S953" s="333"/>
      <c r="T953" s="333"/>
      <c r="U953" s="333"/>
      <c r="V953" s="333"/>
      <c r="W953" s="333"/>
      <c r="X953" s="333"/>
      <c r="Y953" s="333"/>
      <c r="Z953" s="333"/>
    </row>
    <row r="954" customHeight="1" spans="1:26">
      <c r="A954" s="333"/>
      <c r="B954" s="333"/>
      <c r="C954" s="333"/>
      <c r="D954" s="333"/>
      <c r="E954" s="333"/>
      <c r="F954" s="333"/>
      <c r="G954" s="333"/>
      <c r="H954" s="333"/>
      <c r="I954" s="333"/>
      <c r="J954" s="333"/>
      <c r="K954" s="333"/>
      <c r="L954" s="333"/>
      <c r="M954" s="333"/>
      <c r="N954" s="333"/>
      <c r="O954" s="333"/>
      <c r="P954" s="333"/>
      <c r="Q954" s="333"/>
      <c r="R954" s="333"/>
      <c r="S954" s="333"/>
      <c r="T954" s="333"/>
      <c r="U954" s="333"/>
      <c r="V954" s="333"/>
      <c r="W954" s="333"/>
      <c r="X954" s="333"/>
      <c r="Y954" s="333"/>
      <c r="Z954" s="333"/>
    </row>
    <row r="955" customHeight="1" spans="1:26">
      <c r="A955" s="333"/>
      <c r="B955" s="333"/>
      <c r="C955" s="333"/>
      <c r="D955" s="333"/>
      <c r="E955" s="333"/>
      <c r="F955" s="333"/>
      <c r="G955" s="333"/>
      <c r="H955" s="333"/>
      <c r="I955" s="333"/>
      <c r="J955" s="333"/>
      <c r="K955" s="333"/>
      <c r="L955" s="333"/>
      <c r="M955" s="333"/>
      <c r="N955" s="333"/>
      <c r="O955" s="333"/>
      <c r="P955" s="333"/>
      <c r="Q955" s="333"/>
      <c r="R955" s="333"/>
      <c r="S955" s="333"/>
      <c r="T955" s="333"/>
      <c r="U955" s="333"/>
      <c r="V955" s="333"/>
      <c r="W955" s="333"/>
      <c r="X955" s="333"/>
      <c r="Y955" s="333"/>
      <c r="Z955" s="333"/>
    </row>
    <row r="956" customHeight="1" spans="1:26">
      <c r="A956" s="333"/>
      <c r="B956" s="333"/>
      <c r="C956" s="333"/>
      <c r="D956" s="333"/>
      <c r="E956" s="333"/>
      <c r="F956" s="333"/>
      <c r="G956" s="333"/>
      <c r="H956" s="333"/>
      <c r="I956" s="333"/>
      <c r="J956" s="333"/>
      <c r="K956" s="333"/>
      <c r="L956" s="333"/>
      <c r="M956" s="333"/>
      <c r="N956" s="333"/>
      <c r="O956" s="333"/>
      <c r="P956" s="333"/>
      <c r="Q956" s="333"/>
      <c r="R956" s="333"/>
      <c r="S956" s="333"/>
      <c r="T956" s="333"/>
      <c r="U956" s="333"/>
      <c r="V956" s="333"/>
      <c r="W956" s="333"/>
      <c r="X956" s="333"/>
      <c r="Y956" s="333"/>
      <c r="Z956" s="333"/>
    </row>
    <row r="957" customHeight="1" spans="1:26">
      <c r="A957" s="333"/>
      <c r="B957" s="333"/>
      <c r="C957" s="333"/>
      <c r="D957" s="333"/>
      <c r="E957" s="333"/>
      <c r="F957" s="333"/>
      <c r="G957" s="333"/>
      <c r="H957" s="333"/>
      <c r="I957" s="333"/>
      <c r="J957" s="333"/>
      <c r="K957" s="333"/>
      <c r="L957" s="333"/>
      <c r="M957" s="333"/>
      <c r="N957" s="333"/>
      <c r="O957" s="333"/>
      <c r="P957" s="333"/>
      <c r="Q957" s="333"/>
      <c r="R957" s="333"/>
      <c r="S957" s="333"/>
      <c r="T957" s="333"/>
      <c r="U957" s="333"/>
      <c r="V957" s="333"/>
      <c r="W957" s="333"/>
      <c r="X957" s="333"/>
      <c r="Y957" s="333"/>
      <c r="Z957" s="333"/>
    </row>
    <row r="958" customHeight="1" spans="1:26">
      <c r="A958" s="333"/>
      <c r="B958" s="333"/>
      <c r="C958" s="333"/>
      <c r="D958" s="333"/>
      <c r="E958" s="333"/>
      <c r="F958" s="333"/>
      <c r="G958" s="333"/>
      <c r="H958" s="333"/>
      <c r="I958" s="333"/>
      <c r="J958" s="333"/>
      <c r="K958" s="333"/>
      <c r="L958" s="333"/>
      <c r="M958" s="333"/>
      <c r="N958" s="333"/>
      <c r="O958" s="333"/>
      <c r="P958" s="333"/>
      <c r="Q958" s="333"/>
      <c r="R958" s="333"/>
      <c r="S958" s="333"/>
      <c r="T958" s="333"/>
      <c r="U958" s="333"/>
      <c r="V958" s="333"/>
      <c r="W958" s="333"/>
      <c r="X958" s="333"/>
      <c r="Y958" s="333"/>
      <c r="Z958" s="333"/>
    </row>
    <row r="959" customHeight="1" spans="1:26">
      <c r="A959" s="333"/>
      <c r="B959" s="333"/>
      <c r="C959" s="333"/>
      <c r="D959" s="333"/>
      <c r="E959" s="333"/>
      <c r="F959" s="333"/>
      <c r="G959" s="333"/>
      <c r="H959" s="333"/>
      <c r="I959" s="333"/>
      <c r="J959" s="333"/>
      <c r="K959" s="333"/>
      <c r="L959" s="333"/>
      <c r="M959" s="333"/>
      <c r="N959" s="333"/>
      <c r="O959" s="333"/>
      <c r="P959" s="333"/>
      <c r="Q959" s="333"/>
      <c r="R959" s="333"/>
      <c r="S959" s="333"/>
      <c r="T959" s="333"/>
      <c r="U959" s="333"/>
      <c r="V959" s="333"/>
      <c r="W959" s="333"/>
      <c r="X959" s="333"/>
      <c r="Y959" s="333"/>
      <c r="Z959" s="333"/>
    </row>
    <row r="960" customHeight="1" spans="1:26">
      <c r="A960" s="333"/>
      <c r="B960" s="333"/>
      <c r="C960" s="333"/>
      <c r="D960" s="333"/>
      <c r="E960" s="333"/>
      <c r="F960" s="333"/>
      <c r="G960" s="333"/>
      <c r="H960" s="333"/>
      <c r="I960" s="333"/>
      <c r="J960" s="333"/>
      <c r="K960" s="333"/>
      <c r="L960" s="333"/>
      <c r="M960" s="333"/>
      <c r="N960" s="333"/>
      <c r="O960" s="333"/>
      <c r="P960" s="333"/>
      <c r="Q960" s="333"/>
      <c r="R960" s="333"/>
      <c r="S960" s="333"/>
      <c r="T960" s="333"/>
      <c r="U960" s="333"/>
      <c r="V960" s="333"/>
      <c r="W960" s="333"/>
      <c r="X960" s="333"/>
      <c r="Y960" s="333"/>
      <c r="Z960" s="333"/>
    </row>
    <row r="961" customHeight="1" spans="1:26">
      <c r="A961" s="333"/>
      <c r="B961" s="333"/>
      <c r="C961" s="333"/>
      <c r="D961" s="333"/>
      <c r="E961" s="333"/>
      <c r="F961" s="333"/>
      <c r="G961" s="333"/>
      <c r="H961" s="333"/>
      <c r="I961" s="333"/>
      <c r="J961" s="333"/>
      <c r="K961" s="333"/>
      <c r="L961" s="333"/>
      <c r="M961" s="333"/>
      <c r="N961" s="333"/>
      <c r="O961" s="333"/>
      <c r="P961" s="333"/>
      <c r="Q961" s="333"/>
      <c r="R961" s="333"/>
      <c r="S961" s="333"/>
      <c r="T961" s="333"/>
      <c r="U961" s="333"/>
      <c r="V961" s="333"/>
      <c r="W961" s="333"/>
      <c r="X961" s="333"/>
      <c r="Y961" s="333"/>
      <c r="Z961" s="333"/>
    </row>
    <row r="962" customHeight="1" spans="1:26">
      <c r="A962" s="333"/>
      <c r="B962" s="333"/>
      <c r="C962" s="333"/>
      <c r="D962" s="333"/>
      <c r="E962" s="333"/>
      <c r="F962" s="333"/>
      <c r="G962" s="333"/>
      <c r="H962" s="333"/>
      <c r="I962" s="333"/>
      <c r="J962" s="333"/>
      <c r="K962" s="333"/>
      <c r="L962" s="333"/>
      <c r="M962" s="333"/>
      <c r="N962" s="333"/>
      <c r="O962" s="333"/>
      <c r="P962" s="333"/>
      <c r="Q962" s="333"/>
      <c r="R962" s="333"/>
      <c r="S962" s="333"/>
      <c r="T962" s="333"/>
      <c r="U962" s="333"/>
      <c r="V962" s="333"/>
      <c r="W962" s="333"/>
      <c r="X962" s="333"/>
      <c r="Y962" s="333"/>
      <c r="Z962" s="333"/>
    </row>
    <row r="963" customHeight="1" spans="1:26">
      <c r="A963" s="333"/>
      <c r="B963" s="333"/>
      <c r="C963" s="333"/>
      <c r="D963" s="333"/>
      <c r="E963" s="333"/>
      <c r="F963" s="333"/>
      <c r="G963" s="333"/>
      <c r="H963" s="333"/>
      <c r="I963" s="333"/>
      <c r="J963" s="333"/>
      <c r="K963" s="333"/>
      <c r="L963" s="333"/>
      <c r="M963" s="333"/>
      <c r="N963" s="333"/>
      <c r="O963" s="333"/>
      <c r="P963" s="333"/>
      <c r="Q963" s="333"/>
      <c r="R963" s="333"/>
      <c r="S963" s="333"/>
      <c r="T963" s="333"/>
      <c r="U963" s="333"/>
      <c r="V963" s="333"/>
      <c r="W963" s="333"/>
      <c r="X963" s="333"/>
      <c r="Y963" s="333"/>
      <c r="Z963" s="333"/>
    </row>
    <row r="964" customHeight="1" spans="1:26">
      <c r="A964" s="333"/>
      <c r="B964" s="333"/>
      <c r="C964" s="333"/>
      <c r="D964" s="333"/>
      <c r="E964" s="333"/>
      <c r="F964" s="333"/>
      <c r="G964" s="333"/>
      <c r="H964" s="333"/>
      <c r="I964" s="333"/>
      <c r="J964" s="333"/>
      <c r="K964" s="333"/>
      <c r="L964" s="333"/>
      <c r="M964" s="333"/>
      <c r="N964" s="333"/>
      <c r="O964" s="333"/>
      <c r="P964" s="333"/>
      <c r="Q964" s="333"/>
      <c r="R964" s="333"/>
      <c r="S964" s="333"/>
      <c r="T964" s="333"/>
      <c r="U964" s="333"/>
      <c r="V964" s="333"/>
      <c r="W964" s="333"/>
      <c r="X964" s="333"/>
      <c r="Y964" s="333"/>
      <c r="Z964" s="333"/>
    </row>
    <row r="965" customHeight="1" spans="1:26">
      <c r="A965" s="333"/>
      <c r="B965" s="333"/>
      <c r="C965" s="333"/>
      <c r="D965" s="333"/>
      <c r="E965" s="333"/>
      <c r="F965" s="333"/>
      <c r="G965" s="333"/>
      <c r="H965" s="333"/>
      <c r="I965" s="333"/>
      <c r="J965" s="333"/>
      <c r="K965" s="333"/>
      <c r="L965" s="333"/>
      <c r="M965" s="333"/>
      <c r="N965" s="333"/>
      <c r="O965" s="333"/>
      <c r="P965" s="333"/>
      <c r="Q965" s="333"/>
      <c r="R965" s="333"/>
      <c r="S965" s="333"/>
      <c r="T965" s="333"/>
      <c r="U965" s="333"/>
      <c r="V965" s="333"/>
      <c r="W965" s="333"/>
      <c r="X965" s="333"/>
      <c r="Y965" s="333"/>
      <c r="Z965" s="333"/>
    </row>
    <row r="966" customHeight="1" spans="1:26">
      <c r="A966" s="333"/>
      <c r="B966" s="333"/>
      <c r="C966" s="333"/>
      <c r="D966" s="333"/>
      <c r="E966" s="333"/>
      <c r="F966" s="333"/>
      <c r="G966" s="333"/>
      <c r="H966" s="333"/>
      <c r="I966" s="333"/>
      <c r="J966" s="333"/>
      <c r="K966" s="333"/>
      <c r="L966" s="333"/>
      <c r="M966" s="333"/>
      <c r="N966" s="333"/>
      <c r="O966" s="333"/>
      <c r="P966" s="333"/>
      <c r="Q966" s="333"/>
      <c r="R966" s="333"/>
      <c r="S966" s="333"/>
      <c r="T966" s="333"/>
      <c r="U966" s="333"/>
      <c r="V966" s="333"/>
      <c r="W966" s="333"/>
      <c r="X966" s="333"/>
      <c r="Y966" s="333"/>
      <c r="Z966" s="333"/>
    </row>
    <row r="967" customHeight="1" spans="1:26">
      <c r="A967" s="333"/>
      <c r="B967" s="333"/>
      <c r="C967" s="333"/>
      <c r="D967" s="333"/>
      <c r="E967" s="333"/>
      <c r="F967" s="333"/>
      <c r="G967" s="333"/>
      <c r="H967" s="333"/>
      <c r="I967" s="333"/>
      <c r="J967" s="333"/>
      <c r="K967" s="333"/>
      <c r="L967" s="333"/>
      <c r="M967" s="333"/>
      <c r="N967" s="333"/>
      <c r="O967" s="333"/>
      <c r="P967" s="333"/>
      <c r="Q967" s="333"/>
      <c r="R967" s="333"/>
      <c r="S967" s="333"/>
      <c r="T967" s="333"/>
      <c r="U967" s="333"/>
      <c r="V967" s="333"/>
      <c r="W967" s="333"/>
      <c r="X967" s="333"/>
      <c r="Y967" s="333"/>
      <c r="Z967" s="333"/>
    </row>
    <row r="968" customHeight="1" spans="1:26">
      <c r="A968" s="333"/>
      <c r="B968" s="333"/>
      <c r="C968" s="333"/>
      <c r="D968" s="333"/>
      <c r="E968" s="333"/>
      <c r="F968" s="333"/>
      <c r="G968" s="333"/>
      <c r="H968" s="333"/>
      <c r="I968" s="333"/>
      <c r="J968" s="333"/>
      <c r="K968" s="333"/>
      <c r="L968" s="333"/>
      <c r="M968" s="333"/>
      <c r="N968" s="333"/>
      <c r="O968" s="333"/>
      <c r="P968" s="333"/>
      <c r="Q968" s="333"/>
      <c r="R968" s="333"/>
      <c r="S968" s="333"/>
      <c r="T968" s="333"/>
      <c r="U968" s="333"/>
      <c r="V968" s="333"/>
      <c r="W968" s="333"/>
      <c r="X968" s="333"/>
      <c r="Y968" s="333"/>
      <c r="Z968" s="333"/>
    </row>
    <row r="969" customHeight="1" spans="1:26">
      <c r="A969" s="333"/>
      <c r="B969" s="333"/>
      <c r="C969" s="333"/>
      <c r="D969" s="333"/>
      <c r="E969" s="333"/>
      <c r="F969" s="333"/>
      <c r="G969" s="333"/>
      <c r="H969" s="333"/>
      <c r="I969" s="333"/>
      <c r="J969" s="333"/>
      <c r="K969" s="333"/>
      <c r="L969" s="333"/>
      <c r="M969" s="333"/>
      <c r="N969" s="333"/>
      <c r="O969" s="333"/>
      <c r="P969" s="333"/>
      <c r="Q969" s="333"/>
      <c r="R969" s="333"/>
      <c r="S969" s="333"/>
      <c r="T969" s="333"/>
      <c r="U969" s="333"/>
      <c r="V969" s="333"/>
      <c r="W969" s="333"/>
      <c r="X969" s="333"/>
      <c r="Y969" s="333"/>
      <c r="Z969" s="333"/>
    </row>
    <row r="970" customHeight="1" spans="1:26">
      <c r="A970" s="333"/>
      <c r="B970" s="333"/>
      <c r="C970" s="333"/>
      <c r="D970" s="333"/>
      <c r="E970" s="333"/>
      <c r="F970" s="333"/>
      <c r="G970" s="333"/>
      <c r="H970" s="333"/>
      <c r="I970" s="333"/>
      <c r="J970" s="333"/>
      <c r="K970" s="333"/>
      <c r="L970" s="333"/>
      <c r="M970" s="333"/>
      <c r="N970" s="333"/>
      <c r="O970" s="333"/>
      <c r="P970" s="333"/>
      <c r="Q970" s="333"/>
      <c r="R970" s="333"/>
      <c r="S970" s="333"/>
      <c r="T970" s="333"/>
      <c r="U970" s="333"/>
      <c r="V970" s="333"/>
      <c r="W970" s="333"/>
      <c r="X970" s="333"/>
      <c r="Y970" s="333"/>
      <c r="Z970" s="333"/>
    </row>
    <row r="971" customHeight="1" spans="1:26">
      <c r="A971" s="333"/>
      <c r="B971" s="333"/>
      <c r="C971" s="333"/>
      <c r="D971" s="333"/>
      <c r="E971" s="333"/>
      <c r="F971" s="333"/>
      <c r="G971" s="333"/>
      <c r="H971" s="333"/>
      <c r="I971" s="333"/>
      <c r="J971" s="333"/>
      <c r="K971" s="333"/>
      <c r="L971" s="333"/>
      <c r="M971" s="333"/>
      <c r="N971" s="333"/>
      <c r="O971" s="333"/>
      <c r="P971" s="333"/>
      <c r="Q971" s="333"/>
      <c r="R971" s="333"/>
      <c r="S971" s="333"/>
      <c r="T971" s="333"/>
      <c r="U971" s="333"/>
      <c r="V971" s="333"/>
      <c r="W971" s="333"/>
      <c r="X971" s="333"/>
      <c r="Y971" s="333"/>
      <c r="Z971" s="333"/>
    </row>
    <row r="972" customHeight="1" spans="1:26">
      <c r="A972" s="333"/>
      <c r="B972" s="333"/>
      <c r="C972" s="333"/>
      <c r="D972" s="333"/>
      <c r="E972" s="333"/>
      <c r="F972" s="333"/>
      <c r="G972" s="333"/>
      <c r="H972" s="333"/>
      <c r="I972" s="333"/>
      <c r="J972" s="333"/>
      <c r="K972" s="333"/>
      <c r="L972" s="333"/>
      <c r="M972" s="333"/>
      <c r="N972" s="333"/>
      <c r="O972" s="333"/>
      <c r="P972" s="333"/>
      <c r="Q972" s="333"/>
      <c r="R972" s="333"/>
      <c r="S972" s="333"/>
      <c r="T972" s="333"/>
      <c r="U972" s="333"/>
      <c r="V972" s="333"/>
      <c r="W972" s="333"/>
      <c r="X972" s="333"/>
      <c r="Y972" s="333"/>
      <c r="Z972" s="333"/>
    </row>
    <row r="973" customHeight="1" spans="1:26">
      <c r="A973" s="333"/>
      <c r="B973" s="333"/>
      <c r="C973" s="333"/>
      <c r="D973" s="333"/>
      <c r="E973" s="333"/>
      <c r="F973" s="333"/>
      <c r="G973" s="333"/>
      <c r="H973" s="333"/>
      <c r="I973" s="333"/>
      <c r="J973" s="333"/>
      <c r="K973" s="333"/>
      <c r="L973" s="333"/>
      <c r="M973" s="333"/>
      <c r="N973" s="333"/>
      <c r="O973" s="333"/>
      <c r="P973" s="333"/>
      <c r="Q973" s="333"/>
      <c r="R973" s="333"/>
      <c r="S973" s="333"/>
      <c r="T973" s="333"/>
      <c r="U973" s="333"/>
      <c r="V973" s="333"/>
      <c r="W973" s="333"/>
      <c r="X973" s="333"/>
      <c r="Y973" s="333"/>
      <c r="Z973" s="333"/>
    </row>
    <row r="974" customHeight="1" spans="1:26">
      <c r="A974" s="333"/>
      <c r="B974" s="333"/>
      <c r="C974" s="333"/>
      <c r="D974" s="333"/>
      <c r="E974" s="333"/>
      <c r="F974" s="333"/>
      <c r="G974" s="333"/>
      <c r="H974" s="333"/>
      <c r="I974" s="333"/>
      <c r="J974" s="333"/>
      <c r="K974" s="333"/>
      <c r="L974" s="333"/>
      <c r="M974" s="333"/>
      <c r="N974" s="333"/>
      <c r="O974" s="333"/>
      <c r="P974" s="333"/>
      <c r="Q974" s="333"/>
      <c r="R974" s="333"/>
      <c r="S974" s="333"/>
      <c r="T974" s="333"/>
      <c r="U974" s="333"/>
      <c r="V974" s="333"/>
      <c r="W974" s="333"/>
      <c r="X974" s="333"/>
      <c r="Y974" s="333"/>
      <c r="Z974" s="333"/>
    </row>
    <row r="975" customHeight="1" spans="1:26">
      <c r="A975" s="333"/>
      <c r="B975" s="333"/>
      <c r="C975" s="333"/>
      <c r="D975" s="333"/>
      <c r="E975" s="333"/>
      <c r="F975" s="333"/>
      <c r="G975" s="333"/>
      <c r="H975" s="333"/>
      <c r="I975" s="333"/>
      <c r="J975" s="333"/>
      <c r="K975" s="333"/>
      <c r="L975" s="333"/>
      <c r="M975" s="333"/>
      <c r="N975" s="333"/>
      <c r="O975" s="333"/>
      <c r="P975" s="333"/>
      <c r="Q975" s="333"/>
      <c r="R975" s="333"/>
      <c r="S975" s="333"/>
      <c r="T975" s="333"/>
      <c r="U975" s="333"/>
      <c r="V975" s="333"/>
      <c r="W975" s="333"/>
      <c r="X975" s="333"/>
      <c r="Y975" s="333"/>
      <c r="Z975" s="333"/>
    </row>
    <row r="976" customHeight="1" spans="1:26">
      <c r="A976" s="333"/>
      <c r="B976" s="333"/>
      <c r="C976" s="333"/>
      <c r="D976" s="333"/>
      <c r="E976" s="333"/>
      <c r="F976" s="333"/>
      <c r="G976" s="333"/>
      <c r="H976" s="333"/>
      <c r="I976" s="333"/>
      <c r="J976" s="333"/>
      <c r="K976" s="333"/>
      <c r="L976" s="333"/>
      <c r="M976" s="333"/>
      <c r="N976" s="333"/>
      <c r="O976" s="333"/>
      <c r="P976" s="333"/>
      <c r="Q976" s="333"/>
      <c r="R976" s="333"/>
      <c r="S976" s="333"/>
      <c r="T976" s="333"/>
      <c r="U976" s="333"/>
      <c r="V976" s="333"/>
      <c r="W976" s="333"/>
      <c r="X976" s="333"/>
      <c r="Y976" s="333"/>
      <c r="Z976" s="333"/>
    </row>
    <row r="977" customHeight="1" spans="1:26">
      <c r="A977" s="333"/>
      <c r="B977" s="333"/>
      <c r="C977" s="333"/>
      <c r="D977" s="333"/>
      <c r="E977" s="333"/>
      <c r="F977" s="333"/>
      <c r="G977" s="333"/>
      <c r="H977" s="333"/>
      <c r="I977" s="333"/>
      <c r="J977" s="333"/>
      <c r="K977" s="333"/>
      <c r="L977" s="333"/>
      <c r="M977" s="333"/>
      <c r="N977" s="333"/>
      <c r="O977" s="333"/>
      <c r="P977" s="333"/>
      <c r="Q977" s="333"/>
      <c r="R977" s="333"/>
      <c r="S977" s="333"/>
      <c r="T977" s="333"/>
      <c r="U977" s="333"/>
      <c r="V977" s="333"/>
      <c r="W977" s="333"/>
      <c r="X977" s="333"/>
      <c r="Y977" s="333"/>
      <c r="Z977" s="333"/>
    </row>
    <row r="978" customHeight="1" spans="1:26">
      <c r="A978" s="333"/>
      <c r="B978" s="333"/>
      <c r="C978" s="333"/>
      <c r="D978" s="333"/>
      <c r="E978" s="333"/>
      <c r="F978" s="333"/>
      <c r="G978" s="333"/>
      <c r="H978" s="333"/>
      <c r="I978" s="333"/>
      <c r="J978" s="333"/>
      <c r="K978" s="333"/>
      <c r="L978" s="333"/>
      <c r="M978" s="333"/>
      <c r="N978" s="333"/>
      <c r="O978" s="333"/>
      <c r="P978" s="333"/>
      <c r="Q978" s="333"/>
      <c r="R978" s="333"/>
      <c r="S978" s="333"/>
      <c r="T978" s="333"/>
      <c r="U978" s="333"/>
      <c r="V978" s="333"/>
      <c r="W978" s="333"/>
      <c r="X978" s="333"/>
      <c r="Y978" s="333"/>
      <c r="Z978" s="333"/>
    </row>
    <row r="979" customHeight="1" spans="1:26">
      <c r="A979" s="333"/>
      <c r="B979" s="333"/>
      <c r="C979" s="333"/>
      <c r="D979" s="333"/>
      <c r="E979" s="333"/>
      <c r="F979" s="333"/>
      <c r="G979" s="333"/>
      <c r="H979" s="333"/>
      <c r="I979" s="333"/>
      <c r="J979" s="333"/>
      <c r="K979" s="333"/>
      <c r="L979" s="333"/>
      <c r="M979" s="333"/>
      <c r="N979" s="333"/>
      <c r="O979" s="333"/>
      <c r="P979" s="333"/>
      <c r="Q979" s="333"/>
      <c r="R979" s="333"/>
      <c r="S979" s="333"/>
      <c r="T979" s="333"/>
      <c r="U979" s="333"/>
      <c r="V979" s="333"/>
      <c r="W979" s="333"/>
      <c r="X979" s="333"/>
      <c r="Y979" s="333"/>
      <c r="Z979" s="333"/>
    </row>
    <row r="980" customHeight="1" spans="1:26">
      <c r="A980" s="333"/>
      <c r="B980" s="333"/>
      <c r="C980" s="333"/>
      <c r="D980" s="333"/>
      <c r="E980" s="333"/>
      <c r="F980" s="333"/>
      <c r="G980" s="333"/>
      <c r="H980" s="333"/>
      <c r="I980" s="333"/>
      <c r="J980" s="333"/>
      <c r="K980" s="333"/>
      <c r="L980" s="333"/>
      <c r="M980" s="333"/>
      <c r="N980" s="333"/>
      <c r="O980" s="333"/>
      <c r="P980" s="333"/>
      <c r="Q980" s="333"/>
      <c r="R980" s="333"/>
      <c r="S980" s="333"/>
      <c r="T980" s="333"/>
      <c r="U980" s="333"/>
      <c r="V980" s="333"/>
      <c r="W980" s="333"/>
      <c r="X980" s="333"/>
      <c r="Y980" s="333"/>
      <c r="Z980" s="333"/>
    </row>
    <row r="981" customHeight="1" spans="1:26">
      <c r="A981" s="333"/>
      <c r="B981" s="333"/>
      <c r="C981" s="333"/>
      <c r="D981" s="333"/>
      <c r="E981" s="333"/>
      <c r="F981" s="333"/>
      <c r="G981" s="333"/>
      <c r="H981" s="333"/>
      <c r="I981" s="333"/>
      <c r="J981" s="333"/>
      <c r="K981" s="333"/>
      <c r="L981" s="333"/>
      <c r="M981" s="333"/>
      <c r="N981" s="333"/>
      <c r="O981" s="333"/>
      <c r="P981" s="333"/>
      <c r="Q981" s="333"/>
      <c r="R981" s="333"/>
      <c r="S981" s="333"/>
      <c r="T981" s="333"/>
      <c r="U981" s="333"/>
      <c r="V981" s="333"/>
      <c r="W981" s="333"/>
      <c r="X981" s="333"/>
      <c r="Y981" s="333"/>
      <c r="Z981" s="333"/>
    </row>
    <row r="982" customHeight="1" spans="1:26">
      <c r="A982" s="333"/>
      <c r="B982" s="333"/>
      <c r="C982" s="333"/>
      <c r="D982" s="333"/>
      <c r="E982" s="333"/>
      <c r="F982" s="333"/>
      <c r="G982" s="333"/>
      <c r="H982" s="333"/>
      <c r="I982" s="333"/>
      <c r="J982" s="333"/>
      <c r="K982" s="333"/>
      <c r="L982" s="333"/>
      <c r="M982" s="333"/>
      <c r="N982" s="333"/>
      <c r="O982" s="333"/>
      <c r="P982" s="333"/>
      <c r="Q982" s="333"/>
      <c r="R982" s="333"/>
      <c r="S982" s="333"/>
      <c r="T982" s="333"/>
      <c r="U982" s="333"/>
      <c r="V982" s="333"/>
      <c r="W982" s="333"/>
      <c r="X982" s="333"/>
      <c r="Y982" s="333"/>
      <c r="Z982" s="333"/>
    </row>
    <row r="983" customHeight="1" spans="1:26">
      <c r="A983" s="333"/>
      <c r="B983" s="333"/>
      <c r="C983" s="333"/>
      <c r="D983" s="333"/>
      <c r="E983" s="333"/>
      <c r="F983" s="333"/>
      <c r="G983" s="333"/>
      <c r="H983" s="333"/>
      <c r="I983" s="333"/>
      <c r="J983" s="333"/>
      <c r="K983" s="333"/>
      <c r="L983" s="333"/>
      <c r="M983" s="333"/>
      <c r="N983" s="333"/>
      <c r="O983" s="333"/>
      <c r="P983" s="333"/>
      <c r="Q983" s="333"/>
      <c r="R983" s="333"/>
      <c r="S983" s="333"/>
      <c r="T983" s="333"/>
      <c r="U983" s="333"/>
      <c r="V983" s="333"/>
      <c r="W983" s="333"/>
      <c r="X983" s="333"/>
      <c r="Y983" s="333"/>
      <c r="Z983" s="333"/>
    </row>
    <row r="984" customHeight="1" spans="1:26">
      <c r="A984" s="333"/>
      <c r="B984" s="333"/>
      <c r="C984" s="333"/>
      <c r="D984" s="333"/>
      <c r="E984" s="333"/>
      <c r="F984" s="333"/>
      <c r="G984" s="333"/>
      <c r="H984" s="333"/>
      <c r="I984" s="333"/>
      <c r="J984" s="333"/>
      <c r="K984" s="333"/>
      <c r="L984" s="333"/>
      <c r="M984" s="333"/>
      <c r="N984" s="333"/>
      <c r="O984" s="333"/>
      <c r="P984" s="333"/>
      <c r="Q984" s="333"/>
      <c r="R984" s="333"/>
      <c r="S984" s="333"/>
      <c r="T984" s="333"/>
      <c r="U984" s="333"/>
      <c r="V984" s="333"/>
      <c r="W984" s="333"/>
      <c r="X984" s="333"/>
      <c r="Y984" s="333"/>
      <c r="Z984" s="333"/>
    </row>
    <row r="985" customHeight="1" spans="1:26">
      <c r="A985" s="333"/>
      <c r="B985" s="333"/>
      <c r="C985" s="333"/>
      <c r="D985" s="333"/>
      <c r="E985" s="333"/>
      <c r="F985" s="333"/>
      <c r="G985" s="333"/>
      <c r="H985" s="333"/>
      <c r="I985" s="333"/>
      <c r="J985" s="333"/>
      <c r="K985" s="333"/>
      <c r="L985" s="333"/>
      <c r="M985" s="333"/>
      <c r="N985" s="333"/>
      <c r="O985" s="333"/>
      <c r="P985" s="333"/>
      <c r="Q985" s="333"/>
      <c r="R985" s="333"/>
      <c r="S985" s="333"/>
      <c r="T985" s="333"/>
      <c r="U985" s="333"/>
      <c r="V985" s="333"/>
      <c r="W985" s="333"/>
      <c r="X985" s="333"/>
      <c r="Y985" s="333"/>
      <c r="Z985" s="333"/>
    </row>
    <row r="986" customHeight="1" spans="1:26">
      <c r="A986" s="333"/>
      <c r="B986" s="333"/>
      <c r="C986" s="333"/>
      <c r="D986" s="333"/>
      <c r="E986" s="333"/>
      <c r="F986" s="333"/>
      <c r="G986" s="333"/>
      <c r="H986" s="333"/>
      <c r="I986" s="333"/>
      <c r="J986" s="333"/>
      <c r="K986" s="333"/>
      <c r="L986" s="333"/>
      <c r="M986" s="333"/>
      <c r="N986" s="333"/>
      <c r="O986" s="333"/>
      <c r="P986" s="333"/>
      <c r="Q986" s="333"/>
      <c r="R986" s="333"/>
      <c r="S986" s="333"/>
      <c r="T986" s="333"/>
      <c r="U986" s="333"/>
      <c r="V986" s="333"/>
      <c r="W986" s="333"/>
      <c r="X986" s="333"/>
      <c r="Y986" s="333"/>
      <c r="Z986" s="333"/>
    </row>
    <row r="987" customHeight="1" spans="1:26">
      <c r="A987" s="333"/>
      <c r="B987" s="333"/>
      <c r="C987" s="333"/>
      <c r="D987" s="333"/>
      <c r="E987" s="333"/>
      <c r="F987" s="333"/>
      <c r="G987" s="333"/>
      <c r="H987" s="333"/>
      <c r="I987" s="333"/>
      <c r="J987" s="333"/>
      <c r="K987" s="333"/>
      <c r="L987" s="333"/>
      <c r="M987" s="333"/>
      <c r="N987" s="333"/>
      <c r="O987" s="333"/>
      <c r="P987" s="333"/>
      <c r="Q987" s="333"/>
      <c r="R987" s="333"/>
      <c r="S987" s="333"/>
      <c r="T987" s="333"/>
      <c r="U987" s="333"/>
      <c r="V987" s="333"/>
      <c r="W987" s="333"/>
      <c r="X987" s="333"/>
      <c r="Y987" s="333"/>
      <c r="Z987" s="333"/>
    </row>
    <row r="988" customHeight="1" spans="1:26">
      <c r="A988" s="333"/>
      <c r="B988" s="333"/>
      <c r="C988" s="333"/>
      <c r="D988" s="333"/>
      <c r="E988" s="333"/>
      <c r="F988" s="333"/>
      <c r="G988" s="333"/>
      <c r="H988" s="333"/>
      <c r="I988" s="333"/>
      <c r="J988" s="333"/>
      <c r="K988" s="333"/>
      <c r="L988" s="333"/>
      <c r="M988" s="333"/>
      <c r="N988" s="333"/>
      <c r="O988" s="333"/>
      <c r="P988" s="333"/>
      <c r="Q988" s="333"/>
      <c r="R988" s="333"/>
      <c r="S988" s="333"/>
      <c r="T988" s="333"/>
      <c r="U988" s="333"/>
      <c r="V988" s="333"/>
      <c r="W988" s="333"/>
      <c r="X988" s="333"/>
      <c r="Y988" s="333"/>
      <c r="Z988" s="333"/>
    </row>
    <row r="989" customHeight="1" spans="1:26">
      <c r="A989" s="333"/>
      <c r="B989" s="333"/>
      <c r="C989" s="333"/>
      <c r="D989" s="333"/>
      <c r="E989" s="333"/>
      <c r="F989" s="333"/>
      <c r="G989" s="333"/>
      <c r="H989" s="333"/>
      <c r="I989" s="333"/>
      <c r="J989" s="333"/>
      <c r="K989" s="333"/>
      <c r="L989" s="333"/>
      <c r="M989" s="333"/>
      <c r="N989" s="333"/>
      <c r="O989" s="333"/>
      <c r="P989" s="333"/>
      <c r="Q989" s="333"/>
      <c r="R989" s="333"/>
      <c r="S989" s="333"/>
      <c r="T989" s="333"/>
      <c r="U989" s="333"/>
      <c r="V989" s="333"/>
      <c r="W989" s="333"/>
      <c r="X989" s="333"/>
      <c r="Y989" s="333"/>
      <c r="Z989" s="333"/>
    </row>
    <row r="990" customHeight="1" spans="1:26">
      <c r="A990" s="333"/>
      <c r="B990" s="333"/>
      <c r="C990" s="333"/>
      <c r="D990" s="333"/>
      <c r="E990" s="333"/>
      <c r="F990" s="333"/>
      <c r="G990" s="333"/>
      <c r="H990" s="333"/>
      <c r="I990" s="333"/>
      <c r="J990" s="333"/>
      <c r="K990" s="333"/>
      <c r="L990" s="333"/>
      <c r="M990" s="333"/>
      <c r="N990" s="333"/>
      <c r="O990" s="333"/>
      <c r="P990" s="333"/>
      <c r="Q990" s="333"/>
      <c r="R990" s="333"/>
      <c r="S990" s="333"/>
      <c r="T990" s="333"/>
      <c r="U990" s="333"/>
      <c r="V990" s="333"/>
      <c r="W990" s="333"/>
      <c r="X990" s="333"/>
      <c r="Y990" s="333"/>
      <c r="Z990" s="333"/>
    </row>
    <row r="991" customHeight="1" spans="1:26">
      <c r="A991" s="333"/>
      <c r="B991" s="333"/>
      <c r="C991" s="333"/>
      <c r="D991" s="333"/>
      <c r="E991" s="333"/>
      <c r="F991" s="333"/>
      <c r="G991" s="333"/>
      <c r="H991" s="333"/>
      <c r="I991" s="333"/>
      <c r="J991" s="333"/>
      <c r="K991" s="333"/>
      <c r="L991" s="333"/>
      <c r="M991" s="333"/>
      <c r="N991" s="333"/>
      <c r="O991" s="333"/>
      <c r="P991" s="333"/>
      <c r="Q991" s="333"/>
      <c r="R991" s="333"/>
      <c r="S991" s="333"/>
      <c r="T991" s="333"/>
      <c r="U991" s="333"/>
      <c r="V991" s="333"/>
      <c r="W991" s="333"/>
      <c r="X991" s="333"/>
      <c r="Y991" s="333"/>
      <c r="Z991" s="333"/>
    </row>
    <row r="992" customHeight="1" spans="1:26">
      <c r="A992" s="333"/>
      <c r="B992" s="333"/>
      <c r="C992" s="333"/>
      <c r="D992" s="333"/>
      <c r="E992" s="333"/>
      <c r="F992" s="333"/>
      <c r="G992" s="333"/>
      <c r="H992" s="333"/>
      <c r="I992" s="333"/>
      <c r="J992" s="333"/>
      <c r="K992" s="333"/>
      <c r="L992" s="333"/>
      <c r="M992" s="333"/>
      <c r="N992" s="333"/>
      <c r="O992" s="333"/>
      <c r="P992" s="333"/>
      <c r="Q992" s="333"/>
      <c r="R992" s="333"/>
      <c r="S992" s="333"/>
      <c r="T992" s="333"/>
      <c r="U992" s="333"/>
      <c r="V992" s="333"/>
      <c r="W992" s="333"/>
      <c r="X992" s="333"/>
      <c r="Y992" s="333"/>
      <c r="Z992" s="333"/>
    </row>
    <row r="993" customHeight="1" spans="1:26">
      <c r="A993" s="333"/>
      <c r="B993" s="333"/>
      <c r="C993" s="333"/>
      <c r="D993" s="333"/>
      <c r="E993" s="333"/>
      <c r="F993" s="333"/>
      <c r="G993" s="333"/>
      <c r="H993" s="333"/>
      <c r="I993" s="333"/>
      <c r="J993" s="333"/>
      <c r="K993" s="333"/>
      <c r="L993" s="333"/>
      <c r="M993" s="333"/>
      <c r="N993" s="333"/>
      <c r="O993" s="333"/>
      <c r="P993" s="333"/>
      <c r="Q993" s="333"/>
      <c r="R993" s="333"/>
      <c r="S993" s="333"/>
      <c r="T993" s="333"/>
      <c r="U993" s="333"/>
      <c r="V993" s="333"/>
      <c r="W993" s="333"/>
      <c r="X993" s="333"/>
      <c r="Y993" s="333"/>
      <c r="Z993" s="333"/>
    </row>
    <row r="994" customHeight="1" spans="1:26">
      <c r="A994" s="333"/>
      <c r="B994" s="333"/>
      <c r="C994" s="333"/>
      <c r="D994" s="333"/>
      <c r="E994" s="333"/>
      <c r="F994" s="333"/>
      <c r="G994" s="333"/>
      <c r="H994" s="333"/>
      <c r="I994" s="333"/>
      <c r="J994" s="333"/>
      <c r="K994" s="333"/>
      <c r="L994" s="333"/>
      <c r="M994" s="333"/>
      <c r="N994" s="333"/>
      <c r="O994" s="333"/>
      <c r="P994" s="333"/>
      <c r="Q994" s="333"/>
      <c r="R994" s="333"/>
      <c r="S994" s="333"/>
      <c r="T994" s="333"/>
      <c r="U994" s="333"/>
      <c r="V994" s="333"/>
      <c r="W994" s="333"/>
      <c r="X994" s="333"/>
      <c r="Y994" s="333"/>
      <c r="Z994" s="333"/>
    </row>
    <row r="995" customHeight="1" spans="1:26">
      <c r="A995" s="333"/>
      <c r="B995" s="333"/>
      <c r="C995" s="333"/>
      <c r="D995" s="333"/>
      <c r="E995" s="333"/>
      <c r="F995" s="333"/>
      <c r="G995" s="333"/>
      <c r="H995" s="333"/>
      <c r="I995" s="333"/>
      <c r="J995" s="333"/>
      <c r="K995" s="333"/>
      <c r="L995" s="333"/>
      <c r="M995" s="333"/>
      <c r="N995" s="333"/>
      <c r="O995" s="333"/>
      <c r="P995" s="333"/>
      <c r="Q995" s="333"/>
      <c r="R995" s="333"/>
      <c r="S995" s="333"/>
      <c r="T995" s="333"/>
      <c r="U995" s="333"/>
      <c r="V995" s="333"/>
      <c r="W995" s="333"/>
      <c r="X995" s="333"/>
      <c r="Y995" s="333"/>
      <c r="Z995" s="333"/>
    </row>
    <row r="996" customHeight="1" spans="1:26">
      <c r="A996" s="333"/>
      <c r="B996" s="333"/>
      <c r="C996" s="333"/>
      <c r="D996" s="333"/>
      <c r="E996" s="333"/>
      <c r="F996" s="333"/>
      <c r="G996" s="333"/>
      <c r="H996" s="333"/>
      <c r="I996" s="333"/>
      <c r="J996" s="333"/>
      <c r="K996" s="333"/>
      <c r="L996" s="333"/>
      <c r="M996" s="333"/>
      <c r="N996" s="333"/>
      <c r="O996" s="333"/>
      <c r="P996" s="333"/>
      <c r="Q996" s="333"/>
      <c r="R996" s="333"/>
      <c r="S996" s="333"/>
      <c r="T996" s="333"/>
      <c r="U996" s="333"/>
      <c r="V996" s="333"/>
      <c r="W996" s="333"/>
      <c r="X996" s="333"/>
      <c r="Y996" s="333"/>
      <c r="Z996" s="333"/>
    </row>
    <row r="997" customHeight="1" spans="1:26">
      <c r="A997" s="333"/>
      <c r="B997" s="333"/>
      <c r="C997" s="333"/>
      <c r="D997" s="333"/>
      <c r="E997" s="333"/>
      <c r="F997" s="333"/>
      <c r="G997" s="333"/>
      <c r="H997" s="333"/>
      <c r="I997" s="333"/>
      <c r="J997" s="333"/>
      <c r="K997" s="333"/>
      <c r="L997" s="333"/>
      <c r="M997" s="333"/>
      <c r="N997" s="333"/>
      <c r="O997" s="333"/>
      <c r="P997" s="333"/>
      <c r="Q997" s="333"/>
      <c r="R997" s="333"/>
      <c r="S997" s="333"/>
      <c r="T997" s="333"/>
      <c r="U997" s="333"/>
      <c r="V997" s="333"/>
      <c r="W997" s="333"/>
      <c r="X997" s="333"/>
      <c r="Y997" s="333"/>
      <c r="Z997" s="333"/>
    </row>
    <row r="998" customHeight="1" spans="1:26">
      <c r="A998" s="333"/>
      <c r="B998" s="333"/>
      <c r="C998" s="333"/>
      <c r="D998" s="333"/>
      <c r="E998" s="333"/>
      <c r="F998" s="333"/>
      <c r="G998" s="333"/>
      <c r="H998" s="333"/>
      <c r="I998" s="333"/>
      <c r="J998" s="333"/>
      <c r="K998" s="333"/>
      <c r="L998" s="333"/>
      <c r="M998" s="333"/>
      <c r="N998" s="333"/>
      <c r="O998" s="333"/>
      <c r="P998" s="333"/>
      <c r="Q998" s="333"/>
      <c r="R998" s="333"/>
      <c r="S998" s="333"/>
      <c r="T998" s="333"/>
      <c r="U998" s="333"/>
      <c r="V998" s="333"/>
      <c r="W998" s="333"/>
      <c r="X998" s="333"/>
      <c r="Y998" s="333"/>
      <c r="Z998" s="333"/>
    </row>
    <row r="999" customHeight="1" spans="1:26">
      <c r="A999" s="333"/>
      <c r="B999" s="333"/>
      <c r="C999" s="333"/>
      <c r="D999" s="333"/>
      <c r="E999" s="333"/>
      <c r="F999" s="333"/>
      <c r="G999" s="333"/>
      <c r="H999" s="333"/>
      <c r="I999" s="333"/>
      <c r="J999" s="333"/>
      <c r="K999" s="333"/>
      <c r="L999" s="333"/>
      <c r="M999" s="333"/>
      <c r="N999" s="333"/>
      <c r="O999" s="333"/>
      <c r="P999" s="333"/>
      <c r="Q999" s="333"/>
      <c r="R999" s="333"/>
      <c r="S999" s="333"/>
      <c r="T999" s="333"/>
      <c r="U999" s="333"/>
      <c r="V999" s="333"/>
      <c r="W999" s="333"/>
      <c r="X999" s="333"/>
      <c r="Y999" s="333"/>
      <c r="Z999" s="333"/>
    </row>
    <row r="1000" customHeight="1" spans="1:26">
      <c r="A1000" s="333"/>
      <c r="B1000" s="333"/>
      <c r="C1000" s="333"/>
      <c r="D1000" s="333"/>
      <c r="E1000" s="333"/>
      <c r="F1000" s="333"/>
      <c r="G1000" s="333"/>
      <c r="H1000" s="333"/>
      <c r="I1000" s="333"/>
      <c r="J1000" s="333"/>
      <c r="K1000" s="333"/>
      <c r="L1000" s="333"/>
      <c r="M1000" s="333"/>
      <c r="N1000" s="333"/>
      <c r="O1000" s="333"/>
      <c r="P1000" s="333"/>
      <c r="Q1000" s="333"/>
      <c r="R1000" s="333"/>
      <c r="S1000" s="333"/>
      <c r="T1000" s="333"/>
      <c r="U1000" s="333"/>
      <c r="V1000" s="333"/>
      <c r="W1000" s="333"/>
      <c r="X1000" s="333"/>
      <c r="Y1000" s="333"/>
      <c r="Z1000" s="333"/>
    </row>
    <row r="1001" customHeight="1" spans="1:26">
      <c r="A1001" s="333"/>
      <c r="B1001" s="333"/>
      <c r="C1001" s="333"/>
      <c r="D1001" s="333"/>
      <c r="E1001" s="333"/>
      <c r="F1001" s="333"/>
      <c r="G1001" s="333"/>
      <c r="H1001" s="333"/>
      <c r="I1001" s="333"/>
      <c r="J1001" s="333"/>
      <c r="K1001" s="333"/>
      <c r="L1001" s="333"/>
      <c r="M1001" s="333"/>
      <c r="N1001" s="333"/>
      <c r="O1001" s="333"/>
      <c r="P1001" s="333"/>
      <c r="Q1001" s="333"/>
      <c r="R1001" s="333"/>
      <c r="S1001" s="333"/>
      <c r="T1001" s="333"/>
      <c r="U1001" s="333"/>
      <c r="V1001" s="333"/>
      <c r="W1001" s="333"/>
      <c r="X1001" s="333"/>
      <c r="Y1001" s="333"/>
      <c r="Z1001" s="333"/>
    </row>
    <row r="1002" customHeight="1" spans="1:26">
      <c r="A1002" s="333"/>
      <c r="B1002" s="333"/>
      <c r="C1002" s="333"/>
      <c r="D1002" s="333"/>
      <c r="E1002" s="333"/>
      <c r="F1002" s="333"/>
      <c r="G1002" s="333"/>
      <c r="H1002" s="333"/>
      <c r="I1002" s="333"/>
      <c r="J1002" s="333"/>
      <c r="K1002" s="333"/>
      <c r="L1002" s="333"/>
      <c r="M1002" s="333"/>
      <c r="N1002" s="333"/>
      <c r="O1002" s="333"/>
      <c r="P1002" s="333"/>
      <c r="Q1002" s="333"/>
      <c r="R1002" s="333"/>
      <c r="S1002" s="333"/>
      <c r="T1002" s="333"/>
      <c r="U1002" s="333"/>
      <c r="V1002" s="333"/>
      <c r="W1002" s="333"/>
      <c r="X1002" s="333"/>
      <c r="Y1002" s="333"/>
      <c r="Z1002" s="333"/>
    </row>
    <row r="1003" customHeight="1" spans="1:26">
      <c r="A1003" s="333"/>
      <c r="B1003" s="333"/>
      <c r="C1003" s="333"/>
      <c r="D1003" s="333"/>
      <c r="E1003" s="333"/>
      <c r="F1003" s="333"/>
      <c r="G1003" s="333"/>
      <c r="H1003" s="333"/>
      <c r="I1003" s="333"/>
      <c r="J1003" s="333"/>
      <c r="K1003" s="333"/>
      <c r="L1003" s="333"/>
      <c r="M1003" s="333"/>
      <c r="N1003" s="333"/>
      <c r="O1003" s="333"/>
      <c r="P1003" s="333"/>
      <c r="Q1003" s="333"/>
      <c r="R1003" s="333"/>
      <c r="S1003" s="333"/>
      <c r="T1003" s="333"/>
      <c r="U1003" s="333"/>
      <c r="V1003" s="333"/>
      <c r="W1003" s="333"/>
      <c r="X1003" s="333"/>
      <c r="Y1003" s="333"/>
      <c r="Z1003" s="333"/>
    </row>
    <row r="1004" customHeight="1" spans="1:26">
      <c r="A1004" s="333"/>
      <c r="B1004" s="333"/>
      <c r="C1004" s="333"/>
      <c r="D1004" s="333"/>
      <c r="E1004" s="333"/>
      <c r="F1004" s="333"/>
      <c r="G1004" s="333"/>
      <c r="H1004" s="333"/>
      <c r="I1004" s="333"/>
      <c r="J1004" s="333"/>
      <c r="K1004" s="333"/>
      <c r="L1004" s="333"/>
      <c r="M1004" s="333"/>
      <c r="N1004" s="333"/>
      <c r="O1004" s="333"/>
      <c r="P1004" s="333"/>
      <c r="Q1004" s="333"/>
      <c r="R1004" s="333"/>
      <c r="S1004" s="333"/>
      <c r="T1004" s="333"/>
      <c r="U1004" s="333"/>
      <c r="V1004" s="333"/>
      <c r="W1004" s="333"/>
      <c r="X1004" s="333"/>
      <c r="Y1004" s="333"/>
      <c r="Z1004" s="333"/>
    </row>
    <row r="1005" customHeight="1" spans="1:26">
      <c r="A1005" s="333"/>
      <c r="B1005" s="333"/>
      <c r="C1005" s="333"/>
      <c r="D1005" s="333"/>
      <c r="E1005" s="333"/>
      <c r="F1005" s="333"/>
      <c r="G1005" s="333"/>
      <c r="H1005" s="333"/>
      <c r="I1005" s="333"/>
      <c r="J1005" s="333"/>
      <c r="K1005" s="333"/>
      <c r="L1005" s="333"/>
      <c r="M1005" s="333"/>
      <c r="N1005" s="333"/>
      <c r="O1005" s="333"/>
      <c r="P1005" s="333"/>
      <c r="Q1005" s="333"/>
      <c r="R1005" s="333"/>
      <c r="S1005" s="333"/>
      <c r="T1005" s="333"/>
      <c r="U1005" s="333"/>
      <c r="V1005" s="333"/>
      <c r="W1005" s="333"/>
      <c r="X1005" s="333"/>
      <c r="Y1005" s="333"/>
      <c r="Z1005" s="333"/>
    </row>
    <row r="1006" customHeight="1" spans="1:26">
      <c r="A1006" s="333"/>
      <c r="B1006" s="333"/>
      <c r="C1006" s="333"/>
      <c r="D1006" s="333"/>
      <c r="E1006" s="333"/>
      <c r="F1006" s="333"/>
      <c r="G1006" s="333"/>
      <c r="H1006" s="333"/>
      <c r="I1006" s="333"/>
      <c r="J1006" s="333"/>
      <c r="K1006" s="333"/>
      <c r="L1006" s="333"/>
      <c r="M1006" s="333"/>
      <c r="N1006" s="333"/>
      <c r="O1006" s="333"/>
      <c r="P1006" s="333"/>
      <c r="Q1006" s="333"/>
      <c r="R1006" s="333"/>
      <c r="S1006" s="333"/>
      <c r="T1006" s="333"/>
      <c r="U1006" s="333"/>
      <c r="V1006" s="333"/>
      <c r="W1006" s="333"/>
      <c r="X1006" s="333"/>
      <c r="Y1006" s="333"/>
      <c r="Z1006" s="333"/>
    </row>
    <row r="1007" customHeight="1" spans="1:26">
      <c r="A1007" s="333"/>
      <c r="B1007" s="333"/>
      <c r="C1007" s="333"/>
      <c r="D1007" s="333"/>
      <c r="E1007" s="333"/>
      <c r="F1007" s="333"/>
      <c r="G1007" s="333"/>
      <c r="H1007" s="333"/>
      <c r="I1007" s="333"/>
      <c r="J1007" s="333"/>
      <c r="K1007" s="333"/>
      <c r="L1007" s="333"/>
      <c r="M1007" s="333"/>
      <c r="N1007" s="333"/>
      <c r="O1007" s="333"/>
      <c r="P1007" s="333"/>
      <c r="Q1007" s="333"/>
      <c r="R1007" s="333"/>
      <c r="S1007" s="333"/>
      <c r="T1007" s="333"/>
      <c r="U1007" s="333"/>
      <c r="V1007" s="333"/>
      <c r="W1007" s="333"/>
      <c r="X1007" s="333"/>
      <c r="Y1007" s="333"/>
      <c r="Z1007" s="333"/>
    </row>
    <row r="1008" customHeight="1" spans="1:26">
      <c r="A1008" s="333"/>
      <c r="B1008" s="333"/>
      <c r="C1008" s="333"/>
      <c r="D1008" s="333"/>
      <c r="E1008" s="333"/>
      <c r="F1008" s="333"/>
      <c r="G1008" s="333"/>
      <c r="H1008" s="333"/>
      <c r="I1008" s="333"/>
      <c r="J1008" s="333"/>
      <c r="K1008" s="333"/>
      <c r="L1008" s="333"/>
      <c r="M1008" s="333"/>
      <c r="N1008" s="333"/>
      <c r="O1008" s="333"/>
      <c r="P1008" s="333"/>
      <c r="Q1008" s="333"/>
      <c r="R1008" s="333"/>
      <c r="S1008" s="333"/>
      <c r="T1008" s="333"/>
      <c r="U1008" s="333"/>
      <c r="V1008" s="333"/>
      <c r="W1008" s="333"/>
      <c r="X1008" s="333"/>
      <c r="Y1008" s="333"/>
      <c r="Z1008" s="333"/>
    </row>
  </sheetData>
  <mergeCells count="33">
    <mergeCell ref="B1:I1"/>
    <mergeCell ref="B2:I2"/>
    <mergeCell ref="B4:I4"/>
    <mergeCell ref="B5:I5"/>
    <mergeCell ref="B6:I6"/>
    <mergeCell ref="B7:I7"/>
    <mergeCell ref="B8:I8"/>
    <mergeCell ref="B9:I9"/>
    <mergeCell ref="B10:I10"/>
    <mergeCell ref="B11:I11"/>
    <mergeCell ref="B12:I12"/>
    <mergeCell ref="B14:I14"/>
    <mergeCell ref="B15:I15"/>
    <mergeCell ref="B16:I16"/>
    <mergeCell ref="B18:I18"/>
    <mergeCell ref="B19:I19"/>
    <mergeCell ref="B20:I20"/>
    <mergeCell ref="B21:I21"/>
    <mergeCell ref="B23:I23"/>
    <mergeCell ref="B24:I24"/>
    <mergeCell ref="B25:I25"/>
    <mergeCell ref="B26:I26"/>
    <mergeCell ref="B27:I27"/>
    <mergeCell ref="B28:I28"/>
    <mergeCell ref="B29:I29"/>
    <mergeCell ref="B30:I30"/>
    <mergeCell ref="B31:I31"/>
    <mergeCell ref="B32:I32"/>
    <mergeCell ref="B33:I33"/>
    <mergeCell ref="B34:I34"/>
    <mergeCell ref="B35:I35"/>
    <mergeCell ref="B37:I37"/>
    <mergeCell ref="B38:I38"/>
  </mergeCells>
  <hyperlinks>
    <hyperlink ref="A1" location="Home!A1" display="Home"/>
  </hyperlink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3"/>
  <sheetViews>
    <sheetView workbookViewId="0">
      <selection activeCell="A1" sqref="A1"/>
    </sheetView>
  </sheetViews>
  <sheetFormatPr defaultColWidth="12.6285714285714" defaultRowHeight="15.75" customHeight="1"/>
  <cols>
    <col min="2" max="2" width="34" customWidth="1"/>
    <col min="3" max="3" width="39.8761904761905" customWidth="1"/>
    <col min="4" max="4" width="28.6285714285714" customWidth="1"/>
    <col min="5" max="5" width="30.1333333333333" customWidth="1"/>
    <col min="6" max="6" width="30.3809523809524" customWidth="1"/>
    <col min="8" max="8" width="17" customWidth="1"/>
    <col min="9" max="9" width="51.5047619047619" customWidth="1"/>
  </cols>
  <sheetData>
    <row r="1" ht="17.25" spans="1:26">
      <c r="A1" s="292" t="s">
        <v>282</v>
      </c>
      <c r="B1" s="293" t="s">
        <v>1600</v>
      </c>
      <c r="C1" s="41"/>
      <c r="D1" s="41"/>
      <c r="E1" s="41"/>
      <c r="F1" s="61"/>
      <c r="G1" s="294"/>
      <c r="H1" s="294"/>
      <c r="I1" s="294"/>
      <c r="J1" s="294"/>
      <c r="K1" s="294"/>
      <c r="L1" s="294"/>
      <c r="M1" s="294"/>
      <c r="N1" s="294"/>
      <c r="O1" s="294"/>
      <c r="P1" s="294"/>
      <c r="Q1" s="294"/>
      <c r="R1" s="294"/>
      <c r="S1" s="294"/>
      <c r="T1" s="294"/>
      <c r="U1" s="294"/>
      <c r="V1" s="294"/>
      <c r="W1" s="294"/>
      <c r="X1" s="294"/>
      <c r="Y1" s="294"/>
      <c r="Z1" s="294"/>
    </row>
    <row r="2" ht="17.25" spans="1:26">
      <c r="A2" s="294"/>
      <c r="B2" s="293" t="s">
        <v>2683</v>
      </c>
      <c r="C2" s="41"/>
      <c r="D2" s="41"/>
      <c r="E2" s="41"/>
      <c r="F2" s="61"/>
      <c r="G2" s="294"/>
      <c r="H2" s="294"/>
      <c r="I2" s="294"/>
      <c r="J2" s="294"/>
      <c r="K2" s="294"/>
      <c r="L2" s="294"/>
      <c r="M2" s="294"/>
      <c r="N2" s="294"/>
      <c r="O2" s="294"/>
      <c r="P2" s="294"/>
      <c r="Q2" s="294"/>
      <c r="R2" s="294"/>
      <c r="S2" s="294"/>
      <c r="T2" s="294"/>
      <c r="U2" s="294"/>
      <c r="V2" s="294"/>
      <c r="W2" s="294"/>
      <c r="X2" s="294"/>
      <c r="Y2" s="294"/>
      <c r="Z2" s="294"/>
    </row>
    <row r="3" ht="17.25" spans="1:26">
      <c r="A3" s="294"/>
      <c r="B3" s="114" t="s">
        <v>1602</v>
      </c>
      <c r="C3" s="295" t="s">
        <v>1603</v>
      </c>
      <c r="D3" s="295" t="s">
        <v>1604</v>
      </c>
      <c r="E3" s="295" t="s">
        <v>1605</v>
      </c>
      <c r="F3" s="295" t="s">
        <v>2684</v>
      </c>
      <c r="G3" s="294"/>
      <c r="H3" s="294"/>
      <c r="I3" s="294"/>
      <c r="J3" s="294"/>
      <c r="K3" s="294"/>
      <c r="L3" s="294"/>
      <c r="M3" s="294"/>
      <c r="N3" s="294"/>
      <c r="O3" s="294"/>
      <c r="P3" s="294"/>
      <c r="Q3" s="294"/>
      <c r="R3" s="294"/>
      <c r="S3" s="294"/>
      <c r="T3" s="294"/>
      <c r="U3" s="294"/>
      <c r="V3" s="294"/>
      <c r="W3" s="294"/>
      <c r="X3" s="294"/>
      <c r="Y3" s="294"/>
      <c r="Z3" s="294"/>
    </row>
    <row r="4" ht="14.25" spans="1:26">
      <c r="A4" s="294"/>
      <c r="B4" s="296" t="s">
        <v>1606</v>
      </c>
      <c r="C4" s="297" t="s">
        <v>2685</v>
      </c>
      <c r="D4" s="297" t="s">
        <v>2686</v>
      </c>
      <c r="E4" s="297" t="s">
        <v>2687</v>
      </c>
      <c r="F4" s="297" t="s">
        <v>2688</v>
      </c>
      <c r="G4" s="294"/>
      <c r="H4" s="294"/>
      <c r="I4" s="294"/>
      <c r="J4" s="294"/>
      <c r="K4" s="294"/>
      <c r="L4" s="294"/>
      <c r="M4" s="294"/>
      <c r="N4" s="294"/>
      <c r="O4" s="294"/>
      <c r="P4" s="294"/>
      <c r="Q4" s="294"/>
      <c r="R4" s="294"/>
      <c r="S4" s="294"/>
      <c r="T4" s="294"/>
      <c r="U4" s="294"/>
      <c r="V4" s="294"/>
      <c r="W4" s="294"/>
      <c r="X4" s="294"/>
      <c r="Y4" s="294"/>
      <c r="Z4" s="294"/>
    </row>
    <row r="5" ht="14.25" spans="1:26">
      <c r="A5" s="294"/>
      <c r="B5" s="298" t="s">
        <v>1610</v>
      </c>
      <c r="C5" s="299">
        <v>0.85</v>
      </c>
      <c r="D5" s="300">
        <v>0.911</v>
      </c>
      <c r="E5" s="299">
        <v>0.88</v>
      </c>
      <c r="F5" s="300">
        <v>0.974</v>
      </c>
      <c r="G5" s="294"/>
      <c r="H5" s="294"/>
      <c r="I5" s="294"/>
      <c r="J5" s="294"/>
      <c r="K5" s="294"/>
      <c r="L5" s="294"/>
      <c r="M5" s="294"/>
      <c r="N5" s="294"/>
      <c r="O5" s="294"/>
      <c r="P5" s="294"/>
      <c r="Q5" s="294"/>
      <c r="R5" s="294"/>
      <c r="S5" s="294"/>
      <c r="T5" s="294"/>
      <c r="U5" s="294"/>
      <c r="V5" s="294"/>
      <c r="W5" s="294"/>
      <c r="X5" s="294"/>
      <c r="Y5" s="294"/>
      <c r="Z5" s="294"/>
    </row>
    <row r="6" ht="67.5" spans="1:26">
      <c r="A6" s="294"/>
      <c r="B6" s="301" t="s">
        <v>1611</v>
      </c>
      <c r="C6" s="302" t="s">
        <v>2689</v>
      </c>
      <c r="D6" s="302" t="s">
        <v>2690</v>
      </c>
      <c r="E6" s="302" t="s">
        <v>2691</v>
      </c>
      <c r="F6" s="302" t="s">
        <v>2692</v>
      </c>
      <c r="G6" s="294"/>
      <c r="H6" s="294"/>
      <c r="I6" s="294"/>
      <c r="J6" s="294"/>
      <c r="K6" s="294"/>
      <c r="L6" s="294"/>
      <c r="M6" s="294"/>
      <c r="N6" s="294"/>
      <c r="O6" s="294"/>
      <c r="P6" s="294"/>
      <c r="Q6" s="294"/>
      <c r="R6" s="294"/>
      <c r="S6" s="294"/>
      <c r="T6" s="294"/>
      <c r="U6" s="294"/>
      <c r="V6" s="294"/>
      <c r="W6" s="294"/>
      <c r="X6" s="294"/>
      <c r="Y6" s="294"/>
      <c r="Z6" s="294"/>
    </row>
    <row r="7" ht="14.25" spans="1:26">
      <c r="A7" s="294"/>
      <c r="B7" s="298" t="s">
        <v>1615</v>
      </c>
      <c r="C7" s="303" t="s">
        <v>2693</v>
      </c>
      <c r="D7" s="303" t="s">
        <v>2694</v>
      </c>
      <c r="E7" s="303" t="s">
        <v>2695</v>
      </c>
      <c r="F7" s="303" t="s">
        <v>2696</v>
      </c>
      <c r="G7" s="294"/>
      <c r="H7" s="294"/>
      <c r="I7" s="294"/>
      <c r="J7" s="294"/>
      <c r="K7" s="294"/>
      <c r="L7" s="294"/>
      <c r="M7" s="294"/>
      <c r="N7" s="294"/>
      <c r="O7" s="294"/>
      <c r="P7" s="294"/>
      <c r="Q7" s="294"/>
      <c r="R7" s="294"/>
      <c r="S7" s="294"/>
      <c r="T7" s="294"/>
      <c r="U7" s="294"/>
      <c r="V7" s="294"/>
      <c r="W7" s="294"/>
      <c r="X7" s="294"/>
      <c r="Y7" s="294"/>
      <c r="Z7" s="294"/>
    </row>
    <row r="8" ht="14.25" spans="1:26">
      <c r="A8" s="294"/>
      <c r="B8" s="301" t="s">
        <v>1619</v>
      </c>
      <c r="C8" s="304" t="s">
        <v>2697</v>
      </c>
      <c r="D8" s="304" t="s">
        <v>2698</v>
      </c>
      <c r="E8" s="304" t="s">
        <v>2699</v>
      </c>
      <c r="F8" s="304" t="s">
        <v>2700</v>
      </c>
      <c r="G8" s="294"/>
      <c r="H8" s="294"/>
      <c r="I8" s="294"/>
      <c r="J8" s="294"/>
      <c r="K8" s="294"/>
      <c r="L8" s="294"/>
      <c r="M8" s="294"/>
      <c r="N8" s="294"/>
      <c r="O8" s="294"/>
      <c r="P8" s="294"/>
      <c r="Q8" s="294"/>
      <c r="R8" s="294"/>
      <c r="S8" s="294"/>
      <c r="T8" s="294"/>
      <c r="U8" s="294"/>
      <c r="V8" s="294"/>
      <c r="W8" s="294"/>
      <c r="X8" s="294"/>
      <c r="Y8" s="294"/>
      <c r="Z8" s="294"/>
    </row>
    <row r="9" ht="14.25" spans="1:26">
      <c r="A9" s="294"/>
      <c r="B9" s="298" t="s">
        <v>1623</v>
      </c>
      <c r="C9" s="303" t="s">
        <v>2701</v>
      </c>
      <c r="D9" s="303" t="s">
        <v>2702</v>
      </c>
      <c r="E9" s="303" t="s">
        <v>2703</v>
      </c>
      <c r="F9" s="317" t="s">
        <v>2704</v>
      </c>
      <c r="G9" s="294"/>
      <c r="H9" s="294"/>
      <c r="I9" s="294"/>
      <c r="J9" s="294"/>
      <c r="K9" s="294"/>
      <c r="L9" s="294"/>
      <c r="M9" s="294"/>
      <c r="N9" s="294"/>
      <c r="O9" s="294"/>
      <c r="P9" s="294"/>
      <c r="Q9" s="294"/>
      <c r="R9" s="294"/>
      <c r="S9" s="294"/>
      <c r="T9" s="294"/>
      <c r="U9" s="294"/>
      <c r="V9" s="294"/>
      <c r="W9" s="294"/>
      <c r="X9" s="294"/>
      <c r="Y9" s="294"/>
      <c r="Z9" s="294"/>
    </row>
    <row r="10" ht="14.25" spans="1:26">
      <c r="A10" s="294"/>
      <c r="B10" s="301" t="s">
        <v>1627</v>
      </c>
      <c r="C10" s="304" t="s">
        <v>2705</v>
      </c>
      <c r="D10" s="304" t="s">
        <v>2706</v>
      </c>
      <c r="E10" s="304" t="s">
        <v>2707</v>
      </c>
      <c r="F10" s="317" t="s">
        <v>2708</v>
      </c>
      <c r="G10" s="294"/>
      <c r="H10" s="294"/>
      <c r="I10" s="294"/>
      <c r="J10" s="294"/>
      <c r="K10" s="294"/>
      <c r="L10" s="294"/>
      <c r="M10" s="294"/>
      <c r="N10" s="294"/>
      <c r="O10" s="294"/>
      <c r="P10" s="294"/>
      <c r="Q10" s="294"/>
      <c r="R10" s="294"/>
      <c r="S10" s="294"/>
      <c r="T10" s="294"/>
      <c r="U10" s="294"/>
      <c r="V10" s="294"/>
      <c r="W10" s="294"/>
      <c r="X10" s="294"/>
      <c r="Y10" s="294"/>
      <c r="Z10" s="294"/>
    </row>
    <row r="11" ht="16.5" spans="1:26">
      <c r="A11" s="294"/>
      <c r="B11" s="298" t="s">
        <v>1631</v>
      </c>
      <c r="C11" s="303" t="s">
        <v>1632</v>
      </c>
      <c r="D11" s="303" t="s">
        <v>1633</v>
      </c>
      <c r="E11" s="318" t="s">
        <v>1634</v>
      </c>
      <c r="F11" s="303"/>
      <c r="G11" s="294"/>
      <c r="H11" s="294"/>
      <c r="I11" s="294"/>
      <c r="J11" s="294"/>
      <c r="K11" s="294"/>
      <c r="L11" s="294"/>
      <c r="M11" s="294"/>
      <c r="N11" s="294"/>
      <c r="O11" s="294"/>
      <c r="P11" s="294"/>
      <c r="Q11" s="294"/>
      <c r="R11" s="294"/>
      <c r="S11" s="294"/>
      <c r="T11" s="294"/>
      <c r="U11" s="294"/>
      <c r="V11" s="294"/>
      <c r="W11" s="294"/>
      <c r="X11" s="294"/>
      <c r="Y11" s="294"/>
      <c r="Z11" s="294"/>
    </row>
    <row r="12" ht="16.5" spans="1:26">
      <c r="A12" s="294"/>
      <c r="B12" s="301" t="s">
        <v>1635</v>
      </c>
      <c r="C12" s="304" t="s">
        <v>1636</v>
      </c>
      <c r="D12" s="304" t="s">
        <v>1637</v>
      </c>
      <c r="E12" s="319" t="s">
        <v>1638</v>
      </c>
      <c r="F12" s="304"/>
      <c r="G12" s="294"/>
      <c r="H12" s="294"/>
      <c r="I12" s="294"/>
      <c r="J12" s="294"/>
      <c r="K12" s="294"/>
      <c r="L12" s="294"/>
      <c r="M12" s="294"/>
      <c r="N12" s="294"/>
      <c r="O12" s="294"/>
      <c r="P12" s="294"/>
      <c r="Q12" s="294"/>
      <c r="R12" s="294"/>
      <c r="S12" s="294"/>
      <c r="T12" s="294"/>
      <c r="U12" s="294"/>
      <c r="V12" s="294"/>
      <c r="W12" s="294"/>
      <c r="X12" s="294"/>
      <c r="Y12" s="294"/>
      <c r="Z12" s="294"/>
    </row>
    <row r="13" ht="23.25" customHeight="1" spans="1:26">
      <c r="A13" s="294"/>
      <c r="B13" s="298" t="s">
        <v>1639</v>
      </c>
      <c r="C13" s="303" t="s">
        <v>1640</v>
      </c>
      <c r="D13" s="303" t="s">
        <v>1641</v>
      </c>
      <c r="E13" s="320">
        <v>333</v>
      </c>
      <c r="F13" s="320">
        <v>145</v>
      </c>
      <c r="G13" s="294"/>
      <c r="H13" s="294"/>
      <c r="I13" s="294"/>
      <c r="J13" s="294"/>
      <c r="K13" s="294"/>
      <c r="L13" s="294"/>
      <c r="M13" s="294"/>
      <c r="N13" s="294"/>
      <c r="O13" s="294"/>
      <c r="P13" s="294"/>
      <c r="Q13" s="294"/>
      <c r="R13" s="294"/>
      <c r="S13" s="294"/>
      <c r="T13" s="294"/>
      <c r="U13" s="294"/>
      <c r="V13" s="294"/>
      <c r="W13" s="294"/>
      <c r="X13" s="294"/>
      <c r="Y13" s="294"/>
      <c r="Z13" s="294"/>
    </row>
    <row r="14" ht="16.5" spans="1:26">
      <c r="A14" s="294"/>
      <c r="B14" s="301" t="s">
        <v>1642</v>
      </c>
      <c r="C14" s="305">
        <v>0.29</v>
      </c>
      <c r="D14" s="306">
        <v>0.211</v>
      </c>
      <c r="E14" s="321">
        <v>0.343</v>
      </c>
      <c r="F14" s="304"/>
      <c r="G14" s="294"/>
      <c r="H14" s="294"/>
      <c r="I14" s="294"/>
      <c r="J14" s="294"/>
      <c r="K14" s="294"/>
      <c r="L14" s="294"/>
      <c r="M14" s="294"/>
      <c r="N14" s="294"/>
      <c r="O14" s="294"/>
      <c r="P14" s="294"/>
      <c r="Q14" s="294"/>
      <c r="R14" s="294"/>
      <c r="S14" s="294"/>
      <c r="T14" s="294"/>
      <c r="U14" s="294"/>
      <c r="V14" s="294"/>
      <c r="W14" s="294"/>
      <c r="X14" s="294"/>
      <c r="Y14" s="294"/>
      <c r="Z14" s="294"/>
    </row>
    <row r="15" ht="14.25" spans="1:26">
      <c r="A15" s="294"/>
      <c r="B15" s="298" t="s">
        <v>1643</v>
      </c>
      <c r="C15" s="303" t="s">
        <v>2709</v>
      </c>
      <c r="D15" s="303" t="s">
        <v>2710</v>
      </c>
      <c r="E15" s="303" t="s">
        <v>2711</v>
      </c>
      <c r="F15" s="303" t="s">
        <v>2712</v>
      </c>
      <c r="G15" s="294"/>
      <c r="H15" s="294"/>
      <c r="I15" s="294"/>
      <c r="J15" s="294"/>
      <c r="K15" s="294"/>
      <c r="L15" s="294"/>
      <c r="M15" s="294"/>
      <c r="N15" s="294"/>
      <c r="O15" s="294"/>
      <c r="P15" s="294"/>
      <c r="Q15" s="294"/>
      <c r="R15" s="294"/>
      <c r="S15" s="294"/>
      <c r="T15" s="294"/>
      <c r="U15" s="294"/>
      <c r="V15" s="294"/>
      <c r="W15" s="294"/>
      <c r="X15" s="294"/>
      <c r="Y15" s="294"/>
      <c r="Z15" s="294"/>
    </row>
    <row r="16" ht="54" spans="1:26">
      <c r="A16" s="294"/>
      <c r="B16" s="301" t="s">
        <v>1645</v>
      </c>
      <c r="C16" s="302" t="s">
        <v>2713</v>
      </c>
      <c r="D16" s="302" t="s">
        <v>2714</v>
      </c>
      <c r="E16" s="302" t="s">
        <v>2715</v>
      </c>
      <c r="F16" s="302" t="s">
        <v>2716</v>
      </c>
      <c r="G16" s="294"/>
      <c r="H16" s="294"/>
      <c r="I16" s="294"/>
      <c r="J16" s="294"/>
      <c r="K16" s="294"/>
      <c r="L16" s="294"/>
      <c r="M16" s="294"/>
      <c r="N16" s="294"/>
      <c r="O16" s="294"/>
      <c r="P16" s="294"/>
      <c r="Q16" s="294"/>
      <c r="R16" s="294"/>
      <c r="S16" s="294"/>
      <c r="T16" s="294"/>
      <c r="U16" s="294"/>
      <c r="V16" s="294"/>
      <c r="W16" s="294"/>
      <c r="X16" s="294"/>
      <c r="Y16" s="294"/>
      <c r="Z16" s="294"/>
    </row>
    <row r="17" ht="14.25" spans="1:26">
      <c r="A17" s="294"/>
      <c r="B17" s="298" t="s">
        <v>1649</v>
      </c>
      <c r="C17" s="303" t="s">
        <v>2717</v>
      </c>
      <c r="D17" s="303" t="s">
        <v>2718</v>
      </c>
      <c r="E17" s="303" t="s">
        <v>2719</v>
      </c>
      <c r="F17" s="303" t="s">
        <v>2720</v>
      </c>
      <c r="G17" s="294"/>
      <c r="H17" s="294"/>
      <c r="I17" s="294"/>
      <c r="J17" s="294"/>
      <c r="K17" s="294"/>
      <c r="L17" s="294"/>
      <c r="M17" s="294"/>
      <c r="N17" s="294"/>
      <c r="O17" s="294"/>
      <c r="P17" s="294"/>
      <c r="Q17" s="294"/>
      <c r="R17" s="294"/>
      <c r="S17" s="294"/>
      <c r="T17" s="294"/>
      <c r="U17" s="294"/>
      <c r="V17" s="294"/>
      <c r="W17" s="294"/>
      <c r="X17" s="294"/>
      <c r="Y17" s="294"/>
      <c r="Z17" s="294"/>
    </row>
    <row r="18" ht="14.25" spans="1:26">
      <c r="A18" s="294"/>
      <c r="B18" s="294"/>
      <c r="C18" s="294"/>
      <c r="D18" s="294"/>
      <c r="E18" s="294"/>
      <c r="F18" s="294"/>
      <c r="G18" s="294"/>
      <c r="H18" s="294"/>
      <c r="I18" s="294"/>
      <c r="J18" s="294"/>
      <c r="K18" s="294"/>
      <c r="L18" s="294"/>
      <c r="M18" s="294"/>
      <c r="N18" s="294"/>
      <c r="O18" s="294"/>
      <c r="P18" s="294"/>
      <c r="Q18" s="294"/>
      <c r="R18" s="294"/>
      <c r="S18" s="294"/>
      <c r="T18" s="294"/>
      <c r="U18" s="294"/>
      <c r="V18" s="294"/>
      <c r="W18" s="294"/>
      <c r="X18" s="294"/>
      <c r="Y18" s="294"/>
      <c r="Z18" s="294"/>
    </row>
    <row r="19" ht="14.25" spans="1:26">
      <c r="A19" s="294"/>
      <c r="B19" s="294"/>
      <c r="C19" s="294"/>
      <c r="D19" s="294"/>
      <c r="E19" s="294"/>
      <c r="F19" s="294"/>
      <c r="G19" s="294"/>
      <c r="H19" s="294"/>
      <c r="I19" s="294"/>
      <c r="J19" s="294"/>
      <c r="K19" s="294"/>
      <c r="L19" s="294"/>
      <c r="M19" s="294"/>
      <c r="N19" s="294"/>
      <c r="O19" s="294"/>
      <c r="P19" s="294"/>
      <c r="Q19" s="294"/>
      <c r="R19" s="294"/>
      <c r="S19" s="294"/>
      <c r="T19" s="294"/>
      <c r="U19" s="294"/>
      <c r="V19" s="294"/>
      <c r="W19" s="294"/>
      <c r="X19" s="294"/>
      <c r="Y19" s="294"/>
      <c r="Z19" s="294"/>
    </row>
    <row r="20" ht="14.25" spans="1:26">
      <c r="A20" s="294"/>
      <c r="B20" s="307" t="s">
        <v>2721</v>
      </c>
      <c r="C20" s="294"/>
      <c r="D20" s="294"/>
      <c r="E20" s="294"/>
      <c r="F20" s="294"/>
      <c r="G20" s="294"/>
      <c r="H20" s="294"/>
      <c r="I20" s="294"/>
      <c r="J20" s="294"/>
      <c r="K20" s="294"/>
      <c r="L20" s="294"/>
      <c r="M20" s="294"/>
      <c r="N20" s="294"/>
      <c r="O20" s="294"/>
      <c r="P20" s="294"/>
      <c r="Q20" s="294"/>
      <c r="R20" s="294"/>
      <c r="S20" s="294"/>
      <c r="T20" s="294"/>
      <c r="U20" s="294"/>
      <c r="V20" s="294"/>
      <c r="W20" s="294"/>
      <c r="X20" s="294"/>
      <c r="Y20" s="294"/>
      <c r="Z20" s="294"/>
    </row>
    <row r="21" ht="14.25" spans="1:26">
      <c r="A21" s="294"/>
      <c r="B21" s="151" t="s">
        <v>423</v>
      </c>
      <c r="C21" s="152"/>
      <c r="D21" s="152"/>
      <c r="E21" s="152"/>
      <c r="F21" s="152"/>
      <c r="G21" s="152"/>
      <c r="H21" s="152"/>
      <c r="I21" s="165"/>
      <c r="J21" s="294"/>
      <c r="K21" s="294"/>
      <c r="L21" s="294"/>
      <c r="M21" s="294"/>
      <c r="N21" s="294"/>
      <c r="O21" s="294"/>
      <c r="P21" s="294"/>
      <c r="Q21" s="294"/>
      <c r="R21" s="294"/>
      <c r="S21" s="294"/>
      <c r="T21" s="294"/>
      <c r="U21" s="294"/>
      <c r="V21" s="294"/>
      <c r="W21" s="294"/>
      <c r="X21" s="294"/>
      <c r="Y21" s="294"/>
      <c r="Z21" s="294"/>
    </row>
    <row r="22" ht="14.25" spans="1:26">
      <c r="A22" s="294"/>
      <c r="B22" s="308" t="s">
        <v>2722</v>
      </c>
      <c r="C22" s="152"/>
      <c r="D22" s="152"/>
      <c r="E22" s="152"/>
      <c r="F22" s="152"/>
      <c r="G22" s="152"/>
      <c r="H22" s="152"/>
      <c r="I22" s="165"/>
      <c r="J22" s="294"/>
      <c r="K22" s="294"/>
      <c r="L22" s="294"/>
      <c r="M22" s="294"/>
      <c r="N22" s="294"/>
      <c r="O22" s="294"/>
      <c r="P22" s="294"/>
      <c r="Q22" s="294"/>
      <c r="R22" s="294"/>
      <c r="S22" s="294"/>
      <c r="T22" s="294"/>
      <c r="U22" s="294"/>
      <c r="V22" s="294"/>
      <c r="W22" s="294"/>
      <c r="X22" s="294"/>
      <c r="Y22" s="294"/>
      <c r="Z22" s="294"/>
    </row>
    <row r="23" ht="14.25" spans="1:26">
      <c r="A23" s="294"/>
      <c r="B23" s="308" t="s">
        <v>2723</v>
      </c>
      <c r="C23" s="152"/>
      <c r="D23" s="152"/>
      <c r="E23" s="152"/>
      <c r="F23" s="152"/>
      <c r="G23" s="152"/>
      <c r="H23" s="152"/>
      <c r="I23" s="165"/>
      <c r="J23" s="294"/>
      <c r="K23" s="294"/>
      <c r="L23" s="294"/>
      <c r="M23" s="294"/>
      <c r="N23" s="294"/>
      <c r="O23" s="294"/>
      <c r="P23" s="294"/>
      <c r="Q23" s="294"/>
      <c r="R23" s="294"/>
      <c r="S23" s="294"/>
      <c r="T23" s="294"/>
      <c r="U23" s="294"/>
      <c r="V23" s="294"/>
      <c r="W23" s="294"/>
      <c r="X23" s="294"/>
      <c r="Y23" s="294"/>
      <c r="Z23" s="294"/>
    </row>
    <row r="24" ht="14.25" spans="1:26">
      <c r="A24" s="294"/>
      <c r="B24" s="308" t="s">
        <v>2724</v>
      </c>
      <c r="C24" s="152"/>
      <c r="D24" s="152"/>
      <c r="E24" s="152"/>
      <c r="F24" s="152"/>
      <c r="G24" s="152"/>
      <c r="H24" s="152"/>
      <c r="I24" s="165"/>
      <c r="J24" s="294"/>
      <c r="K24" s="294"/>
      <c r="L24" s="294"/>
      <c r="M24" s="294"/>
      <c r="N24" s="294"/>
      <c r="O24" s="294"/>
      <c r="P24" s="294"/>
      <c r="Q24" s="294"/>
      <c r="R24" s="294"/>
      <c r="S24" s="294"/>
      <c r="T24" s="294"/>
      <c r="U24" s="294"/>
      <c r="V24" s="294"/>
      <c r="W24" s="294"/>
      <c r="X24" s="294"/>
      <c r="Y24" s="294"/>
      <c r="Z24" s="294"/>
    </row>
    <row r="25" ht="14.25" spans="1:26">
      <c r="A25" s="294"/>
      <c r="B25" s="308" t="s">
        <v>2725</v>
      </c>
      <c r="C25" s="152"/>
      <c r="D25" s="152"/>
      <c r="E25" s="152"/>
      <c r="F25" s="152"/>
      <c r="G25" s="152"/>
      <c r="H25" s="152"/>
      <c r="I25" s="165"/>
      <c r="J25" s="294"/>
      <c r="K25" s="294"/>
      <c r="L25" s="294"/>
      <c r="M25" s="294"/>
      <c r="N25" s="294"/>
      <c r="O25" s="294"/>
      <c r="P25" s="294"/>
      <c r="Q25" s="294"/>
      <c r="R25" s="294"/>
      <c r="S25" s="294"/>
      <c r="T25" s="294"/>
      <c r="U25" s="294"/>
      <c r="V25" s="294"/>
      <c r="W25" s="294"/>
      <c r="X25" s="294"/>
      <c r="Y25" s="294"/>
      <c r="Z25" s="294"/>
    </row>
    <row r="26" ht="14.25" spans="1:26">
      <c r="A26" s="294"/>
      <c r="B26" s="308" t="s">
        <v>2726</v>
      </c>
      <c r="C26" s="152"/>
      <c r="D26" s="152"/>
      <c r="E26" s="152"/>
      <c r="F26" s="152"/>
      <c r="G26" s="152"/>
      <c r="H26" s="152"/>
      <c r="I26" s="165"/>
      <c r="J26" s="294"/>
      <c r="K26" s="294"/>
      <c r="L26" s="294"/>
      <c r="M26" s="294"/>
      <c r="N26" s="294"/>
      <c r="O26" s="294"/>
      <c r="P26" s="294"/>
      <c r="Q26" s="294"/>
      <c r="R26" s="294"/>
      <c r="S26" s="294"/>
      <c r="T26" s="294"/>
      <c r="U26" s="294"/>
      <c r="V26" s="294"/>
      <c r="W26" s="294"/>
      <c r="X26" s="294"/>
      <c r="Y26" s="294"/>
      <c r="Z26" s="294"/>
    </row>
    <row r="27" ht="14.25" spans="1:26">
      <c r="A27" s="294"/>
      <c r="B27" s="308" t="s">
        <v>2727</v>
      </c>
      <c r="C27" s="152"/>
      <c r="D27" s="152"/>
      <c r="E27" s="152"/>
      <c r="F27" s="152"/>
      <c r="G27" s="152"/>
      <c r="H27" s="152"/>
      <c r="I27" s="165"/>
      <c r="J27" s="294"/>
      <c r="K27" s="294"/>
      <c r="L27" s="294"/>
      <c r="M27" s="294"/>
      <c r="N27" s="294"/>
      <c r="O27" s="294"/>
      <c r="P27" s="294"/>
      <c r="Q27" s="294"/>
      <c r="R27" s="294"/>
      <c r="S27" s="294"/>
      <c r="T27" s="294"/>
      <c r="U27" s="294"/>
      <c r="V27" s="294"/>
      <c r="W27" s="294"/>
      <c r="X27" s="294"/>
      <c r="Y27" s="294"/>
      <c r="Z27" s="294"/>
    </row>
    <row r="28" ht="14.25" spans="1:26">
      <c r="A28" s="294"/>
      <c r="B28" s="308" t="s">
        <v>2728</v>
      </c>
      <c r="C28" s="152"/>
      <c r="D28" s="152"/>
      <c r="E28" s="152"/>
      <c r="F28" s="152"/>
      <c r="G28" s="152"/>
      <c r="H28" s="152"/>
      <c r="I28" s="165"/>
      <c r="J28" s="294"/>
      <c r="K28" s="294"/>
      <c r="L28" s="294"/>
      <c r="M28" s="294"/>
      <c r="N28" s="294"/>
      <c r="O28" s="294"/>
      <c r="P28" s="294"/>
      <c r="Q28" s="294"/>
      <c r="R28" s="294"/>
      <c r="S28" s="294"/>
      <c r="T28" s="294"/>
      <c r="U28" s="294"/>
      <c r="V28" s="294"/>
      <c r="W28" s="294"/>
      <c r="X28" s="294"/>
      <c r="Y28" s="294"/>
      <c r="Z28" s="294"/>
    </row>
    <row r="29" ht="14.25" spans="1:26">
      <c r="A29" s="294"/>
      <c r="B29" s="308" t="s">
        <v>2729</v>
      </c>
      <c r="C29" s="152"/>
      <c r="D29" s="152"/>
      <c r="E29" s="152"/>
      <c r="F29" s="152"/>
      <c r="G29" s="152"/>
      <c r="H29" s="152"/>
      <c r="I29" s="165"/>
      <c r="J29" s="294"/>
      <c r="K29" s="294"/>
      <c r="L29" s="294"/>
      <c r="M29" s="294"/>
      <c r="N29" s="294"/>
      <c r="O29" s="294"/>
      <c r="P29" s="294"/>
      <c r="Q29" s="294"/>
      <c r="R29" s="294"/>
      <c r="S29" s="294"/>
      <c r="T29" s="294"/>
      <c r="U29" s="294"/>
      <c r="V29" s="294"/>
      <c r="W29" s="294"/>
      <c r="X29" s="294"/>
      <c r="Y29" s="294"/>
      <c r="Z29" s="294"/>
    </row>
    <row r="30" ht="14.25" spans="1:26">
      <c r="A30" s="294"/>
      <c r="B30" s="309"/>
      <c r="C30" s="309"/>
      <c r="D30" s="309"/>
      <c r="E30" s="309"/>
      <c r="F30" s="294"/>
      <c r="G30" s="294"/>
      <c r="H30" s="294"/>
      <c r="I30" s="294"/>
      <c r="J30" s="294"/>
      <c r="K30" s="294"/>
      <c r="L30" s="294"/>
      <c r="M30" s="294"/>
      <c r="N30" s="294"/>
      <c r="O30" s="294"/>
      <c r="P30" s="294"/>
      <c r="Q30" s="294"/>
      <c r="R30" s="294"/>
      <c r="S30" s="294"/>
      <c r="T30" s="294"/>
      <c r="U30" s="294"/>
      <c r="V30" s="294"/>
      <c r="W30" s="294"/>
      <c r="X30" s="294"/>
      <c r="Y30" s="294"/>
      <c r="Z30" s="294"/>
    </row>
    <row r="31" ht="14.25" spans="1:26">
      <c r="A31" s="294"/>
      <c r="B31" s="309"/>
      <c r="C31" s="309"/>
      <c r="D31" s="309"/>
      <c r="E31" s="309"/>
      <c r="F31" s="294"/>
      <c r="G31" s="294"/>
      <c r="H31" s="294"/>
      <c r="I31" s="294"/>
      <c r="J31" s="294"/>
      <c r="K31" s="294"/>
      <c r="L31" s="294"/>
      <c r="M31" s="294"/>
      <c r="N31" s="294"/>
      <c r="O31" s="294"/>
      <c r="P31" s="294"/>
      <c r="Q31" s="294"/>
      <c r="R31" s="294"/>
      <c r="S31" s="294"/>
      <c r="T31" s="294"/>
      <c r="U31" s="294"/>
      <c r="V31" s="294"/>
      <c r="W31" s="294"/>
      <c r="X31" s="294"/>
      <c r="Y31" s="294"/>
      <c r="Z31" s="294"/>
    </row>
    <row r="32" ht="14.25" spans="1:26">
      <c r="A32" s="294"/>
      <c r="B32" s="310"/>
      <c r="E32" s="168"/>
      <c r="F32" s="294"/>
      <c r="G32" s="294"/>
      <c r="H32" s="294"/>
      <c r="I32" s="294"/>
      <c r="J32" s="294"/>
      <c r="K32" s="294"/>
      <c r="L32" s="294"/>
      <c r="M32" s="294"/>
      <c r="N32" s="294"/>
      <c r="O32" s="294"/>
      <c r="P32" s="294"/>
      <c r="Q32" s="294"/>
      <c r="R32" s="294"/>
      <c r="S32" s="294"/>
      <c r="T32" s="294"/>
      <c r="U32" s="294"/>
      <c r="V32" s="294"/>
      <c r="W32" s="294"/>
      <c r="X32" s="294"/>
      <c r="Y32" s="294"/>
      <c r="Z32" s="294"/>
    </row>
    <row r="33" ht="14.25" spans="1:26">
      <c r="A33" s="294"/>
      <c r="B33" s="155" t="s">
        <v>439</v>
      </c>
      <c r="C33" s="152"/>
      <c r="D33" s="152"/>
      <c r="E33" s="152"/>
      <c r="F33" s="152"/>
      <c r="G33" s="152"/>
      <c r="H33" s="152"/>
      <c r="I33" s="165"/>
      <c r="J33" s="294"/>
      <c r="K33" s="294"/>
      <c r="L33" s="294"/>
      <c r="M33" s="294"/>
      <c r="N33" s="294"/>
      <c r="O33" s="294"/>
      <c r="P33" s="294"/>
      <c r="Q33" s="294"/>
      <c r="R33" s="294"/>
      <c r="S33" s="294"/>
      <c r="T33" s="294"/>
      <c r="U33" s="294"/>
      <c r="V33" s="294"/>
      <c r="W33" s="294"/>
      <c r="X33" s="294"/>
      <c r="Y33" s="294"/>
      <c r="Z33" s="294"/>
    </row>
    <row r="34" ht="14.25" spans="1:26">
      <c r="A34" s="294"/>
      <c r="B34" s="308" t="s">
        <v>2730</v>
      </c>
      <c r="C34" s="152"/>
      <c r="D34" s="152"/>
      <c r="E34" s="152"/>
      <c r="F34" s="152"/>
      <c r="G34" s="152"/>
      <c r="H34" s="152"/>
      <c r="I34" s="165"/>
      <c r="J34" s="294"/>
      <c r="K34" s="294"/>
      <c r="L34" s="294"/>
      <c r="M34" s="294"/>
      <c r="N34" s="294"/>
      <c r="O34" s="294"/>
      <c r="P34" s="294"/>
      <c r="Q34" s="294"/>
      <c r="R34" s="294"/>
      <c r="S34" s="294"/>
      <c r="T34" s="294"/>
      <c r="U34" s="294"/>
      <c r="V34" s="294"/>
      <c r="W34" s="294"/>
      <c r="X34" s="294"/>
      <c r="Y34" s="294"/>
      <c r="Z34" s="294"/>
    </row>
    <row r="35" ht="14.25" spans="1:26">
      <c r="A35" s="294"/>
      <c r="B35" s="308" t="s">
        <v>2731</v>
      </c>
      <c r="C35" s="152"/>
      <c r="D35" s="152"/>
      <c r="E35" s="152"/>
      <c r="F35" s="152"/>
      <c r="G35" s="152"/>
      <c r="H35" s="152"/>
      <c r="I35" s="165"/>
      <c r="J35" s="294"/>
      <c r="K35" s="294"/>
      <c r="L35" s="294"/>
      <c r="M35" s="294"/>
      <c r="N35" s="294"/>
      <c r="O35" s="294"/>
      <c r="P35" s="294"/>
      <c r="Q35" s="294"/>
      <c r="R35" s="294"/>
      <c r="S35" s="294"/>
      <c r="T35" s="294"/>
      <c r="U35" s="294"/>
      <c r="V35" s="294"/>
      <c r="W35" s="294"/>
      <c r="X35" s="294"/>
      <c r="Y35" s="294"/>
      <c r="Z35" s="294"/>
    </row>
    <row r="36" ht="14.25" spans="1:26">
      <c r="A36" s="294"/>
      <c r="B36" s="311" t="s">
        <v>2732</v>
      </c>
      <c r="C36" s="152"/>
      <c r="D36" s="152"/>
      <c r="E36" s="152"/>
      <c r="F36" s="152"/>
      <c r="G36" s="152"/>
      <c r="H36" s="152"/>
      <c r="I36" s="165"/>
      <c r="J36" s="294"/>
      <c r="K36" s="294"/>
      <c r="L36" s="294"/>
      <c r="M36" s="294"/>
      <c r="N36" s="294"/>
      <c r="O36" s="294"/>
      <c r="P36" s="294"/>
      <c r="Q36" s="294"/>
      <c r="R36" s="294"/>
      <c r="S36" s="294"/>
      <c r="T36" s="294"/>
      <c r="U36" s="294"/>
      <c r="V36" s="294"/>
      <c r="W36" s="294"/>
      <c r="X36" s="294"/>
      <c r="Y36" s="294"/>
      <c r="Z36" s="294"/>
    </row>
    <row r="37" ht="14.25" spans="1:26">
      <c r="A37" s="294"/>
      <c r="B37" s="311"/>
      <c r="C37" s="152"/>
      <c r="D37" s="152"/>
      <c r="E37" s="152"/>
      <c r="F37" s="152"/>
      <c r="G37" s="152"/>
      <c r="H37" s="152"/>
      <c r="I37" s="165"/>
      <c r="J37" s="294"/>
      <c r="K37" s="294"/>
      <c r="L37" s="294"/>
      <c r="M37" s="294"/>
      <c r="N37" s="294"/>
      <c r="O37" s="294"/>
      <c r="P37" s="294"/>
      <c r="Q37" s="294"/>
      <c r="R37" s="294"/>
      <c r="S37" s="294"/>
      <c r="T37" s="294"/>
      <c r="U37" s="294"/>
      <c r="V37" s="294"/>
      <c r="W37" s="294"/>
      <c r="X37" s="294"/>
      <c r="Y37" s="294"/>
      <c r="Z37" s="294"/>
    </row>
    <row r="38" ht="14.25" spans="1:26">
      <c r="A38" s="294"/>
      <c r="B38" s="309"/>
      <c r="C38" s="312"/>
      <c r="D38" s="309"/>
      <c r="E38" s="309"/>
      <c r="F38" s="294"/>
      <c r="G38" s="294"/>
      <c r="H38" s="294"/>
      <c r="I38" s="294"/>
      <c r="J38" s="294"/>
      <c r="K38" s="294"/>
      <c r="L38" s="294"/>
      <c r="M38" s="294"/>
      <c r="N38" s="294"/>
      <c r="O38" s="294"/>
      <c r="P38" s="294"/>
      <c r="Q38" s="294"/>
      <c r="R38" s="294"/>
      <c r="S38" s="294"/>
      <c r="T38" s="294"/>
      <c r="U38" s="294"/>
      <c r="V38" s="294"/>
      <c r="W38" s="294"/>
      <c r="X38" s="294"/>
      <c r="Y38" s="294"/>
      <c r="Z38" s="294"/>
    </row>
    <row r="39" ht="14.25" spans="1:26">
      <c r="A39" s="294"/>
      <c r="B39" s="159" t="s">
        <v>446</v>
      </c>
      <c r="I39" s="168"/>
      <c r="J39" s="294"/>
      <c r="K39" s="294"/>
      <c r="L39" s="294"/>
      <c r="M39" s="294"/>
      <c r="N39" s="294"/>
      <c r="O39" s="294"/>
      <c r="P39" s="294"/>
      <c r="Q39" s="294"/>
      <c r="R39" s="294"/>
      <c r="S39" s="294"/>
      <c r="T39" s="294"/>
      <c r="U39" s="294"/>
      <c r="V39" s="294"/>
      <c r="W39" s="294"/>
      <c r="X39" s="294"/>
      <c r="Y39" s="294"/>
      <c r="Z39" s="294"/>
    </row>
    <row r="40" ht="14.25" spans="1:26">
      <c r="A40" s="294"/>
      <c r="B40" s="308" t="s">
        <v>2733</v>
      </c>
      <c r="C40" s="152"/>
      <c r="D40" s="152"/>
      <c r="E40" s="152"/>
      <c r="F40" s="152"/>
      <c r="G40" s="152"/>
      <c r="H40" s="152"/>
      <c r="I40" s="165"/>
      <c r="J40" s="294"/>
      <c r="K40" s="294"/>
      <c r="L40" s="294"/>
      <c r="M40" s="294"/>
      <c r="N40" s="294"/>
      <c r="O40" s="294"/>
      <c r="P40" s="294"/>
      <c r="Q40" s="294"/>
      <c r="R40" s="294"/>
      <c r="S40" s="294"/>
      <c r="T40" s="294"/>
      <c r="U40" s="294"/>
      <c r="V40" s="294"/>
      <c r="W40" s="294"/>
      <c r="X40" s="294"/>
      <c r="Y40" s="294"/>
      <c r="Z40" s="294"/>
    </row>
    <row r="41" ht="14.25" spans="1:26">
      <c r="A41" s="294"/>
      <c r="B41" s="308" t="s">
        <v>2734</v>
      </c>
      <c r="C41" s="152"/>
      <c r="D41" s="152"/>
      <c r="E41" s="152"/>
      <c r="F41" s="152"/>
      <c r="G41" s="152"/>
      <c r="H41" s="152"/>
      <c r="I41" s="165"/>
      <c r="J41" s="294"/>
      <c r="K41" s="294"/>
      <c r="L41" s="294"/>
      <c r="M41" s="294"/>
      <c r="N41" s="294"/>
      <c r="O41" s="294"/>
      <c r="P41" s="294"/>
      <c r="Q41" s="294"/>
      <c r="R41" s="294"/>
      <c r="S41" s="294"/>
      <c r="T41" s="294"/>
      <c r="U41" s="294"/>
      <c r="V41" s="294"/>
      <c r="W41" s="294"/>
      <c r="X41" s="294"/>
      <c r="Y41" s="294"/>
      <c r="Z41" s="294"/>
    </row>
    <row r="42" ht="14.25" spans="1:26">
      <c r="A42" s="294"/>
      <c r="B42" s="308" t="s">
        <v>2735</v>
      </c>
      <c r="C42" s="152"/>
      <c r="D42" s="152"/>
      <c r="E42" s="152"/>
      <c r="F42" s="152"/>
      <c r="G42" s="152"/>
      <c r="H42" s="152"/>
      <c r="I42" s="165"/>
      <c r="J42" s="294"/>
      <c r="K42" s="294"/>
      <c r="L42" s="294"/>
      <c r="M42" s="294"/>
      <c r="N42" s="294"/>
      <c r="O42" s="294"/>
      <c r="P42" s="294"/>
      <c r="Q42" s="294"/>
      <c r="R42" s="294"/>
      <c r="S42" s="294"/>
      <c r="T42" s="294"/>
      <c r="U42" s="294"/>
      <c r="V42" s="294"/>
      <c r="W42" s="294"/>
      <c r="X42" s="294"/>
      <c r="Y42" s="294"/>
      <c r="Z42" s="294"/>
    </row>
    <row r="43" ht="14.25" spans="1:26">
      <c r="A43" s="294"/>
      <c r="B43" s="308" t="s">
        <v>2736</v>
      </c>
      <c r="C43" s="152"/>
      <c r="D43" s="152"/>
      <c r="E43" s="152"/>
      <c r="F43" s="152"/>
      <c r="G43" s="152"/>
      <c r="H43" s="152"/>
      <c r="I43" s="165"/>
      <c r="J43" s="294"/>
      <c r="K43" s="294"/>
      <c r="L43" s="294"/>
      <c r="M43" s="294"/>
      <c r="N43" s="294"/>
      <c r="O43" s="294"/>
      <c r="P43" s="294"/>
      <c r="Q43" s="294"/>
      <c r="R43" s="294"/>
      <c r="S43" s="294"/>
      <c r="T43" s="294"/>
      <c r="U43" s="294"/>
      <c r="V43" s="294"/>
      <c r="W43" s="294"/>
      <c r="X43" s="294"/>
      <c r="Y43" s="294"/>
      <c r="Z43" s="294"/>
    </row>
    <row r="44" ht="21" spans="1:26">
      <c r="A44" s="294"/>
      <c r="B44" s="313"/>
      <c r="C44" s="152"/>
      <c r="D44" s="152"/>
      <c r="E44" s="152"/>
      <c r="F44" s="152"/>
      <c r="G44" s="152"/>
      <c r="H44" s="152"/>
      <c r="I44" s="165"/>
      <c r="J44" s="294"/>
      <c r="K44" s="294"/>
      <c r="L44" s="294"/>
      <c r="M44" s="294"/>
      <c r="N44" s="294"/>
      <c r="O44" s="294"/>
      <c r="P44" s="294"/>
      <c r="Q44" s="294"/>
      <c r="R44" s="294"/>
      <c r="S44" s="294"/>
      <c r="T44" s="294"/>
      <c r="U44" s="294"/>
      <c r="V44" s="294"/>
      <c r="W44" s="294"/>
      <c r="X44" s="294"/>
      <c r="Y44" s="294"/>
      <c r="Z44" s="294"/>
    </row>
    <row r="45" ht="14.25" spans="1:26">
      <c r="A45" s="294"/>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row>
    <row r="46" ht="14.25" spans="1:26">
      <c r="A46" s="294"/>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row>
    <row r="47" ht="14.25" spans="1:26">
      <c r="A47" s="294"/>
      <c r="B47" s="307" t="s">
        <v>2737</v>
      </c>
      <c r="C47" s="294"/>
      <c r="D47" s="294"/>
      <c r="E47" s="294"/>
      <c r="F47" s="294"/>
      <c r="G47" s="294"/>
      <c r="H47" s="294"/>
      <c r="I47" s="294"/>
      <c r="J47" s="294"/>
      <c r="K47" s="294"/>
      <c r="L47" s="294"/>
      <c r="M47" s="294"/>
      <c r="N47" s="294"/>
      <c r="O47" s="294"/>
      <c r="P47" s="294"/>
      <c r="Q47" s="294"/>
      <c r="R47" s="294"/>
      <c r="S47" s="294"/>
      <c r="T47" s="294"/>
      <c r="U47" s="294"/>
      <c r="V47" s="294"/>
      <c r="W47" s="294"/>
      <c r="X47" s="294"/>
      <c r="Y47" s="294"/>
      <c r="Z47" s="294"/>
    </row>
    <row r="48" ht="14.25" spans="1:26">
      <c r="A48" s="294"/>
      <c r="B48" s="151" t="s">
        <v>423</v>
      </c>
      <c r="C48" s="152"/>
      <c r="D48" s="152"/>
      <c r="E48" s="152"/>
      <c r="F48" s="152"/>
      <c r="G48" s="152"/>
      <c r="H48" s="152"/>
      <c r="I48" s="165"/>
      <c r="J48" s="294"/>
      <c r="K48" s="294"/>
      <c r="L48" s="294"/>
      <c r="M48" s="294"/>
      <c r="N48" s="294"/>
      <c r="O48" s="294"/>
      <c r="P48" s="294"/>
      <c r="Q48" s="294"/>
      <c r="R48" s="294"/>
      <c r="S48" s="294"/>
      <c r="T48" s="294"/>
      <c r="U48" s="294"/>
      <c r="V48" s="294"/>
      <c r="W48" s="294"/>
      <c r="X48" s="294"/>
      <c r="Y48" s="294"/>
      <c r="Z48" s="294"/>
    </row>
    <row r="49" ht="14.25" spans="1:26">
      <c r="A49" s="294"/>
      <c r="B49" s="307" t="s">
        <v>2738</v>
      </c>
      <c r="C49" s="314"/>
      <c r="D49" s="314"/>
      <c r="E49" s="314"/>
      <c r="F49" s="314"/>
      <c r="G49" s="314"/>
      <c r="H49" s="314"/>
      <c r="I49" s="322"/>
      <c r="J49" s="294"/>
      <c r="K49" s="294"/>
      <c r="L49" s="294"/>
      <c r="M49" s="294"/>
      <c r="N49" s="294"/>
      <c r="O49" s="294"/>
      <c r="P49" s="294"/>
      <c r="Q49" s="294"/>
      <c r="R49" s="294"/>
      <c r="S49" s="294"/>
      <c r="T49" s="294"/>
      <c r="U49" s="294"/>
      <c r="V49" s="294"/>
      <c r="W49" s="294"/>
      <c r="X49" s="294"/>
      <c r="Y49" s="294"/>
      <c r="Z49" s="294"/>
    </row>
    <row r="50" ht="37.5" customHeight="1" spans="1:26">
      <c r="A50" s="294"/>
      <c r="B50" s="308" t="s">
        <v>2739</v>
      </c>
      <c r="C50" s="152"/>
      <c r="D50" s="152"/>
      <c r="E50" s="152"/>
      <c r="F50" s="152"/>
      <c r="G50" s="152"/>
      <c r="H50" s="152"/>
      <c r="I50" s="165"/>
      <c r="J50" s="294"/>
      <c r="K50" s="294"/>
      <c r="L50" s="294"/>
      <c r="M50" s="294"/>
      <c r="N50" s="294"/>
      <c r="O50" s="294"/>
      <c r="P50" s="294"/>
      <c r="Q50" s="294"/>
      <c r="R50" s="294"/>
      <c r="S50" s="294"/>
      <c r="T50" s="294"/>
      <c r="U50" s="294"/>
      <c r="V50" s="294"/>
      <c r="W50" s="294"/>
      <c r="X50" s="294"/>
      <c r="Y50" s="294"/>
      <c r="Z50" s="294"/>
    </row>
    <row r="51" ht="29.25" customHeight="1" spans="1:26">
      <c r="A51" s="294"/>
      <c r="B51" s="308" t="s">
        <v>2740</v>
      </c>
      <c r="C51" s="152"/>
      <c r="D51" s="152"/>
      <c r="E51" s="152"/>
      <c r="F51" s="152"/>
      <c r="G51" s="152"/>
      <c r="H51" s="152"/>
      <c r="I51" s="165"/>
      <c r="J51" s="294"/>
      <c r="K51" s="294"/>
      <c r="L51" s="294"/>
      <c r="M51" s="294"/>
      <c r="N51" s="294"/>
      <c r="O51" s="294"/>
      <c r="P51" s="294"/>
      <c r="Q51" s="294"/>
      <c r="R51" s="294"/>
      <c r="S51" s="294"/>
      <c r="T51" s="294"/>
      <c r="U51" s="294"/>
      <c r="V51" s="294"/>
      <c r="W51" s="294"/>
      <c r="X51" s="294"/>
      <c r="Y51" s="294"/>
      <c r="Z51" s="294"/>
    </row>
    <row r="52" ht="36.75" customHeight="1" spans="1:26">
      <c r="A52" s="294"/>
      <c r="B52" s="308" t="s">
        <v>2741</v>
      </c>
      <c r="C52" s="152"/>
      <c r="D52" s="152"/>
      <c r="E52" s="152"/>
      <c r="F52" s="152"/>
      <c r="G52" s="152"/>
      <c r="H52" s="152"/>
      <c r="I52" s="165"/>
      <c r="J52" s="294"/>
      <c r="K52" s="294"/>
      <c r="L52" s="294"/>
      <c r="M52" s="294"/>
      <c r="N52" s="294"/>
      <c r="O52" s="294"/>
      <c r="P52" s="294"/>
      <c r="Q52" s="294"/>
      <c r="R52" s="294"/>
      <c r="S52" s="294"/>
      <c r="T52" s="294"/>
      <c r="U52" s="294"/>
      <c r="V52" s="294"/>
      <c r="W52" s="294"/>
      <c r="X52" s="294"/>
      <c r="Y52" s="294"/>
      <c r="Z52" s="294"/>
    </row>
    <row r="53" ht="14.25" spans="1:26">
      <c r="A53" s="294"/>
      <c r="B53" s="310"/>
      <c r="E53" s="168"/>
      <c r="F53" s="307"/>
      <c r="G53" s="307"/>
      <c r="H53" s="307"/>
      <c r="I53" s="307"/>
      <c r="J53" s="294"/>
      <c r="K53" s="294"/>
      <c r="L53" s="294"/>
      <c r="M53" s="294"/>
      <c r="N53" s="294"/>
      <c r="O53" s="294"/>
      <c r="P53" s="294"/>
      <c r="Q53" s="294"/>
      <c r="R53" s="294"/>
      <c r="S53" s="294"/>
      <c r="T53" s="294"/>
      <c r="U53" s="294"/>
      <c r="V53" s="294"/>
      <c r="W53" s="294"/>
      <c r="X53" s="294"/>
      <c r="Y53" s="294"/>
      <c r="Z53" s="294"/>
    </row>
    <row r="54" ht="14.25" spans="1:26">
      <c r="A54" s="294"/>
      <c r="B54" s="155" t="s">
        <v>439</v>
      </c>
      <c r="C54" s="152"/>
      <c r="D54" s="152"/>
      <c r="E54" s="152"/>
      <c r="F54" s="152"/>
      <c r="G54" s="152"/>
      <c r="H54" s="152"/>
      <c r="I54" s="165"/>
      <c r="J54" s="294"/>
      <c r="K54" s="294"/>
      <c r="L54" s="294"/>
      <c r="M54" s="294"/>
      <c r="N54" s="294"/>
      <c r="O54" s="294"/>
      <c r="P54" s="294"/>
      <c r="Q54" s="294"/>
      <c r="R54" s="294"/>
      <c r="S54" s="294"/>
      <c r="T54" s="294"/>
      <c r="U54" s="294"/>
      <c r="V54" s="294"/>
      <c r="W54" s="294"/>
      <c r="X54" s="294"/>
      <c r="Y54" s="294"/>
      <c r="Z54" s="294"/>
    </row>
    <row r="55" ht="21.75" customHeight="1" spans="1:26">
      <c r="A55" s="294"/>
      <c r="B55" s="315" t="s">
        <v>2742</v>
      </c>
      <c r="C55" s="316"/>
      <c r="D55" s="316"/>
      <c r="E55" s="316"/>
      <c r="F55" s="316"/>
      <c r="G55" s="316"/>
      <c r="H55" s="316"/>
      <c r="I55" s="316"/>
      <c r="J55" s="294"/>
      <c r="K55" s="294"/>
      <c r="L55" s="294"/>
      <c r="M55" s="294"/>
      <c r="N55" s="294"/>
      <c r="O55" s="294"/>
      <c r="P55" s="294"/>
      <c r="Q55" s="294"/>
      <c r="R55" s="294"/>
      <c r="S55" s="294"/>
      <c r="T55" s="294"/>
      <c r="U55" s="294"/>
      <c r="V55" s="294"/>
      <c r="W55" s="294"/>
      <c r="X55" s="294"/>
      <c r="Y55" s="294"/>
      <c r="Z55" s="294"/>
    </row>
    <row r="56" ht="21.75" customHeight="1" spans="1:26">
      <c r="A56" s="294"/>
      <c r="B56" s="315" t="s">
        <v>2743</v>
      </c>
      <c r="C56" s="316"/>
      <c r="D56" s="316"/>
      <c r="E56" s="316"/>
      <c r="F56" s="316"/>
      <c r="G56" s="316"/>
      <c r="H56" s="316"/>
      <c r="I56" s="316"/>
      <c r="J56" s="294"/>
      <c r="K56" s="294"/>
      <c r="L56" s="294"/>
      <c r="M56" s="294"/>
      <c r="N56" s="294"/>
      <c r="O56" s="294"/>
      <c r="P56" s="294"/>
      <c r="Q56" s="294"/>
      <c r="R56" s="294"/>
      <c r="S56" s="294"/>
      <c r="T56" s="294"/>
      <c r="U56" s="294"/>
      <c r="V56" s="294"/>
      <c r="W56" s="294"/>
      <c r="X56" s="294"/>
      <c r="Y56" s="294"/>
      <c r="Z56" s="294"/>
    </row>
    <row r="57" ht="21.75" customHeight="1" spans="1:26">
      <c r="A57" s="294"/>
      <c r="B57" s="311" t="s">
        <v>2744</v>
      </c>
      <c r="C57" s="152"/>
      <c r="D57" s="152"/>
      <c r="E57" s="152"/>
      <c r="F57" s="152"/>
      <c r="G57" s="152"/>
      <c r="H57" s="152"/>
      <c r="I57" s="165"/>
      <c r="J57" s="294"/>
      <c r="K57" s="294"/>
      <c r="L57" s="294"/>
      <c r="M57" s="294"/>
      <c r="N57" s="294"/>
      <c r="O57" s="294"/>
      <c r="P57" s="294"/>
      <c r="Q57" s="294"/>
      <c r="R57" s="294"/>
      <c r="S57" s="294"/>
      <c r="T57" s="294"/>
      <c r="U57" s="294"/>
      <c r="V57" s="294"/>
      <c r="W57" s="294"/>
      <c r="X57" s="294"/>
      <c r="Y57" s="294"/>
      <c r="Z57" s="294"/>
    </row>
    <row r="58" ht="14.25" spans="1:26">
      <c r="A58" s="294"/>
      <c r="B58" s="311"/>
      <c r="C58" s="152"/>
      <c r="D58" s="152"/>
      <c r="E58" s="152"/>
      <c r="F58" s="152"/>
      <c r="G58" s="152"/>
      <c r="H58" s="152"/>
      <c r="I58" s="165"/>
      <c r="J58" s="294"/>
      <c r="K58" s="294"/>
      <c r="L58" s="294"/>
      <c r="M58" s="294"/>
      <c r="N58" s="294"/>
      <c r="O58" s="294"/>
      <c r="P58" s="294"/>
      <c r="Q58" s="294"/>
      <c r="R58" s="294"/>
      <c r="S58" s="294"/>
      <c r="T58" s="294"/>
      <c r="U58" s="294"/>
      <c r="V58" s="294"/>
      <c r="W58" s="294"/>
      <c r="X58" s="294"/>
      <c r="Y58" s="294"/>
      <c r="Z58" s="294"/>
    </row>
    <row r="59" ht="14.25" spans="1:26">
      <c r="A59" s="294"/>
      <c r="B59" s="309"/>
      <c r="C59" s="312"/>
      <c r="D59" s="309"/>
      <c r="E59" s="309"/>
      <c r="F59" s="307"/>
      <c r="G59" s="307"/>
      <c r="H59" s="307"/>
      <c r="I59" s="307"/>
      <c r="J59" s="294"/>
      <c r="K59" s="294"/>
      <c r="L59" s="294"/>
      <c r="M59" s="294"/>
      <c r="N59" s="294"/>
      <c r="O59" s="294"/>
      <c r="P59" s="294"/>
      <c r="Q59" s="294"/>
      <c r="R59" s="294"/>
      <c r="S59" s="294"/>
      <c r="T59" s="294"/>
      <c r="U59" s="294"/>
      <c r="V59" s="294"/>
      <c r="W59" s="294"/>
      <c r="X59" s="294"/>
      <c r="Y59" s="294"/>
      <c r="Z59" s="294"/>
    </row>
    <row r="60" ht="14.25" spans="1:26">
      <c r="A60" s="294"/>
      <c r="B60" s="159" t="s">
        <v>446</v>
      </c>
      <c r="I60" s="168"/>
      <c r="J60" s="294"/>
      <c r="K60" s="294"/>
      <c r="L60" s="294"/>
      <c r="M60" s="294"/>
      <c r="N60" s="294"/>
      <c r="O60" s="294"/>
      <c r="P60" s="294"/>
      <c r="Q60" s="294"/>
      <c r="R60" s="294"/>
      <c r="S60" s="294"/>
      <c r="T60" s="294"/>
      <c r="U60" s="294"/>
      <c r="V60" s="294"/>
      <c r="W60" s="294"/>
      <c r="X60" s="294"/>
      <c r="Y60" s="294"/>
      <c r="Z60" s="294"/>
    </row>
    <row r="61" ht="21" customHeight="1" spans="1:26">
      <c r="A61" s="294"/>
      <c r="B61" s="315" t="s">
        <v>2745</v>
      </c>
      <c r="C61" s="314"/>
      <c r="D61" s="314"/>
      <c r="E61" s="314"/>
      <c r="F61" s="314"/>
      <c r="G61" s="314"/>
      <c r="H61" s="314"/>
      <c r="I61" s="322"/>
      <c r="J61" s="294"/>
      <c r="K61" s="294"/>
      <c r="L61" s="294"/>
      <c r="M61" s="294"/>
      <c r="N61" s="294"/>
      <c r="O61" s="294"/>
      <c r="P61" s="294"/>
      <c r="Q61" s="294"/>
      <c r="R61" s="294"/>
      <c r="S61" s="294"/>
      <c r="T61" s="294"/>
      <c r="U61" s="294"/>
      <c r="V61" s="294"/>
      <c r="W61" s="294"/>
      <c r="X61" s="294"/>
      <c r="Y61" s="294"/>
      <c r="Z61" s="294"/>
    </row>
    <row r="62" ht="22.5" customHeight="1" spans="1:26">
      <c r="A62" s="294"/>
      <c r="B62" s="315" t="s">
        <v>2746</v>
      </c>
      <c r="C62" s="314"/>
      <c r="D62" s="314"/>
      <c r="E62" s="314"/>
      <c r="F62" s="314"/>
      <c r="G62" s="314"/>
      <c r="H62" s="314"/>
      <c r="I62" s="322"/>
      <c r="J62" s="294"/>
      <c r="K62" s="294"/>
      <c r="L62" s="294"/>
      <c r="M62" s="294"/>
      <c r="N62" s="294"/>
      <c r="O62" s="294"/>
      <c r="P62" s="294"/>
      <c r="Q62" s="294"/>
      <c r="R62" s="294"/>
      <c r="S62" s="294"/>
      <c r="T62" s="294"/>
      <c r="U62" s="294"/>
      <c r="V62" s="294"/>
      <c r="W62" s="294"/>
      <c r="X62" s="294"/>
      <c r="Y62" s="294"/>
      <c r="Z62" s="294"/>
    </row>
    <row r="63" ht="14.25" spans="1:26">
      <c r="A63" s="294"/>
      <c r="B63" s="308" t="s">
        <v>2733</v>
      </c>
      <c r="C63" s="152"/>
      <c r="D63" s="152"/>
      <c r="E63" s="152"/>
      <c r="F63" s="152"/>
      <c r="G63" s="152"/>
      <c r="H63" s="152"/>
      <c r="I63" s="165"/>
      <c r="J63" s="294"/>
      <c r="K63" s="294"/>
      <c r="L63" s="294"/>
      <c r="M63" s="294"/>
      <c r="N63" s="294"/>
      <c r="O63" s="294"/>
      <c r="P63" s="294"/>
      <c r="Q63" s="294"/>
      <c r="R63" s="294"/>
      <c r="S63" s="294"/>
      <c r="T63" s="294"/>
      <c r="U63" s="294"/>
      <c r="V63" s="294"/>
      <c r="W63" s="294"/>
      <c r="X63" s="294"/>
      <c r="Y63" s="294"/>
      <c r="Z63" s="294"/>
    </row>
    <row r="64" ht="14.25" spans="1:26">
      <c r="A64" s="294"/>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row>
    <row r="65" ht="14.25" spans="1:26">
      <c r="A65" s="294"/>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row>
    <row r="66" ht="14.25" spans="1:26">
      <c r="A66" s="294"/>
      <c r="B66" s="307" t="s">
        <v>2747</v>
      </c>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row>
    <row r="67" ht="14.25" spans="1:26">
      <c r="A67" s="294"/>
      <c r="B67" s="151" t="s">
        <v>423</v>
      </c>
      <c r="C67" s="152"/>
      <c r="D67" s="152"/>
      <c r="E67" s="152"/>
      <c r="F67" s="152"/>
      <c r="G67" s="152"/>
      <c r="H67" s="152"/>
      <c r="I67" s="165"/>
      <c r="J67" s="294"/>
      <c r="K67" s="294"/>
      <c r="L67" s="294"/>
      <c r="M67" s="294"/>
      <c r="N67" s="294"/>
      <c r="O67" s="294"/>
      <c r="P67" s="294"/>
      <c r="Q67" s="294"/>
      <c r="R67" s="294"/>
      <c r="S67" s="294"/>
      <c r="T67" s="294"/>
      <c r="U67" s="294"/>
      <c r="V67" s="294"/>
      <c r="W67" s="294"/>
      <c r="X67" s="294"/>
      <c r="Y67" s="294"/>
      <c r="Z67" s="294"/>
    </row>
    <row r="68" ht="22.5" customHeight="1" spans="1:26">
      <c r="A68" s="294"/>
      <c r="B68" s="315" t="s">
        <v>2748</v>
      </c>
      <c r="C68" s="316"/>
      <c r="D68" s="316"/>
      <c r="E68" s="316"/>
      <c r="F68" s="316"/>
      <c r="G68" s="316"/>
      <c r="H68" s="316"/>
      <c r="I68" s="316"/>
      <c r="J68" s="294"/>
      <c r="K68" s="294"/>
      <c r="L68" s="294"/>
      <c r="M68" s="294"/>
      <c r="N68" s="294"/>
      <c r="O68" s="294"/>
      <c r="P68" s="294"/>
      <c r="Q68" s="294"/>
      <c r="R68" s="294"/>
      <c r="S68" s="294"/>
      <c r="T68" s="294"/>
      <c r="U68" s="294"/>
      <c r="V68" s="294"/>
      <c r="W68" s="294"/>
      <c r="X68" s="294"/>
      <c r="Y68" s="294"/>
      <c r="Z68" s="294"/>
    </row>
    <row r="69" ht="21.75" customHeight="1" spans="1:26">
      <c r="A69" s="294"/>
      <c r="B69" s="315" t="s">
        <v>2749</v>
      </c>
      <c r="C69" s="316"/>
      <c r="D69" s="316"/>
      <c r="E69" s="316"/>
      <c r="F69" s="316"/>
      <c r="G69" s="316"/>
      <c r="H69" s="316"/>
      <c r="I69" s="316"/>
      <c r="J69" s="294"/>
      <c r="K69" s="294"/>
      <c r="L69" s="294"/>
      <c r="M69" s="294"/>
      <c r="N69" s="294"/>
      <c r="O69" s="294"/>
      <c r="P69" s="294"/>
      <c r="Q69" s="294"/>
      <c r="R69" s="294"/>
      <c r="S69" s="294"/>
      <c r="T69" s="294"/>
      <c r="U69" s="294"/>
      <c r="V69" s="294"/>
      <c r="W69" s="294"/>
      <c r="X69" s="294"/>
      <c r="Y69" s="294"/>
      <c r="Z69" s="294"/>
    </row>
    <row r="70" ht="14.25" spans="1:26">
      <c r="A70" s="294"/>
      <c r="B70" s="308" t="s">
        <v>2750</v>
      </c>
      <c r="C70" s="152"/>
      <c r="D70" s="152"/>
      <c r="E70" s="152"/>
      <c r="F70" s="152"/>
      <c r="G70" s="152"/>
      <c r="H70" s="152"/>
      <c r="I70" s="165"/>
      <c r="J70" s="294"/>
      <c r="K70" s="294"/>
      <c r="L70" s="294"/>
      <c r="M70" s="294"/>
      <c r="N70" s="294"/>
      <c r="O70" s="294"/>
      <c r="P70" s="294"/>
      <c r="Q70" s="294"/>
      <c r="R70" s="294"/>
      <c r="S70" s="294"/>
      <c r="T70" s="294"/>
      <c r="U70" s="294"/>
      <c r="V70" s="294"/>
      <c r="W70" s="294"/>
      <c r="X70" s="294"/>
      <c r="Y70" s="294"/>
      <c r="Z70" s="294"/>
    </row>
    <row r="71" ht="14.25" spans="1:26">
      <c r="A71" s="294"/>
      <c r="B71" s="307" t="s">
        <v>2751</v>
      </c>
      <c r="C71" s="314"/>
      <c r="D71" s="314"/>
      <c r="E71" s="314"/>
      <c r="F71" s="314"/>
      <c r="G71" s="314"/>
      <c r="H71" s="314"/>
      <c r="I71" s="322"/>
      <c r="J71" s="294"/>
      <c r="K71" s="294"/>
      <c r="L71" s="294"/>
      <c r="M71" s="294"/>
      <c r="N71" s="294"/>
      <c r="O71" s="294"/>
      <c r="P71" s="294"/>
      <c r="Q71" s="294"/>
      <c r="R71" s="294"/>
      <c r="S71" s="294"/>
      <c r="T71" s="294"/>
      <c r="U71" s="294"/>
      <c r="V71" s="294"/>
      <c r="W71" s="294"/>
      <c r="X71" s="294"/>
      <c r="Y71" s="294"/>
      <c r="Z71" s="294"/>
    </row>
    <row r="72" ht="14.25" spans="1:26">
      <c r="A72" s="294"/>
      <c r="B72" s="310"/>
      <c r="E72" s="168"/>
      <c r="F72" s="307"/>
      <c r="G72" s="307"/>
      <c r="H72" s="307"/>
      <c r="I72" s="307"/>
      <c r="J72" s="294"/>
      <c r="K72" s="294"/>
      <c r="L72" s="294"/>
      <c r="M72" s="294"/>
      <c r="N72" s="294"/>
      <c r="O72" s="294"/>
      <c r="P72" s="294"/>
      <c r="Q72" s="294"/>
      <c r="R72" s="294"/>
      <c r="S72" s="294"/>
      <c r="T72" s="294"/>
      <c r="U72" s="294"/>
      <c r="V72" s="294"/>
      <c r="W72" s="294"/>
      <c r="X72" s="294"/>
      <c r="Y72" s="294"/>
      <c r="Z72" s="294"/>
    </row>
    <row r="73" ht="14.25" spans="1:26">
      <c r="A73" s="294"/>
      <c r="B73" s="155" t="s">
        <v>439</v>
      </c>
      <c r="C73" s="152"/>
      <c r="D73" s="152"/>
      <c r="E73" s="152"/>
      <c r="F73" s="152"/>
      <c r="G73" s="152"/>
      <c r="H73" s="152"/>
      <c r="I73" s="165"/>
      <c r="J73" s="294"/>
      <c r="K73" s="294"/>
      <c r="L73" s="294"/>
      <c r="M73" s="294"/>
      <c r="N73" s="294"/>
      <c r="O73" s="294"/>
      <c r="P73" s="294"/>
      <c r="Q73" s="294"/>
      <c r="R73" s="294"/>
      <c r="S73" s="294"/>
      <c r="T73" s="294"/>
      <c r="U73" s="294"/>
      <c r="V73" s="294"/>
      <c r="W73" s="294"/>
      <c r="X73" s="294"/>
      <c r="Y73" s="294"/>
      <c r="Z73" s="294"/>
    </row>
    <row r="74" ht="14.25" spans="1:26">
      <c r="A74" s="294"/>
      <c r="B74" s="307" t="s">
        <v>2752</v>
      </c>
      <c r="C74" s="314"/>
      <c r="D74" s="314"/>
      <c r="E74" s="314"/>
      <c r="F74" s="314"/>
      <c r="G74" s="314"/>
      <c r="H74" s="314"/>
      <c r="I74" s="322"/>
      <c r="J74" s="294"/>
      <c r="K74" s="294"/>
      <c r="L74" s="294"/>
      <c r="M74" s="294"/>
      <c r="N74" s="294"/>
      <c r="O74" s="294"/>
      <c r="P74" s="294"/>
      <c r="Q74" s="294"/>
      <c r="R74" s="294"/>
      <c r="S74" s="294"/>
      <c r="T74" s="294"/>
      <c r="U74" s="294"/>
      <c r="V74" s="294"/>
      <c r="W74" s="294"/>
      <c r="X74" s="294"/>
      <c r="Y74" s="294"/>
      <c r="Z74" s="294"/>
    </row>
    <row r="75" ht="14.25" spans="1:26">
      <c r="A75" s="294"/>
      <c r="B75" s="308" t="s">
        <v>2753</v>
      </c>
      <c r="C75" s="152"/>
      <c r="D75" s="152"/>
      <c r="E75" s="152"/>
      <c r="F75" s="152"/>
      <c r="G75" s="152"/>
      <c r="H75" s="152"/>
      <c r="I75" s="165"/>
      <c r="J75" s="294"/>
      <c r="K75" s="294"/>
      <c r="L75" s="294"/>
      <c r="M75" s="294"/>
      <c r="N75" s="294"/>
      <c r="O75" s="294"/>
      <c r="P75" s="294"/>
      <c r="Q75" s="294"/>
      <c r="R75" s="294"/>
      <c r="S75" s="294"/>
      <c r="T75" s="294"/>
      <c r="U75" s="294"/>
      <c r="V75" s="294"/>
      <c r="W75" s="294"/>
      <c r="X75" s="294"/>
      <c r="Y75" s="294"/>
      <c r="Z75" s="294"/>
    </row>
    <row r="76" ht="14.25" spans="1:26">
      <c r="A76" s="294"/>
      <c r="B76" s="308" t="s">
        <v>2754</v>
      </c>
      <c r="C76" s="152"/>
      <c r="D76" s="152"/>
      <c r="E76" s="152"/>
      <c r="F76" s="152"/>
      <c r="G76" s="152"/>
      <c r="H76" s="152"/>
      <c r="I76" s="165"/>
      <c r="J76" s="294"/>
      <c r="K76" s="294"/>
      <c r="L76" s="294"/>
      <c r="M76" s="294"/>
      <c r="N76" s="294"/>
      <c r="O76" s="294"/>
      <c r="P76" s="294"/>
      <c r="Q76" s="294"/>
      <c r="R76" s="294"/>
      <c r="S76" s="294"/>
      <c r="T76" s="294"/>
      <c r="U76" s="294"/>
      <c r="V76" s="294"/>
      <c r="W76" s="294"/>
      <c r="X76" s="294"/>
      <c r="Y76" s="294"/>
      <c r="Z76" s="294"/>
    </row>
    <row r="77" ht="14.25" spans="1:26">
      <c r="A77" s="294"/>
      <c r="B77" s="308"/>
      <c r="C77" s="152"/>
      <c r="D77" s="152"/>
      <c r="E77" s="152"/>
      <c r="F77" s="152"/>
      <c r="G77" s="152"/>
      <c r="H77" s="152"/>
      <c r="I77" s="165"/>
      <c r="J77" s="294"/>
      <c r="K77" s="294"/>
      <c r="L77" s="294"/>
      <c r="M77" s="294"/>
      <c r="N77" s="294"/>
      <c r="O77" s="294"/>
      <c r="P77" s="294"/>
      <c r="Q77" s="294"/>
      <c r="R77" s="294"/>
      <c r="S77" s="294"/>
      <c r="T77" s="294"/>
      <c r="U77" s="294"/>
      <c r="V77" s="294"/>
      <c r="W77" s="294"/>
      <c r="X77" s="294"/>
      <c r="Y77" s="294"/>
      <c r="Z77" s="294"/>
    </row>
    <row r="78" ht="14.25" spans="1:26">
      <c r="A78" s="294"/>
      <c r="B78" s="309"/>
      <c r="C78" s="312"/>
      <c r="D78" s="309"/>
      <c r="E78" s="309"/>
      <c r="F78" s="307"/>
      <c r="G78" s="307"/>
      <c r="H78" s="307"/>
      <c r="I78" s="307"/>
      <c r="J78" s="294"/>
      <c r="K78" s="294"/>
      <c r="L78" s="294"/>
      <c r="M78" s="294"/>
      <c r="N78" s="294"/>
      <c r="O78" s="294"/>
      <c r="P78" s="294"/>
      <c r="Q78" s="294"/>
      <c r="R78" s="294"/>
      <c r="S78" s="294"/>
      <c r="T78" s="294"/>
      <c r="U78" s="294"/>
      <c r="V78" s="294"/>
      <c r="W78" s="294"/>
      <c r="X78" s="294"/>
      <c r="Y78" s="294"/>
      <c r="Z78" s="294"/>
    </row>
    <row r="79" ht="14.25" spans="1:26">
      <c r="A79" s="294"/>
      <c r="B79" s="159" t="s">
        <v>446</v>
      </c>
      <c r="I79" s="168"/>
      <c r="J79" s="294"/>
      <c r="K79" s="294"/>
      <c r="L79" s="294"/>
      <c r="M79" s="294"/>
      <c r="N79" s="294"/>
      <c r="O79" s="294"/>
      <c r="P79" s="294"/>
      <c r="Q79" s="294"/>
      <c r="R79" s="294"/>
      <c r="S79" s="294"/>
      <c r="T79" s="294"/>
      <c r="U79" s="294"/>
      <c r="V79" s="294"/>
      <c r="W79" s="294"/>
      <c r="X79" s="294"/>
      <c r="Y79" s="294"/>
      <c r="Z79" s="294"/>
    </row>
    <row r="80" ht="14.25" spans="1:26">
      <c r="A80" s="294"/>
      <c r="B80" s="307" t="s">
        <v>2755</v>
      </c>
      <c r="C80" s="314"/>
      <c r="D80" s="314"/>
      <c r="E80" s="314"/>
      <c r="F80" s="314"/>
      <c r="G80" s="314"/>
      <c r="H80" s="314"/>
      <c r="I80" s="322"/>
      <c r="J80" s="294"/>
      <c r="K80" s="294"/>
      <c r="L80" s="294"/>
      <c r="M80" s="294"/>
      <c r="N80" s="294"/>
      <c r="O80" s="294"/>
      <c r="P80" s="294"/>
      <c r="Q80" s="294"/>
      <c r="R80" s="294"/>
      <c r="S80" s="294"/>
      <c r="T80" s="294"/>
      <c r="U80" s="294"/>
      <c r="V80" s="294"/>
      <c r="W80" s="294"/>
      <c r="X80" s="294"/>
      <c r="Y80" s="294"/>
      <c r="Z80" s="294"/>
    </row>
    <row r="81" ht="14.25" spans="1:26">
      <c r="A81" s="294"/>
      <c r="B81" s="307" t="s">
        <v>2756</v>
      </c>
      <c r="C81" s="314"/>
      <c r="D81" s="314"/>
      <c r="E81" s="314"/>
      <c r="F81" s="314"/>
      <c r="G81" s="314"/>
      <c r="H81" s="314"/>
      <c r="I81" s="322"/>
      <c r="J81" s="294"/>
      <c r="K81" s="294"/>
      <c r="L81" s="294"/>
      <c r="M81" s="294"/>
      <c r="N81" s="294"/>
      <c r="O81" s="294"/>
      <c r="P81" s="294"/>
      <c r="Q81" s="294"/>
      <c r="R81" s="294"/>
      <c r="S81" s="294"/>
      <c r="T81" s="294"/>
      <c r="U81" s="294"/>
      <c r="V81" s="294"/>
      <c r="W81" s="294"/>
      <c r="X81" s="294"/>
      <c r="Y81" s="294"/>
      <c r="Z81" s="294"/>
    </row>
    <row r="82" ht="14.25" spans="1:26">
      <c r="A82" s="294"/>
      <c r="B82" s="307" t="s">
        <v>2757</v>
      </c>
      <c r="C82" s="314"/>
      <c r="D82" s="314"/>
      <c r="E82" s="314"/>
      <c r="F82" s="314"/>
      <c r="G82" s="314"/>
      <c r="H82" s="314"/>
      <c r="I82" s="322"/>
      <c r="J82" s="294"/>
      <c r="K82" s="294"/>
      <c r="L82" s="294"/>
      <c r="M82" s="294"/>
      <c r="N82" s="294"/>
      <c r="O82" s="294"/>
      <c r="P82" s="294"/>
      <c r="Q82" s="294"/>
      <c r="R82" s="294"/>
      <c r="S82" s="294"/>
      <c r="T82" s="294"/>
      <c r="U82" s="294"/>
      <c r="V82" s="294"/>
      <c r="W82" s="294"/>
      <c r="X82" s="294"/>
      <c r="Y82" s="294"/>
      <c r="Z82" s="294"/>
    </row>
    <row r="83" ht="14.25" spans="1:26">
      <c r="A83" s="294"/>
      <c r="B83" s="308" t="s">
        <v>2733</v>
      </c>
      <c r="C83" s="152"/>
      <c r="D83" s="152"/>
      <c r="E83" s="152"/>
      <c r="F83" s="152"/>
      <c r="G83" s="152"/>
      <c r="H83" s="152"/>
      <c r="I83" s="165"/>
      <c r="J83" s="294"/>
      <c r="K83" s="294"/>
      <c r="L83" s="294"/>
      <c r="M83" s="294"/>
      <c r="N83" s="294"/>
      <c r="O83" s="294"/>
      <c r="P83" s="294"/>
      <c r="Q83" s="294"/>
      <c r="R83" s="294"/>
      <c r="S83" s="294"/>
      <c r="T83" s="294"/>
      <c r="U83" s="294"/>
      <c r="V83" s="294"/>
      <c r="W83" s="294"/>
      <c r="X83" s="294"/>
      <c r="Y83" s="294"/>
      <c r="Z83" s="294"/>
    </row>
    <row r="84" ht="14.25" spans="1:26">
      <c r="A84" s="294"/>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row>
    <row r="85" ht="14.25" spans="1:26">
      <c r="A85" s="294"/>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row>
    <row r="86" ht="14.25" spans="1:26">
      <c r="A86" s="294"/>
      <c r="B86" s="294" t="s">
        <v>2758</v>
      </c>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row>
    <row r="87" ht="14.25" spans="1:26">
      <c r="A87" s="294"/>
      <c r="B87" s="151" t="s">
        <v>423</v>
      </c>
      <c r="C87" s="152"/>
      <c r="D87" s="152"/>
      <c r="E87" s="152"/>
      <c r="F87" s="152"/>
      <c r="G87" s="152"/>
      <c r="H87" s="152"/>
      <c r="I87" s="165"/>
      <c r="J87" s="294"/>
      <c r="K87" s="294"/>
      <c r="L87" s="294"/>
      <c r="M87" s="294"/>
      <c r="N87" s="294"/>
      <c r="O87" s="294"/>
      <c r="P87" s="294"/>
      <c r="Q87" s="294"/>
      <c r="R87" s="294"/>
      <c r="S87" s="294"/>
      <c r="T87" s="294"/>
      <c r="U87" s="294"/>
      <c r="V87" s="294"/>
      <c r="W87" s="294"/>
      <c r="X87" s="294"/>
      <c r="Y87" s="294"/>
      <c r="Z87" s="294"/>
    </row>
    <row r="88" ht="34.5" customHeight="1" spans="1:26">
      <c r="A88" s="294"/>
      <c r="B88" s="308" t="s">
        <v>2759</v>
      </c>
      <c r="C88" s="152"/>
      <c r="D88" s="152"/>
      <c r="E88" s="152"/>
      <c r="F88" s="152"/>
      <c r="G88" s="152"/>
      <c r="H88" s="152"/>
      <c r="I88" s="165"/>
      <c r="J88" s="294"/>
      <c r="K88" s="294"/>
      <c r="L88" s="294"/>
      <c r="M88" s="294"/>
      <c r="N88" s="294"/>
      <c r="O88" s="294"/>
      <c r="P88" s="294"/>
      <c r="Q88" s="294"/>
      <c r="R88" s="294"/>
      <c r="S88" s="294"/>
      <c r="T88" s="294"/>
      <c r="U88" s="294"/>
      <c r="V88" s="294"/>
      <c r="W88" s="294"/>
      <c r="X88" s="294"/>
      <c r="Y88" s="294"/>
      <c r="Z88" s="294"/>
    </row>
    <row r="89" ht="24.75" customHeight="1" spans="1:26">
      <c r="A89" s="294"/>
      <c r="B89" s="307" t="s">
        <v>2760</v>
      </c>
      <c r="C89" s="294"/>
      <c r="D89" s="294"/>
      <c r="E89" s="294"/>
      <c r="F89" s="294"/>
      <c r="G89" s="294"/>
      <c r="H89" s="294"/>
      <c r="I89" s="294"/>
      <c r="J89" s="294"/>
      <c r="K89" s="294"/>
      <c r="L89" s="294"/>
      <c r="M89" s="294"/>
      <c r="N89" s="294"/>
      <c r="O89" s="294"/>
      <c r="P89" s="294"/>
      <c r="Q89" s="294"/>
      <c r="R89" s="294"/>
      <c r="S89" s="294"/>
      <c r="T89" s="294"/>
      <c r="U89" s="294"/>
      <c r="V89" s="294"/>
      <c r="W89" s="294"/>
      <c r="X89" s="294"/>
      <c r="Y89" s="294"/>
      <c r="Z89" s="294"/>
    </row>
    <row r="90" ht="33" customHeight="1" spans="1:26">
      <c r="A90" s="294"/>
      <c r="B90" s="308" t="s">
        <v>2761</v>
      </c>
      <c r="C90" s="152"/>
      <c r="D90" s="152"/>
      <c r="E90" s="152"/>
      <c r="F90" s="152"/>
      <c r="G90" s="152"/>
      <c r="H90" s="152"/>
      <c r="I90" s="165"/>
      <c r="J90" s="294"/>
      <c r="K90" s="294"/>
      <c r="L90" s="294"/>
      <c r="M90" s="294"/>
      <c r="N90" s="294"/>
      <c r="O90" s="294"/>
      <c r="P90" s="294"/>
      <c r="Q90" s="294"/>
      <c r="R90" s="294"/>
      <c r="S90" s="294"/>
      <c r="T90" s="294"/>
      <c r="U90" s="294"/>
      <c r="V90" s="294"/>
      <c r="W90" s="294"/>
      <c r="X90" s="294"/>
      <c r="Y90" s="294"/>
      <c r="Z90" s="294"/>
    </row>
    <row r="91" ht="14.25" spans="1:26">
      <c r="A91" s="294"/>
      <c r="B91" s="307" t="s">
        <v>2762</v>
      </c>
      <c r="C91" s="316"/>
      <c r="D91" s="316"/>
      <c r="E91" s="316"/>
      <c r="F91" s="316"/>
      <c r="G91" s="316"/>
      <c r="H91" s="316"/>
      <c r="I91" s="316"/>
      <c r="J91" s="294"/>
      <c r="K91" s="294"/>
      <c r="L91" s="294"/>
      <c r="M91" s="294"/>
      <c r="N91" s="294"/>
      <c r="O91" s="294"/>
      <c r="P91" s="294"/>
      <c r="Q91" s="294"/>
      <c r="R91" s="294"/>
      <c r="S91" s="294"/>
      <c r="T91" s="294"/>
      <c r="U91" s="294"/>
      <c r="V91" s="294"/>
      <c r="W91" s="294"/>
      <c r="X91" s="294"/>
      <c r="Y91" s="294"/>
      <c r="Z91" s="294"/>
    </row>
    <row r="92" ht="14.25" spans="1:26">
      <c r="A92" s="294"/>
      <c r="B92" s="310"/>
      <c r="E92" s="168"/>
      <c r="F92" s="307"/>
      <c r="G92" s="307"/>
      <c r="H92" s="307"/>
      <c r="I92" s="307"/>
      <c r="J92" s="294"/>
      <c r="K92" s="294"/>
      <c r="L92" s="294"/>
      <c r="M92" s="294"/>
      <c r="N92" s="294"/>
      <c r="O92" s="294"/>
      <c r="P92" s="294"/>
      <c r="Q92" s="294"/>
      <c r="R92" s="294"/>
      <c r="S92" s="294"/>
      <c r="T92" s="294"/>
      <c r="U92" s="294"/>
      <c r="V92" s="294"/>
      <c r="W92" s="294"/>
      <c r="X92" s="294"/>
      <c r="Y92" s="294"/>
      <c r="Z92" s="294"/>
    </row>
    <row r="93" ht="14.25" spans="1:26">
      <c r="A93" s="294"/>
      <c r="B93" s="155" t="s">
        <v>439</v>
      </c>
      <c r="C93" s="152"/>
      <c r="D93" s="152"/>
      <c r="E93" s="152"/>
      <c r="F93" s="152"/>
      <c r="G93" s="152"/>
      <c r="H93" s="152"/>
      <c r="I93" s="165"/>
      <c r="J93" s="294"/>
      <c r="K93" s="294"/>
      <c r="L93" s="294"/>
      <c r="M93" s="294"/>
      <c r="N93" s="294"/>
      <c r="O93" s="294"/>
      <c r="P93" s="294"/>
      <c r="Q93" s="294"/>
      <c r="R93" s="294"/>
      <c r="S93" s="294"/>
      <c r="T93" s="294"/>
      <c r="U93" s="294"/>
      <c r="V93" s="294"/>
      <c r="W93" s="294"/>
      <c r="X93" s="294"/>
      <c r="Y93" s="294"/>
      <c r="Z93" s="294"/>
    </row>
    <row r="94" ht="14.25" spans="1:26">
      <c r="A94" s="294"/>
      <c r="B94" s="308" t="s">
        <v>2763</v>
      </c>
      <c r="C94" s="152"/>
      <c r="D94" s="152"/>
      <c r="E94" s="152"/>
      <c r="F94" s="152"/>
      <c r="G94" s="152"/>
      <c r="H94" s="152"/>
      <c r="I94" s="165"/>
      <c r="J94" s="294"/>
      <c r="K94" s="294"/>
      <c r="L94" s="294"/>
      <c r="M94" s="294"/>
      <c r="N94" s="294"/>
      <c r="O94" s="294"/>
      <c r="P94" s="294"/>
      <c r="Q94" s="294"/>
      <c r="R94" s="294"/>
      <c r="S94" s="294"/>
      <c r="T94" s="294"/>
      <c r="U94" s="294"/>
      <c r="V94" s="294"/>
      <c r="W94" s="294"/>
      <c r="X94" s="294"/>
      <c r="Y94" s="294"/>
      <c r="Z94" s="294"/>
    </row>
    <row r="95" ht="14.25" spans="1:26">
      <c r="A95" s="294"/>
      <c r="B95" s="308"/>
      <c r="C95" s="152"/>
      <c r="D95" s="152"/>
      <c r="E95" s="152"/>
      <c r="F95" s="152"/>
      <c r="G95" s="152"/>
      <c r="H95" s="152"/>
      <c r="I95" s="165"/>
      <c r="J95" s="294"/>
      <c r="K95" s="294"/>
      <c r="L95" s="294"/>
      <c r="M95" s="294"/>
      <c r="N95" s="294"/>
      <c r="O95" s="294"/>
      <c r="P95" s="294"/>
      <c r="Q95" s="294"/>
      <c r="R95" s="294"/>
      <c r="S95" s="294"/>
      <c r="T95" s="294"/>
      <c r="U95" s="294"/>
      <c r="V95" s="294"/>
      <c r="W95" s="294"/>
      <c r="X95" s="294"/>
      <c r="Y95" s="294"/>
      <c r="Z95" s="294"/>
    </row>
    <row r="96" ht="14.25" spans="1:26">
      <c r="A96" s="294"/>
      <c r="B96" s="308"/>
      <c r="C96" s="152"/>
      <c r="D96" s="152"/>
      <c r="E96" s="152"/>
      <c r="F96" s="152"/>
      <c r="G96" s="152"/>
      <c r="H96" s="152"/>
      <c r="I96" s="165"/>
      <c r="J96" s="294"/>
      <c r="K96" s="294"/>
      <c r="L96" s="294"/>
      <c r="M96" s="294"/>
      <c r="N96" s="294"/>
      <c r="O96" s="294"/>
      <c r="P96" s="294"/>
      <c r="Q96" s="294"/>
      <c r="R96" s="294"/>
      <c r="S96" s="294"/>
      <c r="T96" s="294"/>
      <c r="U96" s="294"/>
      <c r="V96" s="294"/>
      <c r="W96" s="294"/>
      <c r="X96" s="294"/>
      <c r="Y96" s="294"/>
      <c r="Z96" s="294"/>
    </row>
    <row r="97" ht="14.25" spans="1:26">
      <c r="A97" s="294"/>
      <c r="B97" s="308"/>
      <c r="C97" s="152"/>
      <c r="D97" s="152"/>
      <c r="E97" s="152"/>
      <c r="F97" s="152"/>
      <c r="G97" s="152"/>
      <c r="H97" s="152"/>
      <c r="I97" s="165"/>
      <c r="J97" s="294"/>
      <c r="K97" s="294"/>
      <c r="L97" s="294"/>
      <c r="M97" s="294"/>
      <c r="N97" s="294"/>
      <c r="O97" s="294"/>
      <c r="P97" s="294"/>
      <c r="Q97" s="294"/>
      <c r="R97" s="294"/>
      <c r="S97" s="294"/>
      <c r="T97" s="294"/>
      <c r="U97" s="294"/>
      <c r="V97" s="294"/>
      <c r="W97" s="294"/>
      <c r="X97" s="294"/>
      <c r="Y97" s="294"/>
      <c r="Z97" s="294"/>
    </row>
    <row r="98" ht="14.25" spans="1:26">
      <c r="A98" s="294"/>
      <c r="B98" s="309"/>
      <c r="C98" s="312"/>
      <c r="D98" s="309"/>
      <c r="E98" s="309"/>
      <c r="F98" s="307"/>
      <c r="G98" s="307"/>
      <c r="H98" s="307"/>
      <c r="I98" s="307"/>
      <c r="J98" s="294"/>
      <c r="K98" s="294"/>
      <c r="L98" s="294"/>
      <c r="M98" s="294"/>
      <c r="N98" s="294"/>
      <c r="O98" s="294"/>
      <c r="P98" s="294"/>
      <c r="Q98" s="294"/>
      <c r="R98" s="294"/>
      <c r="S98" s="294"/>
      <c r="T98" s="294"/>
      <c r="U98" s="294"/>
      <c r="V98" s="294"/>
      <c r="W98" s="294"/>
      <c r="X98" s="294"/>
      <c r="Y98" s="294"/>
      <c r="Z98" s="294"/>
    </row>
    <row r="99" ht="14.25" spans="1:26">
      <c r="A99" s="294"/>
      <c r="B99" s="323" t="s">
        <v>446</v>
      </c>
      <c r="C99" s="152"/>
      <c r="D99" s="152"/>
      <c r="E99" s="152"/>
      <c r="F99" s="152"/>
      <c r="G99" s="152"/>
      <c r="H99" s="152"/>
      <c r="I99" s="329"/>
      <c r="J99" s="294"/>
      <c r="K99" s="294"/>
      <c r="L99" s="294"/>
      <c r="M99" s="294"/>
      <c r="N99" s="294"/>
      <c r="O99" s="294"/>
      <c r="P99" s="294"/>
      <c r="Q99" s="294"/>
      <c r="R99" s="294"/>
      <c r="S99" s="294"/>
      <c r="T99" s="294"/>
      <c r="U99" s="294"/>
      <c r="V99" s="294"/>
      <c r="W99" s="294"/>
      <c r="X99" s="294"/>
      <c r="Y99" s="294"/>
      <c r="Z99" s="294"/>
    </row>
    <row r="100" ht="14.25" spans="1:26">
      <c r="A100" s="294"/>
      <c r="B100" s="324" t="s">
        <v>2764</v>
      </c>
      <c r="C100" s="325"/>
      <c r="D100" s="325"/>
      <c r="E100" s="325"/>
      <c r="F100" s="325"/>
      <c r="G100" s="325"/>
      <c r="H100" s="328"/>
      <c r="I100" s="330"/>
      <c r="J100" s="294"/>
      <c r="K100" s="294"/>
      <c r="L100" s="294"/>
      <c r="M100" s="294"/>
      <c r="N100" s="294"/>
      <c r="O100" s="294"/>
      <c r="P100" s="294"/>
      <c r="Q100" s="294"/>
      <c r="R100" s="294"/>
      <c r="S100" s="294"/>
      <c r="T100" s="294"/>
      <c r="U100" s="294"/>
      <c r="V100" s="294"/>
      <c r="W100" s="294"/>
      <c r="X100" s="294"/>
      <c r="Y100" s="294"/>
      <c r="Z100" s="294"/>
    </row>
    <row r="101" ht="14.25" spans="1:26">
      <c r="A101" s="294"/>
      <c r="B101" s="326" t="s">
        <v>2765</v>
      </c>
      <c r="C101" s="152"/>
      <c r="D101" s="152"/>
      <c r="E101" s="152"/>
      <c r="F101" s="152"/>
      <c r="G101" s="152"/>
      <c r="H101" s="165"/>
      <c r="I101" s="330"/>
      <c r="J101" s="294"/>
      <c r="K101" s="294"/>
      <c r="L101" s="294"/>
      <c r="M101" s="294"/>
      <c r="N101" s="294"/>
      <c r="O101" s="294"/>
      <c r="P101" s="294"/>
      <c r="Q101" s="294"/>
      <c r="R101" s="294"/>
      <c r="S101" s="294"/>
      <c r="T101" s="294"/>
      <c r="U101" s="294"/>
      <c r="V101" s="294"/>
      <c r="W101" s="294"/>
      <c r="X101" s="294"/>
      <c r="Y101" s="294"/>
      <c r="Z101" s="294"/>
    </row>
    <row r="102" ht="14.25" spans="1:26">
      <c r="A102" s="294"/>
      <c r="B102" s="326" t="s">
        <v>2766</v>
      </c>
      <c r="C102" s="152"/>
      <c r="D102" s="152"/>
      <c r="E102" s="152"/>
      <c r="F102" s="152"/>
      <c r="G102" s="152"/>
      <c r="H102" s="165"/>
      <c r="I102" s="330"/>
      <c r="J102" s="294"/>
      <c r="K102" s="294"/>
      <c r="L102" s="294"/>
      <c r="M102" s="294"/>
      <c r="N102" s="294"/>
      <c r="O102" s="294"/>
      <c r="P102" s="294"/>
      <c r="Q102" s="294"/>
      <c r="R102" s="294"/>
      <c r="S102" s="294"/>
      <c r="T102" s="294"/>
      <c r="U102" s="294"/>
      <c r="V102" s="294"/>
      <c r="W102" s="294"/>
      <c r="X102" s="294"/>
      <c r="Y102" s="294"/>
      <c r="Z102" s="294"/>
    </row>
    <row r="103" ht="14.25" spans="1:26">
      <c r="A103" s="294"/>
      <c r="B103" s="327" t="s">
        <v>2767</v>
      </c>
      <c r="C103" s="325"/>
      <c r="D103" s="325"/>
      <c r="E103" s="325"/>
      <c r="F103" s="325"/>
      <c r="G103" s="325"/>
      <c r="H103" s="325"/>
      <c r="I103" s="331"/>
      <c r="J103" s="294"/>
      <c r="K103" s="294"/>
      <c r="L103" s="294"/>
      <c r="M103" s="294"/>
      <c r="N103" s="294"/>
      <c r="O103" s="294"/>
      <c r="P103" s="294"/>
      <c r="Q103" s="294"/>
      <c r="R103" s="294"/>
      <c r="S103" s="294"/>
      <c r="T103" s="294"/>
      <c r="U103" s="294"/>
      <c r="V103" s="294"/>
      <c r="W103" s="294"/>
      <c r="X103" s="294"/>
      <c r="Y103" s="294"/>
      <c r="Z103" s="294"/>
    </row>
    <row r="104" ht="14.25" spans="1:26">
      <c r="A104" s="294"/>
      <c r="B104" s="294"/>
      <c r="C104" s="294"/>
      <c r="D104" s="294"/>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row>
    <row r="105" ht="14.25" spans="1:26">
      <c r="A105" s="294"/>
      <c r="B105" s="294"/>
      <c r="C105" s="294"/>
      <c r="D105" s="294"/>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row>
    <row r="106" ht="14.25" spans="1:26">
      <c r="A106" s="294"/>
      <c r="B106" s="294"/>
      <c r="C106" s="294"/>
      <c r="D106" s="294"/>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row>
    <row r="107" ht="14.25" spans="1:26">
      <c r="A107" s="294"/>
      <c r="B107" s="294"/>
      <c r="C107" s="294"/>
      <c r="D107" s="294"/>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row>
    <row r="108" ht="14.25" spans="1:26">
      <c r="A108" s="294"/>
      <c r="B108" s="294"/>
      <c r="C108" s="294"/>
      <c r="D108" s="294"/>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row>
    <row r="109" ht="14.25" spans="1:26">
      <c r="A109" s="294"/>
      <c r="B109" s="294"/>
      <c r="C109" s="294"/>
      <c r="D109" s="294"/>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row>
    <row r="110" ht="14.25" spans="1:26">
      <c r="A110" s="294"/>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row>
    <row r="111" ht="14.25" spans="1:26">
      <c r="A111" s="294"/>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row>
    <row r="112" ht="14.25" spans="1:26">
      <c r="A112" s="294"/>
      <c r="B112" s="294"/>
      <c r="C112" s="294"/>
      <c r="D112" s="294"/>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row>
    <row r="113" ht="14.25" spans="1:26">
      <c r="A113" s="294"/>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row>
    <row r="114" ht="14.25" spans="1:26">
      <c r="A114" s="294"/>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row>
    <row r="115" ht="14.25" spans="1:26">
      <c r="A115" s="294"/>
      <c r="B115" s="294"/>
      <c r="C115" s="294"/>
      <c r="D115" s="294"/>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row>
    <row r="116" ht="14.25" spans="1:26">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row>
    <row r="117" ht="14.25" spans="1:26">
      <c r="A117" s="294"/>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row>
    <row r="118" ht="14.25" spans="1:26">
      <c r="A118" s="294"/>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row>
    <row r="119" ht="14.25" spans="1:26">
      <c r="A119" s="294"/>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row>
    <row r="120" ht="14.25" spans="1:26">
      <c r="A120" s="294"/>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row>
    <row r="121" ht="14.25" spans="1:26">
      <c r="A121" s="294"/>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row>
    <row r="122" ht="14.25" spans="1:26">
      <c r="A122" s="294"/>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row>
    <row r="123" ht="14.25" spans="1:26">
      <c r="A123" s="294"/>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row>
    <row r="124" ht="14.25" spans="1:26">
      <c r="A124" s="294"/>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row>
    <row r="125" ht="14.25" spans="1:26">
      <c r="A125" s="294"/>
      <c r="B125" s="294"/>
      <c r="C125" s="294"/>
      <c r="D125" s="294"/>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row>
    <row r="126" ht="14.25" spans="1:26">
      <c r="A126" s="294"/>
      <c r="B126" s="294"/>
      <c r="C126" s="294"/>
      <c r="D126" s="294"/>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row>
    <row r="127" ht="14.25" spans="1:26">
      <c r="A127" s="294"/>
      <c r="B127" s="294"/>
      <c r="C127" s="294"/>
      <c r="D127" s="294"/>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row>
    <row r="128" ht="14.25" spans="1:26">
      <c r="A128" s="294"/>
      <c r="B128" s="294"/>
      <c r="C128" s="294"/>
      <c r="D128" s="294"/>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row>
    <row r="129" ht="14.25" spans="1:26">
      <c r="A129" s="294"/>
      <c r="B129" s="294"/>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row>
    <row r="130" ht="14.25" spans="1:26">
      <c r="A130" s="294"/>
      <c r="B130" s="294"/>
      <c r="C130" s="294"/>
      <c r="D130" s="294"/>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row>
    <row r="131" ht="14.25" spans="1:26">
      <c r="A131" s="294"/>
      <c r="B131" s="294"/>
      <c r="C131" s="294"/>
      <c r="D131" s="294"/>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row>
    <row r="132" ht="14.25" spans="1:26">
      <c r="A132" s="294"/>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row>
    <row r="133" ht="14.25" spans="1:26">
      <c r="A133" s="294"/>
      <c r="B133" s="294"/>
      <c r="C133" s="294"/>
      <c r="D133" s="294"/>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row>
    <row r="134" ht="14.25" spans="1:26">
      <c r="A134" s="294"/>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row>
    <row r="135" ht="14.25" spans="1:26">
      <c r="A135" s="294"/>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row>
    <row r="136" ht="14.25" spans="1:26">
      <c r="A136" s="294"/>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row>
    <row r="137" ht="14.25" spans="1:26">
      <c r="A137" s="294"/>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row>
    <row r="138" ht="14.25" spans="1:26">
      <c r="A138" s="294"/>
      <c r="B138" s="294"/>
      <c r="C138" s="294"/>
      <c r="D138" s="294"/>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row>
    <row r="139" ht="14.25" spans="1:26">
      <c r="A139" s="294"/>
      <c r="B139" s="294"/>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row>
    <row r="140" ht="14.25" spans="1:26">
      <c r="A140" s="294"/>
      <c r="B140" s="294"/>
      <c r="C140" s="294"/>
      <c r="D140" s="294"/>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row>
    <row r="141" ht="14.25" spans="1:26">
      <c r="A141" s="294"/>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row>
    <row r="142" ht="14.25" spans="1:26">
      <c r="A142" s="294"/>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row>
    <row r="143" ht="14.25" spans="1:26">
      <c r="A143" s="294"/>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row>
    <row r="144" ht="14.25" spans="1:26">
      <c r="A144" s="294"/>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row>
    <row r="145" ht="14.25" spans="1:26">
      <c r="A145" s="294"/>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row>
    <row r="146" ht="14.25" spans="1:26">
      <c r="A146" s="294"/>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row>
    <row r="147" ht="14.25" spans="1:26">
      <c r="A147" s="294"/>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row>
    <row r="148" ht="14.25" spans="1:26">
      <c r="A148" s="294"/>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row>
    <row r="149" ht="14.25" spans="1:26">
      <c r="A149" s="294"/>
      <c r="B149" s="294"/>
      <c r="C149" s="294"/>
      <c r="D149" s="294"/>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row>
    <row r="150" ht="14.25" spans="1:26">
      <c r="A150" s="294"/>
      <c r="B150" s="294"/>
      <c r="C150" s="294"/>
      <c r="D150" s="294"/>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row>
    <row r="151" ht="14.25" spans="1:26">
      <c r="A151" s="294"/>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row>
    <row r="152" ht="14.25" spans="1:26">
      <c r="A152" s="294"/>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row>
    <row r="153" ht="14.25" spans="1:26">
      <c r="A153" s="294"/>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row>
    <row r="154" ht="14.25" spans="1:26">
      <c r="A154" s="294"/>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row>
    <row r="155" ht="14.25" spans="1:26">
      <c r="A155" s="294"/>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row>
    <row r="156" ht="14.25" spans="1:26">
      <c r="A156" s="294"/>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row>
    <row r="157" ht="14.25" spans="1:26">
      <c r="A157" s="294"/>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row>
    <row r="158" ht="14.25" spans="1:26">
      <c r="A158" s="294"/>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row>
    <row r="159" ht="14.25" spans="1:26">
      <c r="A159" s="294"/>
      <c r="B159" s="294"/>
      <c r="C159" s="294"/>
      <c r="D159" s="294"/>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row>
    <row r="160" ht="14.25" spans="1:26">
      <c r="A160" s="294"/>
      <c r="B160" s="294"/>
      <c r="C160" s="294"/>
      <c r="D160" s="294"/>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row>
    <row r="161" ht="14.25" spans="1:26">
      <c r="A161" s="294"/>
      <c r="B161" s="294"/>
      <c r="C161" s="294"/>
      <c r="D161" s="294"/>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row>
    <row r="162" ht="14.25" spans="1:26">
      <c r="A162" s="294"/>
      <c r="B162" s="294"/>
      <c r="C162" s="294"/>
      <c r="D162" s="294"/>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row>
    <row r="163" ht="14.25" spans="1:26">
      <c r="A163" s="294"/>
      <c r="B163" s="294"/>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row>
    <row r="164" ht="14.25" spans="1:26">
      <c r="A164" s="294"/>
      <c r="B164" s="294"/>
      <c r="C164" s="294"/>
      <c r="D164" s="294"/>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row>
    <row r="165" ht="14.25" spans="1:26">
      <c r="A165" s="294"/>
      <c r="B165" s="294"/>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row>
    <row r="166" ht="14.25" spans="1:26">
      <c r="A166" s="294"/>
      <c r="B166" s="294"/>
      <c r="C166" s="294"/>
      <c r="D166" s="294"/>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row>
    <row r="167" ht="14.25" spans="1:26">
      <c r="A167" s="294"/>
      <c r="B167" s="294"/>
      <c r="C167" s="294"/>
      <c r="D167" s="294"/>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row>
    <row r="168" ht="14.25" spans="1:26">
      <c r="A168" s="294"/>
      <c r="B168" s="294"/>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row>
    <row r="169" ht="14.25" spans="1:26">
      <c r="A169" s="294"/>
      <c r="B169" s="294"/>
      <c r="C169" s="294"/>
      <c r="D169" s="294"/>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row>
    <row r="170" ht="14.25" spans="1:26">
      <c r="A170" s="294"/>
      <c r="B170" s="294"/>
      <c r="C170" s="294"/>
      <c r="D170" s="294"/>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row>
    <row r="171" ht="14.25" spans="1:26">
      <c r="A171" s="294"/>
      <c r="B171" s="294"/>
      <c r="C171" s="294"/>
      <c r="D171" s="294"/>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row>
    <row r="172" ht="14.25" spans="1:26">
      <c r="A172" s="294"/>
      <c r="B172" s="294"/>
      <c r="C172" s="294"/>
      <c r="D172" s="294"/>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row>
    <row r="173" ht="14.25" spans="1:26">
      <c r="A173" s="294"/>
      <c r="B173" s="294"/>
      <c r="C173" s="294"/>
      <c r="D173" s="294"/>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row>
    <row r="174" ht="14.25" spans="1:26">
      <c r="A174" s="294"/>
      <c r="B174" s="294"/>
      <c r="C174" s="294"/>
      <c r="D174" s="294"/>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row>
    <row r="175" ht="14.25" spans="1:26">
      <c r="A175" s="294"/>
      <c r="B175" s="294"/>
      <c r="C175" s="294"/>
      <c r="D175" s="294"/>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row>
    <row r="176" ht="14.25" spans="1:26">
      <c r="A176" s="294"/>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row>
    <row r="177" ht="14.25" spans="1:26">
      <c r="A177" s="294"/>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row>
    <row r="178" ht="14.25" spans="1:26">
      <c r="A178" s="294"/>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row>
    <row r="179" ht="14.25" spans="1:26">
      <c r="A179" s="294"/>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row>
    <row r="180" ht="14.25" spans="1:26">
      <c r="A180" s="294"/>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row>
    <row r="181" ht="14.25" spans="1:26">
      <c r="A181" s="294"/>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row>
    <row r="182" ht="14.25" spans="1:26">
      <c r="A182" s="294"/>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row>
    <row r="183" ht="14.25" spans="1:26">
      <c r="A183" s="294"/>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row>
    <row r="184" ht="14.25" spans="1:26">
      <c r="A184" s="294"/>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row>
    <row r="185" ht="14.25" spans="1:26">
      <c r="A185" s="294"/>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row>
    <row r="186" ht="14.25" spans="1:26">
      <c r="A186" s="294"/>
      <c r="B186" s="294"/>
      <c r="C186" s="294"/>
      <c r="D186" s="294"/>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row>
    <row r="187" ht="14.25" spans="1:26">
      <c r="A187" s="294"/>
      <c r="B187" s="294"/>
      <c r="C187" s="294"/>
      <c r="D187" s="294"/>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row>
    <row r="188" ht="14.25" spans="1:26">
      <c r="A188" s="294"/>
      <c r="B188" s="294"/>
      <c r="C188" s="294"/>
      <c r="D188" s="294"/>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row>
    <row r="189" ht="14.25" spans="1:26">
      <c r="A189" s="294"/>
      <c r="B189" s="294"/>
      <c r="C189" s="294"/>
      <c r="D189" s="294"/>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row>
    <row r="190" ht="14.25" spans="1:26">
      <c r="A190" s="294"/>
      <c r="B190" s="294"/>
      <c r="C190" s="294"/>
      <c r="D190" s="294"/>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row>
    <row r="191" ht="14.25" spans="1:26">
      <c r="A191" s="294"/>
      <c r="B191" s="294"/>
      <c r="C191" s="294"/>
      <c r="D191" s="294"/>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row>
    <row r="192" ht="14.25" spans="1:26">
      <c r="A192" s="294"/>
      <c r="B192" s="294"/>
      <c r="C192" s="294"/>
      <c r="D192" s="294"/>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row>
    <row r="193" ht="14.25" spans="1:26">
      <c r="A193" s="294"/>
      <c r="B193" s="294"/>
      <c r="C193" s="294"/>
      <c r="D193" s="294"/>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row>
    <row r="194" ht="14.25" spans="1:26">
      <c r="A194" s="294"/>
      <c r="B194" s="294"/>
      <c r="C194" s="294"/>
      <c r="D194" s="294"/>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row>
    <row r="195" ht="14.25" spans="1:26">
      <c r="A195" s="294"/>
      <c r="B195" s="294"/>
      <c r="C195" s="294"/>
      <c r="D195" s="294"/>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row>
    <row r="196" ht="14.25" spans="1:26">
      <c r="A196" s="294"/>
      <c r="B196" s="294"/>
      <c r="C196" s="294"/>
      <c r="D196" s="294"/>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row>
    <row r="197" ht="14.25" spans="1:26">
      <c r="A197" s="294"/>
      <c r="B197" s="294"/>
      <c r="C197" s="294"/>
      <c r="D197" s="294"/>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row>
    <row r="198" ht="14.25" spans="1:26">
      <c r="A198" s="294"/>
      <c r="B198" s="294"/>
      <c r="C198" s="294"/>
      <c r="D198" s="294"/>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row>
    <row r="199" ht="14.25" spans="1:26">
      <c r="A199" s="294"/>
      <c r="B199" s="294"/>
      <c r="C199" s="294"/>
      <c r="D199" s="294"/>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row>
    <row r="200" ht="14.25" spans="1:26">
      <c r="A200" s="294"/>
      <c r="B200" s="294"/>
      <c r="C200" s="294"/>
      <c r="D200" s="294"/>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row>
    <row r="201" ht="14.25" spans="1:26">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row>
    <row r="202" ht="14.25" spans="1:26">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row>
    <row r="203" ht="14.25" spans="1:26">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row>
    <row r="204" ht="14.25" spans="1:26">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row>
    <row r="205" ht="14.25" spans="1:26">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row>
    <row r="206" ht="14.25" spans="1:26">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row>
    <row r="207" ht="14.25" spans="1:26">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row>
    <row r="208" ht="14.25" spans="1:26">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row>
    <row r="209" ht="14.25" spans="1:26">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row>
    <row r="210" ht="14.25" spans="1:26">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row>
    <row r="211" ht="14.25" spans="1:26">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row>
    <row r="212" ht="14.25" spans="1:26">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row>
    <row r="213" ht="14.25" spans="1:26">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row>
    <row r="214" ht="14.25" spans="1:26">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row>
    <row r="215" ht="14.25" spans="1:26">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row>
    <row r="216" ht="14.25" spans="1:26">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row>
    <row r="217" ht="14.25" spans="1:26">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row>
    <row r="218" ht="14.25" spans="1:26">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row>
    <row r="219" ht="14.25" spans="1:26">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row>
    <row r="220" ht="14.25" spans="1:26">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row>
    <row r="221" ht="14.25" spans="1:26">
      <c r="A221" s="294"/>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row>
    <row r="222" ht="14.25" spans="1:26">
      <c r="A222" s="294"/>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row>
    <row r="223" ht="14.25" spans="1:26">
      <c r="A223" s="294"/>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row>
    <row r="224" ht="14.25" spans="1:26">
      <c r="A224" s="294"/>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row>
    <row r="225" ht="14.25" spans="1:26">
      <c r="A225" s="294"/>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row>
    <row r="226" ht="14.25" spans="1:26">
      <c r="A226" s="294"/>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row>
    <row r="227" ht="14.25" spans="1:26">
      <c r="A227" s="294"/>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row>
    <row r="228" ht="14.25" spans="1:26">
      <c r="A228" s="294"/>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row>
    <row r="229" ht="14.25" spans="1:26">
      <c r="A229" s="294"/>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row>
    <row r="230" ht="14.25" spans="1:26">
      <c r="A230" s="294"/>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row>
    <row r="231" ht="14.25" spans="1:26">
      <c r="A231" s="294"/>
      <c r="B231" s="294"/>
      <c r="C231" s="294"/>
      <c r="D231" s="294"/>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row>
    <row r="232" ht="14.25" spans="1:26">
      <c r="A232" s="294"/>
      <c r="B232" s="294"/>
      <c r="C232" s="294"/>
      <c r="D232" s="294"/>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row>
    <row r="233" ht="14.25" spans="1:26">
      <c r="A233" s="294"/>
      <c r="B233" s="294"/>
      <c r="C233" s="294"/>
      <c r="D233" s="294"/>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row>
    <row r="234" ht="14.25" spans="1:26">
      <c r="A234" s="294"/>
      <c r="B234" s="294"/>
      <c r="C234" s="294"/>
      <c r="D234" s="294"/>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row>
    <row r="235" ht="14.25" spans="1:26">
      <c r="A235" s="294"/>
      <c r="B235" s="294"/>
      <c r="C235" s="294"/>
      <c r="D235" s="294"/>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row>
    <row r="236" ht="14.25" spans="1:26">
      <c r="A236" s="294"/>
      <c r="B236" s="294"/>
      <c r="C236" s="294"/>
      <c r="D236" s="294"/>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row>
    <row r="237" ht="14.25" spans="1:26">
      <c r="A237" s="294"/>
      <c r="B237" s="294"/>
      <c r="C237" s="294"/>
      <c r="D237" s="294"/>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row>
    <row r="238" ht="14.25" spans="1:26">
      <c r="A238" s="294"/>
      <c r="B238" s="294"/>
      <c r="C238" s="294"/>
      <c r="D238" s="294"/>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row>
    <row r="239" ht="14.25" spans="1:26">
      <c r="A239" s="294"/>
      <c r="B239" s="294"/>
      <c r="C239" s="294"/>
      <c r="D239" s="294"/>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row>
    <row r="240" ht="14.25" spans="1:26">
      <c r="A240" s="294"/>
      <c r="B240" s="294"/>
      <c r="C240" s="294"/>
      <c r="D240" s="294"/>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row>
    <row r="241" ht="14.25" spans="1:26">
      <c r="A241" s="294"/>
      <c r="B241" s="294"/>
      <c r="C241" s="294"/>
      <c r="D241" s="294"/>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row>
    <row r="242" ht="14.25" spans="1:26">
      <c r="A242" s="294"/>
      <c r="B242" s="294"/>
      <c r="C242" s="294"/>
      <c r="D242" s="294"/>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row>
    <row r="243" ht="14.25" spans="1:26">
      <c r="A243" s="294"/>
      <c r="B243" s="294"/>
      <c r="C243" s="294"/>
      <c r="D243" s="294"/>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row>
    <row r="244" ht="14.25" spans="1:26">
      <c r="A244" s="294"/>
      <c r="B244" s="294"/>
      <c r="C244" s="294"/>
      <c r="D244" s="294"/>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row>
    <row r="245" ht="14.25" spans="1:26">
      <c r="A245" s="294"/>
      <c r="B245" s="294"/>
      <c r="C245" s="294"/>
      <c r="D245" s="294"/>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row>
    <row r="246" ht="14.25" spans="1:26">
      <c r="A246" s="294"/>
      <c r="B246" s="294"/>
      <c r="C246" s="294"/>
      <c r="D246" s="294"/>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row>
    <row r="247" ht="14.25" spans="1:26">
      <c r="A247" s="294"/>
      <c r="B247" s="294"/>
      <c r="C247" s="294"/>
      <c r="D247" s="294"/>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row>
    <row r="248" ht="14.25" spans="1:26">
      <c r="A248" s="294"/>
      <c r="B248" s="294"/>
      <c r="C248" s="294"/>
      <c r="D248" s="294"/>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row>
    <row r="249" ht="14.25" spans="1:26">
      <c r="A249" s="294"/>
      <c r="B249" s="294"/>
      <c r="C249" s="294"/>
      <c r="D249" s="294"/>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row>
    <row r="250" ht="14.25" spans="1:26">
      <c r="A250" s="294"/>
      <c r="B250" s="294"/>
      <c r="C250" s="294"/>
      <c r="D250" s="294"/>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row>
    <row r="251" ht="14.25" spans="1:26">
      <c r="A251" s="294"/>
      <c r="B251" s="294"/>
      <c r="C251" s="294"/>
      <c r="D251" s="294"/>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row>
    <row r="252" ht="14.25" spans="1:26">
      <c r="A252" s="294"/>
      <c r="B252" s="294"/>
      <c r="C252" s="294"/>
      <c r="D252" s="294"/>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row>
    <row r="253" ht="14.25" spans="1:26">
      <c r="A253" s="294"/>
      <c r="B253" s="294"/>
      <c r="C253" s="294"/>
      <c r="D253" s="294"/>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row>
    <row r="254" ht="14.25" spans="1:26">
      <c r="A254" s="294"/>
      <c r="B254" s="294"/>
      <c r="C254" s="294"/>
      <c r="D254" s="294"/>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row>
    <row r="255" ht="14.25" spans="1:26">
      <c r="A255" s="294"/>
      <c r="B255" s="294"/>
      <c r="C255" s="294"/>
      <c r="D255" s="294"/>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row>
    <row r="256" ht="14.25" spans="1:26">
      <c r="A256" s="294"/>
      <c r="B256" s="294"/>
      <c r="C256" s="294"/>
      <c r="D256" s="294"/>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row>
    <row r="257" ht="14.25" spans="1:26">
      <c r="A257" s="294"/>
      <c r="B257" s="294"/>
      <c r="C257" s="294"/>
      <c r="D257" s="294"/>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row>
    <row r="258" ht="14.25" spans="1:26">
      <c r="A258" s="294"/>
      <c r="B258" s="294"/>
      <c r="C258" s="294"/>
      <c r="D258" s="294"/>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row>
    <row r="259" ht="14.25" spans="1:26">
      <c r="A259" s="294"/>
      <c r="B259" s="294"/>
      <c r="C259" s="294"/>
      <c r="D259" s="294"/>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row>
    <row r="260" ht="14.25" spans="1:26">
      <c r="A260" s="294"/>
      <c r="B260" s="294"/>
      <c r="C260" s="294"/>
      <c r="D260" s="294"/>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row>
    <row r="261" ht="14.25" spans="1:26">
      <c r="A261" s="294"/>
      <c r="B261" s="294"/>
      <c r="C261" s="294"/>
      <c r="D261" s="294"/>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row>
    <row r="262" ht="14.25" spans="1:26">
      <c r="A262" s="294"/>
      <c r="B262" s="294"/>
      <c r="C262" s="294"/>
      <c r="D262" s="294"/>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row>
    <row r="263" ht="14.25" spans="1:26">
      <c r="A263" s="294"/>
      <c r="B263" s="294"/>
      <c r="C263" s="294"/>
      <c r="D263" s="294"/>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row>
    <row r="264" ht="14.25" spans="1:26">
      <c r="A264" s="294"/>
      <c r="B264" s="294"/>
      <c r="C264" s="294"/>
      <c r="D264" s="294"/>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row>
    <row r="265" ht="14.25" spans="1:26">
      <c r="A265" s="294"/>
      <c r="B265" s="294"/>
      <c r="C265" s="294"/>
      <c r="D265" s="294"/>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row>
    <row r="266" ht="14.25" spans="1:26">
      <c r="A266" s="294"/>
      <c r="B266" s="294"/>
      <c r="C266" s="294"/>
      <c r="D266" s="294"/>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row>
    <row r="267" ht="14.25" spans="1:26">
      <c r="A267" s="294"/>
      <c r="B267" s="294"/>
      <c r="C267" s="294"/>
      <c r="D267" s="294"/>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row>
    <row r="268" ht="14.25" spans="1:26">
      <c r="A268" s="294"/>
      <c r="B268" s="294"/>
      <c r="C268" s="294"/>
      <c r="D268" s="294"/>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row>
    <row r="269" ht="14.25" spans="1:26">
      <c r="A269" s="294"/>
      <c r="B269" s="294"/>
      <c r="C269" s="294"/>
      <c r="D269" s="294"/>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row>
    <row r="270" ht="14.25" spans="1:26">
      <c r="A270" s="294"/>
      <c r="B270" s="294"/>
      <c r="C270" s="294"/>
      <c r="D270" s="294"/>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row>
    <row r="271" ht="14.25" spans="1:26">
      <c r="A271" s="294"/>
      <c r="B271" s="294"/>
      <c r="C271" s="294"/>
      <c r="D271" s="294"/>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row>
    <row r="272" ht="14.25" spans="1:26">
      <c r="A272" s="294"/>
      <c r="B272" s="294"/>
      <c r="C272" s="294"/>
      <c r="D272" s="294"/>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row>
    <row r="273" ht="14.25" spans="1:26">
      <c r="A273" s="294"/>
      <c r="B273" s="294"/>
      <c r="C273" s="294"/>
      <c r="D273" s="294"/>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row>
    <row r="274" ht="14.25" spans="1:26">
      <c r="A274" s="294"/>
      <c r="B274" s="294"/>
      <c r="C274" s="294"/>
      <c r="D274" s="294"/>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row>
    <row r="275" ht="14.25" spans="1:26">
      <c r="A275" s="294"/>
      <c r="B275" s="294"/>
      <c r="C275" s="294"/>
      <c r="D275" s="294"/>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row>
    <row r="276" ht="14.25" spans="1:26">
      <c r="A276" s="294"/>
      <c r="B276" s="294"/>
      <c r="C276" s="294"/>
      <c r="D276" s="294"/>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row>
    <row r="277" ht="14.25" spans="1:26">
      <c r="A277" s="294"/>
      <c r="B277" s="294"/>
      <c r="C277" s="294"/>
      <c r="D277" s="294"/>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row>
    <row r="278" ht="14.25" spans="1:26">
      <c r="A278" s="294"/>
      <c r="B278" s="294"/>
      <c r="C278" s="294"/>
      <c r="D278" s="294"/>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row>
    <row r="279" ht="14.25" spans="1:26">
      <c r="A279" s="294"/>
      <c r="B279" s="294"/>
      <c r="C279" s="294"/>
      <c r="D279" s="294"/>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row>
    <row r="280" ht="14.25" spans="1:26">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row>
    <row r="281" ht="14.25" spans="1:26">
      <c r="A281" s="294"/>
      <c r="B281" s="294"/>
      <c r="C281" s="294"/>
      <c r="D281" s="294"/>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row>
    <row r="282" ht="14.25" spans="1:26">
      <c r="A282" s="294"/>
      <c r="B282" s="294"/>
      <c r="C282" s="294"/>
      <c r="D282" s="294"/>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row>
    <row r="283" ht="14.25" spans="1:26">
      <c r="A283" s="294"/>
      <c r="B283" s="294"/>
      <c r="C283" s="294"/>
      <c r="D283" s="294"/>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row>
    <row r="284" ht="14.25" spans="1:26">
      <c r="A284" s="294"/>
      <c r="B284" s="294"/>
      <c r="C284" s="294"/>
      <c r="D284" s="294"/>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row>
    <row r="285" ht="14.25" spans="1:26">
      <c r="A285" s="294"/>
      <c r="B285" s="294"/>
      <c r="C285" s="294"/>
      <c r="D285" s="294"/>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row>
    <row r="286" ht="14.25" spans="1:26">
      <c r="A286" s="294"/>
      <c r="B286" s="294"/>
      <c r="C286" s="294"/>
      <c r="D286" s="294"/>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row>
    <row r="287" ht="14.25" spans="1:26">
      <c r="A287" s="294"/>
      <c r="B287" s="294"/>
      <c r="C287" s="294"/>
      <c r="D287" s="294"/>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row>
    <row r="288" ht="14.25" spans="1:26">
      <c r="A288" s="294"/>
      <c r="B288" s="294"/>
      <c r="C288" s="294"/>
      <c r="D288" s="294"/>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row>
    <row r="289" ht="14.25" spans="1:26">
      <c r="A289" s="294"/>
      <c r="B289" s="294"/>
      <c r="C289" s="294"/>
      <c r="D289" s="294"/>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row>
    <row r="290" ht="14.25" spans="1:26">
      <c r="A290" s="294"/>
      <c r="B290" s="294"/>
      <c r="C290" s="294"/>
      <c r="D290" s="294"/>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row>
    <row r="291" ht="14.25" spans="1:26">
      <c r="A291" s="294"/>
      <c r="B291" s="294"/>
      <c r="C291" s="294"/>
      <c r="D291" s="294"/>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row>
    <row r="292" ht="14.25" spans="1:26">
      <c r="A292" s="294"/>
      <c r="B292" s="294"/>
      <c r="C292" s="294"/>
      <c r="D292" s="294"/>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row>
    <row r="293" ht="14.25" spans="1:26">
      <c r="A293" s="294"/>
      <c r="B293" s="294"/>
      <c r="C293" s="294"/>
      <c r="D293" s="294"/>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row>
    <row r="294" ht="14.25" spans="1:26">
      <c r="A294" s="294"/>
      <c r="B294" s="294"/>
      <c r="C294" s="294"/>
      <c r="D294" s="294"/>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row>
    <row r="295" ht="14.25" spans="1:26">
      <c r="A295" s="294"/>
      <c r="B295" s="294"/>
      <c r="C295" s="294"/>
      <c r="D295" s="294"/>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row>
    <row r="296" ht="14.25" spans="1:26">
      <c r="A296" s="294"/>
      <c r="B296" s="294"/>
      <c r="C296" s="294"/>
      <c r="D296" s="294"/>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row>
    <row r="297" ht="14.25" spans="1:26">
      <c r="A297" s="294"/>
      <c r="B297" s="294"/>
      <c r="C297" s="294"/>
      <c r="D297" s="294"/>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row>
    <row r="298" ht="14.25" spans="1:26">
      <c r="A298" s="294"/>
      <c r="B298" s="294"/>
      <c r="C298" s="294"/>
      <c r="D298" s="294"/>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row>
    <row r="299" ht="14.25" spans="1:26">
      <c r="A299" s="294"/>
      <c r="B299" s="294"/>
      <c r="C299" s="294"/>
      <c r="D299" s="294"/>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row>
    <row r="300" ht="14.25" spans="1:26">
      <c r="A300" s="294"/>
      <c r="B300" s="294"/>
      <c r="C300" s="294"/>
      <c r="D300" s="294"/>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row>
    <row r="301" ht="14.25" spans="1:26">
      <c r="A301" s="294"/>
      <c r="B301" s="294"/>
      <c r="C301" s="294"/>
      <c r="D301" s="294"/>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row>
    <row r="302" ht="14.25" spans="1:26">
      <c r="A302" s="294"/>
      <c r="B302" s="294"/>
      <c r="C302" s="294"/>
      <c r="D302" s="294"/>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row>
    <row r="303" ht="14.25" spans="1:26">
      <c r="A303" s="294"/>
      <c r="B303" s="294"/>
      <c r="C303" s="294"/>
      <c r="D303" s="294"/>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row>
    <row r="304" ht="14.25" spans="1:26">
      <c r="A304" s="294"/>
      <c r="B304" s="294"/>
      <c r="C304" s="294"/>
      <c r="D304" s="294"/>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row>
    <row r="305" ht="14.25" spans="1:26">
      <c r="A305" s="294"/>
      <c r="B305" s="294"/>
      <c r="C305" s="294"/>
      <c r="D305" s="294"/>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row>
    <row r="306" ht="14.25" spans="1:26">
      <c r="A306" s="294"/>
      <c r="B306" s="294"/>
      <c r="C306" s="294"/>
      <c r="D306" s="294"/>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row>
    <row r="307" ht="14.25" spans="1:26">
      <c r="A307" s="294"/>
      <c r="B307" s="294"/>
      <c r="C307" s="294"/>
      <c r="D307" s="294"/>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row>
    <row r="308" ht="14.25" spans="1:26">
      <c r="A308" s="294"/>
      <c r="B308" s="294"/>
      <c r="C308" s="294"/>
      <c r="D308" s="294"/>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row>
    <row r="309" ht="14.25" spans="1:26">
      <c r="A309" s="294"/>
      <c r="B309" s="294"/>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row>
    <row r="310" ht="14.25" spans="1:26">
      <c r="A310" s="294"/>
      <c r="B310" s="294"/>
      <c r="C310" s="294"/>
      <c r="D310" s="294"/>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row>
    <row r="311" ht="14.25" spans="1:26">
      <c r="A311" s="294"/>
      <c r="B311" s="294"/>
      <c r="C311" s="294"/>
      <c r="D311" s="294"/>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row>
    <row r="312" ht="14.25" spans="1:26">
      <c r="A312" s="294"/>
      <c r="B312" s="294"/>
      <c r="C312" s="294"/>
      <c r="D312" s="294"/>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row>
    <row r="313" ht="14.25" spans="1:26">
      <c r="A313" s="294"/>
      <c r="B313" s="294"/>
      <c r="C313" s="294"/>
      <c r="D313" s="294"/>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row>
    <row r="314" ht="14.25" spans="1:26">
      <c r="A314" s="294"/>
      <c r="B314" s="294"/>
      <c r="C314" s="294"/>
      <c r="D314" s="294"/>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row>
    <row r="315" ht="14.25" spans="1:26">
      <c r="A315" s="294"/>
      <c r="B315" s="294"/>
      <c r="C315" s="294"/>
      <c r="D315" s="294"/>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row>
    <row r="316" ht="14.25" spans="1:26">
      <c r="A316" s="294"/>
      <c r="B316" s="294"/>
      <c r="C316" s="294"/>
      <c r="D316" s="294"/>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row>
    <row r="317" ht="14.25" spans="1:26">
      <c r="A317" s="294"/>
      <c r="B317" s="294"/>
      <c r="C317" s="294"/>
      <c r="D317" s="294"/>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row>
    <row r="318" ht="14.25" spans="1:26">
      <c r="A318" s="294"/>
      <c r="B318" s="294"/>
      <c r="C318" s="294"/>
      <c r="D318" s="294"/>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row>
    <row r="319" ht="14.25" spans="1:26">
      <c r="A319" s="294"/>
      <c r="B319" s="294"/>
      <c r="C319" s="294"/>
      <c r="D319" s="294"/>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row>
    <row r="320" ht="14.25" spans="1:26">
      <c r="A320" s="294"/>
      <c r="B320" s="294"/>
      <c r="C320" s="294"/>
      <c r="D320" s="294"/>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row>
    <row r="321" ht="14.25" spans="1:26">
      <c r="A321" s="294"/>
      <c r="B321" s="294"/>
      <c r="C321" s="294"/>
      <c r="D321" s="294"/>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row>
    <row r="322" ht="14.25" spans="1:26">
      <c r="A322" s="294"/>
      <c r="B322" s="294"/>
      <c r="C322" s="294"/>
      <c r="D322" s="294"/>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row>
    <row r="323" ht="14.25" spans="1:26">
      <c r="A323" s="294"/>
      <c r="B323" s="294"/>
      <c r="C323" s="294"/>
      <c r="D323" s="294"/>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row>
    <row r="324" ht="14.25" spans="1:26">
      <c r="A324" s="294"/>
      <c r="B324" s="294"/>
      <c r="C324" s="294"/>
      <c r="D324" s="294"/>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row>
    <row r="325" ht="14.25" spans="1:26">
      <c r="A325" s="294"/>
      <c r="B325" s="294"/>
      <c r="C325" s="294"/>
      <c r="D325" s="294"/>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row>
    <row r="326" ht="14.25" spans="1:26">
      <c r="A326" s="294"/>
      <c r="B326" s="294"/>
      <c r="C326" s="294"/>
      <c r="D326" s="294"/>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row>
    <row r="327" ht="14.25" spans="1:26">
      <c r="A327" s="294"/>
      <c r="B327" s="294"/>
      <c r="C327" s="294"/>
      <c r="D327" s="294"/>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row>
    <row r="328" ht="14.25" spans="1:26">
      <c r="A328" s="294"/>
      <c r="B328" s="294"/>
      <c r="C328" s="294"/>
      <c r="D328" s="294"/>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row>
    <row r="329" ht="14.25" spans="1:26">
      <c r="A329" s="294"/>
      <c r="B329" s="294"/>
      <c r="C329" s="294"/>
      <c r="D329" s="294"/>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row>
    <row r="330" ht="14.25" spans="1:26">
      <c r="A330" s="294"/>
      <c r="B330" s="294"/>
      <c r="C330" s="294"/>
      <c r="D330" s="294"/>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row>
    <row r="331" ht="14.25" spans="1:26">
      <c r="A331" s="294"/>
      <c r="B331" s="294"/>
      <c r="C331" s="294"/>
      <c r="D331" s="294"/>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row>
    <row r="332" ht="14.25" spans="1:26">
      <c r="A332" s="294"/>
      <c r="B332" s="294"/>
      <c r="C332" s="294"/>
      <c r="D332" s="294"/>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row>
    <row r="333" ht="14.25" spans="1:26">
      <c r="A333" s="294"/>
      <c r="B333" s="294"/>
      <c r="C333" s="294"/>
      <c r="D333" s="294"/>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row>
    <row r="334" ht="14.25" spans="1:26">
      <c r="A334" s="294"/>
      <c r="B334" s="294"/>
      <c r="C334" s="294"/>
      <c r="D334" s="294"/>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row>
    <row r="335" ht="14.25" spans="1:26">
      <c r="A335" s="294"/>
      <c r="B335" s="294"/>
      <c r="C335" s="294"/>
      <c r="D335" s="294"/>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row>
    <row r="336" ht="14.25" spans="1:26">
      <c r="A336" s="294"/>
      <c r="B336" s="294"/>
      <c r="C336" s="294"/>
      <c r="D336" s="294"/>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row>
    <row r="337" ht="14.25" spans="1:26">
      <c r="A337" s="294"/>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row>
    <row r="338" ht="14.25" spans="1:26">
      <c r="A338" s="294"/>
      <c r="B338" s="294"/>
      <c r="C338" s="294"/>
      <c r="D338" s="294"/>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row>
    <row r="339" ht="14.25" spans="1:26">
      <c r="A339" s="294"/>
      <c r="B339" s="294"/>
      <c r="C339" s="294"/>
      <c r="D339" s="294"/>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row>
    <row r="340" ht="14.25" spans="1:26">
      <c r="A340" s="294"/>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row>
    <row r="341" ht="14.25" spans="1:26">
      <c r="A341" s="294"/>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row>
    <row r="342" ht="14.25" spans="1:26">
      <c r="A342" s="294"/>
      <c r="B342" s="294"/>
      <c r="C342" s="294"/>
      <c r="D342" s="294"/>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row>
    <row r="343" ht="14.25" spans="1:26">
      <c r="A343" s="294"/>
      <c r="B343" s="294"/>
      <c r="C343" s="294"/>
      <c r="D343" s="294"/>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row>
    <row r="344" ht="14.25" spans="1:26">
      <c r="A344" s="294"/>
      <c r="B344" s="294"/>
      <c r="C344" s="294"/>
      <c r="D344" s="294"/>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row>
    <row r="345" ht="14.25" spans="1:26">
      <c r="A345" s="294"/>
      <c r="B345" s="294"/>
      <c r="C345" s="294"/>
      <c r="D345" s="294"/>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row>
    <row r="346" ht="14.25" spans="1:26">
      <c r="A346" s="294"/>
      <c r="B346" s="294"/>
      <c r="C346" s="294"/>
      <c r="D346" s="294"/>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row>
    <row r="347" ht="14.25" spans="1:26">
      <c r="A347" s="294"/>
      <c r="B347" s="294"/>
      <c r="C347" s="294"/>
      <c r="D347" s="294"/>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row>
    <row r="348" ht="14.25" spans="1:26">
      <c r="A348" s="294"/>
      <c r="B348" s="294"/>
      <c r="C348" s="294"/>
      <c r="D348" s="294"/>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row>
    <row r="349" ht="14.25" spans="1:26">
      <c r="A349" s="294"/>
      <c r="B349" s="294"/>
      <c r="C349" s="294"/>
      <c r="D349" s="294"/>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row>
    <row r="350" ht="14.25" spans="1:26">
      <c r="A350" s="294"/>
      <c r="B350" s="294"/>
      <c r="C350" s="294"/>
      <c r="D350" s="294"/>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row>
    <row r="351" ht="14.25" spans="1:26">
      <c r="A351" s="294"/>
      <c r="B351" s="294"/>
      <c r="C351" s="294"/>
      <c r="D351" s="294"/>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row>
    <row r="352" ht="14.25" spans="1:26">
      <c r="A352" s="294"/>
      <c r="B352" s="294"/>
      <c r="C352" s="294"/>
      <c r="D352" s="294"/>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row>
    <row r="353" ht="14.25" spans="1:26">
      <c r="A353" s="294"/>
      <c r="B353" s="294"/>
      <c r="C353" s="294"/>
      <c r="D353" s="294"/>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row>
    <row r="354" ht="14.25" spans="1:26">
      <c r="A354" s="294"/>
      <c r="B354" s="294"/>
      <c r="C354" s="294"/>
      <c r="D354" s="294"/>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row>
    <row r="355" ht="14.25" spans="1:26">
      <c r="A355" s="294"/>
      <c r="B355" s="294"/>
      <c r="C355" s="294"/>
      <c r="D355" s="294"/>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row>
    <row r="356" ht="14.25" spans="1:26">
      <c r="A356" s="294"/>
      <c r="B356" s="294"/>
      <c r="C356" s="294"/>
      <c r="D356" s="294"/>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row>
    <row r="357" ht="14.25" spans="1:26">
      <c r="A357" s="294"/>
      <c r="B357" s="294"/>
      <c r="C357" s="294"/>
      <c r="D357" s="294"/>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row>
    <row r="358" ht="14.25" spans="1:26">
      <c r="A358" s="294"/>
      <c r="B358" s="294"/>
      <c r="C358" s="294"/>
      <c r="D358" s="294"/>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row>
    <row r="359" ht="14.25" spans="1:26">
      <c r="A359" s="294"/>
      <c r="B359" s="294"/>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row>
    <row r="360" ht="14.25" spans="1:26">
      <c r="A360" s="294"/>
      <c r="B360" s="294"/>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row>
    <row r="361" ht="14.25" spans="1:26">
      <c r="A361" s="294"/>
      <c r="B361" s="294"/>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row>
    <row r="362" ht="14.25" spans="1:26">
      <c r="A362" s="294"/>
      <c r="B362" s="294"/>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row>
    <row r="363" ht="14.25" spans="1:26">
      <c r="A363" s="294"/>
      <c r="B363" s="294"/>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row>
    <row r="364" ht="14.25" spans="1:26">
      <c r="A364" s="294"/>
      <c r="B364" s="294"/>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row>
    <row r="365" ht="14.25" spans="1:26">
      <c r="A365" s="294"/>
      <c r="B365" s="294"/>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row>
    <row r="366" ht="14.25" spans="1:26">
      <c r="A366" s="294"/>
      <c r="B366" s="294"/>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row>
    <row r="367" ht="14.25" spans="1:26">
      <c r="A367" s="294"/>
      <c r="B367" s="294"/>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row>
    <row r="368" ht="14.25" spans="1:26">
      <c r="A368" s="294"/>
      <c r="B368" s="294"/>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row>
    <row r="369" ht="14.25" spans="1:26">
      <c r="A369" s="294"/>
      <c r="B369" s="294"/>
      <c r="C369" s="294"/>
      <c r="D369" s="294"/>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row>
    <row r="370" ht="14.25" spans="1:26">
      <c r="A370" s="294"/>
      <c r="B370" s="294"/>
      <c r="C370" s="294"/>
      <c r="D370" s="294"/>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row>
    <row r="371" ht="14.25" spans="1:26">
      <c r="A371" s="294"/>
      <c r="B371" s="294"/>
      <c r="C371" s="294"/>
      <c r="D371" s="294"/>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row>
    <row r="372" ht="14.25" spans="1:26">
      <c r="A372" s="294"/>
      <c r="B372" s="294"/>
      <c r="C372" s="294"/>
      <c r="D372" s="294"/>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row>
    <row r="373" ht="14.25" spans="1:26">
      <c r="A373" s="294"/>
      <c r="B373" s="294"/>
      <c r="C373" s="294"/>
      <c r="D373" s="294"/>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row>
    <row r="374" ht="14.25" spans="1:26">
      <c r="A374" s="294"/>
      <c r="B374" s="294"/>
      <c r="C374" s="294"/>
      <c r="D374" s="294"/>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row>
    <row r="375" ht="14.25" spans="1:26">
      <c r="A375" s="294"/>
      <c r="B375" s="294"/>
      <c r="C375" s="294"/>
      <c r="D375" s="294"/>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row>
    <row r="376" ht="14.25" spans="1:26">
      <c r="A376" s="294"/>
      <c r="B376" s="294"/>
      <c r="C376" s="294"/>
      <c r="D376" s="294"/>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row>
    <row r="377" ht="14.25" spans="1:26">
      <c r="A377" s="294"/>
      <c r="B377" s="294"/>
      <c r="C377" s="294"/>
      <c r="D377" s="294"/>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row>
    <row r="378" ht="14.25" spans="1:26">
      <c r="A378" s="294"/>
      <c r="B378" s="294"/>
      <c r="C378" s="294"/>
      <c r="D378" s="294"/>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row>
    <row r="379" ht="14.25" spans="1:26">
      <c r="A379" s="294"/>
      <c r="B379" s="294"/>
      <c r="C379" s="294"/>
      <c r="D379" s="294"/>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row>
    <row r="380" ht="14.25" spans="1:26">
      <c r="A380" s="294"/>
      <c r="B380" s="294"/>
      <c r="C380" s="294"/>
      <c r="D380" s="294"/>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row>
    <row r="381" ht="14.25" spans="1:26">
      <c r="A381" s="294"/>
      <c r="B381" s="294"/>
      <c r="C381" s="294"/>
      <c r="D381" s="294"/>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row>
    <row r="382" ht="14.25" spans="1:26">
      <c r="A382" s="294"/>
      <c r="B382" s="294"/>
      <c r="C382" s="294"/>
      <c r="D382" s="294"/>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row>
    <row r="383" ht="14.25" spans="1:26">
      <c r="A383" s="294"/>
      <c r="B383" s="294"/>
      <c r="C383" s="294"/>
      <c r="D383" s="294"/>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row>
    <row r="384" ht="14.25" spans="1:26">
      <c r="A384" s="294"/>
      <c r="B384" s="294"/>
      <c r="C384" s="294"/>
      <c r="D384" s="294"/>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row>
    <row r="385" ht="14.25" spans="1:26">
      <c r="A385" s="294"/>
      <c r="B385" s="294"/>
      <c r="C385" s="294"/>
      <c r="D385" s="294"/>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row>
    <row r="386" ht="14.25" spans="1:26">
      <c r="A386" s="294"/>
      <c r="B386" s="294"/>
      <c r="C386" s="294"/>
      <c r="D386" s="294"/>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row>
    <row r="387" ht="14.25" spans="1:26">
      <c r="A387" s="294"/>
      <c r="B387" s="294"/>
      <c r="C387" s="294"/>
      <c r="D387" s="294"/>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row>
    <row r="388" ht="14.25" spans="1:26">
      <c r="A388" s="294"/>
      <c r="B388" s="294"/>
      <c r="C388" s="294"/>
      <c r="D388" s="294"/>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row>
    <row r="389" ht="14.25" spans="1:26">
      <c r="A389" s="294"/>
      <c r="B389" s="294"/>
      <c r="C389" s="294"/>
      <c r="D389" s="294"/>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row>
    <row r="390" ht="14.25" spans="1:26">
      <c r="A390" s="294"/>
      <c r="B390" s="294"/>
      <c r="C390" s="294"/>
      <c r="D390" s="294"/>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row>
    <row r="391" ht="14.25" spans="1:26">
      <c r="A391" s="294"/>
      <c r="B391" s="294"/>
      <c r="C391" s="294"/>
      <c r="D391" s="294"/>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row>
    <row r="392" ht="14.25" spans="1:26">
      <c r="A392" s="294"/>
      <c r="B392" s="294"/>
      <c r="C392" s="294"/>
      <c r="D392" s="294"/>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row>
    <row r="393" ht="14.25" spans="1:26">
      <c r="A393" s="294"/>
      <c r="B393" s="294"/>
      <c r="C393" s="294"/>
      <c r="D393" s="294"/>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row>
    <row r="394" ht="14.25" spans="1:26">
      <c r="A394" s="294"/>
      <c r="B394" s="294"/>
      <c r="C394" s="294"/>
      <c r="D394" s="294"/>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row>
    <row r="395" ht="14.25" spans="1:26">
      <c r="A395" s="294"/>
      <c r="B395" s="294"/>
      <c r="C395" s="294"/>
      <c r="D395" s="294"/>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row>
    <row r="396" ht="14.25" spans="1:26">
      <c r="A396" s="294"/>
      <c r="B396" s="294"/>
      <c r="C396" s="294"/>
      <c r="D396" s="294"/>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row>
    <row r="397" ht="14.25" spans="1:26">
      <c r="A397" s="294"/>
      <c r="B397" s="294"/>
      <c r="C397" s="294"/>
      <c r="D397" s="294"/>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row>
    <row r="398" ht="14.25" spans="1:26">
      <c r="A398" s="294"/>
      <c r="B398" s="294"/>
      <c r="C398" s="294"/>
      <c r="D398" s="294"/>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row>
    <row r="399" ht="14.25" spans="1:26">
      <c r="A399" s="294"/>
      <c r="B399" s="294"/>
      <c r="C399" s="294"/>
      <c r="D399" s="294"/>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row>
    <row r="400" ht="14.25" spans="1:26">
      <c r="A400" s="294"/>
      <c r="B400" s="294"/>
      <c r="C400" s="294"/>
      <c r="D400" s="294"/>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row>
    <row r="401" ht="14.25" spans="1:26">
      <c r="A401" s="294"/>
      <c r="B401" s="294"/>
      <c r="C401" s="294"/>
      <c r="D401" s="294"/>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row>
    <row r="402" ht="14.25" spans="1:26">
      <c r="A402" s="294"/>
      <c r="B402" s="294"/>
      <c r="C402" s="294"/>
      <c r="D402" s="294"/>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row>
    <row r="403" ht="14.25" spans="1:26">
      <c r="A403" s="294"/>
      <c r="B403" s="294"/>
      <c r="C403" s="294"/>
      <c r="D403" s="294"/>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row>
    <row r="404" ht="14.25" spans="1:26">
      <c r="A404" s="294"/>
      <c r="B404" s="294"/>
      <c r="C404" s="294"/>
      <c r="D404" s="294"/>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row>
    <row r="405" ht="14.25" spans="1:26">
      <c r="A405" s="294"/>
      <c r="B405" s="294"/>
      <c r="C405" s="294"/>
      <c r="D405" s="294"/>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row>
    <row r="406" ht="14.25" spans="1:26">
      <c r="A406" s="294"/>
      <c r="B406" s="294"/>
      <c r="C406" s="294"/>
      <c r="D406" s="294"/>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row>
    <row r="407" ht="14.25" spans="1:26">
      <c r="A407" s="294"/>
      <c r="B407" s="294"/>
      <c r="C407" s="294"/>
      <c r="D407" s="294"/>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row>
    <row r="408" ht="14.25" spans="1:26">
      <c r="A408" s="294"/>
      <c r="B408" s="294"/>
      <c r="C408" s="294"/>
      <c r="D408" s="294"/>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row>
    <row r="409" ht="14.25" spans="1:26">
      <c r="A409" s="294"/>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row>
    <row r="410" ht="14.25" spans="1:26">
      <c r="A410" s="294"/>
      <c r="B410" s="294"/>
      <c r="C410" s="294"/>
      <c r="D410" s="294"/>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row>
    <row r="411" ht="14.25" spans="1:26">
      <c r="A411" s="294"/>
      <c r="B411" s="294"/>
      <c r="C411" s="294"/>
      <c r="D411" s="294"/>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row>
    <row r="412" ht="14.25" spans="1:26">
      <c r="A412" s="294"/>
      <c r="B412" s="294"/>
      <c r="C412" s="294"/>
      <c r="D412" s="294"/>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row>
    <row r="413" ht="14.25" spans="1:26">
      <c r="A413" s="294"/>
      <c r="B413" s="294"/>
      <c r="C413" s="294"/>
      <c r="D413" s="294"/>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row>
    <row r="414" ht="14.25" spans="1:26">
      <c r="A414" s="294"/>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row>
    <row r="415" ht="14.25" spans="1:26">
      <c r="A415" s="294"/>
      <c r="B415" s="294"/>
      <c r="C415" s="294"/>
      <c r="D415" s="294"/>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row>
    <row r="416" ht="14.25" spans="1:26">
      <c r="A416" s="294"/>
      <c r="B416" s="294"/>
      <c r="C416" s="294"/>
      <c r="D416" s="294"/>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row>
    <row r="417" ht="14.25" spans="1:26">
      <c r="A417" s="294"/>
      <c r="B417" s="294"/>
      <c r="C417" s="294"/>
      <c r="D417" s="294"/>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row>
    <row r="418" ht="14.25" spans="1:26">
      <c r="A418" s="294"/>
      <c r="B418" s="294"/>
      <c r="C418" s="294"/>
      <c r="D418" s="294"/>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row>
    <row r="419" ht="14.25" spans="1:26">
      <c r="A419" s="294"/>
      <c r="B419" s="294"/>
      <c r="C419" s="294"/>
      <c r="D419" s="294"/>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row>
    <row r="420" ht="14.25" spans="1:26">
      <c r="A420" s="294"/>
      <c r="B420" s="294"/>
      <c r="C420" s="294"/>
      <c r="D420" s="294"/>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row>
    <row r="421" ht="14.25" spans="1:26">
      <c r="A421" s="294"/>
      <c r="B421" s="294"/>
      <c r="C421" s="294"/>
      <c r="D421" s="294"/>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row>
    <row r="422" ht="14.25" spans="1:26">
      <c r="A422" s="294"/>
      <c r="B422" s="294"/>
      <c r="C422" s="294"/>
      <c r="D422" s="294"/>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row>
    <row r="423" ht="14.25" spans="1:26">
      <c r="A423" s="294"/>
      <c r="B423" s="294"/>
      <c r="C423" s="294"/>
      <c r="D423" s="294"/>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row>
    <row r="424" ht="14.25" spans="1:26">
      <c r="A424" s="294"/>
      <c r="B424" s="294"/>
      <c r="C424" s="294"/>
      <c r="D424" s="294"/>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row>
    <row r="425" ht="14.25" spans="1:26">
      <c r="A425" s="294"/>
      <c r="B425" s="294"/>
      <c r="C425" s="294"/>
      <c r="D425" s="294"/>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row>
    <row r="426" ht="14.25" spans="1:26">
      <c r="A426" s="294"/>
      <c r="B426" s="294"/>
      <c r="C426" s="294"/>
      <c r="D426" s="294"/>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row>
    <row r="427" ht="14.25" spans="1:26">
      <c r="A427" s="294"/>
      <c r="B427" s="294"/>
      <c r="C427" s="294"/>
      <c r="D427" s="294"/>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row>
    <row r="428" ht="14.25" spans="1:26">
      <c r="A428" s="294"/>
      <c r="B428" s="294"/>
      <c r="C428" s="294"/>
      <c r="D428" s="294"/>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row>
    <row r="429" ht="14.25" spans="1:26">
      <c r="A429" s="294"/>
      <c r="B429" s="294"/>
      <c r="C429" s="294"/>
      <c r="D429" s="294"/>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row>
    <row r="430" ht="14.25" spans="1:26">
      <c r="A430" s="294"/>
      <c r="B430" s="294"/>
      <c r="C430" s="294"/>
      <c r="D430" s="294"/>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row>
    <row r="431" ht="14.25" spans="1:26">
      <c r="A431" s="294"/>
      <c r="B431" s="294"/>
      <c r="C431" s="294"/>
      <c r="D431" s="294"/>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row>
    <row r="432" ht="14.25" spans="1:26">
      <c r="A432" s="294"/>
      <c r="B432" s="294"/>
      <c r="C432" s="294"/>
      <c r="D432" s="294"/>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row>
    <row r="433" ht="14.25" spans="1:26">
      <c r="A433" s="294"/>
      <c r="B433" s="294"/>
      <c r="C433" s="294"/>
      <c r="D433" s="294"/>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row>
    <row r="434" ht="14.25" spans="1:26">
      <c r="A434" s="294"/>
      <c r="B434" s="294"/>
      <c r="C434" s="294"/>
      <c r="D434" s="294"/>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row>
    <row r="435" ht="14.25" spans="1:26">
      <c r="A435" s="294"/>
      <c r="B435" s="294"/>
      <c r="C435" s="294"/>
      <c r="D435" s="294"/>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row>
    <row r="436" ht="14.25" spans="1:26">
      <c r="A436" s="294"/>
      <c r="B436" s="294"/>
      <c r="C436" s="294"/>
      <c r="D436" s="294"/>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row>
    <row r="437" ht="14.25" spans="1:26">
      <c r="A437" s="294"/>
      <c r="B437" s="294"/>
      <c r="C437" s="294"/>
      <c r="D437" s="294"/>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row>
    <row r="438" ht="14.25" spans="1:26">
      <c r="A438" s="294"/>
      <c r="B438" s="294"/>
      <c r="C438" s="294"/>
      <c r="D438" s="294"/>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row>
    <row r="439" ht="14.25" spans="1:26">
      <c r="A439" s="294"/>
      <c r="B439" s="294"/>
      <c r="C439" s="294"/>
      <c r="D439" s="294"/>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row>
    <row r="440" ht="14.25" spans="1:26">
      <c r="A440" s="294"/>
      <c r="B440" s="294"/>
      <c r="C440" s="294"/>
      <c r="D440" s="294"/>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row>
    <row r="441" ht="14.25" spans="1:26">
      <c r="A441" s="294"/>
      <c r="B441" s="294"/>
      <c r="C441" s="294"/>
      <c r="D441" s="294"/>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row>
    <row r="442" ht="14.25" spans="1:26">
      <c r="A442" s="294"/>
      <c r="B442" s="294"/>
      <c r="C442" s="294"/>
      <c r="D442" s="294"/>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row>
    <row r="443" ht="14.25" spans="1:26">
      <c r="A443" s="294"/>
      <c r="B443" s="294"/>
      <c r="C443" s="294"/>
      <c r="D443" s="294"/>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row>
    <row r="444" ht="14.25" spans="1:26">
      <c r="A444" s="294"/>
      <c r="B444" s="294"/>
      <c r="C444" s="294"/>
      <c r="D444" s="294"/>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row>
    <row r="445" ht="14.25" spans="1:26">
      <c r="A445" s="294"/>
      <c r="B445" s="294"/>
      <c r="C445" s="294"/>
      <c r="D445" s="294"/>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row>
    <row r="446" ht="14.25" spans="1:26">
      <c r="A446" s="294"/>
      <c r="B446" s="294"/>
      <c r="C446" s="294"/>
      <c r="D446" s="294"/>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row>
    <row r="447" ht="14.25" spans="1:26">
      <c r="A447" s="294"/>
      <c r="B447" s="294"/>
      <c r="C447" s="294"/>
      <c r="D447" s="294"/>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row>
    <row r="448" ht="14.25" spans="1:26">
      <c r="A448" s="294"/>
      <c r="B448" s="294"/>
      <c r="C448" s="294"/>
      <c r="D448" s="294"/>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row>
    <row r="449" ht="14.25" spans="1:26">
      <c r="A449" s="294"/>
      <c r="B449" s="294"/>
      <c r="C449" s="294"/>
      <c r="D449" s="294"/>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row>
    <row r="450" ht="14.25" spans="1:26">
      <c r="A450" s="294"/>
      <c r="B450" s="294"/>
      <c r="C450" s="294"/>
      <c r="D450" s="294"/>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row>
    <row r="451" ht="14.25" spans="1:26">
      <c r="A451" s="294"/>
      <c r="B451" s="294"/>
      <c r="C451" s="294"/>
      <c r="D451" s="294"/>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row>
    <row r="452" ht="14.25" spans="1:26">
      <c r="A452" s="294"/>
      <c r="B452" s="294"/>
      <c r="C452" s="294"/>
      <c r="D452" s="294"/>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row>
    <row r="453" ht="14.25" spans="1:26">
      <c r="A453" s="294"/>
      <c r="B453" s="294"/>
      <c r="C453" s="294"/>
      <c r="D453" s="294"/>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row>
    <row r="454" ht="14.25" spans="1:26">
      <c r="A454" s="294"/>
      <c r="B454" s="294"/>
      <c r="C454" s="294"/>
      <c r="D454" s="294"/>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row>
    <row r="455" ht="14.25" spans="1:26">
      <c r="A455" s="294"/>
      <c r="B455" s="294"/>
      <c r="C455" s="294"/>
      <c r="D455" s="294"/>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row>
    <row r="456" ht="14.25" spans="1:26">
      <c r="A456" s="294"/>
      <c r="B456" s="294"/>
      <c r="C456" s="294"/>
      <c r="D456" s="294"/>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row>
    <row r="457" ht="14.25" spans="1:26">
      <c r="A457" s="294"/>
      <c r="B457" s="294"/>
      <c r="C457" s="294"/>
      <c r="D457" s="294"/>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row>
    <row r="458" ht="14.25" spans="1:26">
      <c r="A458" s="294"/>
      <c r="B458" s="294"/>
      <c r="C458" s="294"/>
      <c r="D458" s="294"/>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row>
    <row r="459" ht="14.25" spans="1:26">
      <c r="A459" s="294"/>
      <c r="B459" s="294"/>
      <c r="C459" s="294"/>
      <c r="D459" s="294"/>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row>
    <row r="460" ht="14.25" spans="1:26">
      <c r="A460" s="294"/>
      <c r="B460" s="294"/>
      <c r="C460" s="294"/>
      <c r="D460" s="294"/>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row>
    <row r="461" ht="14.25" spans="1:26">
      <c r="A461" s="294"/>
      <c r="B461" s="294"/>
      <c r="C461" s="294"/>
      <c r="D461" s="294"/>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row>
    <row r="462" ht="14.25" spans="1:26">
      <c r="A462" s="294"/>
      <c r="B462" s="294"/>
      <c r="C462" s="294"/>
      <c r="D462" s="294"/>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row>
    <row r="463" ht="14.25" spans="1:26">
      <c r="A463" s="294"/>
      <c r="B463" s="294"/>
      <c r="C463" s="294"/>
      <c r="D463" s="294"/>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row>
    <row r="464" ht="14.25" spans="1:26">
      <c r="A464" s="294"/>
      <c r="B464" s="294"/>
      <c r="C464" s="294"/>
      <c r="D464" s="294"/>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row>
    <row r="465" ht="14.25" spans="1:26">
      <c r="A465" s="294"/>
      <c r="B465" s="294"/>
      <c r="C465" s="294"/>
      <c r="D465" s="294"/>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row>
    <row r="466" ht="14.25" spans="1:26">
      <c r="A466" s="294"/>
      <c r="B466" s="294"/>
      <c r="C466" s="294"/>
      <c r="D466" s="294"/>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row>
    <row r="467" ht="14.25" spans="1:26">
      <c r="A467" s="294"/>
      <c r="B467" s="294"/>
      <c r="C467" s="294"/>
      <c r="D467" s="294"/>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row>
    <row r="468" ht="14.25" spans="1:26">
      <c r="A468" s="294"/>
      <c r="B468" s="294"/>
      <c r="C468" s="294"/>
      <c r="D468" s="294"/>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row>
    <row r="469" ht="14.25" spans="1:26">
      <c r="A469" s="294"/>
      <c r="B469" s="294"/>
      <c r="C469" s="294"/>
      <c r="D469" s="294"/>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row>
    <row r="470" ht="14.25" spans="1:26">
      <c r="A470" s="294"/>
      <c r="B470" s="294"/>
      <c r="C470" s="294"/>
      <c r="D470" s="294"/>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row>
    <row r="471" ht="14.25" spans="1:26">
      <c r="A471" s="294"/>
      <c r="B471" s="294"/>
      <c r="C471" s="294"/>
      <c r="D471" s="294"/>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row>
    <row r="472" ht="14.25" spans="1:26">
      <c r="A472" s="294"/>
      <c r="B472" s="294"/>
      <c r="C472" s="294"/>
      <c r="D472" s="294"/>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row>
    <row r="473" ht="14.25" spans="1:26">
      <c r="A473" s="294"/>
      <c r="B473" s="294"/>
      <c r="C473" s="294"/>
      <c r="D473" s="294"/>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row>
    <row r="474" ht="14.25" spans="1:26">
      <c r="A474" s="294"/>
      <c r="B474" s="294"/>
      <c r="C474" s="294"/>
      <c r="D474" s="294"/>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row>
    <row r="475" ht="14.25" spans="1:26">
      <c r="A475" s="294"/>
      <c r="B475" s="294"/>
      <c r="C475" s="294"/>
      <c r="D475" s="294"/>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row>
    <row r="476" ht="14.25" spans="1:26">
      <c r="A476" s="294"/>
      <c r="B476" s="294"/>
      <c r="C476" s="294"/>
      <c r="D476" s="294"/>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row>
    <row r="477" ht="14.25" spans="1:26">
      <c r="A477" s="294"/>
      <c r="B477" s="294"/>
      <c r="C477" s="294"/>
      <c r="D477" s="294"/>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row>
    <row r="478" ht="14.25" spans="1:26">
      <c r="A478" s="294"/>
      <c r="B478" s="294"/>
      <c r="C478" s="294"/>
      <c r="D478" s="294"/>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row>
    <row r="479" ht="14.25" spans="1:26">
      <c r="A479" s="294"/>
      <c r="B479" s="294"/>
      <c r="C479" s="294"/>
      <c r="D479" s="294"/>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row>
    <row r="480" ht="14.25" spans="1:26">
      <c r="A480" s="294"/>
      <c r="B480" s="294"/>
      <c r="C480" s="294"/>
      <c r="D480" s="294"/>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row>
    <row r="481" ht="14.25" spans="1:26">
      <c r="A481" s="294"/>
      <c r="B481" s="294"/>
      <c r="C481" s="294"/>
      <c r="D481" s="294"/>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row>
    <row r="482" ht="14.25" spans="1:26">
      <c r="A482" s="294"/>
      <c r="B482" s="294"/>
      <c r="C482" s="294"/>
      <c r="D482" s="294"/>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row>
    <row r="483" ht="14.25" spans="1:26">
      <c r="A483" s="294"/>
      <c r="B483" s="294"/>
      <c r="C483" s="294"/>
      <c r="D483" s="294"/>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row>
    <row r="484" ht="14.25" spans="1:26">
      <c r="A484" s="294"/>
      <c r="B484" s="294"/>
      <c r="C484" s="294"/>
      <c r="D484" s="294"/>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row>
    <row r="485" ht="14.25" spans="1:26">
      <c r="A485" s="294"/>
      <c r="B485" s="294"/>
      <c r="C485" s="294"/>
      <c r="D485" s="294"/>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row>
    <row r="486" ht="14.25" spans="1:26">
      <c r="A486" s="294"/>
      <c r="B486" s="294"/>
      <c r="C486" s="294"/>
      <c r="D486" s="294"/>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row>
    <row r="487" ht="14.25" spans="1:26">
      <c r="A487" s="294"/>
      <c r="B487" s="294"/>
      <c r="C487" s="294"/>
      <c r="D487" s="294"/>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row>
    <row r="488" ht="14.25" spans="1:26">
      <c r="A488" s="294"/>
      <c r="B488" s="294"/>
      <c r="C488" s="294"/>
      <c r="D488" s="294"/>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row>
    <row r="489" ht="14.25" spans="1:26">
      <c r="A489" s="294"/>
      <c r="B489" s="294"/>
      <c r="C489" s="294"/>
      <c r="D489" s="294"/>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row>
    <row r="490" ht="14.25" spans="1:26">
      <c r="A490" s="294"/>
      <c r="B490" s="294"/>
      <c r="C490" s="294"/>
      <c r="D490" s="294"/>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row>
    <row r="491" ht="14.25" spans="1:26">
      <c r="A491" s="294"/>
      <c r="B491" s="294"/>
      <c r="C491" s="294"/>
      <c r="D491" s="294"/>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row>
    <row r="492" ht="14.25" spans="1:26">
      <c r="A492" s="294"/>
      <c r="B492" s="294"/>
      <c r="C492" s="294"/>
      <c r="D492" s="294"/>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row>
    <row r="493" ht="14.25" spans="1:26">
      <c r="A493" s="294"/>
      <c r="B493" s="294"/>
      <c r="C493" s="294"/>
      <c r="D493" s="294"/>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row>
    <row r="494" ht="14.25" spans="1:26">
      <c r="A494" s="294"/>
      <c r="B494" s="294"/>
      <c r="C494" s="294"/>
      <c r="D494" s="294"/>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row>
    <row r="495" ht="14.25" spans="1:26">
      <c r="A495" s="294"/>
      <c r="B495" s="294"/>
      <c r="C495" s="294"/>
      <c r="D495" s="294"/>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row>
    <row r="496" ht="14.25" spans="1:26">
      <c r="A496" s="294"/>
      <c r="B496" s="294"/>
      <c r="C496" s="294"/>
      <c r="D496" s="294"/>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row>
    <row r="497" ht="14.25" spans="1:26">
      <c r="A497" s="294"/>
      <c r="B497" s="294"/>
      <c r="C497" s="294"/>
      <c r="D497" s="294"/>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row>
    <row r="498" ht="14.25" spans="1:26">
      <c r="A498" s="294"/>
      <c r="B498" s="294"/>
      <c r="C498" s="294"/>
      <c r="D498" s="294"/>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row>
    <row r="499" ht="14.25" spans="1:26">
      <c r="A499" s="294"/>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row>
    <row r="500" ht="14.25" spans="1:26">
      <c r="A500" s="294"/>
      <c r="B500" s="294"/>
      <c r="C500" s="294"/>
      <c r="D500" s="294"/>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row>
    <row r="501" ht="14.25" spans="1:26">
      <c r="A501" s="294"/>
      <c r="B501" s="294"/>
      <c r="C501" s="294"/>
      <c r="D501" s="294"/>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row>
    <row r="502" ht="14.25" spans="1:26">
      <c r="A502" s="294"/>
      <c r="B502" s="294"/>
      <c r="C502" s="294"/>
      <c r="D502" s="294"/>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row>
    <row r="503" ht="14.25" spans="1:26">
      <c r="A503" s="294"/>
      <c r="B503" s="294"/>
      <c r="C503" s="294"/>
      <c r="D503" s="294"/>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row>
    <row r="504" ht="14.25" spans="1:26">
      <c r="A504" s="294"/>
      <c r="B504" s="294"/>
      <c r="C504" s="294"/>
      <c r="D504" s="294"/>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row>
    <row r="505" ht="14.25" spans="1:26">
      <c r="A505" s="294"/>
      <c r="B505" s="294"/>
      <c r="C505" s="294"/>
      <c r="D505" s="294"/>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row>
    <row r="506" ht="14.25" spans="1:26">
      <c r="A506" s="294"/>
      <c r="B506" s="294"/>
      <c r="C506" s="294"/>
      <c r="D506" s="294"/>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row>
    <row r="507" ht="14.25" spans="1:26">
      <c r="A507" s="294"/>
      <c r="B507" s="294"/>
      <c r="C507" s="294"/>
      <c r="D507" s="294"/>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row>
    <row r="508" ht="14.25" spans="1:26">
      <c r="A508" s="294"/>
      <c r="B508" s="294"/>
      <c r="C508" s="294"/>
      <c r="D508" s="294"/>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row>
    <row r="509" ht="14.25" spans="1:26">
      <c r="A509" s="294"/>
      <c r="B509" s="294"/>
      <c r="C509" s="294"/>
      <c r="D509" s="294"/>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row>
    <row r="510" ht="14.25" spans="1:26">
      <c r="A510" s="294"/>
      <c r="B510" s="294"/>
      <c r="C510" s="294"/>
      <c r="D510" s="294"/>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row>
    <row r="511" ht="14.25" spans="1:26">
      <c r="A511" s="294"/>
      <c r="B511" s="294"/>
      <c r="C511" s="294"/>
      <c r="D511" s="294"/>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row>
    <row r="512" ht="14.25" spans="1:26">
      <c r="A512" s="294"/>
      <c r="B512" s="294"/>
      <c r="C512" s="294"/>
      <c r="D512" s="294"/>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row>
    <row r="513" ht="14.25" spans="1:26">
      <c r="A513" s="294"/>
      <c r="B513" s="294"/>
      <c r="C513" s="294"/>
      <c r="D513" s="294"/>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row>
    <row r="514" ht="14.25" spans="1:26">
      <c r="A514" s="294"/>
      <c r="B514" s="294"/>
      <c r="C514" s="294"/>
      <c r="D514" s="294"/>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row>
    <row r="515" ht="14.25" spans="1:26">
      <c r="A515" s="294"/>
      <c r="B515" s="294"/>
      <c r="C515" s="294"/>
      <c r="D515" s="294"/>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row>
    <row r="516" ht="14.25" spans="1:26">
      <c r="A516" s="294"/>
      <c r="B516" s="294"/>
      <c r="C516" s="294"/>
      <c r="D516" s="294"/>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row>
    <row r="517" ht="14.25" spans="1:26">
      <c r="A517" s="294"/>
      <c r="B517" s="294"/>
      <c r="C517" s="294"/>
      <c r="D517" s="294"/>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row>
    <row r="518" ht="14.25" spans="1:26">
      <c r="A518" s="294"/>
      <c r="B518" s="294"/>
      <c r="C518" s="294"/>
      <c r="D518" s="294"/>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row>
    <row r="519" ht="14.25" spans="1:26">
      <c r="A519" s="294"/>
      <c r="B519" s="294"/>
      <c r="C519" s="294"/>
      <c r="D519" s="294"/>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row>
    <row r="520" ht="14.25" spans="1:26">
      <c r="A520" s="294"/>
      <c r="B520" s="294"/>
      <c r="C520" s="294"/>
      <c r="D520" s="294"/>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row>
    <row r="521" ht="14.25" spans="1:26">
      <c r="A521" s="294"/>
      <c r="B521" s="294"/>
      <c r="C521" s="294"/>
      <c r="D521" s="294"/>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row>
    <row r="522" ht="14.25" spans="1:26">
      <c r="A522" s="294"/>
      <c r="B522" s="294"/>
      <c r="C522" s="294"/>
      <c r="D522" s="294"/>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row>
    <row r="523" ht="14.25" spans="1:26">
      <c r="A523" s="294"/>
      <c r="B523" s="294"/>
      <c r="C523" s="294"/>
      <c r="D523" s="294"/>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row>
    <row r="524" ht="14.25" spans="1:26">
      <c r="A524" s="294"/>
      <c r="B524" s="294"/>
      <c r="C524" s="294"/>
      <c r="D524" s="294"/>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row>
    <row r="525" ht="14.25" spans="1:26">
      <c r="A525" s="294"/>
      <c r="B525" s="294"/>
      <c r="C525" s="294"/>
      <c r="D525" s="294"/>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row>
    <row r="526" ht="14.25" spans="1:26">
      <c r="A526" s="294"/>
      <c r="B526" s="294"/>
      <c r="C526" s="294"/>
      <c r="D526" s="294"/>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row>
    <row r="527" ht="14.25" spans="1:26">
      <c r="A527" s="294"/>
      <c r="B527" s="294"/>
      <c r="C527" s="294"/>
      <c r="D527" s="294"/>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row>
    <row r="528" ht="14.25" spans="1:26">
      <c r="A528" s="294"/>
      <c r="B528" s="294"/>
      <c r="C528" s="294"/>
      <c r="D528" s="294"/>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row>
    <row r="529" ht="14.25" spans="1:26">
      <c r="A529" s="294"/>
      <c r="B529" s="294"/>
      <c r="C529" s="294"/>
      <c r="D529" s="294"/>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row>
    <row r="530" ht="14.25" spans="1:26">
      <c r="A530" s="294"/>
      <c r="B530" s="294"/>
      <c r="C530" s="294"/>
      <c r="D530" s="294"/>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row>
    <row r="531" ht="14.25" spans="1:26">
      <c r="A531" s="294"/>
      <c r="B531" s="294"/>
      <c r="C531" s="294"/>
      <c r="D531" s="294"/>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row>
    <row r="532" ht="14.25" spans="1:26">
      <c r="A532" s="294"/>
      <c r="B532" s="294"/>
      <c r="C532" s="294"/>
      <c r="D532" s="294"/>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row>
    <row r="533" ht="14.25" spans="1:26">
      <c r="A533" s="294"/>
      <c r="B533" s="294"/>
      <c r="C533" s="294"/>
      <c r="D533" s="294"/>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row>
    <row r="534" ht="14.25" spans="1:26">
      <c r="A534" s="294"/>
      <c r="B534" s="294"/>
      <c r="C534" s="294"/>
      <c r="D534" s="294"/>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row>
    <row r="535" ht="14.25" spans="1:26">
      <c r="A535" s="294"/>
      <c r="B535" s="294"/>
      <c r="C535" s="294"/>
      <c r="D535" s="294"/>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row>
    <row r="536" ht="14.25" spans="1:26">
      <c r="A536" s="294"/>
      <c r="B536" s="294"/>
      <c r="C536" s="294"/>
      <c r="D536" s="294"/>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row>
    <row r="537" ht="14.25" spans="1:26">
      <c r="A537" s="294"/>
      <c r="B537" s="294"/>
      <c r="C537" s="294"/>
      <c r="D537" s="294"/>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row>
    <row r="538" ht="14.25" spans="1:26">
      <c r="A538" s="294"/>
      <c r="B538" s="294"/>
      <c r="C538" s="294"/>
      <c r="D538" s="294"/>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row>
    <row r="539" ht="14.25" spans="1:26">
      <c r="A539" s="294"/>
      <c r="B539" s="294"/>
      <c r="C539" s="294"/>
      <c r="D539" s="294"/>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row>
    <row r="540" ht="14.25" spans="1:26">
      <c r="A540" s="294"/>
      <c r="B540" s="294"/>
      <c r="C540" s="294"/>
      <c r="D540" s="294"/>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row>
    <row r="541" ht="14.25" spans="1:26">
      <c r="A541" s="294"/>
      <c r="B541" s="294"/>
      <c r="C541" s="294"/>
      <c r="D541" s="294"/>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row>
    <row r="542" ht="14.25" spans="1:26">
      <c r="A542" s="294"/>
      <c r="B542" s="294"/>
      <c r="C542" s="294"/>
      <c r="D542" s="294"/>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row>
    <row r="543" ht="14.25" spans="1:26">
      <c r="A543" s="294"/>
      <c r="B543" s="294"/>
      <c r="C543" s="294"/>
      <c r="D543" s="294"/>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row>
    <row r="544" ht="14.25" spans="1:26">
      <c r="A544" s="294"/>
      <c r="B544" s="294"/>
      <c r="C544" s="294"/>
      <c r="D544" s="294"/>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row>
    <row r="545" ht="14.25" spans="1:26">
      <c r="A545" s="294"/>
      <c r="B545" s="294"/>
      <c r="C545" s="294"/>
      <c r="D545" s="294"/>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row>
    <row r="546" ht="14.25" spans="1:26">
      <c r="A546" s="294"/>
      <c r="B546" s="294"/>
      <c r="C546" s="294"/>
      <c r="D546" s="294"/>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row>
    <row r="547" ht="14.25" spans="1:26">
      <c r="A547" s="294"/>
      <c r="B547" s="294"/>
      <c r="C547" s="294"/>
      <c r="D547" s="294"/>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row>
    <row r="548" ht="14.25" spans="1:26">
      <c r="A548" s="294"/>
      <c r="B548" s="294"/>
      <c r="C548" s="294"/>
      <c r="D548" s="294"/>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row>
    <row r="549" ht="14.25" spans="1:26">
      <c r="A549" s="294"/>
      <c r="B549" s="294"/>
      <c r="C549" s="294"/>
      <c r="D549" s="294"/>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row>
    <row r="550" ht="14.25" spans="1:26">
      <c r="A550" s="294"/>
      <c r="B550" s="294"/>
      <c r="C550" s="294"/>
      <c r="D550" s="294"/>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row>
    <row r="551" ht="14.25" spans="1:26">
      <c r="A551" s="294"/>
      <c r="B551" s="294"/>
      <c r="C551" s="294"/>
      <c r="D551" s="294"/>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row>
    <row r="552" ht="14.25" spans="1:26">
      <c r="A552" s="294"/>
      <c r="B552" s="294"/>
      <c r="C552" s="294"/>
      <c r="D552" s="294"/>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row>
    <row r="553" ht="14.25" spans="1:26">
      <c r="A553" s="294"/>
      <c r="B553" s="294"/>
      <c r="C553" s="294"/>
      <c r="D553" s="294"/>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row>
    <row r="554" ht="14.25" spans="1:26">
      <c r="A554" s="294"/>
      <c r="B554" s="294"/>
      <c r="C554" s="294"/>
      <c r="D554" s="294"/>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row>
    <row r="555" ht="14.25" spans="1:26">
      <c r="A555" s="294"/>
      <c r="B555" s="294"/>
      <c r="C555" s="294"/>
      <c r="D555" s="294"/>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row>
    <row r="556" ht="14.25" spans="1:26">
      <c r="A556" s="294"/>
      <c r="B556" s="294"/>
      <c r="C556" s="294"/>
      <c r="D556" s="294"/>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row>
    <row r="557" ht="14.25" spans="1:26">
      <c r="A557" s="294"/>
      <c r="B557" s="294"/>
      <c r="C557" s="294"/>
      <c r="D557" s="294"/>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row>
    <row r="558" ht="14.25" spans="1:26">
      <c r="A558" s="294"/>
      <c r="B558" s="294"/>
      <c r="C558" s="294"/>
      <c r="D558" s="294"/>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row>
    <row r="559" ht="14.25" spans="1:26">
      <c r="A559" s="294"/>
      <c r="B559" s="294"/>
      <c r="C559" s="294"/>
      <c r="D559" s="294"/>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row>
    <row r="560" ht="14.25" spans="1:26">
      <c r="A560" s="294"/>
      <c r="B560" s="294"/>
      <c r="C560" s="294"/>
      <c r="D560" s="294"/>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row>
    <row r="561" ht="14.25" spans="1:26">
      <c r="A561" s="294"/>
      <c r="B561" s="294"/>
      <c r="C561" s="294"/>
      <c r="D561" s="294"/>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row>
    <row r="562" ht="14.25" spans="1:26">
      <c r="A562" s="294"/>
      <c r="B562" s="294"/>
      <c r="C562" s="294"/>
      <c r="D562" s="294"/>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row>
    <row r="563" ht="14.25" spans="1:26">
      <c r="A563" s="294"/>
      <c r="B563" s="294"/>
      <c r="C563" s="294"/>
      <c r="D563" s="294"/>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row>
    <row r="564" ht="14.25" spans="1:26">
      <c r="A564" s="294"/>
      <c r="B564" s="294"/>
      <c r="C564" s="294"/>
      <c r="D564" s="294"/>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row>
    <row r="565" ht="14.25" spans="1:26">
      <c r="A565" s="294"/>
      <c r="B565" s="294"/>
      <c r="C565" s="294"/>
      <c r="D565" s="294"/>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row>
    <row r="566" ht="14.25" spans="1:26">
      <c r="A566" s="294"/>
      <c r="B566" s="294"/>
      <c r="C566" s="294"/>
      <c r="D566" s="294"/>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row>
    <row r="567" ht="14.25" spans="1:26">
      <c r="A567" s="294"/>
      <c r="B567" s="294"/>
      <c r="C567" s="294"/>
      <c r="D567" s="294"/>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row>
    <row r="568" ht="14.25" spans="1:26">
      <c r="A568" s="294"/>
      <c r="B568" s="294"/>
      <c r="C568" s="294"/>
      <c r="D568" s="294"/>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row>
    <row r="569" ht="14.25" spans="1:26">
      <c r="A569" s="294"/>
      <c r="B569" s="294"/>
      <c r="C569" s="294"/>
      <c r="D569" s="294"/>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row>
    <row r="570" ht="14.25" spans="1:26">
      <c r="A570" s="294"/>
      <c r="B570" s="294"/>
      <c r="C570" s="294"/>
      <c r="D570" s="294"/>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row>
    <row r="571" ht="14.25" spans="1:26">
      <c r="A571" s="294"/>
      <c r="B571" s="294"/>
      <c r="C571" s="294"/>
      <c r="D571" s="294"/>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row>
    <row r="572" ht="14.25" spans="1:26">
      <c r="A572" s="294"/>
      <c r="B572" s="294"/>
      <c r="C572" s="294"/>
      <c r="D572" s="294"/>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row>
    <row r="573" ht="14.25" spans="1:26">
      <c r="A573" s="294"/>
      <c r="B573" s="294"/>
      <c r="C573" s="294"/>
      <c r="D573" s="294"/>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row>
    <row r="574" ht="14.25" spans="1:26">
      <c r="A574" s="294"/>
      <c r="B574" s="294"/>
      <c r="C574" s="294"/>
      <c r="D574" s="294"/>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row>
    <row r="575" ht="14.25" spans="1:26">
      <c r="A575" s="294"/>
      <c r="B575" s="294"/>
      <c r="C575" s="294"/>
      <c r="D575" s="294"/>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row>
    <row r="576" ht="14.25" spans="1:26">
      <c r="A576" s="294"/>
      <c r="B576" s="294"/>
      <c r="C576" s="294"/>
      <c r="D576" s="294"/>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row>
    <row r="577" ht="14.25" spans="1:26">
      <c r="A577" s="294"/>
      <c r="B577" s="294"/>
      <c r="C577" s="294"/>
      <c r="D577" s="294"/>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row>
    <row r="578" ht="14.25" spans="1:26">
      <c r="A578" s="294"/>
      <c r="B578" s="294"/>
      <c r="C578" s="294"/>
      <c r="D578" s="294"/>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row>
    <row r="579" ht="14.25" spans="1:26">
      <c r="A579" s="294"/>
      <c r="B579" s="294"/>
      <c r="C579" s="294"/>
      <c r="D579" s="294"/>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row>
    <row r="580" ht="14.25" spans="1:26">
      <c r="A580" s="294"/>
      <c r="B580" s="294"/>
      <c r="C580" s="294"/>
      <c r="D580" s="294"/>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row>
    <row r="581" ht="14.25" spans="1:26">
      <c r="A581" s="294"/>
      <c r="B581" s="294"/>
      <c r="C581" s="294"/>
      <c r="D581" s="294"/>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row>
    <row r="582" ht="14.25" spans="1:26">
      <c r="A582" s="294"/>
      <c r="B582" s="294"/>
      <c r="C582" s="294"/>
      <c r="D582" s="294"/>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row>
    <row r="583" ht="14.25" spans="1:26">
      <c r="A583" s="294"/>
      <c r="B583" s="294"/>
      <c r="C583" s="294"/>
      <c r="D583" s="294"/>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row>
    <row r="584" ht="14.25" spans="1:26">
      <c r="A584" s="294"/>
      <c r="B584" s="294"/>
      <c r="C584" s="294"/>
      <c r="D584" s="294"/>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row>
    <row r="585" ht="14.25" spans="1:26">
      <c r="A585" s="294"/>
      <c r="B585" s="294"/>
      <c r="C585" s="294"/>
      <c r="D585" s="294"/>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row>
    <row r="586" ht="14.25" spans="1:26">
      <c r="A586" s="294"/>
      <c r="B586" s="294"/>
      <c r="C586" s="294"/>
      <c r="D586" s="294"/>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row>
    <row r="587" ht="14.25" spans="1:26">
      <c r="A587" s="294"/>
      <c r="B587" s="294"/>
      <c r="C587" s="294"/>
      <c r="D587" s="294"/>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row>
    <row r="588" ht="14.25" spans="1:26">
      <c r="A588" s="294"/>
      <c r="B588" s="294"/>
      <c r="C588" s="294"/>
      <c r="D588" s="294"/>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row>
    <row r="589" ht="14.25" spans="1:26">
      <c r="A589" s="294"/>
      <c r="B589" s="294"/>
      <c r="C589" s="294"/>
      <c r="D589" s="294"/>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row>
    <row r="590" ht="14.25" spans="1:26">
      <c r="A590" s="294"/>
      <c r="B590" s="294"/>
      <c r="C590" s="294"/>
      <c r="D590" s="294"/>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row>
    <row r="591" ht="14.25" spans="1:26">
      <c r="A591" s="294"/>
      <c r="B591" s="294"/>
      <c r="C591" s="294"/>
      <c r="D591" s="294"/>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row>
    <row r="592" ht="14.25" spans="1:26">
      <c r="A592" s="294"/>
      <c r="B592" s="294"/>
      <c r="C592" s="294"/>
      <c r="D592" s="294"/>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row>
    <row r="593" ht="14.25" spans="1:26">
      <c r="A593" s="294"/>
      <c r="B593" s="294"/>
      <c r="C593" s="294"/>
      <c r="D593" s="294"/>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row>
    <row r="594" ht="14.25" spans="1:26">
      <c r="A594" s="294"/>
      <c r="B594" s="294"/>
      <c r="C594" s="294"/>
      <c r="D594" s="294"/>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row>
    <row r="595" ht="14.25" spans="1:26">
      <c r="A595" s="294"/>
      <c r="B595" s="294"/>
      <c r="C595" s="294"/>
      <c r="D595" s="294"/>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row>
    <row r="596" ht="14.25" spans="1:26">
      <c r="A596" s="294"/>
      <c r="B596" s="294"/>
      <c r="C596" s="294"/>
      <c r="D596" s="294"/>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row>
    <row r="597" ht="14.25" spans="1:26">
      <c r="A597" s="294"/>
      <c r="B597" s="294"/>
      <c r="C597" s="294"/>
      <c r="D597" s="294"/>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row>
    <row r="598" ht="14.25" spans="1:26">
      <c r="A598" s="294"/>
      <c r="B598" s="294"/>
      <c r="C598" s="294"/>
      <c r="D598" s="294"/>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row>
    <row r="599" ht="14.25" spans="1:26">
      <c r="A599" s="294"/>
      <c r="B599" s="294"/>
      <c r="C599" s="294"/>
      <c r="D599" s="294"/>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row>
    <row r="600" ht="14.25" spans="1:26">
      <c r="A600" s="294"/>
      <c r="B600" s="294"/>
      <c r="C600" s="294"/>
      <c r="D600" s="294"/>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row>
    <row r="601" ht="14.25" spans="1:26">
      <c r="A601" s="294"/>
      <c r="B601" s="294"/>
      <c r="C601" s="294"/>
      <c r="D601" s="294"/>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row>
    <row r="602" ht="14.25" spans="1:26">
      <c r="A602" s="294"/>
      <c r="B602" s="294"/>
      <c r="C602" s="294"/>
      <c r="D602" s="294"/>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row>
    <row r="603" ht="14.25" spans="1:26">
      <c r="A603" s="294"/>
      <c r="B603" s="294"/>
      <c r="C603" s="294"/>
      <c r="D603" s="294"/>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row>
    <row r="604" ht="14.25" spans="1:26">
      <c r="A604" s="294"/>
      <c r="B604" s="294"/>
      <c r="C604" s="294"/>
      <c r="D604" s="294"/>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row>
    <row r="605" ht="14.25" spans="1:26">
      <c r="A605" s="294"/>
      <c r="B605" s="294"/>
      <c r="C605" s="294"/>
      <c r="D605" s="294"/>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row>
    <row r="606" ht="14.25" spans="1:26">
      <c r="A606" s="294"/>
      <c r="B606" s="294"/>
      <c r="C606" s="294"/>
      <c r="D606" s="294"/>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row>
    <row r="607" ht="14.25" spans="1:26">
      <c r="A607" s="294"/>
      <c r="B607" s="294"/>
      <c r="C607" s="294"/>
      <c r="D607" s="294"/>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row>
    <row r="608" ht="14.25" spans="1:26">
      <c r="A608" s="294"/>
      <c r="B608" s="294"/>
      <c r="C608" s="294"/>
      <c r="D608" s="294"/>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row>
    <row r="609" ht="14.25" spans="1:26">
      <c r="A609" s="294"/>
      <c r="B609" s="294"/>
      <c r="C609" s="294"/>
      <c r="D609" s="294"/>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row>
    <row r="610" ht="14.25" spans="1:26">
      <c r="A610" s="294"/>
      <c r="B610" s="294"/>
      <c r="C610" s="294"/>
      <c r="D610" s="294"/>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row>
    <row r="611" ht="14.25" spans="1:26">
      <c r="A611" s="294"/>
      <c r="B611" s="294"/>
      <c r="C611" s="294"/>
      <c r="D611" s="294"/>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row>
    <row r="612" ht="14.25" spans="1:26">
      <c r="A612" s="294"/>
      <c r="B612" s="294"/>
      <c r="C612" s="294"/>
      <c r="D612" s="294"/>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row>
    <row r="613" ht="14.25" spans="1:26">
      <c r="A613" s="294"/>
      <c r="B613" s="294"/>
      <c r="C613" s="294"/>
      <c r="D613" s="294"/>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row>
    <row r="614" ht="14.25" spans="1:26">
      <c r="A614" s="294"/>
      <c r="B614" s="294"/>
      <c r="C614" s="294"/>
      <c r="D614" s="294"/>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row>
    <row r="615" ht="14.25" spans="1:26">
      <c r="A615" s="294"/>
      <c r="B615" s="294"/>
      <c r="C615" s="294"/>
      <c r="D615" s="294"/>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row>
    <row r="616" ht="14.25" spans="1:26">
      <c r="A616" s="294"/>
      <c r="B616" s="294"/>
      <c r="C616" s="294"/>
      <c r="D616" s="294"/>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row>
    <row r="617" ht="14.25" spans="1:26">
      <c r="A617" s="294"/>
      <c r="B617" s="294"/>
      <c r="C617" s="294"/>
      <c r="D617" s="294"/>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row>
    <row r="618" ht="14.25" spans="1:26">
      <c r="A618" s="294"/>
      <c r="B618" s="294"/>
      <c r="C618" s="294"/>
      <c r="D618" s="294"/>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row>
    <row r="619" ht="14.25" spans="1:26">
      <c r="A619" s="294"/>
      <c r="B619" s="294"/>
      <c r="C619" s="294"/>
      <c r="D619" s="294"/>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row>
    <row r="620" ht="14.25" spans="1:26">
      <c r="A620" s="294"/>
      <c r="B620" s="294"/>
      <c r="C620" s="294"/>
      <c r="D620" s="294"/>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row>
    <row r="621" ht="14.25" spans="1:26">
      <c r="A621" s="294"/>
      <c r="B621" s="294"/>
      <c r="C621" s="294"/>
      <c r="D621" s="294"/>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row>
    <row r="622" ht="14.25" spans="1:26">
      <c r="A622" s="294"/>
      <c r="B622" s="294"/>
      <c r="C622" s="294"/>
      <c r="D622" s="294"/>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row>
    <row r="623" ht="14.25" spans="1:26">
      <c r="A623" s="294"/>
      <c r="B623" s="294"/>
      <c r="C623" s="294"/>
      <c r="D623" s="294"/>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row>
    <row r="624" ht="14.25" spans="1:26">
      <c r="A624" s="294"/>
      <c r="B624" s="294"/>
      <c r="C624" s="294"/>
      <c r="D624" s="294"/>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row>
    <row r="625" ht="14.25" spans="1:26">
      <c r="A625" s="294"/>
      <c r="B625" s="294"/>
      <c r="C625" s="294"/>
      <c r="D625" s="294"/>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row>
    <row r="626" ht="14.25" spans="1:26">
      <c r="A626" s="294"/>
      <c r="B626" s="294"/>
      <c r="C626" s="294"/>
      <c r="D626" s="294"/>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row>
    <row r="627" ht="14.25" spans="1:26">
      <c r="A627" s="294"/>
      <c r="B627" s="294"/>
      <c r="C627" s="294"/>
      <c r="D627" s="294"/>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row>
    <row r="628" ht="14.25" spans="1:26">
      <c r="A628" s="294"/>
      <c r="B628" s="294"/>
      <c r="C628" s="294"/>
      <c r="D628" s="294"/>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row>
    <row r="629" ht="14.25" spans="1:26">
      <c r="A629" s="294"/>
      <c r="B629" s="294"/>
      <c r="C629" s="294"/>
      <c r="D629" s="294"/>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row>
    <row r="630" ht="14.25" spans="1:26">
      <c r="A630" s="294"/>
      <c r="B630" s="294"/>
      <c r="C630" s="294"/>
      <c r="D630" s="294"/>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row>
    <row r="631" ht="14.25" spans="1:26">
      <c r="A631" s="294"/>
      <c r="B631" s="294"/>
      <c r="C631" s="294"/>
      <c r="D631" s="294"/>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row>
    <row r="632" ht="14.25" spans="1:26">
      <c r="A632" s="294"/>
      <c r="B632" s="294"/>
      <c r="C632" s="294"/>
      <c r="D632" s="294"/>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row>
    <row r="633" ht="14.25" spans="1:26">
      <c r="A633" s="294"/>
      <c r="B633" s="294"/>
      <c r="C633" s="294"/>
      <c r="D633" s="294"/>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row>
    <row r="634" ht="14.25" spans="1:26">
      <c r="A634" s="294"/>
      <c r="B634" s="294"/>
      <c r="C634" s="294"/>
      <c r="D634" s="294"/>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row>
    <row r="635" ht="14.25" spans="1:26">
      <c r="A635" s="294"/>
      <c r="B635" s="294"/>
      <c r="C635" s="294"/>
      <c r="D635" s="294"/>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row>
    <row r="636" ht="14.25" spans="1:26">
      <c r="A636" s="294"/>
      <c r="B636" s="294"/>
      <c r="C636" s="294"/>
      <c r="D636" s="294"/>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row>
    <row r="637" ht="14.25" spans="1:26">
      <c r="A637" s="294"/>
      <c r="B637" s="294"/>
      <c r="C637" s="294"/>
      <c r="D637" s="294"/>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row>
    <row r="638" ht="14.25" spans="1:26">
      <c r="A638" s="294"/>
      <c r="B638" s="294"/>
      <c r="C638" s="294"/>
      <c r="D638" s="294"/>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row>
    <row r="639" ht="14.25" spans="1:26">
      <c r="A639" s="294"/>
      <c r="B639" s="294"/>
      <c r="C639" s="294"/>
      <c r="D639" s="294"/>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row>
    <row r="640" ht="14.25" spans="1:26">
      <c r="A640" s="294"/>
      <c r="B640" s="294"/>
      <c r="C640" s="294"/>
      <c r="D640" s="294"/>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row>
    <row r="641" ht="14.25" spans="1:26">
      <c r="A641" s="294"/>
      <c r="B641" s="294"/>
      <c r="C641" s="294"/>
      <c r="D641" s="294"/>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row>
    <row r="642" ht="14.25" spans="1:26">
      <c r="A642" s="294"/>
      <c r="B642" s="294"/>
      <c r="C642" s="294"/>
      <c r="D642" s="294"/>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row>
    <row r="643" ht="14.25" spans="1:26">
      <c r="A643" s="294"/>
      <c r="B643" s="294"/>
      <c r="C643" s="294"/>
      <c r="D643" s="294"/>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row>
    <row r="644" ht="14.25" spans="1:26">
      <c r="A644" s="294"/>
      <c r="B644" s="294"/>
      <c r="C644" s="294"/>
      <c r="D644" s="294"/>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row>
    <row r="645" ht="14.25" spans="1:26">
      <c r="A645" s="294"/>
      <c r="B645" s="294"/>
      <c r="C645" s="294"/>
      <c r="D645" s="294"/>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row>
    <row r="646" ht="14.25" spans="1:26">
      <c r="A646" s="294"/>
      <c r="B646" s="294"/>
      <c r="C646" s="294"/>
      <c r="D646" s="294"/>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row>
    <row r="647" ht="14.25" spans="1:26">
      <c r="A647" s="294"/>
      <c r="B647" s="294"/>
      <c r="C647" s="294"/>
      <c r="D647" s="294"/>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row>
    <row r="648" ht="14.25" spans="1:26">
      <c r="A648" s="294"/>
      <c r="B648" s="294"/>
      <c r="C648" s="294"/>
      <c r="D648" s="294"/>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row>
    <row r="649" ht="14.25" spans="1:26">
      <c r="A649" s="294"/>
      <c r="B649" s="294"/>
      <c r="C649" s="294"/>
      <c r="D649" s="294"/>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row>
    <row r="650" ht="14.25" spans="1:26">
      <c r="A650" s="294"/>
      <c r="B650" s="294"/>
      <c r="C650" s="294"/>
      <c r="D650" s="294"/>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row>
    <row r="651" ht="14.25" spans="1:26">
      <c r="A651" s="294"/>
      <c r="B651" s="294"/>
      <c r="C651" s="294"/>
      <c r="D651" s="294"/>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row>
    <row r="652" ht="14.25" spans="1:26">
      <c r="A652" s="294"/>
      <c r="B652" s="294"/>
      <c r="C652" s="294"/>
      <c r="D652" s="294"/>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row>
    <row r="653" ht="14.25" spans="1:26">
      <c r="A653" s="294"/>
      <c r="B653" s="294"/>
      <c r="C653" s="294"/>
      <c r="D653" s="294"/>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row>
    <row r="654" ht="14.25" spans="1:26">
      <c r="A654" s="294"/>
      <c r="B654" s="294"/>
      <c r="C654" s="294"/>
      <c r="D654" s="294"/>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row>
    <row r="655" ht="14.25" spans="1:26">
      <c r="A655" s="294"/>
      <c r="B655" s="294"/>
      <c r="C655" s="294"/>
      <c r="D655" s="294"/>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row>
    <row r="656" ht="14.25" spans="1:26">
      <c r="A656" s="294"/>
      <c r="B656" s="294"/>
      <c r="C656" s="294"/>
      <c r="D656" s="294"/>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row>
    <row r="657" ht="14.25" spans="1:26">
      <c r="A657" s="294"/>
      <c r="B657" s="294"/>
      <c r="C657" s="294"/>
      <c r="D657" s="294"/>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row>
    <row r="658" ht="14.25" spans="1:26">
      <c r="A658" s="294"/>
      <c r="B658" s="294"/>
      <c r="C658" s="294"/>
      <c r="D658" s="294"/>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row>
    <row r="659" ht="14.25" spans="1:26">
      <c r="A659" s="294"/>
      <c r="B659" s="294"/>
      <c r="C659" s="294"/>
      <c r="D659" s="294"/>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row>
    <row r="660" ht="14.25" spans="1:26">
      <c r="A660" s="294"/>
      <c r="B660" s="294"/>
      <c r="C660" s="294"/>
      <c r="D660" s="294"/>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row>
    <row r="661" ht="14.25" spans="1:26">
      <c r="A661" s="294"/>
      <c r="B661" s="294"/>
      <c r="C661" s="294"/>
      <c r="D661" s="294"/>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row>
    <row r="662" ht="14.25" spans="1:26">
      <c r="A662" s="294"/>
      <c r="B662" s="294"/>
      <c r="C662" s="294"/>
      <c r="D662" s="294"/>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row>
    <row r="663" ht="14.25" spans="1:26">
      <c r="A663" s="294"/>
      <c r="B663" s="294"/>
      <c r="C663" s="294"/>
      <c r="D663" s="294"/>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row>
    <row r="664" ht="14.25" spans="1:26">
      <c r="A664" s="294"/>
      <c r="B664" s="294"/>
      <c r="C664" s="294"/>
      <c r="D664" s="294"/>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row>
    <row r="665" ht="14.25" spans="1:26">
      <c r="A665" s="294"/>
      <c r="B665" s="294"/>
      <c r="C665" s="294"/>
      <c r="D665" s="294"/>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row>
    <row r="666" ht="14.25" spans="1:26">
      <c r="A666" s="294"/>
      <c r="B666" s="294"/>
      <c r="C666" s="294"/>
      <c r="D666" s="294"/>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row>
    <row r="667" ht="14.25" spans="1:26">
      <c r="A667" s="294"/>
      <c r="B667" s="294"/>
      <c r="C667" s="294"/>
      <c r="D667" s="294"/>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row>
    <row r="668" ht="14.25" spans="1:26">
      <c r="A668" s="294"/>
      <c r="B668" s="294"/>
      <c r="C668" s="294"/>
      <c r="D668" s="294"/>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row>
    <row r="669" ht="14.25" spans="1:26">
      <c r="A669" s="294"/>
      <c r="B669" s="294"/>
      <c r="C669" s="294"/>
      <c r="D669" s="294"/>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row>
    <row r="670" ht="14.25" spans="1:26">
      <c r="A670" s="294"/>
      <c r="B670" s="294"/>
      <c r="C670" s="294"/>
      <c r="D670" s="294"/>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row>
    <row r="671" ht="14.25" spans="1:26">
      <c r="A671" s="294"/>
      <c r="B671" s="294"/>
      <c r="C671" s="294"/>
      <c r="D671" s="294"/>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row>
    <row r="672" ht="14.25" spans="1:26">
      <c r="A672" s="294"/>
      <c r="B672" s="294"/>
      <c r="C672" s="294"/>
      <c r="D672" s="294"/>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row>
    <row r="673" ht="14.25" spans="1:26">
      <c r="A673" s="294"/>
      <c r="B673" s="294"/>
      <c r="C673" s="294"/>
      <c r="D673" s="294"/>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row>
    <row r="674" ht="14.25" spans="1:26">
      <c r="A674" s="294"/>
      <c r="B674" s="294"/>
      <c r="C674" s="294"/>
      <c r="D674" s="294"/>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row>
    <row r="675" ht="14.25" spans="1:26">
      <c r="A675" s="294"/>
      <c r="B675" s="294"/>
      <c r="C675" s="294"/>
      <c r="D675" s="294"/>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row>
    <row r="676" ht="14.25" spans="1:26">
      <c r="A676" s="294"/>
      <c r="B676" s="294"/>
      <c r="C676" s="294"/>
      <c r="D676" s="294"/>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row>
    <row r="677" ht="14.25" spans="1:26">
      <c r="A677" s="294"/>
      <c r="B677" s="294"/>
      <c r="C677" s="294"/>
      <c r="D677" s="294"/>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row>
    <row r="678" ht="14.25" spans="1:26">
      <c r="A678" s="294"/>
      <c r="B678" s="294"/>
      <c r="C678" s="294"/>
      <c r="D678" s="294"/>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row>
    <row r="679" ht="14.25" spans="1:26">
      <c r="A679" s="294"/>
      <c r="B679" s="294"/>
      <c r="C679" s="294"/>
      <c r="D679" s="294"/>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row>
    <row r="680" ht="14.25" spans="1:26">
      <c r="A680" s="294"/>
      <c r="B680" s="294"/>
      <c r="C680" s="294"/>
      <c r="D680" s="294"/>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row>
    <row r="681" ht="14.25" spans="1:26">
      <c r="A681" s="294"/>
      <c r="B681" s="294"/>
      <c r="C681" s="294"/>
      <c r="D681" s="294"/>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row>
    <row r="682" ht="14.25" spans="1:26">
      <c r="A682" s="294"/>
      <c r="B682" s="294"/>
      <c r="C682" s="294"/>
      <c r="D682" s="294"/>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row>
    <row r="683" ht="14.25" spans="1:26">
      <c r="A683" s="294"/>
      <c r="B683" s="294"/>
      <c r="C683" s="294"/>
      <c r="D683" s="294"/>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row>
    <row r="684" ht="14.25" spans="1:26">
      <c r="A684" s="294"/>
      <c r="B684" s="294"/>
      <c r="C684" s="294"/>
      <c r="D684" s="294"/>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row>
    <row r="685" ht="14.25" spans="1:26">
      <c r="A685" s="294"/>
      <c r="B685" s="294"/>
      <c r="C685" s="294"/>
      <c r="D685" s="294"/>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row>
    <row r="686" ht="14.25" spans="1:26">
      <c r="A686" s="294"/>
      <c r="B686" s="294"/>
      <c r="C686" s="294"/>
      <c r="D686" s="294"/>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row>
    <row r="687" ht="14.25" spans="1:26">
      <c r="A687" s="294"/>
      <c r="B687" s="294"/>
      <c r="C687" s="294"/>
      <c r="D687" s="294"/>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row>
    <row r="688" ht="14.25" spans="1:26">
      <c r="A688" s="294"/>
      <c r="B688" s="294"/>
      <c r="C688" s="294"/>
      <c r="D688" s="294"/>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row>
    <row r="689" ht="14.25" spans="1:26">
      <c r="A689" s="294"/>
      <c r="B689" s="294"/>
      <c r="C689" s="294"/>
      <c r="D689" s="294"/>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row>
    <row r="690" ht="14.25" spans="1:26">
      <c r="A690" s="294"/>
      <c r="B690" s="294"/>
      <c r="C690" s="294"/>
      <c r="D690" s="294"/>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row>
    <row r="691" ht="14.25" spans="1:26">
      <c r="A691" s="294"/>
      <c r="B691" s="294"/>
      <c r="C691" s="294"/>
      <c r="D691" s="294"/>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row>
    <row r="692" ht="14.25" spans="1:26">
      <c r="A692" s="294"/>
      <c r="B692" s="294"/>
      <c r="C692" s="294"/>
      <c r="D692" s="294"/>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row>
    <row r="693" ht="14.25" spans="1:26">
      <c r="A693" s="294"/>
      <c r="B693" s="294"/>
      <c r="C693" s="294"/>
      <c r="D693" s="294"/>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row>
    <row r="694" ht="14.25" spans="1:26">
      <c r="A694" s="294"/>
      <c r="B694" s="294"/>
      <c r="C694" s="294"/>
      <c r="D694" s="294"/>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row>
    <row r="695" ht="14.25" spans="1:26">
      <c r="A695" s="294"/>
      <c r="B695" s="294"/>
      <c r="C695" s="294"/>
      <c r="D695" s="294"/>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row>
    <row r="696" ht="14.25" spans="1:26">
      <c r="A696" s="294"/>
      <c r="B696" s="294"/>
      <c r="C696" s="294"/>
      <c r="D696" s="294"/>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row>
    <row r="697" ht="14.25" spans="1:26">
      <c r="A697" s="294"/>
      <c r="B697" s="294"/>
      <c r="C697" s="294"/>
      <c r="D697" s="294"/>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row>
    <row r="698" ht="14.25" spans="1:26">
      <c r="A698" s="294"/>
      <c r="B698" s="294"/>
      <c r="C698" s="294"/>
      <c r="D698" s="294"/>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row>
    <row r="699" ht="14.25" spans="1:26">
      <c r="A699" s="294"/>
      <c r="B699" s="294"/>
      <c r="C699" s="294"/>
      <c r="D699" s="294"/>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row>
    <row r="700" ht="14.25" spans="1:26">
      <c r="A700" s="294"/>
      <c r="B700" s="294"/>
      <c r="C700" s="294"/>
      <c r="D700" s="294"/>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row>
    <row r="701" ht="14.25" spans="1:26">
      <c r="A701" s="294"/>
      <c r="B701" s="294"/>
      <c r="C701" s="294"/>
      <c r="D701" s="294"/>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row>
    <row r="702" ht="14.25" spans="1:26">
      <c r="A702" s="294"/>
      <c r="B702" s="294"/>
      <c r="C702" s="294"/>
      <c r="D702" s="294"/>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row>
    <row r="703" ht="14.25" spans="1:26">
      <c r="A703" s="294"/>
      <c r="B703" s="294"/>
      <c r="C703" s="294"/>
      <c r="D703" s="294"/>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row>
    <row r="704" ht="14.25" spans="1:26">
      <c r="A704" s="294"/>
      <c r="B704" s="294"/>
      <c r="C704" s="294"/>
      <c r="D704" s="294"/>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row>
    <row r="705" ht="14.25" spans="1:26">
      <c r="A705" s="294"/>
      <c r="B705" s="294"/>
      <c r="C705" s="294"/>
      <c r="D705" s="294"/>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row>
    <row r="706" ht="14.25" spans="1:26">
      <c r="A706" s="294"/>
      <c r="B706" s="294"/>
      <c r="C706" s="294"/>
      <c r="D706" s="294"/>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row>
    <row r="707" ht="14.25" spans="1:26">
      <c r="A707" s="294"/>
      <c r="B707" s="294"/>
      <c r="C707" s="294"/>
      <c r="D707" s="294"/>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row>
    <row r="708" ht="14.25" spans="1:26">
      <c r="A708" s="294"/>
      <c r="B708" s="294"/>
      <c r="C708" s="294"/>
      <c r="D708" s="294"/>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row>
    <row r="709" ht="14.25" spans="1:26">
      <c r="A709" s="294"/>
      <c r="B709" s="294"/>
      <c r="C709" s="294"/>
      <c r="D709" s="294"/>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row>
    <row r="710" ht="14.25" spans="1:26">
      <c r="A710" s="294"/>
      <c r="B710" s="294"/>
      <c r="C710" s="294"/>
      <c r="D710" s="294"/>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row>
    <row r="711" ht="14.25" spans="1:26">
      <c r="A711" s="294"/>
      <c r="B711" s="294"/>
      <c r="C711" s="294"/>
      <c r="D711" s="294"/>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row>
    <row r="712" ht="14.25" spans="1:26">
      <c r="A712" s="294"/>
      <c r="B712" s="294"/>
      <c r="C712" s="294"/>
      <c r="D712" s="294"/>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row>
    <row r="713" ht="14.25" spans="1:26">
      <c r="A713" s="294"/>
      <c r="B713" s="294"/>
      <c r="C713" s="294"/>
      <c r="D713" s="294"/>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row>
    <row r="714" ht="14.25" spans="1:26">
      <c r="A714" s="294"/>
      <c r="B714" s="294"/>
      <c r="C714" s="294"/>
      <c r="D714" s="294"/>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row>
    <row r="715" ht="14.25" spans="1:26">
      <c r="A715" s="294"/>
      <c r="B715" s="294"/>
      <c r="C715" s="294"/>
      <c r="D715" s="294"/>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row>
    <row r="716" ht="14.25" spans="1:26">
      <c r="A716" s="294"/>
      <c r="B716" s="294"/>
      <c r="C716" s="294"/>
      <c r="D716" s="294"/>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row>
    <row r="717" ht="14.25" spans="1:26">
      <c r="A717" s="294"/>
      <c r="B717" s="294"/>
      <c r="C717" s="294"/>
      <c r="D717" s="294"/>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row>
    <row r="718" ht="14.25" spans="1:26">
      <c r="A718" s="294"/>
      <c r="B718" s="294"/>
      <c r="C718" s="294"/>
      <c r="D718" s="294"/>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row>
    <row r="719" ht="14.25" spans="1:26">
      <c r="A719" s="294"/>
      <c r="B719" s="294"/>
      <c r="C719" s="294"/>
      <c r="D719" s="294"/>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row>
    <row r="720" ht="14.25" spans="1:26">
      <c r="A720" s="294"/>
      <c r="B720" s="294"/>
      <c r="C720" s="294"/>
      <c r="D720" s="294"/>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row>
    <row r="721" ht="14.25" spans="1:26">
      <c r="A721" s="294"/>
      <c r="B721" s="294"/>
      <c r="C721" s="294"/>
      <c r="D721" s="294"/>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row>
    <row r="722" ht="14.25" spans="1:26">
      <c r="A722" s="294"/>
      <c r="B722" s="294"/>
      <c r="C722" s="294"/>
      <c r="D722" s="294"/>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row>
    <row r="723" ht="14.25" spans="1:26">
      <c r="A723" s="294"/>
      <c r="B723" s="294"/>
      <c r="C723" s="294"/>
      <c r="D723" s="294"/>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row>
    <row r="724" ht="14.25" spans="1:26">
      <c r="A724" s="294"/>
      <c r="B724" s="294"/>
      <c r="C724" s="294"/>
      <c r="D724" s="294"/>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row>
    <row r="725" ht="14.25" spans="1:26">
      <c r="A725" s="294"/>
      <c r="B725" s="294"/>
      <c r="C725" s="294"/>
      <c r="D725" s="294"/>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row>
    <row r="726" ht="14.25" spans="1:26">
      <c r="A726" s="294"/>
      <c r="B726" s="294"/>
      <c r="C726" s="294"/>
      <c r="D726" s="294"/>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row>
    <row r="727" ht="14.25" spans="1:26">
      <c r="A727" s="294"/>
      <c r="B727" s="294"/>
      <c r="C727" s="294"/>
      <c r="D727" s="294"/>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row>
    <row r="728" ht="14.25" spans="1:26">
      <c r="A728" s="294"/>
      <c r="B728" s="294"/>
      <c r="C728" s="294"/>
      <c r="D728" s="294"/>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row>
    <row r="729" ht="14.25" spans="1:26">
      <c r="A729" s="294"/>
      <c r="B729" s="294"/>
      <c r="C729" s="294"/>
      <c r="D729" s="294"/>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row>
    <row r="730" ht="14.25" spans="1:26">
      <c r="A730" s="294"/>
      <c r="B730" s="294"/>
      <c r="C730" s="294"/>
      <c r="D730" s="294"/>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row>
    <row r="731" ht="14.25" spans="1:26">
      <c r="A731" s="294"/>
      <c r="B731" s="294"/>
      <c r="C731" s="294"/>
      <c r="D731" s="294"/>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row>
    <row r="732" ht="14.25" spans="1:26">
      <c r="A732" s="294"/>
      <c r="B732" s="294"/>
      <c r="C732" s="294"/>
      <c r="D732" s="294"/>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row>
    <row r="733" ht="14.25" spans="1:26">
      <c r="A733" s="294"/>
      <c r="B733" s="294"/>
      <c r="C733" s="294"/>
      <c r="D733" s="294"/>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row>
    <row r="734" ht="14.25" spans="1:26">
      <c r="A734" s="294"/>
      <c r="B734" s="294"/>
      <c r="C734" s="294"/>
      <c r="D734" s="294"/>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row>
    <row r="735" ht="14.25" spans="1:26">
      <c r="A735" s="294"/>
      <c r="B735" s="294"/>
      <c r="C735" s="294"/>
      <c r="D735" s="294"/>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row>
    <row r="736" ht="14.25" spans="1:26">
      <c r="A736" s="294"/>
      <c r="B736" s="294"/>
      <c r="C736" s="294"/>
      <c r="D736" s="294"/>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row>
    <row r="737" ht="14.25" spans="1:26">
      <c r="A737" s="294"/>
      <c r="B737" s="294"/>
      <c r="C737" s="294"/>
      <c r="D737" s="294"/>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row>
    <row r="738" ht="14.25" spans="1:26">
      <c r="A738" s="294"/>
      <c r="B738" s="294"/>
      <c r="C738" s="294"/>
      <c r="D738" s="294"/>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row>
    <row r="739" ht="14.25" spans="1:26">
      <c r="A739" s="294"/>
      <c r="B739" s="294"/>
      <c r="C739" s="294"/>
      <c r="D739" s="294"/>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row>
    <row r="740" ht="14.25" spans="1:26">
      <c r="A740" s="294"/>
      <c r="B740" s="294"/>
      <c r="C740" s="294"/>
      <c r="D740" s="294"/>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row>
    <row r="741" ht="14.25" spans="1:26">
      <c r="A741" s="294"/>
      <c r="B741" s="294"/>
      <c r="C741" s="294"/>
      <c r="D741" s="294"/>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row>
    <row r="742" ht="14.25" spans="1:26">
      <c r="A742" s="294"/>
      <c r="B742" s="294"/>
      <c r="C742" s="294"/>
      <c r="D742" s="294"/>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row>
    <row r="743" ht="14.25" spans="1:26">
      <c r="A743" s="294"/>
      <c r="B743" s="294"/>
      <c r="C743" s="294"/>
      <c r="D743" s="294"/>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row>
    <row r="744" ht="14.25" spans="1:26">
      <c r="A744" s="294"/>
      <c r="B744" s="294"/>
      <c r="C744" s="294"/>
      <c r="D744" s="294"/>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row>
    <row r="745" ht="14.25" spans="1:26">
      <c r="A745" s="294"/>
      <c r="B745" s="294"/>
      <c r="C745" s="294"/>
      <c r="D745" s="294"/>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row>
    <row r="746" ht="14.25" spans="1:26">
      <c r="A746" s="294"/>
      <c r="B746" s="294"/>
      <c r="C746" s="294"/>
      <c r="D746" s="294"/>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row>
    <row r="747" ht="14.25" spans="1:26">
      <c r="A747" s="294"/>
      <c r="B747" s="294"/>
      <c r="C747" s="294"/>
      <c r="D747" s="294"/>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row>
    <row r="748" ht="14.25" spans="1:26">
      <c r="A748" s="294"/>
      <c r="B748" s="294"/>
      <c r="C748" s="294"/>
      <c r="D748" s="294"/>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row>
    <row r="749" ht="14.25" spans="1:26">
      <c r="A749" s="294"/>
      <c r="B749" s="294"/>
      <c r="C749" s="294"/>
      <c r="D749" s="294"/>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row>
    <row r="750" ht="14.25" spans="1:26">
      <c r="A750" s="294"/>
      <c r="B750" s="294"/>
      <c r="C750" s="294"/>
      <c r="D750" s="294"/>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row>
    <row r="751" ht="14.25" spans="1:26">
      <c r="A751" s="294"/>
      <c r="B751" s="294"/>
      <c r="C751" s="294"/>
      <c r="D751" s="294"/>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row>
    <row r="752" ht="14.25" spans="1:26">
      <c r="A752" s="294"/>
      <c r="B752" s="294"/>
      <c r="C752" s="294"/>
      <c r="D752" s="294"/>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row>
    <row r="753" ht="14.25" spans="1:26">
      <c r="A753" s="294"/>
      <c r="B753" s="294"/>
      <c r="C753" s="294"/>
      <c r="D753" s="294"/>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row>
    <row r="754" ht="14.25" spans="1:26">
      <c r="A754" s="294"/>
      <c r="B754" s="294"/>
      <c r="C754" s="294"/>
      <c r="D754" s="294"/>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row>
    <row r="755" ht="14.25" spans="1:26">
      <c r="A755" s="294"/>
      <c r="B755" s="294"/>
      <c r="C755" s="294"/>
      <c r="D755" s="294"/>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row>
    <row r="756" ht="14.25" spans="1:26">
      <c r="A756" s="294"/>
      <c r="B756" s="294"/>
      <c r="C756" s="294"/>
      <c r="D756" s="294"/>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row>
    <row r="757" ht="14.25" spans="1:26">
      <c r="A757" s="294"/>
      <c r="B757" s="294"/>
      <c r="C757" s="294"/>
      <c r="D757" s="294"/>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row>
    <row r="758" ht="14.25" spans="1:26">
      <c r="A758" s="294"/>
      <c r="B758" s="294"/>
      <c r="C758" s="294"/>
      <c r="D758" s="294"/>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row>
    <row r="759" ht="14.25" spans="1:26">
      <c r="A759" s="294"/>
      <c r="B759" s="294"/>
      <c r="C759" s="294"/>
      <c r="D759" s="294"/>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row>
    <row r="760" ht="14.25" spans="1:26">
      <c r="A760" s="294"/>
      <c r="B760" s="294"/>
      <c r="C760" s="294"/>
      <c r="D760" s="294"/>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row>
    <row r="761" ht="14.25" spans="1:26">
      <c r="A761" s="294"/>
      <c r="B761" s="294"/>
      <c r="C761" s="294"/>
      <c r="D761" s="294"/>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row>
    <row r="762" ht="14.25" spans="1:26">
      <c r="A762" s="294"/>
      <c r="B762" s="294"/>
      <c r="C762" s="294"/>
      <c r="D762" s="294"/>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row>
    <row r="763" ht="14.25" spans="1:26">
      <c r="A763" s="294"/>
      <c r="B763" s="294"/>
      <c r="C763" s="294"/>
      <c r="D763" s="294"/>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row>
    <row r="764" ht="14.25" spans="1:26">
      <c r="A764" s="294"/>
      <c r="B764" s="294"/>
      <c r="C764" s="294"/>
      <c r="D764" s="294"/>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row>
    <row r="765" ht="14.25" spans="1:26">
      <c r="A765" s="294"/>
      <c r="B765" s="294"/>
      <c r="C765" s="294"/>
      <c r="D765" s="294"/>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row>
    <row r="766" ht="14.25" spans="1:26">
      <c r="A766" s="294"/>
      <c r="B766" s="294"/>
      <c r="C766" s="294"/>
      <c r="D766" s="294"/>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row>
    <row r="767" ht="14.25" spans="1:26">
      <c r="A767" s="294"/>
      <c r="B767" s="294"/>
      <c r="C767" s="294"/>
      <c r="D767" s="294"/>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row>
    <row r="768" ht="14.25" spans="1:26">
      <c r="A768" s="294"/>
      <c r="B768" s="294"/>
      <c r="C768" s="294"/>
      <c r="D768" s="294"/>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row>
    <row r="769" ht="14.25" spans="1:26">
      <c r="A769" s="294"/>
      <c r="B769" s="294"/>
      <c r="C769" s="294"/>
      <c r="D769" s="294"/>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row>
    <row r="770" ht="14.25" spans="1:26">
      <c r="A770" s="294"/>
      <c r="B770" s="294"/>
      <c r="C770" s="294"/>
      <c r="D770" s="294"/>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row>
    <row r="771" ht="14.25" spans="1:26">
      <c r="A771" s="294"/>
      <c r="B771" s="294"/>
      <c r="C771" s="294"/>
      <c r="D771" s="294"/>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row>
    <row r="772" ht="14.25" spans="1:26">
      <c r="A772" s="294"/>
      <c r="B772" s="294"/>
      <c r="C772" s="294"/>
      <c r="D772" s="294"/>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row>
    <row r="773" ht="14.25" spans="1:26">
      <c r="A773" s="294"/>
      <c r="B773" s="294"/>
      <c r="C773" s="294"/>
      <c r="D773" s="294"/>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row>
    <row r="774" ht="14.25" spans="1:26">
      <c r="A774" s="294"/>
      <c r="B774" s="294"/>
      <c r="C774" s="294"/>
      <c r="D774" s="294"/>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row>
    <row r="775" ht="14.25" spans="1:26">
      <c r="A775" s="294"/>
      <c r="B775" s="294"/>
      <c r="C775" s="294"/>
      <c r="D775" s="294"/>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row>
    <row r="776" ht="14.25" spans="1:26">
      <c r="A776" s="294"/>
      <c r="B776" s="294"/>
      <c r="C776" s="294"/>
      <c r="D776" s="294"/>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row>
    <row r="777" ht="14.25" spans="1:26">
      <c r="A777" s="294"/>
      <c r="B777" s="294"/>
      <c r="C777" s="294"/>
      <c r="D777" s="294"/>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row>
    <row r="778" ht="14.25" spans="1:26">
      <c r="A778" s="294"/>
      <c r="B778" s="294"/>
      <c r="C778" s="294"/>
      <c r="D778" s="294"/>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row>
    <row r="779" ht="14.25" spans="1:26">
      <c r="A779" s="294"/>
      <c r="B779" s="294"/>
      <c r="C779" s="294"/>
      <c r="D779" s="294"/>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row>
    <row r="780" ht="14.25" spans="1:26">
      <c r="A780" s="294"/>
      <c r="B780" s="294"/>
      <c r="C780" s="294"/>
      <c r="D780" s="294"/>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row>
    <row r="781" ht="14.25" spans="1:26">
      <c r="A781" s="294"/>
      <c r="B781" s="294"/>
      <c r="C781" s="294"/>
      <c r="D781" s="294"/>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row>
    <row r="782" ht="14.25" spans="1:26">
      <c r="A782" s="294"/>
      <c r="B782" s="294"/>
      <c r="C782" s="294"/>
      <c r="D782" s="294"/>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row>
    <row r="783" ht="14.25" spans="1:26">
      <c r="A783" s="294"/>
      <c r="B783" s="294"/>
      <c r="C783" s="294"/>
      <c r="D783" s="294"/>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row>
    <row r="784" ht="14.25" spans="1:26">
      <c r="A784" s="294"/>
      <c r="B784" s="294"/>
      <c r="C784" s="294"/>
      <c r="D784" s="294"/>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row>
    <row r="785" ht="14.25" spans="1:26">
      <c r="A785" s="294"/>
      <c r="B785" s="294"/>
      <c r="C785" s="294"/>
      <c r="D785" s="294"/>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row>
    <row r="786" ht="14.25" spans="1:26">
      <c r="A786" s="294"/>
      <c r="B786" s="294"/>
      <c r="C786" s="294"/>
      <c r="D786" s="294"/>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row>
    <row r="787" ht="14.25" spans="1:26">
      <c r="A787" s="294"/>
      <c r="B787" s="294"/>
      <c r="C787" s="294"/>
      <c r="D787" s="294"/>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row>
    <row r="788" ht="14.25" spans="1:26">
      <c r="A788" s="294"/>
      <c r="B788" s="294"/>
      <c r="C788" s="294"/>
      <c r="D788" s="294"/>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row>
    <row r="789" ht="14.25" spans="1:26">
      <c r="A789" s="294"/>
      <c r="B789" s="294"/>
      <c r="C789" s="294"/>
      <c r="D789" s="294"/>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row>
    <row r="790" ht="14.25" spans="1:26">
      <c r="A790" s="294"/>
      <c r="B790" s="294"/>
      <c r="C790" s="294"/>
      <c r="D790" s="294"/>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row>
    <row r="791" ht="14.25" spans="1:26">
      <c r="A791" s="294"/>
      <c r="B791" s="294"/>
      <c r="C791" s="294"/>
      <c r="D791" s="294"/>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row>
    <row r="792" ht="14.25" spans="1:26">
      <c r="A792" s="294"/>
      <c r="B792" s="294"/>
      <c r="C792" s="294"/>
      <c r="D792" s="294"/>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row>
    <row r="793" ht="14.25" spans="1:26">
      <c r="A793" s="294"/>
      <c r="B793" s="294"/>
      <c r="C793" s="294"/>
      <c r="D793" s="294"/>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row>
    <row r="794" ht="14.25" spans="1:26">
      <c r="A794" s="294"/>
      <c r="B794" s="294"/>
      <c r="C794" s="294"/>
      <c r="D794" s="294"/>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row>
    <row r="795" ht="14.25" spans="1:26">
      <c r="A795" s="294"/>
      <c r="B795" s="294"/>
      <c r="C795" s="294"/>
      <c r="D795" s="294"/>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row>
    <row r="796" ht="14.25" spans="1:26">
      <c r="A796" s="294"/>
      <c r="B796" s="294"/>
      <c r="C796" s="294"/>
      <c r="D796" s="294"/>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row>
    <row r="797" ht="14.25" spans="1:26">
      <c r="A797" s="294"/>
      <c r="B797" s="294"/>
      <c r="C797" s="294"/>
      <c r="D797" s="294"/>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row>
    <row r="798" ht="14.25" spans="1:26">
      <c r="A798" s="294"/>
      <c r="B798" s="294"/>
      <c r="C798" s="294"/>
      <c r="D798" s="294"/>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row>
    <row r="799" ht="14.25" spans="1:26">
      <c r="A799" s="294"/>
      <c r="B799" s="294"/>
      <c r="C799" s="294"/>
      <c r="D799" s="294"/>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row>
    <row r="800" ht="14.25" spans="1:26">
      <c r="A800" s="294"/>
      <c r="B800" s="294"/>
      <c r="C800" s="294"/>
      <c r="D800" s="294"/>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row>
    <row r="801" ht="14.25" spans="1:26">
      <c r="A801" s="294"/>
      <c r="B801" s="294"/>
      <c r="C801" s="294"/>
      <c r="D801" s="294"/>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row>
    <row r="802" ht="14.25" spans="1:26">
      <c r="A802" s="294"/>
      <c r="B802" s="294"/>
      <c r="C802" s="294"/>
      <c r="D802" s="294"/>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row>
    <row r="803" ht="14.25" spans="1:26">
      <c r="A803" s="294"/>
      <c r="B803" s="294"/>
      <c r="C803" s="294"/>
      <c r="D803" s="294"/>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row>
    <row r="804" ht="14.25" spans="1:26">
      <c r="A804" s="294"/>
      <c r="B804" s="294"/>
      <c r="C804" s="294"/>
      <c r="D804" s="294"/>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row>
    <row r="805" ht="14.25" spans="1:26">
      <c r="A805" s="294"/>
      <c r="B805" s="294"/>
      <c r="C805" s="294"/>
      <c r="D805" s="294"/>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row>
    <row r="806" ht="14.25" spans="1:26">
      <c r="A806" s="294"/>
      <c r="B806" s="294"/>
      <c r="C806" s="294"/>
      <c r="D806" s="294"/>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row>
    <row r="807" ht="14.25" spans="1:26">
      <c r="A807" s="294"/>
      <c r="B807" s="294"/>
      <c r="C807" s="294"/>
      <c r="D807" s="294"/>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row>
    <row r="808" ht="14.25" spans="1:26">
      <c r="A808" s="294"/>
      <c r="B808" s="294"/>
      <c r="C808" s="294"/>
      <c r="D808" s="294"/>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row>
    <row r="809" ht="14.25" spans="1:26">
      <c r="A809" s="294"/>
      <c r="B809" s="294"/>
      <c r="C809" s="294"/>
      <c r="D809" s="294"/>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row>
    <row r="810" ht="14.25" spans="1:26">
      <c r="A810" s="294"/>
      <c r="B810" s="294"/>
      <c r="C810" s="294"/>
      <c r="D810" s="294"/>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row>
    <row r="811" ht="14.25" spans="1:26">
      <c r="A811" s="294"/>
      <c r="B811" s="294"/>
      <c r="C811" s="294"/>
      <c r="D811" s="294"/>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row>
    <row r="812" ht="14.25" spans="1:26">
      <c r="A812" s="294"/>
      <c r="B812" s="294"/>
      <c r="C812" s="294"/>
      <c r="D812" s="294"/>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row>
    <row r="813" ht="14.25" spans="1:26">
      <c r="A813" s="294"/>
      <c r="B813" s="294"/>
      <c r="C813" s="294"/>
      <c r="D813" s="294"/>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row>
    <row r="814" ht="14.25" spans="1:26">
      <c r="A814" s="294"/>
      <c r="B814" s="294"/>
      <c r="C814" s="294"/>
      <c r="D814" s="294"/>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row>
    <row r="815" ht="14.25" spans="1:26">
      <c r="A815" s="294"/>
      <c r="B815" s="294"/>
      <c r="C815" s="294"/>
      <c r="D815" s="294"/>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row>
    <row r="816" ht="14.25" spans="1:26">
      <c r="A816" s="294"/>
      <c r="B816" s="294"/>
      <c r="C816" s="294"/>
      <c r="D816" s="294"/>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row>
    <row r="817" ht="14.25" spans="1:26">
      <c r="A817" s="294"/>
      <c r="B817" s="294"/>
      <c r="C817" s="294"/>
      <c r="D817" s="294"/>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row>
    <row r="818" ht="14.25" spans="1:26">
      <c r="A818" s="294"/>
      <c r="B818" s="294"/>
      <c r="C818" s="294"/>
      <c r="D818" s="294"/>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row>
    <row r="819" ht="14.25" spans="1:26">
      <c r="A819" s="294"/>
      <c r="B819" s="294"/>
      <c r="C819" s="294"/>
      <c r="D819" s="294"/>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row>
    <row r="820" ht="14.25" spans="1:26">
      <c r="A820" s="294"/>
      <c r="B820" s="294"/>
      <c r="C820" s="294"/>
      <c r="D820" s="294"/>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row>
    <row r="821" ht="14.25" spans="1:26">
      <c r="A821" s="294"/>
      <c r="B821" s="294"/>
      <c r="C821" s="294"/>
      <c r="D821" s="294"/>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row>
    <row r="822" ht="14.25" spans="1:26">
      <c r="A822" s="294"/>
      <c r="B822" s="294"/>
      <c r="C822" s="294"/>
      <c r="D822" s="294"/>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row>
    <row r="823" ht="14.25" spans="1:26">
      <c r="A823" s="294"/>
      <c r="B823" s="294"/>
      <c r="C823" s="294"/>
      <c r="D823" s="294"/>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row>
    <row r="824" ht="14.25" spans="1:26">
      <c r="A824" s="294"/>
      <c r="B824" s="294"/>
      <c r="C824" s="294"/>
      <c r="D824" s="294"/>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row>
    <row r="825" ht="14.25" spans="1:26">
      <c r="A825" s="294"/>
      <c r="B825" s="294"/>
      <c r="C825" s="294"/>
      <c r="D825" s="294"/>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row>
    <row r="826" ht="14.25" spans="1:26">
      <c r="A826" s="294"/>
      <c r="B826" s="294"/>
      <c r="C826" s="294"/>
      <c r="D826" s="294"/>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row>
    <row r="827" ht="14.25" spans="1:26">
      <c r="A827" s="294"/>
      <c r="B827" s="294"/>
      <c r="C827" s="294"/>
      <c r="D827" s="294"/>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row>
    <row r="828" ht="14.25" spans="1:26">
      <c r="A828" s="294"/>
      <c r="B828" s="294"/>
      <c r="C828" s="294"/>
      <c r="D828" s="294"/>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row>
    <row r="829" ht="14.25" spans="1:26">
      <c r="A829" s="294"/>
      <c r="B829" s="294"/>
      <c r="C829" s="294"/>
      <c r="D829" s="294"/>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row>
    <row r="830" ht="14.25" spans="1:26">
      <c r="A830" s="294"/>
      <c r="B830" s="294"/>
      <c r="C830" s="294"/>
      <c r="D830" s="294"/>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row>
    <row r="831" ht="14.25" spans="1:26">
      <c r="A831" s="294"/>
      <c r="B831" s="294"/>
      <c r="C831" s="294"/>
      <c r="D831" s="294"/>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row>
    <row r="832" ht="14.25" spans="1:26">
      <c r="A832" s="294"/>
      <c r="B832" s="294"/>
      <c r="C832" s="294"/>
      <c r="D832" s="294"/>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row>
    <row r="833" ht="14.25" spans="1:26">
      <c r="A833" s="294"/>
      <c r="B833" s="294"/>
      <c r="C833" s="294"/>
      <c r="D833" s="294"/>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row>
    <row r="834" ht="14.25" spans="1:26">
      <c r="A834" s="294"/>
      <c r="B834" s="294"/>
      <c r="C834" s="294"/>
      <c r="D834" s="294"/>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row>
    <row r="835" ht="14.25" spans="1:26">
      <c r="A835" s="294"/>
      <c r="B835" s="294"/>
      <c r="C835" s="294"/>
      <c r="D835" s="294"/>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row>
    <row r="836" ht="14.25" spans="1:26">
      <c r="A836" s="294"/>
      <c r="B836" s="294"/>
      <c r="C836" s="294"/>
      <c r="D836" s="294"/>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row>
    <row r="837" ht="14.25" spans="1:26">
      <c r="A837" s="294"/>
      <c r="B837" s="294"/>
      <c r="C837" s="294"/>
      <c r="D837" s="294"/>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row>
    <row r="838" ht="14.25" spans="1:26">
      <c r="A838" s="294"/>
      <c r="B838" s="294"/>
      <c r="C838" s="294"/>
      <c r="D838" s="294"/>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row>
    <row r="839" ht="14.25" spans="1:26">
      <c r="A839" s="294"/>
      <c r="B839" s="294"/>
      <c r="C839" s="294"/>
      <c r="D839" s="294"/>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row>
    <row r="840" ht="14.25" spans="1:26">
      <c r="A840" s="294"/>
      <c r="B840" s="294"/>
      <c r="C840" s="294"/>
      <c r="D840" s="294"/>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row>
    <row r="841" ht="14.25" spans="1:26">
      <c r="A841" s="294"/>
      <c r="B841" s="294"/>
      <c r="C841" s="294"/>
      <c r="D841" s="294"/>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row>
    <row r="842" ht="14.25" spans="1:26">
      <c r="A842" s="294"/>
      <c r="B842" s="294"/>
      <c r="C842" s="294"/>
      <c r="D842" s="294"/>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row>
    <row r="843" ht="14.25" spans="1:26">
      <c r="A843" s="294"/>
      <c r="B843" s="294"/>
      <c r="C843" s="294"/>
      <c r="D843" s="294"/>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row>
    <row r="844" ht="14.25" spans="1:26">
      <c r="A844" s="294"/>
      <c r="B844" s="294"/>
      <c r="C844" s="294"/>
      <c r="D844" s="294"/>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row>
    <row r="845" ht="14.25" spans="1:26">
      <c r="A845" s="294"/>
      <c r="B845" s="294"/>
      <c r="C845" s="294"/>
      <c r="D845" s="294"/>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row>
    <row r="846" ht="14.25" spans="1:26">
      <c r="A846" s="294"/>
      <c r="B846" s="294"/>
      <c r="C846" s="294"/>
      <c r="D846" s="294"/>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row>
    <row r="847" ht="14.25" spans="1:26">
      <c r="A847" s="294"/>
      <c r="B847" s="294"/>
      <c r="C847" s="294"/>
      <c r="D847" s="294"/>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row>
    <row r="848" ht="14.25" spans="1:26">
      <c r="A848" s="294"/>
      <c r="B848" s="294"/>
      <c r="C848" s="294"/>
      <c r="D848" s="294"/>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row>
    <row r="849" ht="14.25" spans="1:26">
      <c r="A849" s="294"/>
      <c r="B849" s="294"/>
      <c r="C849" s="294"/>
      <c r="D849" s="294"/>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row>
    <row r="850" ht="14.25" spans="1:26">
      <c r="A850" s="294"/>
      <c r="B850" s="294"/>
      <c r="C850" s="294"/>
      <c r="D850" s="294"/>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row>
    <row r="851" ht="14.25" spans="1:26">
      <c r="A851" s="294"/>
      <c r="B851" s="294"/>
      <c r="C851" s="294"/>
      <c r="D851" s="294"/>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row>
    <row r="852" ht="14.25" spans="1:26">
      <c r="A852" s="294"/>
      <c r="B852" s="294"/>
      <c r="C852" s="294"/>
      <c r="D852" s="294"/>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row>
    <row r="853" ht="14.25" spans="1:26">
      <c r="A853" s="294"/>
      <c r="B853" s="294"/>
      <c r="C853" s="294"/>
      <c r="D853" s="294"/>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row>
    <row r="854" ht="14.25" spans="1:26">
      <c r="A854" s="294"/>
      <c r="B854" s="294"/>
      <c r="C854" s="294"/>
      <c r="D854" s="294"/>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row>
    <row r="855" ht="14.25" spans="1:26">
      <c r="A855" s="294"/>
      <c r="B855" s="294"/>
      <c r="C855" s="294"/>
      <c r="D855" s="294"/>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row>
    <row r="856" ht="14.25" spans="1:26">
      <c r="A856" s="294"/>
      <c r="B856" s="294"/>
      <c r="C856" s="294"/>
      <c r="D856" s="294"/>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row>
    <row r="857" ht="14.25" spans="1:26">
      <c r="A857" s="294"/>
      <c r="B857" s="294"/>
      <c r="C857" s="294"/>
      <c r="D857" s="294"/>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row>
    <row r="858" ht="14.25" spans="1:26">
      <c r="A858" s="294"/>
      <c r="B858" s="294"/>
      <c r="C858" s="294"/>
      <c r="D858" s="294"/>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row>
    <row r="859" ht="14.25" spans="1:26">
      <c r="A859" s="294"/>
      <c r="B859" s="294"/>
      <c r="C859" s="294"/>
      <c r="D859" s="294"/>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row>
    <row r="860" ht="14.25" spans="1:26">
      <c r="A860" s="294"/>
      <c r="B860" s="294"/>
      <c r="C860" s="294"/>
      <c r="D860" s="294"/>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row>
    <row r="861" ht="14.25" spans="1:26">
      <c r="A861" s="294"/>
      <c r="B861" s="294"/>
      <c r="C861" s="294"/>
      <c r="D861" s="294"/>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row>
    <row r="862" ht="14.25" spans="1:26">
      <c r="A862" s="294"/>
      <c r="B862" s="294"/>
      <c r="C862" s="294"/>
      <c r="D862" s="294"/>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row>
    <row r="863" ht="14.25" spans="1:26">
      <c r="A863" s="294"/>
      <c r="B863" s="294"/>
      <c r="C863" s="294"/>
      <c r="D863" s="294"/>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row>
    <row r="864" ht="14.25" spans="1:26">
      <c r="A864" s="294"/>
      <c r="B864" s="294"/>
      <c r="C864" s="294"/>
      <c r="D864" s="294"/>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row>
    <row r="865" ht="14.25" spans="1:26">
      <c r="A865" s="294"/>
      <c r="B865" s="294"/>
      <c r="C865" s="294"/>
      <c r="D865" s="294"/>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row>
    <row r="866" ht="14.25" spans="1:26">
      <c r="A866" s="294"/>
      <c r="B866" s="294"/>
      <c r="C866" s="294"/>
      <c r="D866" s="294"/>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row>
    <row r="867" ht="14.25" spans="1:26">
      <c r="A867" s="294"/>
      <c r="B867" s="294"/>
      <c r="C867" s="294"/>
      <c r="D867" s="294"/>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row>
    <row r="868" ht="14.25" spans="1:26">
      <c r="A868" s="294"/>
      <c r="B868" s="294"/>
      <c r="C868" s="294"/>
      <c r="D868" s="294"/>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row>
    <row r="869" ht="14.25" spans="1:26">
      <c r="A869" s="294"/>
      <c r="B869" s="294"/>
      <c r="C869" s="294"/>
      <c r="D869" s="294"/>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row>
    <row r="870" ht="14.25" spans="1:26">
      <c r="A870" s="294"/>
      <c r="B870" s="294"/>
      <c r="C870" s="294"/>
      <c r="D870" s="294"/>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row>
    <row r="871" ht="14.25" spans="1:26">
      <c r="A871" s="294"/>
      <c r="B871" s="294"/>
      <c r="C871" s="294"/>
      <c r="D871" s="294"/>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row>
    <row r="872" ht="14.25" spans="1:26">
      <c r="A872" s="294"/>
      <c r="B872" s="294"/>
      <c r="C872" s="294"/>
      <c r="D872" s="294"/>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row>
    <row r="873" ht="14.25" spans="1:26">
      <c r="A873" s="294"/>
      <c r="B873" s="294"/>
      <c r="C873" s="294"/>
      <c r="D873" s="294"/>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row>
    <row r="874" ht="14.25" spans="1:26">
      <c r="A874" s="294"/>
      <c r="B874" s="294"/>
      <c r="C874" s="294"/>
      <c r="D874" s="294"/>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row>
    <row r="875" ht="14.25" spans="1:26">
      <c r="A875" s="294"/>
      <c r="B875" s="294"/>
      <c r="C875" s="294"/>
      <c r="D875" s="294"/>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row>
    <row r="876" ht="14.25" spans="1:26">
      <c r="A876" s="294"/>
      <c r="B876" s="294"/>
      <c r="C876" s="294"/>
      <c r="D876" s="294"/>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row>
    <row r="877" ht="14.25" spans="1:26">
      <c r="A877" s="294"/>
      <c r="B877" s="294"/>
      <c r="C877" s="294"/>
      <c r="D877" s="294"/>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row>
    <row r="878" ht="14.25" spans="1:26">
      <c r="A878" s="294"/>
      <c r="B878" s="294"/>
      <c r="C878" s="294"/>
      <c r="D878" s="294"/>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row>
    <row r="879" ht="14.25" spans="1:26">
      <c r="A879" s="294"/>
      <c r="B879" s="294"/>
      <c r="C879" s="294"/>
      <c r="D879" s="294"/>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row>
    <row r="880" ht="14.25" spans="1:26">
      <c r="A880" s="294"/>
      <c r="B880" s="294"/>
      <c r="C880" s="294"/>
      <c r="D880" s="294"/>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row>
    <row r="881" ht="14.25" spans="1:26">
      <c r="A881" s="294"/>
      <c r="B881" s="294"/>
      <c r="C881" s="294"/>
      <c r="D881" s="294"/>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row>
    <row r="882" ht="14.25" spans="1:26">
      <c r="A882" s="294"/>
      <c r="B882" s="294"/>
      <c r="C882" s="294"/>
      <c r="D882" s="294"/>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row>
    <row r="883" ht="14.25" spans="1:26">
      <c r="A883" s="294"/>
      <c r="B883" s="294"/>
      <c r="C883" s="294"/>
      <c r="D883" s="294"/>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row>
    <row r="884" ht="14.25" spans="1:26">
      <c r="A884" s="294"/>
      <c r="B884" s="294"/>
      <c r="C884" s="294"/>
      <c r="D884" s="294"/>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row>
    <row r="885" ht="14.25" spans="1:26">
      <c r="A885" s="294"/>
      <c r="B885" s="294"/>
      <c r="C885" s="294"/>
      <c r="D885" s="294"/>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row>
    <row r="886" ht="14.25" spans="1:26">
      <c r="A886" s="294"/>
      <c r="B886" s="294"/>
      <c r="C886" s="294"/>
      <c r="D886" s="294"/>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row>
    <row r="887" ht="14.25" spans="1:26">
      <c r="A887" s="294"/>
      <c r="B887" s="294"/>
      <c r="C887" s="294"/>
      <c r="D887" s="294"/>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row>
    <row r="888" ht="14.25" spans="1:26">
      <c r="A888" s="294"/>
      <c r="B888" s="294"/>
      <c r="C888" s="294"/>
      <c r="D888" s="294"/>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row>
    <row r="889" ht="14.25" spans="1:26">
      <c r="A889" s="294"/>
      <c r="B889" s="294"/>
      <c r="C889" s="294"/>
      <c r="D889" s="294"/>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row>
    <row r="890" ht="14.25" spans="1:26">
      <c r="A890" s="294"/>
      <c r="B890" s="294"/>
      <c r="C890" s="294"/>
      <c r="D890" s="294"/>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row>
    <row r="891" ht="14.25" spans="1:26">
      <c r="A891" s="294"/>
      <c r="B891" s="294"/>
      <c r="C891" s="294"/>
      <c r="D891" s="294"/>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row>
    <row r="892" ht="14.25" spans="1:26">
      <c r="A892" s="294"/>
      <c r="B892" s="294"/>
      <c r="C892" s="294"/>
      <c r="D892" s="294"/>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row>
    <row r="893" ht="14.25" spans="1:26">
      <c r="A893" s="294"/>
      <c r="B893" s="294"/>
      <c r="C893" s="294"/>
      <c r="D893" s="294"/>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row>
    <row r="894" ht="14.25" spans="1:26">
      <c r="A894" s="294"/>
      <c r="B894" s="294"/>
      <c r="C894" s="294"/>
      <c r="D894" s="294"/>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row>
    <row r="895" ht="14.25" spans="1:26">
      <c r="A895" s="294"/>
      <c r="B895" s="294"/>
      <c r="C895" s="294"/>
      <c r="D895" s="294"/>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row>
    <row r="896" ht="14.25" spans="1:26">
      <c r="A896" s="294"/>
      <c r="B896" s="294"/>
      <c r="C896" s="294"/>
      <c r="D896" s="294"/>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row>
    <row r="897" ht="14.25" spans="1:26">
      <c r="A897" s="294"/>
      <c r="B897" s="294"/>
      <c r="C897" s="294"/>
      <c r="D897" s="294"/>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row>
    <row r="898" ht="14.25" spans="1:26">
      <c r="A898" s="294"/>
      <c r="B898" s="294"/>
      <c r="C898" s="294"/>
      <c r="D898" s="294"/>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row>
    <row r="899" ht="14.25" spans="1:26">
      <c r="A899" s="294"/>
      <c r="B899" s="294"/>
      <c r="C899" s="294"/>
      <c r="D899" s="294"/>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row>
    <row r="900" ht="14.25" spans="1:26">
      <c r="A900" s="294"/>
      <c r="B900" s="294"/>
      <c r="C900" s="294"/>
      <c r="D900" s="294"/>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row>
    <row r="901" ht="14.25" spans="1:26">
      <c r="A901" s="294"/>
      <c r="B901" s="294"/>
      <c r="C901" s="294"/>
      <c r="D901" s="294"/>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row>
    <row r="902" ht="14.25" spans="1:26">
      <c r="A902" s="294"/>
      <c r="B902" s="294"/>
      <c r="C902" s="294"/>
      <c r="D902" s="294"/>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row>
    <row r="903" ht="14.25" spans="1:26">
      <c r="A903" s="294"/>
      <c r="B903" s="294"/>
      <c r="C903" s="294"/>
      <c r="D903" s="294"/>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row>
    <row r="904" ht="14.25" spans="1:26">
      <c r="A904" s="294"/>
      <c r="B904" s="294"/>
      <c r="C904" s="294"/>
      <c r="D904" s="294"/>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row>
    <row r="905" ht="14.25" spans="1:26">
      <c r="A905" s="294"/>
      <c r="B905" s="294"/>
      <c r="C905" s="294"/>
      <c r="D905" s="294"/>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row>
    <row r="906" ht="14.25" spans="1:26">
      <c r="A906" s="294"/>
      <c r="B906" s="294"/>
      <c r="C906" s="294"/>
      <c r="D906" s="294"/>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row>
    <row r="907" ht="14.25" spans="1:26">
      <c r="A907" s="294"/>
      <c r="B907" s="294"/>
      <c r="C907" s="294"/>
      <c r="D907" s="294"/>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row>
    <row r="908" ht="14.25" spans="1:26">
      <c r="A908" s="294"/>
      <c r="B908" s="294"/>
      <c r="C908" s="294"/>
      <c r="D908" s="294"/>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row>
    <row r="909" ht="14.25" spans="1:26">
      <c r="A909" s="294"/>
      <c r="B909" s="294"/>
      <c r="C909" s="294"/>
      <c r="D909" s="294"/>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row>
    <row r="910" ht="14.25" spans="1:26">
      <c r="A910" s="294"/>
      <c r="B910" s="294"/>
      <c r="C910" s="294"/>
      <c r="D910" s="294"/>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row>
    <row r="911" ht="14.25" spans="1:26">
      <c r="A911" s="294"/>
      <c r="B911" s="294"/>
      <c r="C911" s="294"/>
      <c r="D911" s="294"/>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row>
    <row r="912" ht="14.25" spans="1:26">
      <c r="A912" s="294"/>
      <c r="B912" s="294"/>
      <c r="C912" s="294"/>
      <c r="D912" s="294"/>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row>
    <row r="913" ht="14.25" spans="1:26">
      <c r="A913" s="294"/>
      <c r="B913" s="294"/>
      <c r="C913" s="294"/>
      <c r="D913" s="294"/>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row>
    <row r="914" ht="14.25" spans="1:26">
      <c r="A914" s="294"/>
      <c r="B914" s="294"/>
      <c r="C914" s="294"/>
      <c r="D914" s="294"/>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row>
    <row r="915" ht="14.25" spans="1:26">
      <c r="A915" s="294"/>
      <c r="B915" s="294"/>
      <c r="C915" s="294"/>
      <c r="D915" s="294"/>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row>
    <row r="916" ht="14.25" spans="1:26">
      <c r="A916" s="294"/>
      <c r="B916" s="294"/>
      <c r="C916" s="294"/>
      <c r="D916" s="294"/>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row>
    <row r="917" ht="14.25" spans="1:26">
      <c r="A917" s="294"/>
      <c r="B917" s="294"/>
      <c r="C917" s="294"/>
      <c r="D917" s="294"/>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row>
    <row r="918" ht="14.25" spans="1:26">
      <c r="A918" s="294"/>
      <c r="B918" s="294"/>
      <c r="C918" s="294"/>
      <c r="D918" s="294"/>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row>
    <row r="919" ht="14.25" spans="1:26">
      <c r="A919" s="294"/>
      <c r="B919" s="294"/>
      <c r="C919" s="294"/>
      <c r="D919" s="294"/>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row>
    <row r="920" ht="14.25" spans="1:26">
      <c r="A920" s="294"/>
      <c r="B920" s="294"/>
      <c r="C920" s="294"/>
      <c r="D920" s="294"/>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row>
    <row r="921" ht="14.25" spans="1:26">
      <c r="A921" s="294"/>
      <c r="B921" s="294"/>
      <c r="C921" s="294"/>
      <c r="D921" s="294"/>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row>
    <row r="922" ht="14.25" spans="1:26">
      <c r="A922" s="294"/>
      <c r="B922" s="294"/>
      <c r="C922" s="294"/>
      <c r="D922" s="294"/>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row>
    <row r="923" ht="14.25" spans="1:26">
      <c r="A923" s="294"/>
      <c r="B923" s="294"/>
      <c r="C923" s="294"/>
      <c r="D923" s="294"/>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row>
    <row r="924" ht="14.25" spans="1:26">
      <c r="A924" s="294"/>
      <c r="B924" s="294"/>
      <c r="C924" s="294"/>
      <c r="D924" s="294"/>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row>
    <row r="925" ht="14.25" spans="1:26">
      <c r="A925" s="294"/>
      <c r="B925" s="294"/>
      <c r="C925" s="294"/>
      <c r="D925" s="294"/>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row>
    <row r="926" ht="14.25" spans="1:26">
      <c r="A926" s="294"/>
      <c r="B926" s="294"/>
      <c r="C926" s="294"/>
      <c r="D926" s="294"/>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row>
    <row r="927" ht="14.25" spans="1:26">
      <c r="A927" s="294"/>
      <c r="B927" s="294"/>
      <c r="C927" s="294"/>
      <c r="D927" s="294"/>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row>
    <row r="928" ht="14.25" spans="1:26">
      <c r="A928" s="294"/>
      <c r="B928" s="294"/>
      <c r="C928" s="294"/>
      <c r="D928" s="294"/>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row>
    <row r="929" ht="14.25" spans="1:26">
      <c r="A929" s="294"/>
      <c r="B929" s="294"/>
      <c r="C929" s="294"/>
      <c r="D929" s="294"/>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row>
    <row r="930" ht="14.25" spans="1:26">
      <c r="A930" s="294"/>
      <c r="B930" s="294"/>
      <c r="C930" s="294"/>
      <c r="D930" s="294"/>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row>
    <row r="931" ht="14.25" spans="1:26">
      <c r="A931" s="294"/>
      <c r="B931" s="294"/>
      <c r="C931" s="294"/>
      <c r="D931" s="294"/>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row>
    <row r="932" ht="14.25" spans="1:26">
      <c r="A932" s="294"/>
      <c r="B932" s="294"/>
      <c r="C932" s="294"/>
      <c r="D932" s="294"/>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row>
    <row r="933" ht="14.25" spans="1:26">
      <c r="A933" s="294"/>
      <c r="B933" s="294"/>
      <c r="C933" s="294"/>
      <c r="D933" s="294"/>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row>
    <row r="934" ht="14.25" spans="1:26">
      <c r="A934" s="294"/>
      <c r="B934" s="294"/>
      <c r="C934" s="294"/>
      <c r="D934" s="294"/>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row>
    <row r="935" ht="14.25" spans="1:26">
      <c r="A935" s="294"/>
      <c r="B935" s="294"/>
      <c r="C935" s="294"/>
      <c r="D935" s="294"/>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row>
    <row r="936" ht="14.25" spans="1:26">
      <c r="A936" s="294"/>
      <c r="B936" s="294"/>
      <c r="C936" s="294"/>
      <c r="D936" s="294"/>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row>
    <row r="937" ht="14.25" spans="1:26">
      <c r="A937" s="294"/>
      <c r="B937" s="294"/>
      <c r="C937" s="294"/>
      <c r="D937" s="294"/>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row>
    <row r="938" ht="14.25" spans="1:26">
      <c r="A938" s="294"/>
      <c r="B938" s="294"/>
      <c r="C938" s="294"/>
      <c r="D938" s="294"/>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row>
    <row r="939" ht="14.25" spans="1:26">
      <c r="A939" s="294"/>
      <c r="B939" s="294"/>
      <c r="C939" s="294"/>
      <c r="D939" s="294"/>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row>
    <row r="940" ht="14.25" spans="1:26">
      <c r="A940" s="294"/>
      <c r="B940" s="294"/>
      <c r="C940" s="294"/>
      <c r="D940" s="294"/>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row>
    <row r="941" ht="14.25" spans="1:26">
      <c r="A941" s="294"/>
      <c r="B941" s="294"/>
      <c r="C941" s="294"/>
      <c r="D941" s="294"/>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row>
    <row r="942" ht="14.25" spans="1:26">
      <c r="A942" s="294"/>
      <c r="B942" s="294"/>
      <c r="C942" s="294"/>
      <c r="D942" s="294"/>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row>
    <row r="943" ht="14.25" spans="1:26">
      <c r="A943" s="294"/>
      <c r="B943" s="294"/>
      <c r="C943" s="294"/>
      <c r="D943" s="294"/>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row>
    <row r="944" ht="14.25" spans="1:26">
      <c r="A944" s="294"/>
      <c r="B944" s="294"/>
      <c r="C944" s="294"/>
      <c r="D944" s="294"/>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row>
    <row r="945" ht="14.25" spans="1:26">
      <c r="A945" s="294"/>
      <c r="B945" s="294"/>
      <c r="C945" s="294"/>
      <c r="D945" s="294"/>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row>
    <row r="946" ht="14.25" spans="1:26">
      <c r="A946" s="294"/>
      <c r="B946" s="294"/>
      <c r="C946" s="294"/>
      <c r="D946" s="294"/>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row>
    <row r="947" ht="14.25" spans="1:26">
      <c r="A947" s="294"/>
      <c r="B947" s="294"/>
      <c r="C947" s="294"/>
      <c r="D947" s="294"/>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row>
    <row r="948" ht="14.25" spans="1:26">
      <c r="A948" s="294"/>
      <c r="B948" s="294"/>
      <c r="C948" s="294"/>
      <c r="D948" s="294"/>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row>
    <row r="949" ht="14.25" spans="1:26">
      <c r="A949" s="294"/>
      <c r="B949" s="294"/>
      <c r="C949" s="294"/>
      <c r="D949" s="294"/>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row>
    <row r="950" ht="14.25" spans="1:26">
      <c r="A950" s="294"/>
      <c r="B950" s="294"/>
      <c r="C950" s="294"/>
      <c r="D950" s="294"/>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row>
    <row r="951" ht="14.25" spans="1:26">
      <c r="A951" s="294"/>
      <c r="B951" s="294"/>
      <c r="C951" s="294"/>
      <c r="D951" s="294"/>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row>
    <row r="952" ht="14.25" spans="1:26">
      <c r="A952" s="294"/>
      <c r="B952" s="294"/>
      <c r="C952" s="294"/>
      <c r="D952" s="294"/>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row>
    <row r="953" ht="14.25" spans="1:26">
      <c r="A953" s="294"/>
      <c r="B953" s="294"/>
      <c r="C953" s="294"/>
      <c r="D953" s="294"/>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row>
    <row r="954" ht="14.25" spans="1:26">
      <c r="A954" s="294"/>
      <c r="B954" s="294"/>
      <c r="C954" s="294"/>
      <c r="D954" s="294"/>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row>
    <row r="955" ht="14.25" spans="1:26">
      <c r="A955" s="294"/>
      <c r="B955" s="294"/>
      <c r="C955" s="294"/>
      <c r="D955" s="294"/>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row>
    <row r="956" ht="14.25" spans="1:26">
      <c r="A956" s="294"/>
      <c r="B956" s="294"/>
      <c r="C956" s="294"/>
      <c r="D956" s="294"/>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row>
    <row r="957" ht="14.25" spans="1:26">
      <c r="A957" s="294"/>
      <c r="B957" s="294"/>
      <c r="C957" s="294"/>
      <c r="D957" s="294"/>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row>
    <row r="958" ht="14.25" spans="1:26">
      <c r="A958" s="294"/>
      <c r="B958" s="294"/>
      <c r="C958" s="294"/>
      <c r="D958" s="294"/>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row>
    <row r="959" ht="14.25" spans="1:26">
      <c r="A959" s="294"/>
      <c r="B959" s="294"/>
      <c r="C959" s="294"/>
      <c r="D959" s="294"/>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row>
    <row r="960" ht="14.25" spans="1:26">
      <c r="A960" s="294"/>
      <c r="B960" s="294"/>
      <c r="C960" s="294"/>
      <c r="D960" s="294"/>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row>
    <row r="961" ht="14.25" spans="1:26">
      <c r="A961" s="294"/>
      <c r="B961" s="294"/>
      <c r="C961" s="294"/>
      <c r="D961" s="294"/>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row>
    <row r="962" ht="14.25" spans="1:26">
      <c r="A962" s="294"/>
      <c r="B962" s="294"/>
      <c r="C962" s="294"/>
      <c r="D962" s="294"/>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row>
    <row r="963" ht="14.25" spans="1:26">
      <c r="A963" s="294"/>
      <c r="B963" s="294"/>
      <c r="C963" s="294"/>
      <c r="D963" s="294"/>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row>
    <row r="964" ht="14.25" spans="1:26">
      <c r="A964" s="294"/>
      <c r="B964" s="294"/>
      <c r="C964" s="294"/>
      <c r="D964" s="294"/>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row>
    <row r="965" ht="14.25" spans="1:26">
      <c r="A965" s="294"/>
      <c r="B965" s="294"/>
      <c r="C965" s="294"/>
      <c r="D965" s="294"/>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row>
    <row r="966" ht="14.25" spans="1:26">
      <c r="A966" s="294"/>
      <c r="B966" s="294"/>
      <c r="C966" s="294"/>
      <c r="D966" s="294"/>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row>
    <row r="967" ht="14.25" spans="1:26">
      <c r="A967" s="294"/>
      <c r="B967" s="294"/>
      <c r="C967" s="294"/>
      <c r="D967" s="294"/>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row>
    <row r="968" ht="14.25" spans="1:26">
      <c r="A968" s="294"/>
      <c r="B968" s="294"/>
      <c r="C968" s="294"/>
      <c r="D968" s="294"/>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row>
    <row r="969" ht="14.25" spans="1:26">
      <c r="A969" s="294"/>
      <c r="B969" s="294"/>
      <c r="C969" s="294"/>
      <c r="D969" s="294"/>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row>
    <row r="970" ht="14.25" spans="1:26">
      <c r="A970" s="294"/>
      <c r="B970" s="294"/>
      <c r="C970" s="294"/>
      <c r="D970" s="294"/>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row>
    <row r="971" ht="14.25" spans="1:26">
      <c r="A971" s="294"/>
      <c r="B971" s="294"/>
      <c r="C971" s="294"/>
      <c r="D971" s="294"/>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row>
    <row r="972" ht="14.25" spans="1:26">
      <c r="A972" s="294"/>
      <c r="B972" s="294"/>
      <c r="C972" s="294"/>
      <c r="D972" s="294"/>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row>
    <row r="973" ht="14.25" spans="1:26">
      <c r="A973" s="294"/>
      <c r="B973" s="294"/>
      <c r="C973" s="294"/>
      <c r="D973" s="294"/>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row>
    <row r="974" ht="14.25" spans="1:26">
      <c r="A974" s="294"/>
      <c r="B974" s="294"/>
      <c r="C974" s="294"/>
      <c r="D974" s="294"/>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row>
    <row r="975" ht="14.25" spans="1:26">
      <c r="A975" s="294"/>
      <c r="B975" s="294"/>
      <c r="C975" s="294"/>
      <c r="D975" s="294"/>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row>
    <row r="976" ht="14.25" spans="1:26">
      <c r="A976" s="294"/>
      <c r="B976" s="294"/>
      <c r="C976" s="294"/>
      <c r="D976" s="294"/>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row>
    <row r="977" ht="14.25" spans="1:26">
      <c r="A977" s="294"/>
      <c r="B977" s="294"/>
      <c r="C977" s="294"/>
      <c r="D977" s="294"/>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row>
    <row r="978" ht="14.25" spans="1:26">
      <c r="A978" s="294"/>
      <c r="B978" s="294"/>
      <c r="C978" s="294"/>
      <c r="D978" s="294"/>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row>
    <row r="979" ht="14.25" spans="1:26">
      <c r="A979" s="294"/>
      <c r="B979" s="294"/>
      <c r="C979" s="294"/>
      <c r="D979" s="294"/>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row>
    <row r="980" ht="14.25" spans="1:26">
      <c r="A980" s="294"/>
      <c r="B980" s="294"/>
      <c r="C980" s="294"/>
      <c r="D980" s="294"/>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row>
    <row r="981" ht="14.25" spans="1:26">
      <c r="A981" s="294"/>
      <c r="B981" s="294"/>
      <c r="C981" s="294"/>
      <c r="D981" s="294"/>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row>
    <row r="982" ht="14.25" spans="1:26">
      <c r="A982" s="294"/>
      <c r="B982" s="294"/>
      <c r="C982" s="294"/>
      <c r="D982" s="294"/>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row>
    <row r="983" ht="14.25" spans="1:26">
      <c r="A983" s="294"/>
      <c r="B983" s="294"/>
      <c r="C983" s="294"/>
      <c r="D983" s="294"/>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row>
    <row r="984" ht="14.25" spans="1:26">
      <c r="A984" s="294"/>
      <c r="B984" s="294"/>
      <c r="C984" s="294"/>
      <c r="D984" s="294"/>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row>
    <row r="985" ht="14.25" spans="1:26">
      <c r="A985" s="294"/>
      <c r="B985" s="294"/>
      <c r="C985" s="294"/>
      <c r="D985" s="294"/>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row>
    <row r="986" ht="14.25" spans="1:26">
      <c r="A986" s="294"/>
      <c r="B986" s="294"/>
      <c r="C986" s="294"/>
      <c r="D986" s="294"/>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row>
    <row r="987" ht="14.25" spans="1:26">
      <c r="A987" s="294"/>
      <c r="B987" s="294"/>
      <c r="C987" s="294"/>
      <c r="D987" s="294"/>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row>
    <row r="988" ht="14.25" spans="1:26">
      <c r="A988" s="294"/>
      <c r="B988" s="294"/>
      <c r="C988" s="294"/>
      <c r="D988" s="294"/>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row>
    <row r="989" ht="14.25" spans="1:26">
      <c r="A989" s="294"/>
      <c r="B989" s="294"/>
      <c r="C989" s="294"/>
      <c r="D989" s="294"/>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row>
    <row r="990" ht="14.25" spans="1:26">
      <c r="A990" s="294"/>
      <c r="B990" s="294"/>
      <c r="C990" s="294"/>
      <c r="D990" s="294"/>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row>
    <row r="991" ht="14.25" spans="1:26">
      <c r="A991" s="294"/>
      <c r="B991" s="294"/>
      <c r="C991" s="294"/>
      <c r="D991" s="294"/>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row>
    <row r="992" ht="14.25" spans="1:26">
      <c r="A992" s="294"/>
      <c r="B992" s="294"/>
      <c r="C992" s="294"/>
      <c r="D992" s="294"/>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row>
    <row r="993" ht="14.25" spans="1:26">
      <c r="A993" s="294"/>
      <c r="B993" s="294"/>
      <c r="C993" s="294"/>
      <c r="D993" s="294"/>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row>
    <row r="994" ht="14.25" spans="1:26">
      <c r="A994" s="294"/>
      <c r="B994" s="294"/>
      <c r="C994" s="294"/>
      <c r="D994" s="294"/>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row>
    <row r="995" ht="14.25" spans="1:26">
      <c r="A995" s="294"/>
      <c r="B995" s="294"/>
      <c r="C995" s="294"/>
      <c r="D995" s="294"/>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row>
    <row r="996" ht="14.25" spans="1:26">
      <c r="A996" s="294"/>
      <c r="B996" s="294"/>
      <c r="C996" s="294"/>
      <c r="D996" s="294"/>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row>
    <row r="997" ht="14.25" spans="1:26">
      <c r="A997" s="294"/>
      <c r="B997" s="294"/>
      <c r="C997" s="294"/>
      <c r="D997" s="294"/>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row>
    <row r="998" ht="14.25" spans="1:26">
      <c r="A998" s="294"/>
      <c r="B998" s="294"/>
      <c r="C998" s="294"/>
      <c r="D998" s="294"/>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row>
    <row r="999" ht="14.25" spans="1:26">
      <c r="A999" s="294"/>
      <c r="B999" s="294"/>
      <c r="C999" s="294"/>
      <c r="D999" s="294"/>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row>
    <row r="1000" ht="14.25" spans="1:26">
      <c r="A1000" s="294"/>
      <c r="B1000" s="294"/>
      <c r="C1000" s="294"/>
      <c r="D1000" s="294"/>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c r="Z1000" s="294"/>
    </row>
    <row r="1001" ht="14.25" spans="1:26">
      <c r="A1001" s="294"/>
      <c r="B1001" s="294"/>
      <c r="C1001" s="294"/>
      <c r="D1001" s="294"/>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c r="Y1001" s="294"/>
      <c r="Z1001" s="294"/>
    </row>
    <row r="1002" ht="14.25" spans="1:26">
      <c r="A1002" s="294"/>
      <c r="B1002" s="294"/>
      <c r="C1002" s="294"/>
      <c r="D1002" s="294"/>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c r="Y1002" s="294"/>
      <c r="Z1002" s="294"/>
    </row>
    <row r="1003" ht="14.25" spans="1:26">
      <c r="A1003" s="294"/>
      <c r="B1003" s="294"/>
      <c r="C1003" s="294"/>
      <c r="D1003" s="294"/>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c r="Y1003" s="294"/>
      <c r="Z1003" s="294"/>
    </row>
  </sheetData>
  <mergeCells count="56">
    <mergeCell ref="B1:F1"/>
    <mergeCell ref="B2:F2"/>
    <mergeCell ref="B21:I21"/>
    <mergeCell ref="B22:I22"/>
    <mergeCell ref="B23:I23"/>
    <mergeCell ref="B24:I24"/>
    <mergeCell ref="B25:I25"/>
    <mergeCell ref="B26:I26"/>
    <mergeCell ref="B27:I27"/>
    <mergeCell ref="B28:I28"/>
    <mergeCell ref="B29:I29"/>
    <mergeCell ref="B32:E32"/>
    <mergeCell ref="B33:I33"/>
    <mergeCell ref="B34:I34"/>
    <mergeCell ref="B35:I35"/>
    <mergeCell ref="B36:I36"/>
    <mergeCell ref="B37:I37"/>
    <mergeCell ref="B39:I39"/>
    <mergeCell ref="B40:I40"/>
    <mergeCell ref="B41:I41"/>
    <mergeCell ref="B42:I42"/>
    <mergeCell ref="B43:I43"/>
    <mergeCell ref="B44:I44"/>
    <mergeCell ref="B48:I48"/>
    <mergeCell ref="B50:I50"/>
    <mergeCell ref="B51:I51"/>
    <mergeCell ref="B52:I52"/>
    <mergeCell ref="B53:E53"/>
    <mergeCell ref="B54:I54"/>
    <mergeCell ref="B57:I57"/>
    <mergeCell ref="B58:I58"/>
    <mergeCell ref="B60:I60"/>
    <mergeCell ref="B63:I63"/>
    <mergeCell ref="B67:I67"/>
    <mergeCell ref="B70:I70"/>
    <mergeCell ref="B72:E72"/>
    <mergeCell ref="B73:I73"/>
    <mergeCell ref="B75:I75"/>
    <mergeCell ref="B76:I76"/>
    <mergeCell ref="B77:I77"/>
    <mergeCell ref="B79:I79"/>
    <mergeCell ref="B83:I83"/>
    <mergeCell ref="B87:I87"/>
    <mergeCell ref="B88:I88"/>
    <mergeCell ref="B90:I90"/>
    <mergeCell ref="B92:E92"/>
    <mergeCell ref="B93:I93"/>
    <mergeCell ref="B94:I94"/>
    <mergeCell ref="B95:I95"/>
    <mergeCell ref="B96:I96"/>
    <mergeCell ref="B97:I97"/>
    <mergeCell ref="B99:H99"/>
    <mergeCell ref="B100:H100"/>
    <mergeCell ref="B101:H101"/>
    <mergeCell ref="B102:H102"/>
    <mergeCell ref="B103:H103"/>
  </mergeCells>
  <hyperlinks>
    <hyperlink ref="A1" location="Home!A1" display="Home"/>
  </hyperlink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006"/>
  <sheetViews>
    <sheetView workbookViewId="0">
      <selection activeCell="A1" sqref="A1"/>
    </sheetView>
  </sheetViews>
  <sheetFormatPr defaultColWidth="12.6285714285714" defaultRowHeight="15.75" customHeight="1"/>
  <cols>
    <col min="1" max="2" width="27.752380952381" customWidth="1"/>
    <col min="12" max="12" width="30.3809523809524" customWidth="1"/>
    <col min="13" max="13" width="47.3809523809524" customWidth="1"/>
    <col min="15" max="15" width="8.75238095238095" customWidth="1"/>
    <col min="16" max="16" width="15.6285714285714" customWidth="1"/>
    <col min="18" max="18" width="17.3809523809524" customWidth="1"/>
    <col min="19" max="19" width="6.87619047619048" customWidth="1"/>
    <col min="20" max="20" width="50.3809523809524" customWidth="1"/>
  </cols>
  <sheetData>
    <row r="1" ht="37.5" customHeight="1" spans="1:29">
      <c r="A1" s="138" t="s">
        <v>282</v>
      </c>
      <c r="B1" s="267" t="s">
        <v>362</v>
      </c>
      <c r="C1" s="268" t="s">
        <v>1454</v>
      </c>
      <c r="D1" s="268" t="s">
        <v>2768</v>
      </c>
      <c r="E1" s="268" t="s">
        <v>364</v>
      </c>
      <c r="F1" s="268" t="s">
        <v>363</v>
      </c>
      <c r="G1" s="268" t="s">
        <v>1453</v>
      </c>
      <c r="H1" s="145"/>
      <c r="I1" s="145"/>
      <c r="J1" s="145"/>
      <c r="K1" s="145"/>
      <c r="L1" s="145"/>
      <c r="M1" s="267" t="s">
        <v>362</v>
      </c>
      <c r="N1" s="268" t="s">
        <v>1453</v>
      </c>
      <c r="O1" s="268" t="s">
        <v>1454</v>
      </c>
      <c r="P1" s="277" t="s">
        <v>1104</v>
      </c>
      <c r="Q1" s="268" t="s">
        <v>363</v>
      </c>
      <c r="R1" s="277" t="s">
        <v>2769</v>
      </c>
      <c r="S1" s="145"/>
      <c r="T1" s="267" t="s">
        <v>2770</v>
      </c>
      <c r="U1" s="268" t="s">
        <v>2141</v>
      </c>
      <c r="V1" s="145"/>
      <c r="W1" s="145"/>
      <c r="X1" s="145"/>
      <c r="Y1" s="145"/>
      <c r="Z1" s="145"/>
      <c r="AA1" s="145"/>
      <c r="AB1" s="145"/>
      <c r="AC1" s="145"/>
    </row>
    <row r="2" ht="17.25" spans="1:29">
      <c r="A2" s="269"/>
      <c r="B2" s="270" t="s">
        <v>2771</v>
      </c>
      <c r="C2" s="271">
        <v>51396</v>
      </c>
      <c r="D2" s="271">
        <v>43688</v>
      </c>
      <c r="E2" s="271">
        <v>45052</v>
      </c>
      <c r="F2" s="271">
        <v>55338</v>
      </c>
      <c r="G2" s="271">
        <v>62075</v>
      </c>
      <c r="H2" s="145"/>
      <c r="I2" s="145"/>
      <c r="J2" s="145"/>
      <c r="K2" s="145"/>
      <c r="L2" s="145"/>
      <c r="M2" s="270" t="s">
        <v>2772</v>
      </c>
      <c r="N2" s="271">
        <v>62075</v>
      </c>
      <c r="O2" s="271">
        <v>51396</v>
      </c>
      <c r="P2" s="272">
        <v>0.208</v>
      </c>
      <c r="Q2" s="271">
        <v>55338</v>
      </c>
      <c r="R2" s="272">
        <v>0.122</v>
      </c>
      <c r="S2" s="145"/>
      <c r="T2" s="279" t="s">
        <v>2773</v>
      </c>
      <c r="U2" s="271" t="s">
        <v>2774</v>
      </c>
      <c r="V2" s="145"/>
      <c r="W2" s="145"/>
      <c r="X2" s="145"/>
      <c r="Y2" s="145"/>
      <c r="Z2" s="145"/>
      <c r="AA2" s="145"/>
      <c r="AB2" s="145"/>
      <c r="AC2" s="145"/>
    </row>
    <row r="3" ht="33" spans="1:29">
      <c r="A3" s="190"/>
      <c r="B3" s="192" t="s">
        <v>2775</v>
      </c>
      <c r="C3" s="180">
        <v>34652</v>
      </c>
      <c r="D3" s="180">
        <v>28950</v>
      </c>
      <c r="E3" s="180">
        <v>30367</v>
      </c>
      <c r="F3" s="180">
        <v>39223</v>
      </c>
      <c r="G3" s="180">
        <v>46212</v>
      </c>
      <c r="H3" s="145"/>
      <c r="I3" s="145"/>
      <c r="J3" s="145"/>
      <c r="K3" s="145"/>
      <c r="L3" s="145"/>
      <c r="M3" s="192" t="s">
        <v>2776</v>
      </c>
      <c r="N3" s="180">
        <v>46214</v>
      </c>
      <c r="O3" s="180">
        <v>34652</v>
      </c>
      <c r="P3" s="278">
        <v>0.334</v>
      </c>
      <c r="Q3" s="180">
        <v>39223</v>
      </c>
      <c r="R3" s="278">
        <v>0.178</v>
      </c>
      <c r="S3" s="145"/>
      <c r="T3" s="281" t="s">
        <v>2777</v>
      </c>
      <c r="U3" s="180" t="s">
        <v>2778</v>
      </c>
      <c r="V3" s="145"/>
      <c r="W3" s="145"/>
      <c r="X3" s="145"/>
      <c r="Y3" s="145"/>
      <c r="Z3" s="145"/>
      <c r="AA3" s="25"/>
      <c r="AB3" s="25"/>
      <c r="AC3" s="25"/>
    </row>
    <row r="4" ht="17.25" spans="1:29">
      <c r="A4" s="269"/>
      <c r="B4" s="270" t="s">
        <v>2779</v>
      </c>
      <c r="C4" s="272">
        <v>0.674</v>
      </c>
      <c r="D4" s="272">
        <v>0.663</v>
      </c>
      <c r="E4" s="272">
        <v>0.674</v>
      </c>
      <c r="F4" s="272">
        <v>0.709</v>
      </c>
      <c r="G4" s="272">
        <v>0.744</v>
      </c>
      <c r="H4" s="145"/>
      <c r="I4" s="145"/>
      <c r="J4" s="145"/>
      <c r="K4" s="145"/>
      <c r="L4" s="145"/>
      <c r="M4" s="270" t="s">
        <v>2780</v>
      </c>
      <c r="N4" s="272">
        <v>0.744</v>
      </c>
      <c r="O4" s="272">
        <v>0.674</v>
      </c>
      <c r="P4" s="272" t="s">
        <v>599</v>
      </c>
      <c r="Q4" s="272">
        <v>0.709</v>
      </c>
      <c r="R4" s="272" t="s">
        <v>599</v>
      </c>
      <c r="S4" s="145"/>
      <c r="T4" s="279" t="s">
        <v>2781</v>
      </c>
      <c r="U4" s="271" t="s">
        <v>2782</v>
      </c>
      <c r="V4" s="145"/>
      <c r="W4" s="145"/>
      <c r="X4" s="145"/>
      <c r="Y4" s="145"/>
      <c r="Z4" s="145"/>
      <c r="AA4" s="25"/>
      <c r="AB4" s="25"/>
      <c r="AC4" s="25"/>
    </row>
    <row r="5" ht="17.25" spans="1:29">
      <c r="A5" s="190"/>
      <c r="B5" s="192" t="s">
        <v>2783</v>
      </c>
      <c r="C5" s="180">
        <v>3239</v>
      </c>
      <c r="D5" s="180">
        <v>3195</v>
      </c>
      <c r="E5" s="180">
        <v>3146</v>
      </c>
      <c r="F5" s="180">
        <v>3516</v>
      </c>
      <c r="G5" s="180">
        <v>3925</v>
      </c>
      <c r="H5" s="145"/>
      <c r="I5" s="145"/>
      <c r="J5" s="145"/>
      <c r="K5" s="145"/>
      <c r="L5" s="145"/>
      <c r="M5" s="192" t="s">
        <v>2784</v>
      </c>
      <c r="N5" s="180">
        <v>7820</v>
      </c>
      <c r="O5" s="180">
        <v>6524</v>
      </c>
      <c r="P5" s="278">
        <v>0.199</v>
      </c>
      <c r="Q5" s="180">
        <v>7545</v>
      </c>
      <c r="R5" s="278">
        <v>0.036</v>
      </c>
      <c r="S5" s="145"/>
      <c r="T5" s="281" t="s">
        <v>2785</v>
      </c>
      <c r="U5" s="180">
        <v>37</v>
      </c>
      <c r="V5" s="145"/>
      <c r="W5" s="145"/>
      <c r="X5" s="145"/>
      <c r="Y5" s="145"/>
      <c r="Z5" s="145"/>
      <c r="AA5" s="25"/>
      <c r="AB5" s="25"/>
      <c r="AC5" s="25"/>
    </row>
    <row r="6" ht="17.25" spans="1:29">
      <c r="A6" s="269"/>
      <c r="B6" s="270" t="s">
        <v>2786</v>
      </c>
      <c r="C6" s="272">
        <v>0.063</v>
      </c>
      <c r="D6" s="272">
        <v>0.073</v>
      </c>
      <c r="E6" s="272">
        <v>0.07</v>
      </c>
      <c r="F6" s="272">
        <v>0.064</v>
      </c>
      <c r="G6" s="272">
        <v>0.063</v>
      </c>
      <c r="H6" s="145"/>
      <c r="I6" s="145"/>
      <c r="J6" s="145"/>
      <c r="K6" s="145"/>
      <c r="L6" s="145"/>
      <c r="M6" s="270" t="s">
        <v>2787</v>
      </c>
      <c r="N6" s="271">
        <v>3925</v>
      </c>
      <c r="O6" s="271">
        <v>3239</v>
      </c>
      <c r="P6" s="272">
        <v>0.212</v>
      </c>
      <c r="Q6" s="271">
        <v>3516</v>
      </c>
      <c r="R6" s="272">
        <v>0.116</v>
      </c>
      <c r="S6" s="145"/>
      <c r="T6" s="279" t="s">
        <v>2788</v>
      </c>
      <c r="U6" s="271" t="s">
        <v>2789</v>
      </c>
      <c r="V6" s="145"/>
      <c r="W6" s="145"/>
      <c r="X6" s="145"/>
      <c r="Y6" s="145"/>
      <c r="Z6" s="145"/>
      <c r="AA6" s="25"/>
      <c r="AB6" s="25"/>
      <c r="AC6" s="25"/>
    </row>
    <row r="7" ht="33" spans="1:29">
      <c r="A7" s="190"/>
      <c r="B7" s="192" t="s">
        <v>2790</v>
      </c>
      <c r="C7" s="180">
        <v>15053</v>
      </c>
      <c r="D7" s="180">
        <v>11461</v>
      </c>
      <c r="E7" s="180">
        <v>11024</v>
      </c>
      <c r="F7" s="180">
        <v>16305</v>
      </c>
      <c r="G7" s="180">
        <v>20840</v>
      </c>
      <c r="H7" s="145"/>
      <c r="I7" s="145"/>
      <c r="J7" s="145"/>
      <c r="K7" s="145"/>
      <c r="L7" s="145"/>
      <c r="M7" s="192" t="s">
        <v>2791</v>
      </c>
      <c r="N7" s="180">
        <v>13377</v>
      </c>
      <c r="O7" s="180">
        <v>9565</v>
      </c>
      <c r="P7" s="278">
        <v>0.398</v>
      </c>
      <c r="Q7" s="180">
        <v>11910</v>
      </c>
      <c r="R7" s="278">
        <v>0.123</v>
      </c>
      <c r="S7" s="145"/>
      <c r="T7" s="281" t="s">
        <v>2792</v>
      </c>
      <c r="U7" s="180" t="s">
        <v>2793</v>
      </c>
      <c r="V7" s="145"/>
      <c r="W7" s="145"/>
      <c r="X7" s="145"/>
      <c r="Y7" s="145"/>
      <c r="Z7" s="145"/>
      <c r="AA7" s="25"/>
      <c r="AB7" s="25"/>
      <c r="AC7" s="25"/>
    </row>
    <row r="8" ht="17.25" spans="1:29">
      <c r="A8" s="269"/>
      <c r="B8" s="270" t="s">
        <v>834</v>
      </c>
      <c r="C8" s="272">
        <v>0.293</v>
      </c>
      <c r="D8" s="272">
        <v>0.262</v>
      </c>
      <c r="E8" s="272">
        <v>0.245</v>
      </c>
      <c r="F8" s="272">
        <v>0.295</v>
      </c>
      <c r="G8" s="272">
        <v>0.336</v>
      </c>
      <c r="H8" s="145"/>
      <c r="I8" s="145"/>
      <c r="J8" s="145"/>
      <c r="K8" s="145"/>
      <c r="L8" s="145"/>
      <c r="M8" s="270" t="s">
        <v>2794</v>
      </c>
      <c r="N8" s="271">
        <v>252</v>
      </c>
      <c r="O8" s="271">
        <v>271</v>
      </c>
      <c r="P8" s="272">
        <v>-0.068</v>
      </c>
      <c r="Q8" s="271">
        <v>-53</v>
      </c>
      <c r="R8" s="272">
        <v>5.755</v>
      </c>
      <c r="S8" s="145"/>
      <c r="T8" s="279" t="s">
        <v>2795</v>
      </c>
      <c r="U8" s="271">
        <v>8</v>
      </c>
      <c r="V8" s="145"/>
      <c r="W8" s="145"/>
      <c r="X8" s="145"/>
      <c r="Y8" s="145"/>
      <c r="Z8" s="145"/>
      <c r="AA8" s="25"/>
      <c r="AB8" s="25"/>
      <c r="AC8" s="25"/>
    </row>
    <row r="9" ht="17.25" spans="1:29">
      <c r="A9" s="190"/>
      <c r="B9" s="192" t="s">
        <v>2796</v>
      </c>
      <c r="C9" s="180">
        <v>11011</v>
      </c>
      <c r="D9" s="180">
        <v>8007</v>
      </c>
      <c r="E9" s="180">
        <v>7896</v>
      </c>
      <c r="F9" s="180">
        <v>11823</v>
      </c>
      <c r="G9" s="180">
        <v>14199</v>
      </c>
      <c r="H9" s="145"/>
      <c r="I9" s="145"/>
      <c r="J9" s="145"/>
      <c r="K9" s="145"/>
      <c r="L9" s="145"/>
      <c r="M9" s="192" t="s">
        <v>865</v>
      </c>
      <c r="N9" s="180">
        <v>20840</v>
      </c>
      <c r="O9" s="180">
        <v>15053</v>
      </c>
      <c r="P9" s="278">
        <v>0.384</v>
      </c>
      <c r="Q9" s="180">
        <v>16305</v>
      </c>
      <c r="R9" s="278">
        <v>0.278</v>
      </c>
      <c r="S9" s="145"/>
      <c r="T9" s="281" t="s">
        <v>2797</v>
      </c>
      <c r="U9" s="180" t="s">
        <v>2789</v>
      </c>
      <c r="V9" s="145"/>
      <c r="W9" s="145"/>
      <c r="X9" s="145"/>
      <c r="Y9" s="145"/>
      <c r="Z9" s="145"/>
      <c r="AA9" s="25"/>
      <c r="AB9" s="25"/>
      <c r="AC9" s="25"/>
    </row>
    <row r="10" ht="17.25" spans="1:29">
      <c r="A10" s="269"/>
      <c r="B10" s="270" t="s">
        <v>2798</v>
      </c>
      <c r="C10" s="271">
        <v>2203</v>
      </c>
      <c r="D10" s="271">
        <v>2162</v>
      </c>
      <c r="E10" s="271">
        <v>2137</v>
      </c>
      <c r="F10" s="271">
        <v>2126</v>
      </c>
      <c r="G10" s="271">
        <v>3014</v>
      </c>
      <c r="H10" s="145"/>
      <c r="I10" s="145"/>
      <c r="J10" s="145"/>
      <c r="K10" s="145"/>
      <c r="L10" s="145"/>
      <c r="M10" s="270" t="s">
        <v>2799</v>
      </c>
      <c r="N10" s="271">
        <v>0.336</v>
      </c>
      <c r="O10" s="271">
        <v>0.293</v>
      </c>
      <c r="P10" s="272" t="s">
        <v>599</v>
      </c>
      <c r="Q10" s="271">
        <v>0.295</v>
      </c>
      <c r="R10" s="272">
        <v>-0.596</v>
      </c>
      <c r="S10" s="145"/>
      <c r="T10" s="279" t="s">
        <v>2800</v>
      </c>
      <c r="U10" s="271">
        <v>7</v>
      </c>
      <c r="V10" s="145"/>
      <c r="W10" s="145"/>
      <c r="X10" s="145"/>
      <c r="Y10" s="145"/>
      <c r="Z10" s="145"/>
      <c r="AA10" s="25"/>
      <c r="AB10" s="25"/>
      <c r="AC10" s="25"/>
    </row>
    <row r="11" ht="17.25" spans="1:29">
      <c r="A11" s="190"/>
      <c r="B11" s="192" t="s">
        <v>2801</v>
      </c>
      <c r="C11" s="180">
        <v>8793</v>
      </c>
      <c r="D11" s="180">
        <v>16395</v>
      </c>
      <c r="E11" s="180">
        <v>15160</v>
      </c>
      <c r="F11" s="180">
        <v>8561</v>
      </c>
      <c r="G11" s="180">
        <v>18922</v>
      </c>
      <c r="H11" s="145"/>
      <c r="I11" s="145"/>
      <c r="J11" s="145"/>
      <c r="K11" s="145"/>
      <c r="L11" s="145"/>
      <c r="M11" s="192" t="s">
        <v>2541</v>
      </c>
      <c r="N11" s="180">
        <v>632</v>
      </c>
      <c r="O11" s="180">
        <v>360</v>
      </c>
      <c r="P11" s="278" t="s">
        <v>599</v>
      </c>
      <c r="Q11" s="180">
        <v>1564</v>
      </c>
      <c r="R11" s="278" t="s">
        <v>599</v>
      </c>
      <c r="S11" s="145"/>
      <c r="T11" s="281" t="s">
        <v>2802</v>
      </c>
      <c r="U11" s="180" t="s">
        <v>2803</v>
      </c>
      <c r="V11" s="145"/>
      <c r="W11" s="145"/>
      <c r="X11" s="145"/>
      <c r="Y11" s="145"/>
      <c r="Z11" s="145"/>
      <c r="AA11" s="145"/>
      <c r="AB11" s="145"/>
      <c r="AC11" s="145"/>
    </row>
    <row r="12" ht="33" spans="1:29">
      <c r="A12" s="269"/>
      <c r="B12" s="270" t="s">
        <v>2804</v>
      </c>
      <c r="C12" s="271">
        <v>63906</v>
      </c>
      <c r="D12" s="271">
        <v>55833</v>
      </c>
      <c r="E12" s="271">
        <v>56431</v>
      </c>
      <c r="F12" s="271">
        <v>65354</v>
      </c>
      <c r="G12" s="271">
        <v>71427</v>
      </c>
      <c r="H12" s="145"/>
      <c r="I12" s="145"/>
      <c r="J12" s="145"/>
      <c r="K12" s="145"/>
      <c r="L12" s="145"/>
      <c r="M12" s="270" t="s">
        <v>2805</v>
      </c>
      <c r="N12" s="271">
        <v>322</v>
      </c>
      <c r="O12" s="271">
        <v>181</v>
      </c>
      <c r="P12" s="272">
        <v>0.779</v>
      </c>
      <c r="Q12" s="271">
        <v>346</v>
      </c>
      <c r="R12" s="272">
        <v>-0.069</v>
      </c>
      <c r="S12" s="145"/>
      <c r="T12" s="279" t="s">
        <v>2806</v>
      </c>
      <c r="U12" s="271" t="s">
        <v>2803</v>
      </c>
      <c r="V12" s="145"/>
      <c r="W12" s="145"/>
      <c r="X12" s="145"/>
      <c r="Y12" s="145"/>
      <c r="Z12" s="145"/>
      <c r="AA12" s="145"/>
      <c r="AB12" s="145"/>
      <c r="AC12" s="145"/>
    </row>
    <row r="13" ht="33" spans="1:29">
      <c r="A13" s="140"/>
      <c r="B13" s="145"/>
      <c r="C13" s="145"/>
      <c r="D13" s="145"/>
      <c r="E13" s="145"/>
      <c r="F13" s="145"/>
      <c r="G13" s="145"/>
      <c r="H13" s="145"/>
      <c r="I13" s="145"/>
      <c r="J13" s="145"/>
      <c r="K13" s="145"/>
      <c r="L13" s="145"/>
      <c r="M13" s="192" t="s">
        <v>2807</v>
      </c>
      <c r="N13" s="180">
        <v>2153</v>
      </c>
      <c r="O13" s="180">
        <v>1798</v>
      </c>
      <c r="P13" s="278">
        <v>0.197</v>
      </c>
      <c r="Q13" s="180">
        <v>2053</v>
      </c>
      <c r="R13" s="278">
        <v>0.049</v>
      </c>
      <c r="S13" s="145"/>
      <c r="T13" s="281" t="s">
        <v>2808</v>
      </c>
      <c r="U13" s="180">
        <v>22</v>
      </c>
      <c r="V13" s="145"/>
      <c r="W13" s="145"/>
      <c r="X13" s="145"/>
      <c r="Y13" s="145"/>
      <c r="Z13" s="145"/>
      <c r="AA13" s="145"/>
      <c r="AB13" s="145"/>
      <c r="AC13" s="145"/>
    </row>
    <row r="14" ht="17.25" spans="1:29">
      <c r="A14" s="140"/>
      <c r="B14" s="145"/>
      <c r="C14" s="145"/>
      <c r="D14" s="145"/>
      <c r="E14" s="145"/>
      <c r="F14" s="145"/>
      <c r="G14" s="145"/>
      <c r="H14" s="145"/>
      <c r="I14" s="145"/>
      <c r="J14" s="145"/>
      <c r="K14" s="145"/>
      <c r="L14" s="145"/>
      <c r="M14" s="270" t="s">
        <v>2809</v>
      </c>
      <c r="N14" s="271">
        <v>18997</v>
      </c>
      <c r="O14" s="271">
        <v>13434</v>
      </c>
      <c r="P14" s="272">
        <v>0.414</v>
      </c>
      <c r="Q14" s="271">
        <v>15470</v>
      </c>
      <c r="R14" s="272">
        <v>0.228</v>
      </c>
      <c r="S14" s="145"/>
      <c r="T14" s="279" t="s">
        <v>2810</v>
      </c>
      <c r="U14" s="271" t="s">
        <v>2811</v>
      </c>
      <c r="V14" s="145"/>
      <c r="W14" s="145"/>
      <c r="X14" s="145"/>
      <c r="Y14" s="145"/>
      <c r="Z14" s="145"/>
      <c r="AA14" s="145"/>
      <c r="AB14" s="145"/>
      <c r="AC14" s="145"/>
    </row>
    <row r="15" ht="17.25" spans="1:29">
      <c r="A15" s="140"/>
      <c r="B15" s="145"/>
      <c r="C15" s="145"/>
      <c r="D15" s="145"/>
      <c r="E15" s="145"/>
      <c r="F15" s="145"/>
      <c r="G15" s="145"/>
      <c r="H15" s="145"/>
      <c r="I15" s="145"/>
      <c r="J15" s="145"/>
      <c r="K15" s="145"/>
      <c r="L15" s="145"/>
      <c r="M15" s="192" t="s">
        <v>2812</v>
      </c>
      <c r="N15" s="180"/>
      <c r="O15" s="180">
        <v>142</v>
      </c>
      <c r="P15" s="278">
        <v>-1</v>
      </c>
      <c r="Q15" s="180" t="s">
        <v>599</v>
      </c>
      <c r="R15" s="278" t="s">
        <v>599</v>
      </c>
      <c r="S15" s="145"/>
      <c r="T15" s="25"/>
      <c r="U15" s="25"/>
      <c r="V15" s="145"/>
      <c r="W15" s="145"/>
      <c r="X15" s="145"/>
      <c r="Y15" s="145"/>
      <c r="Z15" s="145"/>
      <c r="AA15" s="145"/>
      <c r="AB15" s="145"/>
      <c r="AC15" s="145"/>
    </row>
    <row r="16" ht="17.25" spans="1:29">
      <c r="A16" s="140"/>
      <c r="B16" s="145"/>
      <c r="C16" s="145"/>
      <c r="D16" s="145"/>
      <c r="E16" s="145"/>
      <c r="F16" s="145"/>
      <c r="G16" s="145"/>
      <c r="H16" s="145"/>
      <c r="I16" s="145"/>
      <c r="J16" s="145"/>
      <c r="K16" s="145"/>
      <c r="L16" s="145"/>
      <c r="M16" s="270" t="s">
        <v>2813</v>
      </c>
      <c r="N16" s="271">
        <v>18997</v>
      </c>
      <c r="O16" s="271">
        <v>13292</v>
      </c>
      <c r="P16" s="272">
        <v>0.429</v>
      </c>
      <c r="Q16" s="271">
        <v>15470</v>
      </c>
      <c r="R16" s="272">
        <v>0.228</v>
      </c>
      <c r="S16" s="145"/>
      <c r="T16" s="25"/>
      <c r="U16" s="25"/>
      <c r="V16" s="145"/>
      <c r="W16" s="145"/>
      <c r="X16" s="145"/>
      <c r="Y16" s="145"/>
      <c r="Z16" s="145"/>
      <c r="AA16" s="145"/>
      <c r="AB16" s="145"/>
      <c r="AC16" s="145"/>
    </row>
    <row r="17" ht="17.25" spans="1:29">
      <c r="A17" s="140"/>
      <c r="B17" s="145"/>
      <c r="C17" s="145"/>
      <c r="D17" s="145"/>
      <c r="E17" s="145"/>
      <c r="F17" s="145"/>
      <c r="G17" s="145"/>
      <c r="H17" s="145"/>
      <c r="I17" s="145"/>
      <c r="J17" s="145"/>
      <c r="K17" s="145"/>
      <c r="L17" s="145"/>
      <c r="M17" s="192" t="s">
        <v>2814</v>
      </c>
      <c r="N17" s="180">
        <v>4361</v>
      </c>
      <c r="O17" s="180">
        <v>2161</v>
      </c>
      <c r="P17" s="278">
        <v>1.018</v>
      </c>
      <c r="Q17" s="180">
        <v>3212</v>
      </c>
      <c r="R17" s="278">
        <v>0.358</v>
      </c>
      <c r="S17" s="145"/>
      <c r="T17" s="267" t="s">
        <v>2815</v>
      </c>
      <c r="U17" s="268" t="s">
        <v>2816</v>
      </c>
      <c r="V17" s="145"/>
      <c r="W17" s="145"/>
      <c r="X17" s="145"/>
      <c r="Y17" s="145"/>
      <c r="Z17" s="145"/>
      <c r="AA17" s="145"/>
      <c r="AB17" s="145"/>
      <c r="AC17" s="145"/>
    </row>
    <row r="18" ht="17.25" spans="1:29">
      <c r="A18" s="140"/>
      <c r="B18" s="145"/>
      <c r="C18" s="145"/>
      <c r="D18" s="145"/>
      <c r="E18" s="145"/>
      <c r="F18" s="145"/>
      <c r="G18" s="145"/>
      <c r="H18" s="145"/>
      <c r="I18" s="145"/>
      <c r="J18" s="145"/>
      <c r="K18" s="145"/>
      <c r="L18" s="145"/>
      <c r="M18" s="270" t="s">
        <v>2817</v>
      </c>
      <c r="N18" s="271">
        <v>189</v>
      </c>
      <c r="O18" s="271">
        <v>215</v>
      </c>
      <c r="P18" s="272">
        <v>-0.121</v>
      </c>
      <c r="Q18" s="271">
        <v>171</v>
      </c>
      <c r="R18" s="272">
        <v>0.105</v>
      </c>
      <c r="S18" s="145"/>
      <c r="T18" s="283" t="s">
        <v>2818</v>
      </c>
      <c r="U18" s="271">
        <v>59.7</v>
      </c>
      <c r="V18" s="145"/>
      <c r="W18" s="145"/>
      <c r="X18" s="145"/>
      <c r="Y18" s="145"/>
      <c r="Z18" s="145"/>
      <c r="AA18" s="145"/>
      <c r="AB18" s="145"/>
      <c r="AC18" s="145"/>
    </row>
    <row r="19" ht="17.25" spans="1:29">
      <c r="A19" s="140"/>
      <c r="B19" s="145"/>
      <c r="C19" s="145"/>
      <c r="D19" s="145"/>
      <c r="E19" s="145"/>
      <c r="F19" s="145"/>
      <c r="G19" s="145"/>
      <c r="H19" s="145"/>
      <c r="I19" s="145"/>
      <c r="J19" s="145"/>
      <c r="K19" s="145"/>
      <c r="L19" s="145"/>
      <c r="M19" s="192" t="s">
        <v>2819</v>
      </c>
      <c r="N19" s="180"/>
      <c r="O19" s="180">
        <v>-10</v>
      </c>
      <c r="P19" s="278">
        <v>1</v>
      </c>
      <c r="Q19" s="180">
        <v>32</v>
      </c>
      <c r="R19" s="278">
        <v>-1</v>
      </c>
      <c r="S19" s="145"/>
      <c r="T19" s="281" t="s">
        <v>2820</v>
      </c>
      <c r="U19" s="180">
        <v>34.9</v>
      </c>
      <c r="V19" s="145"/>
      <c r="W19" s="145"/>
      <c r="X19" s="145"/>
      <c r="Y19" s="145"/>
      <c r="Z19" s="145"/>
      <c r="AA19" s="145"/>
      <c r="AB19" s="145"/>
      <c r="AC19" s="145"/>
    </row>
    <row r="20" ht="17.25" spans="1:29">
      <c r="A20" s="181"/>
      <c r="B20" s="193" t="s">
        <v>2821</v>
      </c>
      <c r="J20" s="145"/>
      <c r="K20" s="145"/>
      <c r="L20" s="145"/>
      <c r="M20" s="270" t="s">
        <v>2822</v>
      </c>
      <c r="N20" s="271">
        <v>626</v>
      </c>
      <c r="O20" s="271">
        <v>467</v>
      </c>
      <c r="P20" s="272">
        <v>0.34</v>
      </c>
      <c r="Q20" s="271">
        <v>638</v>
      </c>
      <c r="R20" s="272">
        <v>-0.019</v>
      </c>
      <c r="S20" s="145"/>
      <c r="T20" s="279" t="s">
        <v>2823</v>
      </c>
      <c r="U20" s="271">
        <v>95.9</v>
      </c>
      <c r="V20" s="145"/>
      <c r="W20" s="145"/>
      <c r="X20" s="145"/>
      <c r="Y20" s="145"/>
      <c r="Z20" s="145"/>
      <c r="AA20" s="145"/>
      <c r="AB20" s="145"/>
      <c r="AC20" s="145"/>
    </row>
    <row r="21" ht="17.25" spans="1:29">
      <c r="A21" s="26"/>
      <c r="B21" s="25" t="s">
        <v>2824</v>
      </c>
      <c r="C21" s="171"/>
      <c r="D21" s="171"/>
      <c r="E21" s="171"/>
      <c r="F21" s="171"/>
      <c r="G21" s="171"/>
      <c r="H21" s="171"/>
      <c r="I21" s="171"/>
      <c r="J21" s="145"/>
      <c r="K21" s="145"/>
      <c r="L21" s="145"/>
      <c r="M21" s="192" t="s">
        <v>2825</v>
      </c>
      <c r="N21" s="180">
        <v>14199</v>
      </c>
      <c r="O21" s="180">
        <v>10869</v>
      </c>
      <c r="P21" s="278">
        <v>0.306</v>
      </c>
      <c r="Q21" s="180">
        <v>11823</v>
      </c>
      <c r="R21" s="278">
        <v>0.201</v>
      </c>
      <c r="S21" s="145"/>
      <c r="T21" s="281" t="s">
        <v>2826</v>
      </c>
      <c r="U21" s="180">
        <v>6.6</v>
      </c>
      <c r="V21" s="145"/>
      <c r="W21" s="145"/>
      <c r="X21" s="145"/>
      <c r="Y21" s="145"/>
      <c r="Z21" s="145"/>
      <c r="AA21" s="145"/>
      <c r="AB21" s="145"/>
      <c r="AC21" s="145"/>
    </row>
    <row r="22" ht="17.25" spans="1:29">
      <c r="A22" s="26"/>
      <c r="B22" s="25" t="s">
        <v>2827</v>
      </c>
      <c r="C22" s="171"/>
      <c r="D22" s="171"/>
      <c r="E22" s="171"/>
      <c r="F22" s="171"/>
      <c r="G22" s="171"/>
      <c r="H22" s="171"/>
      <c r="I22" s="171"/>
      <c r="J22" s="145"/>
      <c r="K22" s="145"/>
      <c r="L22" s="145"/>
      <c r="M22" s="145"/>
      <c r="N22" s="145"/>
      <c r="O22" s="145"/>
      <c r="P22" s="145"/>
      <c r="Q22" s="145"/>
      <c r="R22" s="145"/>
      <c r="S22" s="145"/>
      <c r="T22" s="279" t="s">
        <v>2828</v>
      </c>
      <c r="U22" s="271">
        <v>46.2</v>
      </c>
      <c r="V22" s="145"/>
      <c r="W22" s="145"/>
      <c r="X22" s="145"/>
      <c r="Y22" s="145"/>
      <c r="Z22" s="145"/>
      <c r="AA22" s="145"/>
      <c r="AB22" s="145"/>
      <c r="AC22" s="145"/>
    </row>
    <row r="23" ht="17.25" spans="1:29">
      <c r="A23" s="26"/>
      <c r="B23" s="25" t="s">
        <v>2829</v>
      </c>
      <c r="C23" s="171"/>
      <c r="D23" s="171"/>
      <c r="E23" s="171"/>
      <c r="F23" s="171"/>
      <c r="G23" s="171"/>
      <c r="H23" s="171"/>
      <c r="I23" s="171"/>
      <c r="J23" s="145"/>
      <c r="K23" s="145"/>
      <c r="L23" s="145"/>
      <c r="M23" s="145"/>
      <c r="N23" s="145"/>
      <c r="O23" s="145"/>
      <c r="P23" s="145"/>
      <c r="Q23" s="145"/>
      <c r="R23" s="145"/>
      <c r="S23" s="145"/>
      <c r="T23" s="281" t="s">
        <v>2830</v>
      </c>
      <c r="U23" s="180">
        <v>78.2</v>
      </c>
      <c r="V23" s="145"/>
      <c r="W23" s="145"/>
      <c r="X23" s="145"/>
      <c r="Y23" s="145"/>
      <c r="Z23" s="145"/>
      <c r="AA23" s="145"/>
      <c r="AB23" s="145"/>
      <c r="AC23" s="145"/>
    </row>
    <row r="24" ht="17.25" spans="1:29">
      <c r="A24" s="26"/>
      <c r="B24" s="25" t="s">
        <v>2831</v>
      </c>
      <c r="C24" s="171"/>
      <c r="D24" s="171"/>
      <c r="E24" s="171"/>
      <c r="F24" s="171"/>
      <c r="G24" s="171"/>
      <c r="H24" s="171"/>
      <c r="I24" s="171"/>
      <c r="J24" s="145"/>
      <c r="K24" s="145"/>
      <c r="L24" s="145"/>
      <c r="M24" s="267" t="s">
        <v>2832</v>
      </c>
      <c r="N24" s="268" t="s">
        <v>2833</v>
      </c>
      <c r="O24" s="145"/>
      <c r="P24" s="145"/>
      <c r="Q24" s="145"/>
      <c r="R24" s="145"/>
      <c r="S24" s="145"/>
      <c r="T24" s="279" t="s">
        <v>2834</v>
      </c>
      <c r="U24" s="271">
        <v>4.3</v>
      </c>
      <c r="V24" s="145"/>
      <c r="W24" s="145"/>
      <c r="X24" s="145"/>
      <c r="Y24" s="145"/>
      <c r="Z24" s="145"/>
      <c r="AA24" s="145"/>
      <c r="AB24" s="145"/>
      <c r="AC24" s="145"/>
    </row>
    <row r="25" ht="17.25" spans="1:29">
      <c r="A25" s="26"/>
      <c r="B25" s="25" t="s">
        <v>2835</v>
      </c>
      <c r="C25" s="171"/>
      <c r="D25" s="171"/>
      <c r="E25" s="171"/>
      <c r="F25" s="171"/>
      <c r="G25" s="171"/>
      <c r="H25" s="171"/>
      <c r="I25" s="171"/>
      <c r="J25" s="145"/>
      <c r="K25" s="145"/>
      <c r="L25" s="145"/>
      <c r="M25" s="279" t="s">
        <v>2836</v>
      </c>
      <c r="N25" s="280">
        <v>0.15</v>
      </c>
      <c r="O25" s="145"/>
      <c r="P25" s="145"/>
      <c r="Q25" s="145"/>
      <c r="R25" s="145"/>
      <c r="S25" s="145"/>
      <c r="T25" s="25"/>
      <c r="U25" s="25"/>
      <c r="V25" s="145"/>
      <c r="W25" s="145"/>
      <c r="X25" s="145"/>
      <c r="Y25" s="145"/>
      <c r="Z25" s="145"/>
      <c r="AA25" s="145"/>
      <c r="AB25" s="145"/>
      <c r="AC25" s="145"/>
    </row>
    <row r="26" ht="17.25" spans="1:29">
      <c r="A26" s="26"/>
      <c r="B26" s="25" t="s">
        <v>2837</v>
      </c>
      <c r="C26" s="171"/>
      <c r="D26" s="171"/>
      <c r="E26" s="171"/>
      <c r="F26" s="171"/>
      <c r="G26" s="171"/>
      <c r="H26" s="171"/>
      <c r="I26" s="171"/>
      <c r="J26" s="145"/>
      <c r="K26" s="145"/>
      <c r="L26" s="145"/>
      <c r="M26" s="281" t="s">
        <v>2838</v>
      </c>
      <c r="N26" s="282">
        <v>0.13</v>
      </c>
      <c r="O26" s="145"/>
      <c r="P26" s="145"/>
      <c r="Q26" s="145"/>
      <c r="R26" s="145"/>
      <c r="S26" s="145"/>
      <c r="T26" s="25"/>
      <c r="U26" s="25"/>
      <c r="V26" s="145"/>
      <c r="W26" s="145"/>
      <c r="X26" s="145"/>
      <c r="Y26" s="145"/>
      <c r="Z26" s="145"/>
      <c r="AA26" s="145"/>
      <c r="AB26" s="145"/>
      <c r="AC26" s="145"/>
    </row>
    <row r="27" ht="17.25" spans="1:29">
      <c r="A27" s="26"/>
      <c r="B27" s="25" t="s">
        <v>2839</v>
      </c>
      <c r="C27" s="171"/>
      <c r="D27" s="171"/>
      <c r="E27" s="171"/>
      <c r="F27" s="171"/>
      <c r="G27" s="171"/>
      <c r="H27" s="25"/>
      <c r="I27" s="25"/>
      <c r="J27" s="145"/>
      <c r="K27" s="145"/>
      <c r="L27" s="145"/>
      <c r="M27" s="279" t="s">
        <v>2840</v>
      </c>
      <c r="N27" s="280">
        <v>0.13</v>
      </c>
      <c r="O27" s="145"/>
      <c r="P27" s="145"/>
      <c r="Q27" s="145"/>
      <c r="R27" s="145"/>
      <c r="S27" s="145"/>
      <c r="T27" s="25"/>
      <c r="U27" s="25"/>
      <c r="V27" s="145"/>
      <c r="W27" s="145"/>
      <c r="X27" s="145"/>
      <c r="Y27" s="145"/>
      <c r="Z27" s="145"/>
      <c r="AA27" s="145"/>
      <c r="AB27" s="145"/>
      <c r="AC27" s="145"/>
    </row>
    <row r="28" ht="17.25" spans="1:29">
      <c r="A28" s="26"/>
      <c r="B28" s="25" t="s">
        <v>2841</v>
      </c>
      <c r="C28" s="171"/>
      <c r="D28" s="171"/>
      <c r="E28" s="171"/>
      <c r="F28" s="171"/>
      <c r="G28" s="171"/>
      <c r="H28" s="25"/>
      <c r="I28" s="25"/>
      <c r="J28" s="145"/>
      <c r="K28" s="145"/>
      <c r="L28" s="145"/>
      <c r="M28" s="281" t="s">
        <v>2842</v>
      </c>
      <c r="N28" s="282">
        <v>0.08</v>
      </c>
      <c r="O28" s="145"/>
      <c r="P28" s="145"/>
      <c r="Q28" s="145"/>
      <c r="R28" s="145"/>
      <c r="S28" s="145"/>
      <c r="T28" s="25"/>
      <c r="U28" s="25"/>
      <c r="V28" s="145"/>
      <c r="W28" s="145"/>
      <c r="X28" s="145"/>
      <c r="Y28" s="145"/>
      <c r="Z28" s="145"/>
      <c r="AA28" s="145"/>
      <c r="AB28" s="145"/>
      <c r="AC28" s="145"/>
    </row>
    <row r="29" ht="17.25" spans="1:29">
      <c r="A29" s="26"/>
      <c r="B29" s="25" t="s">
        <v>2843</v>
      </c>
      <c r="C29" s="171"/>
      <c r="D29" s="171"/>
      <c r="E29" s="171"/>
      <c r="F29" s="171"/>
      <c r="G29" s="171"/>
      <c r="H29" s="25"/>
      <c r="I29" s="25"/>
      <c r="J29" s="145"/>
      <c r="K29" s="145"/>
      <c r="L29" s="145"/>
      <c r="M29" s="279" t="s">
        <v>2844</v>
      </c>
      <c r="N29" s="280">
        <v>0.07</v>
      </c>
      <c r="O29" s="145"/>
      <c r="P29" s="145"/>
      <c r="Q29" s="145"/>
      <c r="R29" s="145"/>
      <c r="S29" s="145"/>
      <c r="T29" s="25"/>
      <c r="U29" s="25"/>
      <c r="V29" s="145"/>
      <c r="W29" s="145"/>
      <c r="X29" s="145"/>
      <c r="Y29" s="145"/>
      <c r="Z29" s="145"/>
      <c r="AA29" s="145"/>
      <c r="AB29" s="145"/>
      <c r="AC29" s="145"/>
    </row>
    <row r="30" ht="17.25" spans="1:29">
      <c r="A30" s="26"/>
      <c r="B30" s="25" t="s">
        <v>2845</v>
      </c>
      <c r="C30" s="171"/>
      <c r="D30" s="171"/>
      <c r="E30" s="171"/>
      <c r="F30" s="171"/>
      <c r="G30" s="171"/>
      <c r="H30" s="25"/>
      <c r="I30" s="25"/>
      <c r="J30" s="145"/>
      <c r="K30" s="145"/>
      <c r="L30" s="145"/>
      <c r="M30" s="281" t="s">
        <v>2312</v>
      </c>
      <c r="N30" s="282">
        <v>0.06</v>
      </c>
      <c r="O30" s="145"/>
      <c r="P30" s="145"/>
      <c r="Q30" s="145"/>
      <c r="R30" s="145"/>
      <c r="S30" s="145"/>
      <c r="T30" s="25"/>
      <c r="U30" s="25"/>
      <c r="V30" s="145"/>
      <c r="W30" s="145"/>
      <c r="X30" s="145"/>
      <c r="Y30" s="145"/>
      <c r="Z30" s="145"/>
      <c r="AA30" s="145"/>
      <c r="AB30" s="145"/>
      <c r="AC30" s="145"/>
    </row>
    <row r="31" ht="17.25" spans="1:29">
      <c r="A31" s="26"/>
      <c r="B31" s="25"/>
      <c r="C31" s="171"/>
      <c r="D31" s="171"/>
      <c r="E31" s="171"/>
      <c r="F31" s="171"/>
      <c r="G31" s="171"/>
      <c r="H31" s="25"/>
      <c r="I31" s="25"/>
      <c r="J31" s="145"/>
      <c r="K31" s="145"/>
      <c r="L31" s="145"/>
      <c r="M31" s="279" t="s">
        <v>2846</v>
      </c>
      <c r="N31" s="280">
        <v>0.09</v>
      </c>
      <c r="O31" s="145"/>
      <c r="P31" s="145"/>
      <c r="Q31" s="145"/>
      <c r="R31" s="145"/>
      <c r="S31" s="145"/>
      <c r="T31" s="145"/>
      <c r="U31" s="145"/>
      <c r="V31" s="145"/>
      <c r="W31" s="145"/>
      <c r="X31" s="145"/>
      <c r="Y31" s="145"/>
      <c r="Z31" s="145"/>
      <c r="AA31" s="145"/>
      <c r="AB31" s="145"/>
      <c r="AC31" s="145"/>
    </row>
    <row r="32" ht="17.25" spans="1:29">
      <c r="A32" s="26"/>
      <c r="B32" s="25"/>
      <c r="C32" s="25"/>
      <c r="D32" s="25"/>
      <c r="E32" s="25"/>
      <c r="F32" s="25"/>
      <c r="G32" s="25"/>
      <c r="H32" s="25"/>
      <c r="I32" s="25"/>
      <c r="J32" s="145"/>
      <c r="K32" s="145"/>
      <c r="L32" s="145"/>
      <c r="M32" s="281" t="s">
        <v>2847</v>
      </c>
      <c r="N32" s="282">
        <v>0.02</v>
      </c>
      <c r="O32" s="145"/>
      <c r="P32" s="145"/>
      <c r="Q32" s="145"/>
      <c r="R32" s="145"/>
      <c r="S32" s="145"/>
      <c r="T32" s="145"/>
      <c r="U32" s="145"/>
      <c r="V32" s="145"/>
      <c r="W32" s="145"/>
      <c r="X32" s="145"/>
      <c r="Y32" s="145"/>
      <c r="Z32" s="145"/>
      <c r="AA32" s="145"/>
      <c r="AB32" s="145"/>
      <c r="AC32" s="145"/>
    </row>
    <row r="33" ht="17.25" spans="1:29">
      <c r="A33" s="183"/>
      <c r="B33" s="194" t="s">
        <v>136</v>
      </c>
      <c r="J33" s="145"/>
      <c r="K33" s="145"/>
      <c r="L33" s="145"/>
      <c r="M33" s="279" t="s">
        <v>2848</v>
      </c>
      <c r="N33" s="280">
        <v>0.04</v>
      </c>
      <c r="O33" s="145"/>
      <c r="P33" s="145"/>
      <c r="Q33" s="145"/>
      <c r="R33" s="145"/>
      <c r="S33" s="145"/>
      <c r="T33" s="25"/>
      <c r="U33" s="25"/>
      <c r="V33" s="145"/>
      <c r="W33" s="145"/>
      <c r="X33" s="145"/>
      <c r="Y33" s="145"/>
      <c r="Z33" s="145"/>
      <c r="AA33" s="145"/>
      <c r="AB33" s="145"/>
      <c r="AC33" s="145"/>
    </row>
    <row r="34" ht="17.25" spans="1:29">
      <c r="A34" s="26"/>
      <c r="B34" s="25" t="s">
        <v>2849</v>
      </c>
      <c r="C34" s="171"/>
      <c r="D34" s="171"/>
      <c r="E34" s="171"/>
      <c r="F34" s="171"/>
      <c r="G34" s="171"/>
      <c r="H34" s="171"/>
      <c r="I34" s="171"/>
      <c r="J34" s="145"/>
      <c r="K34" s="145"/>
      <c r="L34" s="145"/>
      <c r="M34" s="281" t="s">
        <v>2850</v>
      </c>
      <c r="N34" s="282">
        <v>0.09</v>
      </c>
      <c r="O34" s="145"/>
      <c r="P34" s="145"/>
      <c r="Q34" s="145"/>
      <c r="R34" s="145"/>
      <c r="S34" s="145"/>
      <c r="T34" s="25"/>
      <c r="U34" s="25"/>
      <c r="V34" s="145"/>
      <c r="W34" s="145"/>
      <c r="X34" s="145"/>
      <c r="Y34" s="145"/>
      <c r="Z34" s="145"/>
      <c r="AA34" s="145"/>
      <c r="AB34" s="145"/>
      <c r="AC34" s="145"/>
    </row>
    <row r="35" ht="17.25" spans="1:29">
      <c r="A35" s="26"/>
      <c r="B35" s="25" t="s">
        <v>2851</v>
      </c>
      <c r="C35" s="171"/>
      <c r="D35" s="171"/>
      <c r="E35" s="171"/>
      <c r="F35" s="171"/>
      <c r="G35" s="171"/>
      <c r="H35" s="171"/>
      <c r="I35" s="171"/>
      <c r="J35" s="145"/>
      <c r="K35" s="145"/>
      <c r="L35" s="145"/>
      <c r="M35" s="279" t="s">
        <v>2439</v>
      </c>
      <c r="N35" s="280">
        <v>0.14</v>
      </c>
      <c r="O35" s="145"/>
      <c r="P35" s="145"/>
      <c r="Q35" s="145"/>
      <c r="R35" s="145"/>
      <c r="S35" s="145"/>
      <c r="T35" s="25"/>
      <c r="U35" s="25"/>
      <c r="V35" s="145"/>
      <c r="W35" s="145"/>
      <c r="X35" s="145"/>
      <c r="Y35" s="145"/>
      <c r="Z35" s="145"/>
      <c r="AA35" s="145"/>
      <c r="AB35" s="145"/>
      <c r="AC35" s="145"/>
    </row>
    <row r="36" ht="17.25" spans="1:29">
      <c r="A36" s="26"/>
      <c r="B36" s="25" t="s">
        <v>2852</v>
      </c>
      <c r="C36" s="195"/>
      <c r="D36" s="195"/>
      <c r="E36" s="195"/>
      <c r="F36" s="195"/>
      <c r="G36" s="195"/>
      <c r="H36" s="195"/>
      <c r="I36" s="195"/>
      <c r="J36" s="145"/>
      <c r="K36" s="145"/>
      <c r="L36" s="145"/>
      <c r="M36" s="281" t="s">
        <v>2853</v>
      </c>
      <c r="N36" s="282">
        <f>SUM(N25:N35)</f>
        <v>1</v>
      </c>
      <c r="O36" s="145"/>
      <c r="P36" s="145"/>
      <c r="Q36" s="145"/>
      <c r="R36" s="145"/>
      <c r="S36" s="145"/>
      <c r="T36" s="25"/>
      <c r="U36" s="25"/>
      <c r="V36" s="145"/>
      <c r="W36" s="145"/>
      <c r="X36" s="145"/>
      <c r="Y36" s="145"/>
      <c r="Z36" s="145"/>
      <c r="AA36" s="145"/>
      <c r="AB36" s="145"/>
      <c r="AC36" s="145"/>
    </row>
    <row r="37" ht="13.5" spans="1:29">
      <c r="A37" s="26"/>
      <c r="B37" s="25" t="s">
        <v>2854</v>
      </c>
      <c r="C37" s="195"/>
      <c r="D37" s="195"/>
      <c r="E37" s="195"/>
      <c r="F37" s="195"/>
      <c r="G37" s="195"/>
      <c r="H37" s="195"/>
      <c r="I37" s="195"/>
      <c r="J37" s="145"/>
      <c r="K37" s="145"/>
      <c r="L37" s="145"/>
      <c r="M37" s="145"/>
      <c r="N37" s="145"/>
      <c r="O37" s="145"/>
      <c r="P37" s="145"/>
      <c r="Q37" s="145"/>
      <c r="R37" s="145"/>
      <c r="S37" s="145"/>
      <c r="T37" s="25"/>
      <c r="U37" s="25"/>
      <c r="V37" s="145"/>
      <c r="W37" s="145"/>
      <c r="X37" s="145"/>
      <c r="Y37" s="145"/>
      <c r="Z37" s="145"/>
      <c r="AA37" s="145"/>
      <c r="AB37" s="145"/>
      <c r="AC37" s="145"/>
    </row>
    <row r="38" ht="13.5" spans="1:29">
      <c r="A38" s="26"/>
      <c r="B38" s="25"/>
      <c r="C38" s="195"/>
      <c r="D38" s="195"/>
      <c r="E38" s="195"/>
      <c r="F38" s="195"/>
      <c r="G38" s="195"/>
      <c r="H38" s="195"/>
      <c r="I38" s="195"/>
      <c r="J38" s="145"/>
      <c r="K38" s="145"/>
      <c r="L38" s="145"/>
      <c r="M38" s="145"/>
      <c r="N38" s="145"/>
      <c r="O38" s="145"/>
      <c r="P38" s="145"/>
      <c r="Q38" s="145"/>
      <c r="R38" s="145"/>
      <c r="S38" s="145"/>
      <c r="T38" s="25"/>
      <c r="U38" s="25"/>
      <c r="V38" s="145"/>
      <c r="W38" s="145"/>
      <c r="X38" s="145"/>
      <c r="Y38" s="145"/>
      <c r="Z38" s="145"/>
      <c r="AA38" s="145"/>
      <c r="AB38" s="145"/>
      <c r="AC38" s="145"/>
    </row>
    <row r="39" ht="13.5" spans="1:29">
      <c r="A39" s="26"/>
      <c r="B39" s="25"/>
      <c r="C39" s="195"/>
      <c r="D39" s="195"/>
      <c r="E39" s="195"/>
      <c r="F39" s="195"/>
      <c r="G39" s="195"/>
      <c r="H39" s="195"/>
      <c r="I39" s="195"/>
      <c r="J39" s="145"/>
      <c r="K39" s="145"/>
      <c r="L39" s="145"/>
      <c r="M39" s="145"/>
      <c r="N39" s="145"/>
      <c r="O39" s="145"/>
      <c r="P39" s="145"/>
      <c r="Q39" s="145"/>
      <c r="R39" s="145"/>
      <c r="S39" s="145"/>
      <c r="T39" s="25"/>
      <c r="U39" s="25"/>
      <c r="V39" s="145"/>
      <c r="W39" s="145"/>
      <c r="X39" s="145"/>
      <c r="Y39" s="145"/>
      <c r="Z39" s="145"/>
      <c r="AA39" s="145"/>
      <c r="AB39" s="145"/>
      <c r="AC39" s="145"/>
    </row>
    <row r="40" ht="14.25" spans="1:29">
      <c r="A40" s="183"/>
      <c r="B40" s="196" t="s">
        <v>2855</v>
      </c>
      <c r="J40" s="145"/>
      <c r="K40" s="145"/>
      <c r="L40" s="145"/>
      <c r="M40" s="145"/>
      <c r="N40" s="145"/>
      <c r="O40" s="145"/>
      <c r="P40" s="145"/>
      <c r="Q40" s="145"/>
      <c r="R40" s="145"/>
      <c r="S40" s="145"/>
      <c r="T40" s="25"/>
      <c r="U40" s="25"/>
      <c r="V40" s="145"/>
      <c r="W40" s="145"/>
      <c r="X40" s="145"/>
      <c r="Y40" s="145"/>
      <c r="Z40" s="145"/>
      <c r="AA40" s="145"/>
      <c r="AB40" s="145"/>
      <c r="AC40" s="145"/>
    </row>
    <row r="41" ht="13.5" spans="1:29">
      <c r="A41" s="26"/>
      <c r="B41" s="25" t="s">
        <v>2856</v>
      </c>
      <c r="C41" s="171"/>
      <c r="D41" s="171"/>
      <c r="E41" s="171"/>
      <c r="F41" s="171"/>
      <c r="G41" s="171"/>
      <c r="H41" s="171"/>
      <c r="I41" s="171"/>
      <c r="J41" s="145"/>
      <c r="K41" s="145"/>
      <c r="L41" s="145"/>
      <c r="M41" s="145"/>
      <c r="N41" s="145"/>
      <c r="O41" s="145"/>
      <c r="P41" s="145"/>
      <c r="Q41" s="145"/>
      <c r="R41" s="145"/>
      <c r="S41" s="145"/>
      <c r="T41" s="25"/>
      <c r="U41" s="25"/>
      <c r="V41" s="145"/>
      <c r="W41" s="145"/>
      <c r="X41" s="145"/>
      <c r="Y41" s="145"/>
      <c r="Z41" s="145"/>
      <c r="AA41" s="145"/>
      <c r="AB41" s="145"/>
      <c r="AC41" s="145"/>
    </row>
    <row r="42" ht="13.5" spans="1:29">
      <c r="A42" s="26"/>
      <c r="B42" s="25" t="s">
        <v>2857</v>
      </c>
      <c r="C42" s="171"/>
      <c r="D42" s="171"/>
      <c r="E42" s="171"/>
      <c r="F42" s="171"/>
      <c r="G42" s="171"/>
      <c r="H42" s="171"/>
      <c r="I42" s="171"/>
      <c r="J42" s="145"/>
      <c r="K42" s="145"/>
      <c r="L42" s="145"/>
      <c r="M42" s="145"/>
      <c r="N42" s="145"/>
      <c r="O42" s="145"/>
      <c r="P42" s="145"/>
      <c r="Q42" s="145"/>
      <c r="R42" s="145"/>
      <c r="S42" s="145"/>
      <c r="T42" s="25"/>
      <c r="U42" s="25"/>
      <c r="V42" s="25"/>
      <c r="W42" s="145"/>
      <c r="X42" s="145"/>
      <c r="Y42" s="145"/>
      <c r="Z42" s="145"/>
      <c r="AA42" s="145"/>
      <c r="AB42" s="145"/>
      <c r="AC42" s="145"/>
    </row>
    <row r="43" ht="13.5" spans="1:29">
      <c r="A43" s="26"/>
      <c r="B43" s="25" t="s">
        <v>2858</v>
      </c>
      <c r="C43" s="171"/>
      <c r="D43" s="171"/>
      <c r="E43" s="171"/>
      <c r="F43" s="171"/>
      <c r="G43" s="171"/>
      <c r="H43" s="171"/>
      <c r="I43" s="171"/>
      <c r="J43" s="145"/>
      <c r="K43" s="145"/>
      <c r="L43" s="145"/>
      <c r="M43" s="145"/>
      <c r="N43" s="145"/>
      <c r="O43" s="145"/>
      <c r="P43" s="145"/>
      <c r="Q43" s="145"/>
      <c r="R43" s="145"/>
      <c r="S43" s="145"/>
      <c r="T43" s="25"/>
      <c r="U43" s="25"/>
      <c r="V43" s="145"/>
      <c r="W43" s="145"/>
      <c r="X43" s="145"/>
      <c r="Y43" s="145"/>
      <c r="Z43" s="145"/>
      <c r="AA43" s="145"/>
      <c r="AB43" s="145"/>
      <c r="AC43" s="145"/>
    </row>
    <row r="44" ht="13.5" spans="1:29">
      <c r="A44" s="26"/>
      <c r="B44" s="25" t="s">
        <v>2859</v>
      </c>
      <c r="C44" s="171"/>
      <c r="D44" s="171"/>
      <c r="E44" s="171"/>
      <c r="F44" s="171"/>
      <c r="G44" s="171"/>
      <c r="H44" s="171"/>
      <c r="I44" s="171"/>
      <c r="J44" s="145"/>
      <c r="K44" s="145"/>
      <c r="L44" s="145"/>
      <c r="M44" s="145"/>
      <c r="N44" s="145"/>
      <c r="O44" s="145"/>
      <c r="P44" s="145"/>
      <c r="Q44" s="145"/>
      <c r="R44" s="145"/>
      <c r="S44" s="145"/>
      <c r="T44" s="25"/>
      <c r="U44" s="25"/>
      <c r="V44" s="145"/>
      <c r="W44" s="145"/>
      <c r="X44" s="145"/>
      <c r="Y44" s="145"/>
      <c r="Z44" s="145"/>
      <c r="AA44" s="145"/>
      <c r="AB44" s="145"/>
      <c r="AC44" s="145"/>
    </row>
    <row r="45" ht="13.5" spans="1:29">
      <c r="A45" s="26"/>
      <c r="B45" s="25" t="s">
        <v>2860</v>
      </c>
      <c r="C45" s="25"/>
      <c r="D45" s="25"/>
      <c r="E45" s="25"/>
      <c r="F45" s="25"/>
      <c r="G45" s="25"/>
      <c r="H45" s="25"/>
      <c r="I45" s="25"/>
      <c r="J45" s="145"/>
      <c r="K45" s="145"/>
      <c r="L45" s="145"/>
      <c r="M45" s="145"/>
      <c r="N45" s="145"/>
      <c r="O45" s="145"/>
      <c r="P45" s="145"/>
      <c r="Q45" s="145"/>
      <c r="R45" s="145"/>
      <c r="S45" s="145"/>
      <c r="T45" s="25"/>
      <c r="U45" s="25"/>
      <c r="V45" s="145"/>
      <c r="W45" s="145"/>
      <c r="X45" s="145"/>
      <c r="Y45" s="145"/>
      <c r="Z45" s="145"/>
      <c r="AA45" s="145"/>
      <c r="AB45" s="145"/>
      <c r="AC45" s="145"/>
    </row>
    <row r="46" ht="13.5" spans="1:29">
      <c r="A46" s="26"/>
      <c r="B46" s="25"/>
      <c r="C46" s="25"/>
      <c r="D46" s="25"/>
      <c r="E46" s="25"/>
      <c r="F46" s="25"/>
      <c r="G46" s="25"/>
      <c r="H46" s="25"/>
      <c r="I46" s="25"/>
      <c r="J46" s="145"/>
      <c r="K46" s="145"/>
      <c r="L46" s="145"/>
      <c r="M46" s="145"/>
      <c r="N46" s="145"/>
      <c r="O46" s="145"/>
      <c r="P46" s="145"/>
      <c r="Q46" s="145"/>
      <c r="R46" s="145"/>
      <c r="S46" s="145"/>
      <c r="T46" s="145"/>
      <c r="U46" s="145"/>
      <c r="V46" s="145"/>
      <c r="W46" s="145"/>
      <c r="X46" s="145"/>
      <c r="Y46" s="145"/>
      <c r="Z46" s="145"/>
      <c r="AA46" s="145"/>
      <c r="AB46" s="145"/>
      <c r="AC46" s="145"/>
    </row>
    <row r="47" ht="13.5" spans="1:29">
      <c r="A47" s="26"/>
      <c r="B47" s="25"/>
      <c r="C47" s="25"/>
      <c r="D47" s="25"/>
      <c r="E47" s="25"/>
      <c r="F47" s="25"/>
      <c r="G47" s="25"/>
      <c r="H47" s="25"/>
      <c r="I47" s="25"/>
      <c r="J47" s="145"/>
      <c r="K47" s="145"/>
      <c r="L47" s="145"/>
      <c r="M47" s="145"/>
      <c r="N47" s="145"/>
      <c r="O47" s="145"/>
      <c r="P47" s="145"/>
      <c r="Q47" s="145"/>
      <c r="R47" s="145"/>
      <c r="S47" s="145"/>
      <c r="T47" s="145"/>
      <c r="U47" s="145"/>
      <c r="V47" s="145"/>
      <c r="W47" s="145"/>
      <c r="X47" s="145"/>
      <c r="Y47" s="145"/>
      <c r="Z47" s="145"/>
      <c r="AA47" s="145"/>
      <c r="AB47" s="145"/>
      <c r="AC47" s="145"/>
    </row>
    <row r="48" ht="13.5" spans="1:29">
      <c r="A48" s="182"/>
      <c r="B48" s="273" t="s">
        <v>2861</v>
      </c>
      <c r="C48" s="274"/>
      <c r="D48" s="274"/>
      <c r="E48" s="274"/>
      <c r="F48" s="25"/>
      <c r="G48" s="25"/>
      <c r="H48" s="25"/>
      <c r="I48" s="25"/>
      <c r="J48" s="145"/>
      <c r="K48" s="145"/>
      <c r="L48" s="145"/>
      <c r="M48" s="145"/>
      <c r="N48" s="145"/>
      <c r="O48" s="145"/>
      <c r="P48" s="145"/>
      <c r="Q48" s="145"/>
      <c r="R48" s="145"/>
      <c r="S48" s="145"/>
      <c r="T48" s="145"/>
      <c r="U48" s="145"/>
      <c r="V48" s="145"/>
      <c r="W48" s="145"/>
      <c r="X48" s="145"/>
      <c r="Y48" s="145"/>
      <c r="Z48" s="145"/>
      <c r="AA48" s="145"/>
      <c r="AB48" s="145"/>
      <c r="AC48" s="145"/>
    </row>
    <row r="49" ht="13.5" spans="1:29">
      <c r="A49" s="26"/>
      <c r="B49" s="25"/>
      <c r="C49" s="25"/>
      <c r="D49" s="25"/>
      <c r="E49" s="25"/>
      <c r="F49" s="25"/>
      <c r="G49" s="25"/>
      <c r="H49" s="25"/>
      <c r="I49" s="25"/>
      <c r="J49" s="145"/>
      <c r="K49" s="145"/>
      <c r="L49" s="145"/>
      <c r="M49" s="145"/>
      <c r="N49" s="145"/>
      <c r="O49" s="145"/>
      <c r="P49" s="145"/>
      <c r="Q49" s="145"/>
      <c r="R49" s="145"/>
      <c r="S49" s="145"/>
      <c r="T49" s="145"/>
      <c r="U49" s="145"/>
      <c r="V49" s="145"/>
      <c r="W49" s="145"/>
      <c r="X49" s="145"/>
      <c r="Y49" s="145"/>
      <c r="Z49" s="145"/>
      <c r="AA49" s="145"/>
      <c r="AB49" s="145"/>
      <c r="AC49" s="145"/>
    </row>
    <row r="50" ht="13.5" spans="1:29">
      <c r="A50" s="182"/>
      <c r="B50" s="275" t="s">
        <v>2862</v>
      </c>
      <c r="C50" s="25"/>
      <c r="D50" s="25"/>
      <c r="E50" s="25"/>
      <c r="F50" s="25"/>
      <c r="G50" s="25"/>
      <c r="H50" s="25"/>
      <c r="I50" s="25"/>
      <c r="J50" s="145"/>
      <c r="K50" s="145"/>
      <c r="L50" s="145"/>
      <c r="M50" s="145"/>
      <c r="N50" s="145"/>
      <c r="O50" s="145"/>
      <c r="P50" s="145"/>
      <c r="Q50" s="145"/>
      <c r="R50" s="145"/>
      <c r="S50" s="145"/>
      <c r="T50" s="145"/>
      <c r="U50" s="145"/>
      <c r="V50" s="145"/>
      <c r="W50" s="145"/>
      <c r="X50" s="145"/>
      <c r="Y50" s="145"/>
      <c r="Z50" s="145"/>
      <c r="AA50" s="145"/>
      <c r="AB50" s="145"/>
      <c r="AC50" s="145"/>
    </row>
    <row r="51" ht="13.5" spans="1:29">
      <c r="A51" s="26"/>
      <c r="B51" s="25"/>
      <c r="C51" s="25"/>
      <c r="D51" s="25"/>
      <c r="E51" s="25"/>
      <c r="F51" s="25"/>
      <c r="G51" s="25"/>
      <c r="H51" s="25"/>
      <c r="I51" s="25"/>
      <c r="J51" s="145"/>
      <c r="K51" s="145"/>
      <c r="L51" s="145"/>
      <c r="M51" s="145"/>
      <c r="N51" s="145"/>
      <c r="O51" s="145"/>
      <c r="P51" s="145"/>
      <c r="Q51" s="145"/>
      <c r="R51" s="145"/>
      <c r="S51" s="145"/>
      <c r="T51" s="145"/>
      <c r="U51" s="145"/>
      <c r="V51" s="145"/>
      <c r="W51" s="145"/>
      <c r="X51" s="145"/>
      <c r="Y51" s="145"/>
      <c r="Z51" s="145"/>
      <c r="AA51" s="145"/>
      <c r="AB51" s="145"/>
      <c r="AC51" s="145"/>
    </row>
    <row r="52" ht="13.5" spans="1:29">
      <c r="A52" s="26"/>
      <c r="B52" s="25" t="s">
        <v>2863</v>
      </c>
      <c r="C52" s="25"/>
      <c r="D52" s="25"/>
      <c r="E52" s="25"/>
      <c r="F52" s="276"/>
      <c r="G52" s="25"/>
      <c r="H52" s="25"/>
      <c r="I52" s="25"/>
      <c r="J52" s="145"/>
      <c r="K52" s="145"/>
      <c r="L52" s="145"/>
      <c r="M52" s="145"/>
      <c r="N52" s="145"/>
      <c r="O52" s="145"/>
      <c r="P52" s="145"/>
      <c r="Q52" s="145"/>
      <c r="R52" s="145"/>
      <c r="S52" s="145"/>
      <c r="T52" s="145"/>
      <c r="U52" s="145"/>
      <c r="V52" s="145"/>
      <c r="W52" s="145"/>
      <c r="X52" s="145"/>
      <c r="Y52" s="145"/>
      <c r="Z52" s="145"/>
      <c r="AA52" s="145"/>
      <c r="AB52" s="145"/>
      <c r="AC52" s="145"/>
    </row>
    <row r="53" ht="13.5" spans="1:29">
      <c r="A53" s="26"/>
      <c r="B53" s="25" t="s">
        <v>2864</v>
      </c>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row>
    <row r="54" ht="13.5" spans="1:29">
      <c r="A54" s="26"/>
      <c r="B54" s="2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row>
    <row r="55" ht="13.5" spans="1:29">
      <c r="A55" s="182"/>
      <c r="B55" s="275" t="s">
        <v>2865</v>
      </c>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row>
    <row r="56" ht="13.5" spans="1:29">
      <c r="A56" s="26"/>
      <c r="B56" s="2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row>
    <row r="57" ht="13.5" spans="1:29">
      <c r="A57" s="26"/>
      <c r="B57" s="25" t="s">
        <v>2866</v>
      </c>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row>
    <row r="58" ht="13.5" spans="1:29">
      <c r="A58" s="26"/>
      <c r="B58" s="25" t="s">
        <v>2867</v>
      </c>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row>
    <row r="59" ht="13.5" spans="1:29">
      <c r="A59" s="26"/>
      <c r="B59" s="25" t="s">
        <v>2868</v>
      </c>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row>
    <row r="60" ht="13.5" spans="1:29">
      <c r="A60" s="26"/>
      <c r="B60" s="2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row>
    <row r="61" ht="13.5" spans="1:29">
      <c r="A61" s="182"/>
      <c r="B61" s="275" t="s">
        <v>2869</v>
      </c>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row>
    <row r="62" ht="13.5" spans="1:29">
      <c r="A62" s="26"/>
      <c r="B62" s="2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row>
    <row r="63" ht="13.5" spans="1:29">
      <c r="A63" s="26"/>
      <c r="B63" s="25" t="s">
        <v>2870</v>
      </c>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row>
    <row r="64" ht="13.5" spans="1:29">
      <c r="A64" s="26"/>
      <c r="B64" s="25" t="s">
        <v>2871</v>
      </c>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row>
    <row r="65" ht="13.5" spans="1:29">
      <c r="A65" s="140"/>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row>
    <row r="66" ht="13.5" spans="1:29">
      <c r="A66" s="140"/>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row>
    <row r="67" ht="13.5" spans="1:29">
      <c r="A67" s="140"/>
      <c r="B67" s="145" t="s">
        <v>368</v>
      </c>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row>
    <row r="68" ht="13.5" spans="1:29">
      <c r="A68" s="182"/>
      <c r="B68" s="275" t="s">
        <v>2872</v>
      </c>
      <c r="C68" s="284"/>
      <c r="D68" s="284"/>
      <c r="E68" s="284"/>
      <c r="F68" s="284"/>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row>
    <row r="69" ht="13.5" spans="1:29">
      <c r="A69" s="26"/>
      <c r="B69" s="2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row>
    <row r="70" ht="13.5" spans="1:29">
      <c r="A70" s="26"/>
      <c r="B70" s="25" t="s">
        <v>2873</v>
      </c>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row>
    <row r="71" ht="13.5" spans="1:29">
      <c r="A71" s="26"/>
      <c r="B71" s="25" t="s">
        <v>2874</v>
      </c>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row>
    <row r="72" ht="13.5" spans="1:29">
      <c r="A72" s="26"/>
      <c r="B72" s="25" t="s">
        <v>2875</v>
      </c>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row>
    <row r="73" ht="13.5" spans="1:29">
      <c r="A73" s="182"/>
      <c r="B73" s="285" t="s">
        <v>2876</v>
      </c>
      <c r="C73" s="286"/>
      <c r="D73" s="286"/>
      <c r="E73" s="286"/>
      <c r="F73" s="286"/>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row>
    <row r="74" ht="13.5" spans="1:29">
      <c r="A74" s="26"/>
      <c r="B74" s="2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row>
    <row r="75" ht="13.5" spans="1:29">
      <c r="A75" s="26"/>
      <c r="B75" s="25" t="s">
        <v>2877</v>
      </c>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row>
    <row r="76" ht="13.5" spans="1:29">
      <c r="A76" s="182"/>
      <c r="B76" s="285" t="s">
        <v>2878</v>
      </c>
      <c r="C76" s="286"/>
      <c r="D76" s="286"/>
      <c r="E76" s="286"/>
      <c r="F76" s="286"/>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row>
    <row r="77" ht="13.5" spans="1:29">
      <c r="A77" s="140"/>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row>
    <row r="78" ht="13.5" spans="1:29">
      <c r="A78" s="182"/>
      <c r="B78" s="275" t="s">
        <v>2879</v>
      </c>
      <c r="C78" s="284"/>
      <c r="D78" s="284"/>
      <c r="E78" s="284"/>
      <c r="F78" s="284"/>
      <c r="G78" s="284"/>
      <c r="H78" s="145"/>
      <c r="I78" s="145"/>
      <c r="J78" s="145"/>
      <c r="K78" s="145"/>
      <c r="L78" s="145"/>
      <c r="M78" s="145"/>
      <c r="N78" s="145"/>
      <c r="O78" s="145"/>
      <c r="P78" s="145"/>
      <c r="Q78" s="145"/>
      <c r="R78" s="145"/>
      <c r="S78" s="145"/>
      <c r="T78" s="145"/>
      <c r="U78" s="145"/>
      <c r="V78" s="145"/>
      <c r="W78" s="145"/>
      <c r="X78" s="145"/>
      <c r="Y78" s="145"/>
      <c r="Z78" s="145"/>
      <c r="AA78" s="145"/>
      <c r="AB78" s="145"/>
      <c r="AC78" s="145"/>
    </row>
    <row r="79" ht="13.5" spans="1:29">
      <c r="A79" s="26"/>
      <c r="B79" s="2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row>
    <row r="80" ht="13.5" spans="1:29">
      <c r="A80" s="26"/>
      <c r="B80" s="25" t="s">
        <v>2880</v>
      </c>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row>
    <row r="81" ht="13.5" spans="1:29">
      <c r="A81" s="26"/>
      <c r="B81" s="25" t="s">
        <v>2881</v>
      </c>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row>
    <row r="82" ht="13.5" spans="1:29">
      <c r="A82" s="26"/>
      <c r="B82" s="25" t="s">
        <v>2882</v>
      </c>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row>
    <row r="83" ht="13.5" spans="1:29">
      <c r="A83" s="140"/>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row>
    <row r="84" ht="13.5" spans="1:29">
      <c r="A84" s="182"/>
      <c r="B84" s="275" t="s">
        <v>2883</v>
      </c>
      <c r="C84" s="284"/>
      <c r="D84" s="284"/>
      <c r="E84" s="284"/>
      <c r="F84" s="284"/>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row>
    <row r="85" ht="13.5" spans="1:29">
      <c r="A85" s="26"/>
      <c r="B85" s="2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row>
    <row r="86" ht="13.5" spans="1:29">
      <c r="A86" s="26"/>
      <c r="B86" s="25" t="s">
        <v>2884</v>
      </c>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row>
    <row r="87" ht="13.5" spans="1:29">
      <c r="A87" s="26"/>
      <c r="B87" s="25" t="s">
        <v>2885</v>
      </c>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row>
    <row r="88" ht="13.5" spans="1:29">
      <c r="A88" s="26"/>
      <c r="B88" s="2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row>
    <row r="89" ht="13.5" spans="1:29">
      <c r="A89" s="26"/>
      <c r="B89" s="2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row>
    <row r="90" ht="13.5" spans="1:29">
      <c r="A90" s="26"/>
      <c r="B90" s="2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row>
    <row r="91" ht="13.5" spans="1:29">
      <c r="A91" s="140"/>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row>
    <row r="92" ht="13.5" spans="1:29">
      <c r="A92" s="140"/>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row>
    <row r="93" ht="13.5" spans="1:29">
      <c r="A93" s="140"/>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row>
    <row r="94" ht="13.5" spans="1:29">
      <c r="A94" s="140"/>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row>
    <row r="95" ht="13.5" spans="1:29">
      <c r="A95" s="140"/>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row>
    <row r="96" ht="13.5" spans="1:29">
      <c r="A96" s="140"/>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row>
    <row r="97" ht="13.5" spans="1:29">
      <c r="A97" s="140"/>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row>
    <row r="98" ht="13.5" spans="1:29">
      <c r="A98" s="140"/>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row>
    <row r="99" ht="13.5" spans="1:29">
      <c r="A99" s="140"/>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row>
    <row r="100" ht="13.5" spans="1:29">
      <c r="A100" s="140"/>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row>
    <row r="101" ht="13.5" spans="1:29">
      <c r="A101" s="140"/>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row>
    <row r="102" ht="13.5" spans="1:29">
      <c r="A102" s="140"/>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row>
    <row r="103" ht="13.5" spans="1:29">
      <c r="A103" s="140"/>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row>
    <row r="104" ht="13.5" spans="1:29">
      <c r="A104" s="140"/>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row>
    <row r="105" ht="13.5" spans="1:29">
      <c r="A105" s="140"/>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row>
    <row r="106" ht="13.5" spans="1:29">
      <c r="A106" s="140"/>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row>
    <row r="107" ht="13.5" spans="1:29">
      <c r="A107" s="140"/>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row>
    <row r="108" ht="13.5" spans="1:29">
      <c r="A108" s="140"/>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row>
    <row r="109" ht="13.5" spans="1:29">
      <c r="A109" s="140"/>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row>
    <row r="110" ht="13.5" spans="1:29">
      <c r="A110" s="140"/>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row>
    <row r="111" ht="13.5" spans="1:29">
      <c r="A111" s="140"/>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row>
    <row r="112" ht="13.5" spans="1:29">
      <c r="A112" s="140"/>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row>
    <row r="113" ht="13.5" spans="1:29">
      <c r="A113" s="140"/>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row>
    <row r="114" ht="13.5" spans="1:29">
      <c r="A114" s="140"/>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row>
    <row r="115" ht="13.5" spans="1:29">
      <c r="A115" s="140"/>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row>
    <row r="116" ht="13.5" spans="1:29">
      <c r="A116" s="140"/>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row>
    <row r="117" ht="13.5" spans="1:29">
      <c r="A117" s="140"/>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row>
    <row r="118" ht="13.5" spans="1:29">
      <c r="A118" s="140"/>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row>
    <row r="119" ht="13.5" spans="1:29">
      <c r="A119" s="140"/>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row>
    <row r="120" ht="13.5" spans="1:29">
      <c r="A120" s="140"/>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row>
    <row r="121" ht="13.5" spans="1:29">
      <c r="A121" s="140"/>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row>
    <row r="122" ht="13.5" spans="1:29">
      <c r="A122" s="140"/>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row>
    <row r="123" ht="13.5" spans="1:29">
      <c r="A123" s="140"/>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row>
    <row r="124" ht="13.5" spans="1:29">
      <c r="A124" s="140"/>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row>
    <row r="125" ht="13.5" spans="1:29">
      <c r="A125" s="140"/>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row>
    <row r="126" ht="13.5" spans="1:29">
      <c r="A126" s="140"/>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row>
    <row r="127" ht="13.5" spans="1:29">
      <c r="A127" s="140"/>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row>
    <row r="128" ht="13.5" spans="1:29">
      <c r="A128" s="140"/>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row>
    <row r="129" ht="13.5" spans="1:29">
      <c r="A129" s="140"/>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row>
    <row r="130" ht="13.5" spans="1:29">
      <c r="A130" s="140"/>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row>
    <row r="131" ht="13.5" spans="1:29">
      <c r="A131" s="140"/>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row>
    <row r="132" ht="13.5" spans="1:29">
      <c r="A132" s="140"/>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row>
    <row r="133" ht="13.5" spans="1:29">
      <c r="A133" s="140"/>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row>
    <row r="134" ht="13.5" spans="1:29">
      <c r="A134" s="140"/>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row>
    <row r="135" ht="13.5" spans="1:29">
      <c r="A135" s="140"/>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row>
    <row r="136" ht="13.5" spans="1:29">
      <c r="A136" s="140"/>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row>
    <row r="137" ht="13.5" spans="1:29">
      <c r="A137" s="140"/>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row>
    <row r="138" ht="13.5" spans="1:29">
      <c r="A138" s="140"/>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row>
    <row r="139" ht="13.5" spans="1:29">
      <c r="A139" s="140"/>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row>
    <row r="140" ht="13.5" spans="1:29">
      <c r="A140" s="140"/>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row>
    <row r="141" ht="13.5" spans="1:29">
      <c r="A141" s="140"/>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row>
    <row r="142" ht="13.5" spans="1:29">
      <c r="A142" s="140"/>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row>
    <row r="143" ht="13.5" spans="1:29">
      <c r="A143" s="140"/>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row>
    <row r="144" ht="13.5" spans="1:29">
      <c r="A144" s="140"/>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row>
    <row r="145" ht="13.5" spans="1:29">
      <c r="A145" s="140"/>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row>
    <row r="146" ht="13.5" spans="1:29">
      <c r="A146" s="140"/>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row>
    <row r="147" ht="13.5" spans="1:29">
      <c r="A147" s="140"/>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row>
    <row r="148" ht="13.5" spans="1:29">
      <c r="A148" s="140"/>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row>
    <row r="149" ht="13.5" spans="1:29">
      <c r="A149" s="140"/>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row>
    <row r="150" ht="13.5" spans="1:29">
      <c r="A150" s="140"/>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row>
    <row r="151" ht="13.5" spans="1:29">
      <c r="A151" s="140"/>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row>
    <row r="152" ht="13.5" spans="1:29">
      <c r="A152" s="140"/>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row>
    <row r="153" ht="13.5" spans="1:29">
      <c r="A153" s="140"/>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row>
    <row r="154" ht="13.5" spans="1:29">
      <c r="A154" s="140"/>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row>
    <row r="155" ht="13.5" spans="1:29">
      <c r="A155" s="140"/>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row>
    <row r="156" ht="13.5" spans="1:29">
      <c r="A156" s="140"/>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row>
    <row r="157" ht="13.5" spans="1:29">
      <c r="A157" s="140"/>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row>
    <row r="158" ht="13.5" spans="1:29">
      <c r="A158" s="140"/>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row>
    <row r="159" ht="13.5" spans="1:29">
      <c r="A159" s="140"/>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row>
    <row r="160" ht="13.5" spans="1:29">
      <c r="A160" s="140"/>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row>
    <row r="161" ht="13.5" spans="1:29">
      <c r="A161" s="140"/>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row>
    <row r="162" ht="13.5" spans="1:29">
      <c r="A162" s="140"/>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row>
    <row r="163" ht="13.5" spans="1:29">
      <c r="A163" s="140"/>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row>
    <row r="164" ht="13.5" spans="1:29">
      <c r="A164" s="140"/>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row>
    <row r="165" ht="13.5" spans="1:29">
      <c r="A165" s="140"/>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row>
    <row r="166" ht="13.5" spans="1:29">
      <c r="A166" s="140"/>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row>
    <row r="167" ht="13.5" spans="1:29">
      <c r="A167" s="140"/>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row>
    <row r="168" ht="13.5" spans="1:29">
      <c r="A168" s="140"/>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row>
    <row r="169" ht="13.5" spans="1:29">
      <c r="A169" s="140"/>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row>
    <row r="170" ht="13.5" spans="1:29">
      <c r="A170" s="140"/>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row>
    <row r="171" ht="13.5" spans="1:29">
      <c r="A171" s="140"/>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row>
    <row r="172" ht="13.5" spans="1:29">
      <c r="A172" s="140"/>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row>
    <row r="173" ht="13.5" spans="1:29">
      <c r="A173" s="140"/>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row>
    <row r="174" ht="13.5" spans="1:29">
      <c r="A174" s="140"/>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row>
    <row r="175" ht="13.5" spans="1:29">
      <c r="A175" s="140"/>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row>
    <row r="176" ht="13.5" spans="1:29">
      <c r="A176" s="140"/>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row>
    <row r="177" ht="13.5" spans="1:29">
      <c r="A177" s="140"/>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row>
    <row r="178" ht="13.5" spans="1:29">
      <c r="A178" s="140"/>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row>
    <row r="179" ht="13.5" spans="1:29">
      <c r="A179" s="140"/>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row>
    <row r="180" ht="13.5" spans="1:29">
      <c r="A180" s="140"/>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row>
    <row r="181" ht="13.5" spans="1:29">
      <c r="A181" s="140"/>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row>
    <row r="182" ht="13.5" spans="1:29">
      <c r="A182" s="140"/>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row>
    <row r="183" ht="13.5" spans="1:29">
      <c r="A183" s="140"/>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row>
    <row r="184" ht="13.5" spans="1:29">
      <c r="A184" s="140"/>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row>
    <row r="185" ht="13.5" spans="1:29">
      <c r="A185" s="140"/>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row>
    <row r="186" ht="13.5" spans="1:29">
      <c r="A186" s="140"/>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row>
    <row r="187" ht="13.5" spans="1:29">
      <c r="A187" s="140"/>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row>
    <row r="188" ht="13.5" spans="1:29">
      <c r="A188" s="140"/>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row>
    <row r="189" ht="13.5" spans="1:29">
      <c r="A189" s="140"/>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row>
    <row r="190" ht="13.5" spans="1:29">
      <c r="A190" s="140"/>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row>
    <row r="191" ht="13.5" spans="1:29">
      <c r="A191" s="140"/>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row>
    <row r="192" ht="13.5" spans="1:29">
      <c r="A192" s="140"/>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row>
    <row r="193" ht="13.5" spans="1:29">
      <c r="A193" s="140"/>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row>
    <row r="194" ht="13.5" spans="1:29">
      <c r="A194" s="140"/>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row>
    <row r="195" ht="13.5" spans="1:29">
      <c r="A195" s="140"/>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row>
    <row r="196" ht="13.5" spans="1:29">
      <c r="A196" s="140"/>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row>
    <row r="197" ht="13.5" spans="1:29">
      <c r="A197" s="140"/>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row>
    <row r="198" ht="13.5" spans="1:29">
      <c r="A198" s="140"/>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row>
    <row r="199" ht="13.5" spans="1:29">
      <c r="A199" s="140"/>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row>
    <row r="200" ht="13.5" spans="1:29">
      <c r="A200" s="140"/>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row>
    <row r="201" ht="13.5" spans="1:29">
      <c r="A201" s="140"/>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row>
    <row r="202" ht="13.5" spans="1:29">
      <c r="A202" s="140"/>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row>
    <row r="203" ht="13.5" spans="1:29">
      <c r="A203" s="140"/>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row>
    <row r="204" ht="13.5" spans="1:29">
      <c r="A204" s="140"/>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row>
    <row r="205" ht="13.5" spans="1:29">
      <c r="A205" s="140"/>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row>
    <row r="206" ht="13.5" spans="1:29">
      <c r="A206" s="140"/>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row>
    <row r="207" ht="13.5" spans="1:29">
      <c r="A207" s="140"/>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row>
    <row r="208" ht="13.5" spans="1:29">
      <c r="A208" s="140"/>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row>
    <row r="209" ht="13.5" spans="1:29">
      <c r="A209" s="140"/>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row>
    <row r="210" ht="13.5" spans="1:29">
      <c r="A210" s="140"/>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row>
    <row r="211" ht="13.5" spans="1:29">
      <c r="A211" s="140"/>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row>
    <row r="212" ht="13.5" spans="1:29">
      <c r="A212" s="140"/>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row>
    <row r="213" ht="13.5" spans="1:29">
      <c r="A213" s="140"/>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row>
    <row r="214" ht="13.5" spans="1:29">
      <c r="A214" s="140"/>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row>
    <row r="215" ht="13.5" spans="1:29">
      <c r="A215" s="140"/>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row>
    <row r="216" ht="13.5" spans="1:29">
      <c r="A216" s="140"/>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row>
    <row r="217" ht="13.5" spans="1:29">
      <c r="A217" s="140"/>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row>
    <row r="218" ht="13.5" spans="1:29">
      <c r="A218" s="140"/>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row>
    <row r="219" ht="13.5" spans="1:29">
      <c r="A219" s="140"/>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row>
    <row r="220" ht="13.5" spans="1:29">
      <c r="A220" s="140"/>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row>
    <row r="221" ht="13.5" spans="1:29">
      <c r="A221" s="140"/>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row>
    <row r="222" ht="13.5" spans="1:29">
      <c r="A222" s="140"/>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row>
    <row r="223" ht="13.5" spans="1:29">
      <c r="A223" s="140"/>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row>
    <row r="224" ht="13.5" spans="1:29">
      <c r="A224" s="140"/>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row>
    <row r="225" ht="13.5" spans="1:29">
      <c r="A225" s="140"/>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row>
    <row r="226" ht="13.5" spans="1:29">
      <c r="A226" s="140"/>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row>
    <row r="227" ht="13.5" spans="1:29">
      <c r="A227" s="140"/>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row>
    <row r="228" ht="13.5" spans="1:29">
      <c r="A228" s="140"/>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row>
    <row r="229" ht="13.5" spans="1:29">
      <c r="A229" s="140"/>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row>
    <row r="230" ht="13.5" spans="1:29">
      <c r="A230" s="140"/>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row>
    <row r="231" ht="13.5" spans="1:29">
      <c r="A231" s="140"/>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row>
    <row r="232" ht="13.5" spans="1:29">
      <c r="A232" s="140"/>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row>
    <row r="233" ht="13.5" spans="1:29">
      <c r="A233" s="140"/>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row>
    <row r="234" ht="13.5" spans="1:29">
      <c r="A234" s="140"/>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row>
    <row r="235" ht="13.5" spans="1:29">
      <c r="A235" s="140"/>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row>
    <row r="236" ht="13.5" spans="1:29">
      <c r="A236" s="140"/>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row>
    <row r="237" ht="13.5" spans="1:29">
      <c r="A237" s="140"/>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row>
    <row r="238" ht="13.5" spans="1:29">
      <c r="A238" s="140"/>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row>
    <row r="239" ht="13.5" spans="1:29">
      <c r="A239" s="140"/>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row>
    <row r="240" ht="13.5" spans="1:29">
      <c r="A240" s="140"/>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row>
    <row r="241" ht="13.5" spans="1:29">
      <c r="A241" s="140"/>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row>
    <row r="242" ht="13.5" spans="1:29">
      <c r="A242" s="140"/>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row>
    <row r="243" ht="13.5" spans="1:29">
      <c r="A243" s="140"/>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row>
    <row r="244" ht="13.5" spans="1:29">
      <c r="A244" s="140"/>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row>
    <row r="245" ht="13.5" spans="1:29">
      <c r="A245" s="140"/>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row>
    <row r="246" ht="13.5" spans="1:29">
      <c r="A246" s="140"/>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row>
    <row r="247" ht="13.5" spans="1:29">
      <c r="A247" s="140"/>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row>
    <row r="248" ht="13.5" spans="1:29">
      <c r="A248" s="140"/>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row>
    <row r="249" ht="13.5" spans="1:29">
      <c r="A249" s="140"/>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row>
    <row r="250" ht="13.5" spans="1:29">
      <c r="A250" s="140"/>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row>
    <row r="251" ht="13.5" spans="1:29">
      <c r="A251" s="140"/>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row>
    <row r="252" ht="13.5" spans="1:29">
      <c r="A252" s="140"/>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row>
    <row r="253" ht="13.5" spans="1:29">
      <c r="A253" s="140"/>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row>
    <row r="254" ht="13.5" spans="1:29">
      <c r="A254" s="140"/>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row>
    <row r="255" ht="13.5" spans="1:29">
      <c r="A255" s="140"/>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row>
    <row r="256" ht="13.5" spans="1:29">
      <c r="A256" s="140"/>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row>
    <row r="257" ht="13.5" spans="1:29">
      <c r="A257" s="140"/>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row>
    <row r="258" ht="13.5" spans="1:29">
      <c r="A258" s="140"/>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row>
    <row r="259" ht="13.5" spans="1:29">
      <c r="A259" s="140"/>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row>
    <row r="260" ht="13.5" spans="1:29">
      <c r="A260" s="140"/>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row>
    <row r="261" ht="13.5" spans="1:29">
      <c r="A261" s="140"/>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row>
    <row r="262" ht="13.5" spans="1:29">
      <c r="A262" s="140"/>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row>
    <row r="263" ht="13.5" spans="1:29">
      <c r="A263" s="140"/>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row>
    <row r="264" ht="13.5" spans="1:29">
      <c r="A264" s="140"/>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row>
    <row r="265" ht="13.5" spans="1:29">
      <c r="A265" s="140"/>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row>
    <row r="266" ht="13.5" spans="1:29">
      <c r="A266" s="140"/>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row>
    <row r="267" ht="13.5" spans="1:29">
      <c r="A267" s="140"/>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row>
    <row r="268" ht="13.5" spans="1:29">
      <c r="A268" s="140"/>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row>
    <row r="269" ht="13.5" spans="1:29">
      <c r="A269" s="140"/>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row>
    <row r="270" ht="13.5" spans="1:29">
      <c r="A270" s="140"/>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row>
    <row r="271" ht="13.5" spans="1:29">
      <c r="A271" s="140"/>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row>
    <row r="272" ht="13.5" spans="1:29">
      <c r="A272" s="140"/>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row>
    <row r="273" ht="13.5" spans="1:29">
      <c r="A273" s="140"/>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row>
    <row r="274" ht="13.5" spans="1:29">
      <c r="A274" s="140"/>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row>
    <row r="275" ht="13.5" spans="1:29">
      <c r="A275" s="140"/>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row>
    <row r="276" ht="13.5" spans="1:29">
      <c r="A276" s="140"/>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row>
    <row r="277" ht="13.5" spans="1:29">
      <c r="A277" s="140"/>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row>
    <row r="278" ht="13.5" spans="1:29">
      <c r="A278" s="140"/>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row>
    <row r="279" ht="13.5" spans="1:29">
      <c r="A279" s="140"/>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row>
    <row r="280" ht="13.5" spans="1:29">
      <c r="A280" s="140"/>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row>
    <row r="281" ht="13.5" spans="1:29">
      <c r="A281" s="140"/>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row>
    <row r="282" ht="13.5" spans="1:29">
      <c r="A282" s="140"/>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row>
    <row r="283" ht="13.5" spans="1:29">
      <c r="A283" s="140"/>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row>
    <row r="284" ht="13.5" spans="1:29">
      <c r="A284" s="140"/>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row>
    <row r="285" ht="13.5" spans="1:29">
      <c r="A285" s="140"/>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row>
    <row r="286" ht="13.5" spans="1:29">
      <c r="A286" s="140"/>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row>
    <row r="287" ht="13.5" spans="1:29">
      <c r="A287" s="140"/>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row>
    <row r="288" ht="13.5" spans="1:29">
      <c r="A288" s="140"/>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row>
    <row r="289" ht="13.5" spans="1:29">
      <c r="A289" s="140"/>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row>
    <row r="290" ht="13.5" spans="1:29">
      <c r="A290" s="140"/>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row>
    <row r="291" ht="13.5" spans="1:29">
      <c r="A291" s="140"/>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row>
    <row r="292" ht="13.5" spans="1:29">
      <c r="A292" s="140"/>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row>
    <row r="293" ht="13.5" spans="1:29">
      <c r="A293" s="140"/>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row>
    <row r="294" ht="13.5" spans="1:29">
      <c r="A294" s="140"/>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row>
    <row r="295" ht="13.5" spans="1:29">
      <c r="A295" s="140"/>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row>
    <row r="296" ht="13.5" spans="1:29">
      <c r="A296" s="140"/>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row>
    <row r="297" ht="13.5" spans="1:29">
      <c r="A297" s="140"/>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row>
    <row r="298" ht="13.5" spans="1:29">
      <c r="A298" s="140"/>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row>
    <row r="299" ht="13.5" spans="1:29">
      <c r="A299" s="140"/>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row>
    <row r="300" ht="13.5" spans="1:29">
      <c r="A300" s="140"/>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row>
    <row r="301" ht="13.5" spans="1:29">
      <c r="A301" s="140"/>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row>
    <row r="302" ht="13.5" spans="1:29">
      <c r="A302" s="140"/>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row>
    <row r="303" ht="13.5" spans="1:29">
      <c r="A303" s="140"/>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row>
    <row r="304" ht="13.5" spans="1:29">
      <c r="A304" s="140"/>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row>
    <row r="305" ht="13.5" spans="1:29">
      <c r="A305" s="140"/>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row>
    <row r="306" ht="13.5" spans="1:29">
      <c r="A306" s="140"/>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row>
    <row r="307" ht="13.5" spans="1:29">
      <c r="A307" s="140"/>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row>
    <row r="308" ht="13.5" spans="1:29">
      <c r="A308" s="140"/>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row>
    <row r="309" ht="13.5" spans="1:29">
      <c r="A309" s="140"/>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row>
    <row r="310" ht="13.5" spans="1:29">
      <c r="A310" s="140"/>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row>
    <row r="311" ht="13.5" spans="1:29">
      <c r="A311" s="140"/>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row>
    <row r="312" ht="13.5" spans="1:29">
      <c r="A312" s="140"/>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row>
    <row r="313" ht="13.5" spans="1:29">
      <c r="A313" s="140"/>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row>
    <row r="314" ht="13.5" spans="1:29">
      <c r="A314" s="140"/>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row>
    <row r="315" ht="13.5" spans="1:29">
      <c r="A315" s="140"/>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row>
    <row r="316" ht="13.5" spans="1:29">
      <c r="A316" s="140"/>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row>
    <row r="317" ht="13.5" spans="1:29">
      <c r="A317" s="140"/>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row>
    <row r="318" ht="13.5" spans="1:29">
      <c r="A318" s="140"/>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row>
    <row r="319" ht="13.5" spans="1:29">
      <c r="A319" s="140"/>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row>
    <row r="320" ht="13.5" spans="1:29">
      <c r="A320" s="140"/>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row>
    <row r="321" ht="13.5" spans="1:29">
      <c r="A321" s="140"/>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row>
    <row r="322" ht="13.5" spans="1:29">
      <c r="A322" s="140"/>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row>
    <row r="323" ht="13.5" spans="1:29">
      <c r="A323" s="140"/>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row>
    <row r="324" ht="13.5" spans="1:29">
      <c r="A324" s="140"/>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row>
    <row r="325" ht="13.5" spans="1:29">
      <c r="A325" s="140"/>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row>
    <row r="326" ht="13.5" spans="1:29">
      <c r="A326" s="140"/>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row>
    <row r="327" ht="13.5" spans="1:29">
      <c r="A327" s="140"/>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row>
    <row r="328" ht="13.5" spans="1:29">
      <c r="A328" s="140"/>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row>
    <row r="329" ht="13.5" spans="1:29">
      <c r="A329" s="140"/>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row>
    <row r="330" ht="13.5" spans="1:29">
      <c r="A330" s="140"/>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row>
    <row r="331" ht="13.5" spans="1:29">
      <c r="A331" s="140"/>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row>
    <row r="332" ht="13.5" spans="1:29">
      <c r="A332" s="140"/>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row>
    <row r="333" ht="13.5" spans="1:29">
      <c r="A333" s="140"/>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row>
    <row r="334" ht="13.5" spans="1:29">
      <c r="A334" s="140"/>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row>
    <row r="335" ht="13.5" spans="1:29">
      <c r="A335" s="140"/>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row>
    <row r="336" ht="13.5" spans="1:29">
      <c r="A336" s="140"/>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row>
    <row r="337" ht="13.5" spans="1:29">
      <c r="A337" s="140"/>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row>
    <row r="338" ht="13.5" spans="1:29">
      <c r="A338" s="140"/>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row>
    <row r="339" ht="13.5" spans="1:29">
      <c r="A339" s="140"/>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row>
    <row r="340" ht="13.5" spans="1:29">
      <c r="A340" s="140"/>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row>
    <row r="341" ht="13.5" spans="1:29">
      <c r="A341" s="140"/>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row>
    <row r="342" ht="13.5" spans="1:29">
      <c r="A342" s="140"/>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row>
    <row r="343" ht="13.5" spans="1:29">
      <c r="A343" s="140"/>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row>
    <row r="344" ht="13.5" spans="1:29">
      <c r="A344" s="140"/>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row>
    <row r="345" ht="13.5" spans="1:29">
      <c r="A345" s="140"/>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row>
    <row r="346" ht="13.5" spans="1:29">
      <c r="A346" s="140"/>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row>
    <row r="347" ht="13.5" spans="1:29">
      <c r="A347" s="140"/>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row>
    <row r="348" ht="13.5" spans="1:29">
      <c r="A348" s="140"/>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row>
    <row r="349" ht="13.5" spans="1:29">
      <c r="A349" s="140"/>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row>
    <row r="350" ht="13.5" spans="1:29">
      <c r="A350" s="140"/>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row>
    <row r="351" ht="13.5" spans="1:29">
      <c r="A351" s="140"/>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row>
    <row r="352" ht="13.5" spans="1:29">
      <c r="A352" s="140"/>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row>
    <row r="353" ht="13.5" spans="1:29">
      <c r="A353" s="140"/>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row>
    <row r="354" ht="13.5" spans="1:29">
      <c r="A354" s="140"/>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row>
    <row r="355" ht="13.5" spans="1:29">
      <c r="A355" s="140"/>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row>
    <row r="356" ht="13.5" spans="1:29">
      <c r="A356" s="140"/>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row>
    <row r="357" ht="13.5" spans="1:29">
      <c r="A357" s="140"/>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row>
    <row r="358" ht="13.5" spans="1:29">
      <c r="A358" s="140"/>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row>
    <row r="359" ht="13.5" spans="1:29">
      <c r="A359" s="140"/>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row>
    <row r="360" ht="13.5" spans="1:29">
      <c r="A360" s="140"/>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row>
    <row r="361" ht="13.5" spans="1:29">
      <c r="A361" s="140"/>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row>
    <row r="362" ht="13.5" spans="1:29">
      <c r="A362" s="140"/>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row>
    <row r="363" ht="13.5" spans="1:29">
      <c r="A363" s="140"/>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row>
    <row r="364" ht="13.5" spans="1:29">
      <c r="A364" s="140"/>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row>
    <row r="365" ht="13.5" spans="1:29">
      <c r="A365" s="140"/>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row>
    <row r="366" ht="13.5" spans="1:29">
      <c r="A366" s="140"/>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row>
    <row r="367" ht="13.5" spans="1:29">
      <c r="A367" s="140"/>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row>
    <row r="368" ht="13.5" spans="1:29">
      <c r="A368" s="140"/>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row>
    <row r="369" ht="13.5" spans="1:29">
      <c r="A369" s="140"/>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row>
    <row r="370" ht="13.5" spans="1:29">
      <c r="A370" s="140"/>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row>
    <row r="371" ht="13.5" spans="1:29">
      <c r="A371" s="140"/>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row>
    <row r="372" ht="13.5" spans="1:29">
      <c r="A372" s="140"/>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row>
    <row r="373" ht="13.5" spans="1:29">
      <c r="A373" s="140"/>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row>
    <row r="374" ht="13.5" spans="1:29">
      <c r="A374" s="140"/>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row>
    <row r="375" ht="13.5" spans="1:29">
      <c r="A375" s="140"/>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row>
    <row r="376" ht="13.5" spans="1:29">
      <c r="A376" s="140"/>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row>
    <row r="377" ht="13.5" spans="1:29">
      <c r="A377" s="140"/>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row>
    <row r="378" ht="13.5" spans="1:29">
      <c r="A378" s="140"/>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row>
    <row r="379" ht="13.5" spans="1:29">
      <c r="A379" s="140"/>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row>
    <row r="380" ht="13.5" spans="1:29">
      <c r="A380" s="140"/>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row>
    <row r="381" ht="13.5" spans="1:29">
      <c r="A381" s="140"/>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row>
    <row r="382" ht="13.5" spans="1:29">
      <c r="A382" s="140"/>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row>
    <row r="383" ht="13.5" spans="1:29">
      <c r="A383" s="140"/>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row>
    <row r="384" ht="13.5" spans="1:29">
      <c r="A384" s="140"/>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row>
    <row r="385" ht="13.5" spans="1:29">
      <c r="A385" s="140"/>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row>
    <row r="386" ht="13.5" spans="1:29">
      <c r="A386" s="140"/>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row>
    <row r="387" ht="13.5" spans="1:29">
      <c r="A387" s="140"/>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row>
    <row r="388" ht="13.5" spans="1:29">
      <c r="A388" s="140"/>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row>
    <row r="389" ht="13.5" spans="1:29">
      <c r="A389" s="140"/>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row>
    <row r="390" ht="13.5" spans="1:29">
      <c r="A390" s="140"/>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row>
    <row r="391" ht="13.5" spans="1:29">
      <c r="A391" s="140"/>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row>
    <row r="392" ht="13.5" spans="1:29">
      <c r="A392" s="140"/>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row>
    <row r="393" ht="13.5" spans="1:29">
      <c r="A393" s="140"/>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row>
    <row r="394" ht="13.5" spans="1:29">
      <c r="A394" s="140"/>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row>
    <row r="395" ht="13.5" spans="1:29">
      <c r="A395" s="140"/>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row>
    <row r="396" ht="13.5" spans="1:29">
      <c r="A396" s="140"/>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row>
    <row r="397" ht="13.5" spans="1:29">
      <c r="A397" s="140"/>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row>
    <row r="398" ht="13.5" spans="1:29">
      <c r="A398" s="140"/>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row>
    <row r="399" ht="13.5" spans="1:29">
      <c r="A399" s="140"/>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row>
    <row r="400" ht="13.5" spans="1:29">
      <c r="A400" s="140"/>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row>
    <row r="401" ht="13.5" spans="1:29">
      <c r="A401" s="140"/>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row>
    <row r="402" ht="13.5" spans="1:29">
      <c r="A402" s="140"/>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row>
    <row r="403" ht="13.5" spans="1:29">
      <c r="A403" s="140"/>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row>
    <row r="404" ht="13.5" spans="1:29">
      <c r="A404" s="140"/>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row>
    <row r="405" ht="13.5" spans="1:29">
      <c r="A405" s="140"/>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row>
    <row r="406" ht="13.5" spans="1:29">
      <c r="A406" s="140"/>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row>
    <row r="407" ht="13.5" spans="1:29">
      <c r="A407" s="140"/>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row>
    <row r="408" ht="13.5" spans="1:29">
      <c r="A408" s="140"/>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row>
    <row r="409" ht="13.5" spans="1:29">
      <c r="A409" s="140"/>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row>
    <row r="410" ht="13.5" spans="1:29">
      <c r="A410" s="140"/>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row>
    <row r="411" ht="13.5" spans="1:29">
      <c r="A411" s="140"/>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row>
    <row r="412" ht="13.5" spans="1:29">
      <c r="A412" s="140"/>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row>
    <row r="413" ht="13.5" spans="1:29">
      <c r="A413" s="140"/>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row>
    <row r="414" ht="13.5" spans="1:29">
      <c r="A414" s="140"/>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row>
    <row r="415" ht="13.5" spans="1:29">
      <c r="A415" s="140"/>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row>
    <row r="416" ht="13.5" spans="1:29">
      <c r="A416" s="140"/>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row>
    <row r="417" ht="13.5" spans="1:29">
      <c r="A417" s="140"/>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row>
    <row r="418" ht="13.5" spans="1:29">
      <c r="A418" s="140"/>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row>
    <row r="419" ht="13.5" spans="1:29">
      <c r="A419" s="140"/>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row>
    <row r="420" ht="13.5" spans="1:29">
      <c r="A420" s="140"/>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row>
    <row r="421" ht="13.5" spans="1:29">
      <c r="A421" s="140"/>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row>
    <row r="422" ht="13.5" spans="1:29">
      <c r="A422" s="140"/>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row>
    <row r="423" ht="13.5" spans="1:29">
      <c r="A423" s="140"/>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row>
    <row r="424" ht="13.5" spans="1:29">
      <c r="A424" s="140"/>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row>
    <row r="425" ht="13.5" spans="1:29">
      <c r="A425" s="140"/>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row>
    <row r="426" ht="13.5" spans="1:29">
      <c r="A426" s="140"/>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row>
    <row r="427" ht="13.5" spans="1:29">
      <c r="A427" s="140"/>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row>
    <row r="428" ht="13.5" spans="1:29">
      <c r="A428" s="140"/>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row>
    <row r="429" ht="13.5" spans="1:29">
      <c r="A429" s="140"/>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row>
    <row r="430" ht="13.5" spans="1:29">
      <c r="A430" s="140"/>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row>
    <row r="431" ht="13.5" spans="1:29">
      <c r="A431" s="140"/>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row>
    <row r="432" ht="13.5" spans="1:29">
      <c r="A432" s="140"/>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row>
    <row r="433" ht="13.5" spans="1:29">
      <c r="A433" s="140"/>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row>
    <row r="434" ht="13.5" spans="1:29">
      <c r="A434" s="140"/>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row>
    <row r="435" ht="13.5" spans="1:29">
      <c r="A435" s="140"/>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row>
    <row r="436" ht="13.5" spans="1:29">
      <c r="A436" s="140"/>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row>
    <row r="437" ht="13.5" spans="1:29">
      <c r="A437" s="140"/>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row>
    <row r="438" ht="13.5" spans="1:29">
      <c r="A438" s="140"/>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row>
    <row r="439" ht="13.5" spans="1:29">
      <c r="A439" s="140"/>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row>
    <row r="440" ht="13.5" spans="1:29">
      <c r="A440" s="140"/>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row>
    <row r="441" ht="13.5" spans="1:29">
      <c r="A441" s="140"/>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row>
    <row r="442" ht="13.5" spans="1:29">
      <c r="A442" s="140"/>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row>
    <row r="443" ht="13.5" spans="1:29">
      <c r="A443" s="140"/>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row>
    <row r="444" ht="13.5" spans="1:29">
      <c r="A444" s="140"/>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row>
    <row r="445" ht="13.5" spans="1:29">
      <c r="A445" s="140"/>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row>
    <row r="446" ht="13.5" spans="1:29">
      <c r="A446" s="140"/>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row>
    <row r="447" ht="13.5" spans="1:29">
      <c r="A447" s="140"/>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row>
    <row r="448" ht="13.5" spans="1:29">
      <c r="A448" s="140"/>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row>
    <row r="449" ht="13.5" spans="1:29">
      <c r="A449" s="140"/>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row>
    <row r="450" ht="13.5" spans="1:29">
      <c r="A450" s="140"/>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row>
    <row r="451" ht="13.5" spans="1:29">
      <c r="A451" s="140"/>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row>
    <row r="452" ht="13.5" spans="1:29">
      <c r="A452" s="140"/>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row>
    <row r="453" ht="13.5" spans="1:29">
      <c r="A453" s="140"/>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row>
    <row r="454" ht="13.5" spans="1:29">
      <c r="A454" s="140"/>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row>
    <row r="455" ht="13.5" spans="1:29">
      <c r="A455" s="140"/>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row>
    <row r="456" ht="13.5" spans="1:29">
      <c r="A456" s="140"/>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row>
    <row r="457" ht="13.5" spans="1:29">
      <c r="A457" s="140"/>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row>
    <row r="458" ht="13.5" spans="1:29">
      <c r="A458" s="140"/>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row>
    <row r="459" ht="13.5" spans="1:29">
      <c r="A459" s="140"/>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row>
    <row r="460" ht="13.5" spans="1:29">
      <c r="A460" s="140"/>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row>
    <row r="461" ht="13.5" spans="1:29">
      <c r="A461" s="140"/>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row>
    <row r="462" ht="13.5" spans="1:29">
      <c r="A462" s="140"/>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row>
    <row r="463" ht="13.5" spans="1:29">
      <c r="A463" s="140"/>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row>
    <row r="464" ht="13.5" spans="1:29">
      <c r="A464" s="140"/>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row>
    <row r="465" ht="13.5" spans="1:29">
      <c r="A465" s="140"/>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row>
    <row r="466" ht="13.5" spans="1:29">
      <c r="A466" s="140"/>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row>
    <row r="467" ht="13.5" spans="1:29">
      <c r="A467" s="140"/>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row>
    <row r="468" ht="13.5" spans="1:29">
      <c r="A468" s="140"/>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row>
    <row r="469" ht="13.5" spans="1:29">
      <c r="A469" s="140"/>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row>
    <row r="470" ht="13.5" spans="1:29">
      <c r="A470" s="140"/>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row>
    <row r="471" ht="13.5" spans="1:29">
      <c r="A471" s="140"/>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row>
    <row r="472" ht="13.5" spans="1:29">
      <c r="A472" s="140"/>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row>
    <row r="473" ht="13.5" spans="1:29">
      <c r="A473" s="140"/>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row>
    <row r="474" ht="13.5" spans="1:29">
      <c r="A474" s="140"/>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row>
    <row r="475" ht="13.5" spans="1:29">
      <c r="A475" s="140"/>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row>
    <row r="476" ht="13.5" spans="1:29">
      <c r="A476" s="140"/>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row>
    <row r="477" ht="13.5" spans="1:29">
      <c r="A477" s="140"/>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row>
    <row r="478" ht="13.5" spans="1:29">
      <c r="A478" s="140"/>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row>
    <row r="479" ht="13.5" spans="1:29">
      <c r="A479" s="140"/>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row>
    <row r="480" ht="13.5" spans="1:29">
      <c r="A480" s="140"/>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row>
    <row r="481" ht="13.5" spans="1:29">
      <c r="A481" s="140"/>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row>
    <row r="482" ht="13.5" spans="1:29">
      <c r="A482" s="140"/>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row>
    <row r="483" ht="13.5" spans="1:29">
      <c r="A483" s="140"/>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row>
    <row r="484" ht="13.5" spans="1:29">
      <c r="A484" s="140"/>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row>
    <row r="485" ht="13.5" spans="1:29">
      <c r="A485" s="140"/>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row>
    <row r="486" ht="13.5" spans="1:29">
      <c r="A486" s="140"/>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row>
    <row r="487" ht="13.5" spans="1:29">
      <c r="A487" s="140"/>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row>
    <row r="488" ht="13.5" spans="1:29">
      <c r="A488" s="140"/>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row>
    <row r="489" ht="13.5" spans="1:29">
      <c r="A489" s="140"/>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row>
    <row r="490" ht="13.5" spans="1:29">
      <c r="A490" s="140"/>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row>
    <row r="491" ht="13.5" spans="1:29">
      <c r="A491" s="140"/>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row>
    <row r="492" ht="13.5" spans="1:29">
      <c r="A492" s="140"/>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row>
    <row r="493" ht="13.5" spans="1:29">
      <c r="A493" s="140"/>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row>
    <row r="494" ht="13.5" spans="1:29">
      <c r="A494" s="140"/>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row>
    <row r="495" ht="13.5" spans="1:29">
      <c r="A495" s="140"/>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row>
    <row r="496" ht="13.5" spans="1:29">
      <c r="A496" s="140"/>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row>
    <row r="497" ht="13.5" spans="1:29">
      <c r="A497" s="140"/>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row>
    <row r="498" ht="13.5" spans="1:29">
      <c r="A498" s="140"/>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row>
    <row r="499" ht="13.5" spans="1:29">
      <c r="A499" s="140"/>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row>
    <row r="500" ht="13.5" spans="1:29">
      <c r="A500" s="140"/>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row>
    <row r="501" ht="13.5" spans="1:29">
      <c r="A501" s="140"/>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row>
    <row r="502" ht="13.5" spans="1:29">
      <c r="A502" s="140"/>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row>
    <row r="503" ht="13.5" spans="1:29">
      <c r="A503" s="140"/>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row>
    <row r="504" ht="13.5" spans="1:29">
      <c r="A504" s="140"/>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row>
    <row r="505" ht="13.5" spans="1:29">
      <c r="A505" s="140"/>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row>
    <row r="506" ht="13.5" spans="1:29">
      <c r="A506" s="140"/>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row>
    <row r="507" ht="13.5" spans="1:29">
      <c r="A507" s="140"/>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row>
    <row r="508" ht="13.5" spans="1:29">
      <c r="A508" s="140"/>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row>
    <row r="509" ht="13.5" spans="1:29">
      <c r="A509" s="140"/>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row>
    <row r="510" ht="13.5" spans="1:29">
      <c r="A510" s="140"/>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row>
    <row r="511" ht="13.5" spans="1:29">
      <c r="A511" s="140"/>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row>
    <row r="512" ht="13.5" spans="1:29">
      <c r="A512" s="140"/>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row>
    <row r="513" ht="13.5" spans="1:29">
      <c r="A513" s="140"/>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row>
    <row r="514" ht="13.5" spans="1:29">
      <c r="A514" s="140"/>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row>
    <row r="515" ht="13.5" spans="1:29">
      <c r="A515" s="140"/>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row>
    <row r="516" ht="13.5" spans="1:29">
      <c r="A516" s="140"/>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row>
    <row r="517" ht="13.5" spans="1:29">
      <c r="A517" s="140"/>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row>
    <row r="518" ht="13.5" spans="1:29">
      <c r="A518" s="140"/>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row>
    <row r="519" ht="13.5" spans="1:29">
      <c r="A519" s="140"/>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row>
    <row r="520" ht="13.5" spans="1:29">
      <c r="A520" s="140"/>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row>
    <row r="521" ht="13.5" spans="1:29">
      <c r="A521" s="140"/>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row>
    <row r="522" ht="13.5" spans="1:29">
      <c r="A522" s="140"/>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row>
    <row r="523" ht="13.5" spans="1:29">
      <c r="A523" s="140"/>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row>
    <row r="524" ht="13.5" spans="1:29">
      <c r="A524" s="140"/>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row>
    <row r="525" ht="13.5" spans="1:29">
      <c r="A525" s="140"/>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row>
    <row r="526" ht="13.5" spans="1:29">
      <c r="A526" s="140"/>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row>
    <row r="527" ht="13.5" spans="1:29">
      <c r="A527" s="140"/>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row>
    <row r="528" ht="13.5" spans="1:29">
      <c r="A528" s="140"/>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row>
    <row r="529" ht="13.5" spans="1:29">
      <c r="A529" s="140"/>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row>
    <row r="530" ht="13.5" spans="1:29">
      <c r="A530" s="140"/>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row>
    <row r="531" ht="13.5" spans="1:29">
      <c r="A531" s="140"/>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row>
    <row r="532" ht="13.5" spans="1:29">
      <c r="A532" s="140"/>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row>
    <row r="533" ht="13.5" spans="1:29">
      <c r="A533" s="140"/>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row>
    <row r="534" ht="13.5" spans="1:29">
      <c r="A534" s="140"/>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row>
    <row r="535" ht="13.5" spans="1:29">
      <c r="A535" s="140"/>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row>
    <row r="536" ht="13.5" spans="1:29">
      <c r="A536" s="140"/>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row>
    <row r="537" ht="13.5" spans="1:29">
      <c r="A537" s="140"/>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row>
    <row r="538" ht="13.5" spans="1:29">
      <c r="A538" s="140"/>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row>
    <row r="539" ht="13.5" spans="1:29">
      <c r="A539" s="140"/>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row>
    <row r="540" ht="13.5" spans="1:29">
      <c r="A540" s="140"/>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row>
    <row r="541" ht="13.5" spans="1:29">
      <c r="A541" s="140"/>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row>
    <row r="542" ht="13.5" spans="1:29">
      <c r="A542" s="140"/>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row>
    <row r="543" ht="13.5" spans="1:29">
      <c r="A543" s="140"/>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row>
    <row r="544" ht="13.5" spans="1:29">
      <c r="A544" s="140"/>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row>
    <row r="545" ht="13.5" spans="1:29">
      <c r="A545" s="140"/>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row>
    <row r="546" ht="13.5" spans="1:29">
      <c r="A546" s="140"/>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row>
    <row r="547" ht="13.5" spans="1:29">
      <c r="A547" s="140"/>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row>
    <row r="548" ht="13.5" spans="1:29">
      <c r="A548" s="140"/>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row>
    <row r="549" ht="13.5" spans="1:29">
      <c r="A549" s="140"/>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row>
    <row r="550" ht="13.5" spans="1:29">
      <c r="A550" s="140"/>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row>
    <row r="551" ht="13.5" spans="1:29">
      <c r="A551" s="140"/>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row>
    <row r="552" ht="13.5" spans="1:29">
      <c r="A552" s="140"/>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row>
    <row r="553" ht="13.5" spans="1:29">
      <c r="A553" s="140"/>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row>
    <row r="554" ht="13.5" spans="1:29">
      <c r="A554" s="140"/>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row>
    <row r="555" ht="13.5" spans="1:29">
      <c r="A555" s="140"/>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row>
    <row r="556" ht="13.5" spans="1:29">
      <c r="A556" s="140"/>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row>
    <row r="557" ht="13.5" spans="1:29">
      <c r="A557" s="140"/>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row>
    <row r="558" ht="13.5" spans="1:29">
      <c r="A558" s="140"/>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row>
    <row r="559" ht="13.5" spans="1:29">
      <c r="A559" s="140"/>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row>
    <row r="560" ht="13.5" spans="1:29">
      <c r="A560" s="140"/>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row>
    <row r="561" ht="13.5" spans="1:29">
      <c r="A561" s="140"/>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row>
    <row r="562" ht="13.5" spans="1:29">
      <c r="A562" s="140"/>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row>
    <row r="563" ht="13.5" spans="1:29">
      <c r="A563" s="140"/>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row>
    <row r="564" ht="13.5" spans="1:29">
      <c r="A564" s="140"/>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row>
    <row r="565" ht="13.5" spans="1:29">
      <c r="A565" s="140"/>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row>
    <row r="566" ht="13.5" spans="1:29">
      <c r="A566" s="140"/>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row>
    <row r="567" ht="13.5" spans="1:29">
      <c r="A567" s="140"/>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row>
    <row r="568" ht="13.5" spans="1:29">
      <c r="A568" s="140"/>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row>
    <row r="569" ht="13.5" spans="1:29">
      <c r="A569" s="140"/>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row>
    <row r="570" ht="13.5" spans="1:29">
      <c r="A570" s="140"/>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row>
    <row r="571" ht="13.5" spans="1:29">
      <c r="A571" s="140"/>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row>
    <row r="572" ht="13.5" spans="1:29">
      <c r="A572" s="140"/>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row>
    <row r="573" ht="13.5" spans="1:29">
      <c r="A573" s="140"/>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row>
    <row r="574" ht="13.5" spans="1:29">
      <c r="A574" s="140"/>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row>
    <row r="575" ht="13.5" spans="1:29">
      <c r="A575" s="140"/>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row>
    <row r="576" ht="13.5" spans="1:29">
      <c r="A576" s="140"/>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row>
    <row r="577" ht="13.5" spans="1:29">
      <c r="A577" s="140"/>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row>
    <row r="578" ht="13.5" spans="1:29">
      <c r="A578" s="140"/>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row>
    <row r="579" ht="13.5" spans="1:29">
      <c r="A579" s="140"/>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row>
    <row r="580" ht="13.5" spans="1:29">
      <c r="A580" s="140"/>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row>
    <row r="581" ht="13.5" spans="1:29">
      <c r="A581" s="140"/>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row>
    <row r="582" ht="13.5" spans="1:29">
      <c r="A582" s="140"/>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row>
    <row r="583" ht="13.5" spans="1:29">
      <c r="A583" s="140"/>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row>
    <row r="584" ht="13.5" spans="1:29">
      <c r="A584" s="140"/>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row>
    <row r="585" ht="13.5" spans="1:29">
      <c r="A585" s="140"/>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row>
    <row r="586" ht="13.5" spans="1:29">
      <c r="A586" s="140"/>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row>
    <row r="587" ht="13.5" spans="1:29">
      <c r="A587" s="140"/>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row>
    <row r="588" ht="13.5" spans="1:29">
      <c r="A588" s="140"/>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row>
    <row r="589" ht="13.5" spans="1:29">
      <c r="A589" s="140"/>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row>
    <row r="590" ht="13.5" spans="1:29">
      <c r="A590" s="140"/>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row>
    <row r="591" ht="13.5" spans="1:29">
      <c r="A591" s="140"/>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row>
    <row r="592" ht="13.5" spans="1:29">
      <c r="A592" s="140"/>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row>
    <row r="593" ht="13.5" spans="1:29">
      <c r="A593" s="140"/>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row>
    <row r="594" ht="13.5" spans="1:29">
      <c r="A594" s="140"/>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row>
    <row r="595" ht="13.5" spans="1:29">
      <c r="A595" s="140"/>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row>
    <row r="596" ht="13.5" spans="1:29">
      <c r="A596" s="140"/>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row>
    <row r="597" ht="13.5" spans="1:29">
      <c r="A597" s="140"/>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row>
    <row r="598" ht="13.5" spans="1:29">
      <c r="A598" s="140"/>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row>
    <row r="599" ht="13.5" spans="1:29">
      <c r="A599" s="140"/>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row>
    <row r="600" ht="13.5" spans="1:29">
      <c r="A600" s="140"/>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row>
    <row r="601" ht="13.5" spans="1:29">
      <c r="A601" s="140"/>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row>
    <row r="602" ht="13.5" spans="1:29">
      <c r="A602" s="140"/>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row>
    <row r="603" ht="13.5" spans="1:29">
      <c r="A603" s="140"/>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row>
    <row r="604" ht="13.5" spans="1:29">
      <c r="A604" s="140"/>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row>
    <row r="605" ht="13.5" spans="1:29">
      <c r="A605" s="140"/>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row>
    <row r="606" ht="13.5" spans="1:29">
      <c r="A606" s="140"/>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row>
    <row r="607" ht="13.5" spans="1:29">
      <c r="A607" s="140"/>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row>
    <row r="608" ht="13.5" spans="1:29">
      <c r="A608" s="140"/>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row>
    <row r="609" ht="13.5" spans="1:29">
      <c r="A609" s="140"/>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row>
    <row r="610" ht="13.5" spans="1:29">
      <c r="A610" s="140"/>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row>
    <row r="611" ht="13.5" spans="1:29">
      <c r="A611" s="140"/>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row>
    <row r="612" ht="13.5" spans="1:29">
      <c r="A612" s="140"/>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row>
    <row r="613" ht="13.5" spans="1:29">
      <c r="A613" s="140"/>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row>
    <row r="614" ht="13.5" spans="1:29">
      <c r="A614" s="140"/>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row>
    <row r="615" ht="13.5" spans="1:29">
      <c r="A615" s="140"/>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row>
    <row r="616" ht="13.5" spans="1:29">
      <c r="A616" s="140"/>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row>
    <row r="617" ht="13.5" spans="1:29">
      <c r="A617" s="140"/>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row>
    <row r="618" ht="13.5" spans="1:29">
      <c r="A618" s="140"/>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row>
    <row r="619" ht="13.5" spans="1:29">
      <c r="A619" s="140"/>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row>
    <row r="620" ht="13.5" spans="1:29">
      <c r="A620" s="140"/>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row>
    <row r="621" ht="13.5" spans="1:29">
      <c r="A621" s="140"/>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row>
    <row r="622" ht="13.5" spans="1:29">
      <c r="A622" s="140"/>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row>
    <row r="623" ht="13.5" spans="1:29">
      <c r="A623" s="140"/>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row>
    <row r="624" ht="13.5" spans="1:29">
      <c r="A624" s="140"/>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row>
    <row r="625" ht="13.5" spans="1:29">
      <c r="A625" s="140"/>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row>
    <row r="626" ht="13.5" spans="1:29">
      <c r="A626" s="140"/>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row>
    <row r="627" ht="13.5" spans="1:29">
      <c r="A627" s="140"/>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row>
    <row r="628" ht="13.5" spans="1:29">
      <c r="A628" s="140"/>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row>
    <row r="629" ht="13.5" spans="1:29">
      <c r="A629" s="140"/>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row>
    <row r="630" ht="13.5" spans="1:29">
      <c r="A630" s="140"/>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row>
    <row r="631" ht="13.5" spans="1:29">
      <c r="A631" s="140"/>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row>
    <row r="632" ht="13.5" spans="1:29">
      <c r="A632" s="140"/>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row>
    <row r="633" ht="13.5" spans="1:29">
      <c r="A633" s="140"/>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row>
    <row r="634" ht="13.5" spans="1:29">
      <c r="A634" s="140"/>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row>
    <row r="635" ht="13.5" spans="1:29">
      <c r="A635" s="140"/>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row>
    <row r="636" ht="13.5" spans="1:29">
      <c r="A636" s="140"/>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row>
    <row r="637" ht="13.5" spans="1:29">
      <c r="A637" s="140"/>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row>
    <row r="638" ht="13.5" spans="1:29">
      <c r="A638" s="140"/>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row>
    <row r="639" ht="13.5" spans="1:29">
      <c r="A639" s="140"/>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row>
    <row r="640" ht="13.5" spans="1:29">
      <c r="A640" s="140"/>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row>
    <row r="641" ht="13.5" spans="1:29">
      <c r="A641" s="140"/>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row>
    <row r="642" ht="13.5" spans="1:29">
      <c r="A642" s="140"/>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row>
    <row r="643" ht="13.5" spans="1:29">
      <c r="A643" s="140"/>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row>
    <row r="644" ht="13.5" spans="1:29">
      <c r="A644" s="140"/>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row>
    <row r="645" ht="13.5" spans="1:29">
      <c r="A645" s="140"/>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row>
    <row r="646" ht="13.5" spans="1:29">
      <c r="A646" s="140"/>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row>
    <row r="647" ht="13.5" spans="1:29">
      <c r="A647" s="140"/>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row>
    <row r="648" ht="13.5" spans="1:29">
      <c r="A648" s="140"/>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row>
    <row r="649" ht="13.5" spans="1:29">
      <c r="A649" s="140"/>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row>
    <row r="650" ht="13.5" spans="1:29">
      <c r="A650" s="140"/>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row>
    <row r="651" ht="13.5" spans="1:29">
      <c r="A651" s="140"/>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row>
    <row r="652" ht="13.5" spans="1:29">
      <c r="A652" s="140"/>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row>
    <row r="653" ht="13.5" spans="1:29">
      <c r="A653" s="140"/>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row>
    <row r="654" ht="13.5" spans="1:29">
      <c r="A654" s="140"/>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row>
    <row r="655" ht="13.5" spans="1:29">
      <c r="A655" s="140"/>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row>
    <row r="656" ht="13.5" spans="1:29">
      <c r="A656" s="140"/>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row>
    <row r="657" ht="13.5" spans="1:29">
      <c r="A657" s="140"/>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row>
    <row r="658" ht="13.5" spans="1:29">
      <c r="A658" s="140"/>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row>
    <row r="659" ht="13.5" spans="1:29">
      <c r="A659" s="140"/>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row>
    <row r="660" ht="13.5" spans="1:29">
      <c r="A660" s="140"/>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row>
    <row r="661" ht="13.5" spans="1:29">
      <c r="A661" s="140"/>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row>
    <row r="662" ht="13.5" spans="1:29">
      <c r="A662" s="140"/>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row>
    <row r="663" ht="13.5" spans="1:29">
      <c r="A663" s="140"/>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row>
    <row r="664" ht="13.5" spans="1:29">
      <c r="A664" s="140"/>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row>
    <row r="665" ht="13.5" spans="1:29">
      <c r="A665" s="140"/>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row>
    <row r="666" ht="13.5" spans="1:29">
      <c r="A666" s="140"/>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row>
    <row r="667" ht="13.5" spans="1:29">
      <c r="A667" s="140"/>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row>
    <row r="668" ht="13.5" spans="1:29">
      <c r="A668" s="140"/>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row>
    <row r="669" ht="13.5" spans="1:29">
      <c r="A669" s="140"/>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row>
    <row r="670" ht="13.5" spans="1:29">
      <c r="A670" s="140"/>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row>
    <row r="671" ht="13.5" spans="1:29">
      <c r="A671" s="140"/>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row>
    <row r="672" ht="13.5" spans="1:29">
      <c r="A672" s="140"/>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row>
    <row r="673" ht="13.5" spans="1:29">
      <c r="A673" s="140"/>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row>
    <row r="674" ht="13.5" spans="1:29">
      <c r="A674" s="140"/>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row>
    <row r="675" ht="13.5" spans="1:29">
      <c r="A675" s="140"/>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row>
    <row r="676" ht="13.5" spans="1:29">
      <c r="A676" s="140"/>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row>
    <row r="677" ht="13.5" spans="1:29">
      <c r="A677" s="140"/>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row>
    <row r="678" ht="13.5" spans="1:29">
      <c r="A678" s="140"/>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row>
    <row r="679" ht="13.5" spans="1:29">
      <c r="A679" s="140"/>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row>
    <row r="680" ht="13.5" spans="1:29">
      <c r="A680" s="140"/>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row>
    <row r="681" ht="13.5" spans="1:29">
      <c r="A681" s="140"/>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row>
    <row r="682" ht="13.5" spans="1:29">
      <c r="A682" s="140"/>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row>
    <row r="683" ht="13.5" spans="1:29">
      <c r="A683" s="140"/>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row>
    <row r="684" ht="13.5" spans="1:29">
      <c r="A684" s="140"/>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row>
    <row r="685" ht="13.5" spans="1:29">
      <c r="A685" s="140"/>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row>
    <row r="686" ht="13.5" spans="1:29">
      <c r="A686" s="140"/>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row>
    <row r="687" ht="13.5" spans="1:29">
      <c r="A687" s="140"/>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row>
    <row r="688" ht="13.5" spans="1:29">
      <c r="A688" s="140"/>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row>
    <row r="689" ht="13.5" spans="1:29">
      <c r="A689" s="140"/>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row>
    <row r="690" ht="13.5" spans="1:29">
      <c r="A690" s="140"/>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row>
    <row r="691" ht="13.5" spans="1:29">
      <c r="A691" s="140"/>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row>
    <row r="692" ht="13.5" spans="1:29">
      <c r="A692" s="140"/>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row>
    <row r="693" ht="13.5" spans="1:29">
      <c r="A693" s="140"/>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row>
    <row r="694" ht="13.5" spans="1:29">
      <c r="A694" s="140"/>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row>
    <row r="695" ht="13.5" spans="1:29">
      <c r="A695" s="140"/>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row>
    <row r="696" ht="13.5" spans="1:29">
      <c r="A696" s="140"/>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row>
    <row r="697" ht="13.5" spans="1:29">
      <c r="A697" s="140"/>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row>
    <row r="698" ht="13.5" spans="1:29">
      <c r="A698" s="140"/>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row>
    <row r="699" ht="13.5" spans="1:29">
      <c r="A699" s="140"/>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row>
    <row r="700" ht="13.5" spans="1:29">
      <c r="A700" s="140"/>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row>
    <row r="701" ht="13.5" spans="1:29">
      <c r="A701" s="140"/>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row>
    <row r="702" ht="13.5" spans="1:29">
      <c r="A702" s="140"/>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row>
    <row r="703" ht="13.5" spans="1:29">
      <c r="A703" s="140"/>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row>
    <row r="704" ht="13.5" spans="1:29">
      <c r="A704" s="140"/>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row>
    <row r="705" ht="13.5" spans="1:29">
      <c r="A705" s="140"/>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row>
    <row r="706" ht="13.5" spans="1:29">
      <c r="A706" s="140"/>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row>
    <row r="707" ht="13.5" spans="1:29">
      <c r="A707" s="140"/>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row>
    <row r="708" ht="13.5" spans="1:29">
      <c r="A708" s="140"/>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row>
    <row r="709" ht="13.5" spans="1:29">
      <c r="A709" s="140"/>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row>
    <row r="710" ht="13.5" spans="1:29">
      <c r="A710" s="140"/>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row>
    <row r="711" ht="13.5" spans="1:29">
      <c r="A711" s="140"/>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row>
    <row r="712" ht="13.5" spans="1:29">
      <c r="A712" s="140"/>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row>
    <row r="713" ht="13.5" spans="1:29">
      <c r="A713" s="140"/>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row>
    <row r="714" ht="13.5" spans="1:29">
      <c r="A714" s="140"/>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row>
    <row r="715" ht="13.5" spans="1:29">
      <c r="A715" s="140"/>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row>
    <row r="716" ht="13.5" spans="1:29">
      <c r="A716" s="140"/>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row>
    <row r="717" ht="13.5" spans="1:29">
      <c r="A717" s="140"/>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row>
    <row r="718" ht="13.5" spans="1:29">
      <c r="A718" s="140"/>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row>
    <row r="719" ht="13.5" spans="1:29">
      <c r="A719" s="140"/>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row>
    <row r="720" ht="13.5" spans="1:29">
      <c r="A720" s="140"/>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row>
    <row r="721" ht="13.5" spans="1:29">
      <c r="A721" s="140"/>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row>
    <row r="722" ht="13.5" spans="1:29">
      <c r="A722" s="140"/>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row>
    <row r="723" ht="13.5" spans="1:29">
      <c r="A723" s="140"/>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row>
    <row r="724" ht="13.5" spans="1:29">
      <c r="A724" s="140"/>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row>
    <row r="725" ht="13.5" spans="1:29">
      <c r="A725" s="140"/>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row>
    <row r="726" ht="13.5" spans="1:29">
      <c r="A726" s="140"/>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row>
    <row r="727" ht="13.5" spans="1:29">
      <c r="A727" s="140"/>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row>
    <row r="728" ht="13.5" spans="1:29">
      <c r="A728" s="140"/>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row>
    <row r="729" ht="13.5" spans="1:29">
      <c r="A729" s="140"/>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row>
    <row r="730" ht="13.5" spans="1:29">
      <c r="A730" s="140"/>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row>
    <row r="731" ht="13.5" spans="1:29">
      <c r="A731" s="140"/>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row>
    <row r="732" ht="13.5" spans="1:29">
      <c r="A732" s="140"/>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row>
    <row r="733" ht="13.5" spans="1:29">
      <c r="A733" s="140"/>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row>
    <row r="734" ht="13.5" spans="1:29">
      <c r="A734" s="140"/>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row>
    <row r="735" ht="13.5" spans="1:29">
      <c r="A735" s="140"/>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row>
    <row r="736" ht="13.5" spans="1:29">
      <c r="A736" s="140"/>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row>
    <row r="737" ht="13.5" spans="1:29">
      <c r="A737" s="140"/>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row>
    <row r="738" ht="13.5" spans="1:29">
      <c r="A738" s="140"/>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row>
    <row r="739" ht="13.5" spans="1:29">
      <c r="A739" s="140"/>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row>
    <row r="740" ht="13.5" spans="1:29">
      <c r="A740" s="140"/>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row>
    <row r="741" ht="13.5" spans="1:29">
      <c r="A741" s="140"/>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row>
    <row r="742" ht="13.5" spans="1:29">
      <c r="A742" s="140"/>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row>
    <row r="743" ht="13.5" spans="1:29">
      <c r="A743" s="140"/>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row>
    <row r="744" ht="13.5" spans="1:29">
      <c r="A744" s="140"/>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row>
    <row r="745" ht="13.5" spans="1:29">
      <c r="A745" s="140"/>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row>
    <row r="746" ht="13.5" spans="1:29">
      <c r="A746" s="140"/>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row>
    <row r="747" ht="13.5" spans="1:29">
      <c r="A747" s="140"/>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row>
    <row r="748" ht="13.5" spans="1:29">
      <c r="A748" s="140"/>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row>
    <row r="749" ht="13.5" spans="1:29">
      <c r="A749" s="140"/>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row>
    <row r="750" ht="13.5" spans="1:29">
      <c r="A750" s="140"/>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row>
    <row r="751" ht="13.5" spans="1:29">
      <c r="A751" s="140"/>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row>
    <row r="752" ht="13.5" spans="1:29">
      <c r="A752" s="140"/>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row>
    <row r="753" ht="13.5" spans="1:29">
      <c r="A753" s="140"/>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row>
    <row r="754" ht="13.5" spans="1:29">
      <c r="A754" s="140"/>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row>
    <row r="755" ht="13.5" spans="1:29">
      <c r="A755" s="140"/>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row>
    <row r="756" ht="13.5" spans="1:29">
      <c r="A756" s="140"/>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row>
    <row r="757" ht="13.5" spans="1:29">
      <c r="A757" s="140"/>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row>
    <row r="758" ht="13.5" spans="1:29">
      <c r="A758" s="140"/>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row>
    <row r="759" ht="13.5" spans="1:29">
      <c r="A759" s="140"/>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row>
    <row r="760" ht="13.5" spans="1:29">
      <c r="A760" s="140"/>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row>
    <row r="761" ht="13.5" spans="1:29">
      <c r="A761" s="140"/>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row>
    <row r="762" ht="13.5" spans="1:29">
      <c r="A762" s="140"/>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row>
    <row r="763" ht="13.5" spans="1:29">
      <c r="A763" s="140"/>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row>
    <row r="764" ht="13.5" spans="1:29">
      <c r="A764" s="140"/>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row>
    <row r="765" ht="13.5" spans="1:29">
      <c r="A765" s="140"/>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row>
    <row r="766" ht="13.5" spans="1:29">
      <c r="A766" s="140"/>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row>
    <row r="767" ht="13.5" spans="1:29">
      <c r="A767" s="140"/>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row>
    <row r="768" ht="13.5" spans="1:29">
      <c r="A768" s="140"/>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row>
    <row r="769" ht="13.5" spans="1:29">
      <c r="A769" s="140"/>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row>
    <row r="770" ht="13.5" spans="1:29">
      <c r="A770" s="140"/>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row>
    <row r="771" ht="13.5" spans="1:29">
      <c r="A771" s="140"/>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row>
    <row r="772" ht="13.5" spans="1:29">
      <c r="A772" s="140"/>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row>
    <row r="773" ht="13.5" spans="1:29">
      <c r="A773" s="140"/>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row>
    <row r="774" ht="13.5" spans="1:29">
      <c r="A774" s="140"/>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row>
    <row r="775" ht="13.5" spans="1:29">
      <c r="A775" s="140"/>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row>
    <row r="776" ht="13.5" spans="1:29">
      <c r="A776" s="140"/>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row>
    <row r="777" ht="13.5" spans="1:29">
      <c r="A777" s="140"/>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row>
    <row r="778" ht="13.5" spans="1:29">
      <c r="A778" s="140"/>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row>
    <row r="779" ht="13.5" spans="1:29">
      <c r="A779" s="140"/>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row>
    <row r="780" ht="13.5" spans="1:29">
      <c r="A780" s="140"/>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row>
    <row r="781" ht="13.5" spans="1:29">
      <c r="A781" s="140"/>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row>
    <row r="782" ht="13.5" spans="1:29">
      <c r="A782" s="140"/>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row>
    <row r="783" ht="13.5" spans="1:29">
      <c r="A783" s="140"/>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row>
    <row r="784" ht="13.5" spans="1:29">
      <c r="A784" s="140"/>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row>
    <row r="785" ht="13.5" spans="1:29">
      <c r="A785" s="140"/>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row>
    <row r="786" ht="13.5" spans="1:29">
      <c r="A786" s="140"/>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row>
    <row r="787" ht="13.5" spans="1:29">
      <c r="A787" s="140"/>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row>
    <row r="788" ht="13.5" spans="1:29">
      <c r="A788" s="140"/>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row>
    <row r="789" ht="13.5" spans="1:29">
      <c r="A789" s="140"/>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row>
    <row r="790" ht="13.5" spans="1:29">
      <c r="A790" s="140"/>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row>
    <row r="791" ht="13.5" spans="1:29">
      <c r="A791" s="140"/>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row>
    <row r="792" ht="13.5" spans="1:29">
      <c r="A792" s="140"/>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row>
    <row r="793" ht="13.5" spans="1:29">
      <c r="A793" s="140"/>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row>
    <row r="794" ht="13.5" spans="1:29">
      <c r="A794" s="140"/>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row>
    <row r="795" ht="13.5" spans="1:29">
      <c r="A795" s="140"/>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row>
    <row r="796" ht="13.5" spans="1:29">
      <c r="A796" s="140"/>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row>
    <row r="797" ht="13.5" spans="1:29">
      <c r="A797" s="140"/>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row>
    <row r="798" ht="13.5" spans="1:29">
      <c r="A798" s="140"/>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row>
    <row r="799" ht="13.5" spans="1:29">
      <c r="A799" s="140"/>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row>
    <row r="800" ht="13.5" spans="1:29">
      <c r="A800" s="140"/>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row>
    <row r="801" ht="13.5" spans="1:29">
      <c r="A801" s="140"/>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row>
    <row r="802" ht="13.5" spans="1:29">
      <c r="A802" s="140"/>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row>
    <row r="803" ht="13.5" spans="1:29">
      <c r="A803" s="140"/>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row>
    <row r="804" ht="13.5" spans="1:29">
      <c r="A804" s="140"/>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row>
    <row r="805" ht="13.5" spans="1:29">
      <c r="A805" s="140"/>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row>
    <row r="806" ht="13.5" spans="1:29">
      <c r="A806" s="140"/>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row>
    <row r="807" ht="13.5" spans="1:29">
      <c r="A807" s="140"/>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row>
    <row r="808" ht="13.5" spans="1:29">
      <c r="A808" s="140"/>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row>
    <row r="809" ht="13.5" spans="1:29">
      <c r="A809" s="140"/>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row>
    <row r="810" ht="13.5" spans="1:29">
      <c r="A810" s="140"/>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row>
    <row r="811" ht="13.5" spans="1:29">
      <c r="A811" s="140"/>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row>
    <row r="812" ht="13.5" spans="1:29">
      <c r="A812" s="140"/>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row>
    <row r="813" ht="13.5" spans="1:29">
      <c r="A813" s="140"/>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row>
    <row r="814" ht="13.5" spans="1:29">
      <c r="A814" s="140"/>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row>
    <row r="815" ht="13.5" spans="1:29">
      <c r="A815" s="140"/>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row>
    <row r="816" ht="13.5" spans="1:29">
      <c r="A816" s="140"/>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row>
    <row r="817" ht="13.5" spans="1:29">
      <c r="A817" s="140"/>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row>
    <row r="818" ht="13.5" spans="1:29">
      <c r="A818" s="140"/>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row>
    <row r="819" ht="13.5" spans="1:29">
      <c r="A819" s="140"/>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row>
    <row r="820" ht="13.5" spans="1:29">
      <c r="A820" s="140"/>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row>
    <row r="821" ht="13.5" spans="1:29">
      <c r="A821" s="140"/>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row>
    <row r="822" ht="13.5" spans="1:29">
      <c r="A822" s="140"/>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row>
    <row r="823" ht="13.5" spans="1:29">
      <c r="A823" s="140"/>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row>
    <row r="824" ht="13.5" spans="1:29">
      <c r="A824" s="140"/>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row>
    <row r="825" ht="13.5" spans="1:29">
      <c r="A825" s="140"/>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row>
    <row r="826" ht="13.5" spans="1:29">
      <c r="A826" s="140"/>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row>
    <row r="827" ht="13.5" spans="1:29">
      <c r="A827" s="140"/>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row>
    <row r="828" ht="13.5" spans="1:29">
      <c r="A828" s="140"/>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row>
    <row r="829" ht="13.5" spans="1:29">
      <c r="A829" s="140"/>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row>
    <row r="830" ht="13.5" spans="1:29">
      <c r="A830" s="140"/>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row>
    <row r="831" ht="13.5" spans="1:29">
      <c r="A831" s="140"/>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row>
    <row r="832" ht="13.5" spans="1:29">
      <c r="A832" s="140"/>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row>
    <row r="833" ht="13.5" spans="1:29">
      <c r="A833" s="140"/>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row>
    <row r="834" ht="13.5" spans="1:29">
      <c r="A834" s="140"/>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row>
    <row r="835" ht="13.5" spans="1:29">
      <c r="A835" s="140"/>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row>
    <row r="836" ht="13.5" spans="1:29">
      <c r="A836" s="140"/>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row>
    <row r="837" ht="13.5" spans="1:29">
      <c r="A837" s="140"/>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row>
    <row r="838" ht="13.5" spans="1:29">
      <c r="A838" s="140"/>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row>
    <row r="839" ht="13.5" spans="1:29">
      <c r="A839" s="140"/>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row>
    <row r="840" ht="13.5" spans="1:29">
      <c r="A840" s="140"/>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row>
    <row r="841" ht="13.5" spans="1:29">
      <c r="A841" s="140"/>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row>
    <row r="842" ht="13.5" spans="1:29">
      <c r="A842" s="140"/>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row>
    <row r="843" ht="13.5" spans="1:29">
      <c r="A843" s="140"/>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row>
    <row r="844" ht="13.5" spans="1:29">
      <c r="A844" s="140"/>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row>
    <row r="845" ht="13.5" spans="1:29">
      <c r="A845" s="140"/>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row>
    <row r="846" ht="13.5" spans="1:29">
      <c r="A846" s="140"/>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row>
    <row r="847" ht="13.5" spans="1:29">
      <c r="A847" s="140"/>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row>
    <row r="848" ht="13.5" spans="1:29">
      <c r="A848" s="140"/>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row>
    <row r="849" ht="13.5" spans="1:29">
      <c r="A849" s="140"/>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row>
    <row r="850" ht="13.5" spans="1:29">
      <c r="A850" s="140"/>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row>
    <row r="851" ht="13.5" spans="1:29">
      <c r="A851" s="140"/>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row>
    <row r="852" ht="13.5" spans="1:29">
      <c r="A852" s="140"/>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row>
    <row r="853" ht="13.5" spans="1:29">
      <c r="A853" s="140"/>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row>
    <row r="854" ht="13.5" spans="1:29">
      <c r="A854" s="140"/>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row>
    <row r="855" ht="13.5" spans="1:29">
      <c r="A855" s="140"/>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row>
    <row r="856" ht="13.5" spans="1:29">
      <c r="A856" s="140"/>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row>
    <row r="857" ht="13.5" spans="1:29">
      <c r="A857" s="140"/>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row>
    <row r="858" ht="13.5" spans="1:29">
      <c r="A858" s="140"/>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row>
    <row r="859" ht="13.5" spans="1:29">
      <c r="A859" s="140"/>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row>
    <row r="860" ht="13.5" spans="1:29">
      <c r="A860" s="140"/>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row>
    <row r="861" ht="13.5" spans="1:29">
      <c r="A861" s="140"/>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row>
    <row r="862" ht="13.5" spans="1:29">
      <c r="A862" s="140"/>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row>
    <row r="863" ht="13.5" spans="1:29">
      <c r="A863" s="140"/>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row>
    <row r="864" ht="13.5" spans="1:29">
      <c r="A864" s="140"/>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row>
    <row r="865" ht="13.5" spans="1:29">
      <c r="A865" s="140"/>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row>
    <row r="866" ht="13.5" spans="1:29">
      <c r="A866" s="140"/>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row>
    <row r="867" ht="13.5" spans="1:29">
      <c r="A867" s="140"/>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row>
    <row r="868" ht="13.5" spans="1:29">
      <c r="A868" s="140"/>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row>
    <row r="869" ht="13.5" spans="1:29">
      <c r="A869" s="140"/>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row>
    <row r="870" ht="13.5" spans="1:29">
      <c r="A870" s="140"/>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row>
    <row r="871" ht="13.5" spans="1:29">
      <c r="A871" s="140"/>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row>
    <row r="872" ht="13.5" spans="1:29">
      <c r="A872" s="140"/>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row>
    <row r="873" ht="13.5" spans="1:29">
      <c r="A873" s="140"/>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row>
    <row r="874" ht="13.5" spans="1:29">
      <c r="A874" s="140"/>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row>
    <row r="875" ht="13.5" spans="1:29">
      <c r="A875" s="140"/>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row>
    <row r="876" ht="13.5" spans="1:29">
      <c r="A876" s="140"/>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row>
    <row r="877" ht="13.5" spans="1:29">
      <c r="A877" s="140"/>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row>
    <row r="878" ht="13.5" spans="1:29">
      <c r="A878" s="140"/>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row>
    <row r="879" ht="13.5" spans="1:29">
      <c r="A879" s="140"/>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row>
    <row r="880" ht="13.5" spans="1:29">
      <c r="A880" s="140"/>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row>
    <row r="881" ht="13.5" spans="1:29">
      <c r="A881" s="140"/>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row>
    <row r="882" ht="13.5" spans="1:29">
      <c r="A882" s="140"/>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row>
    <row r="883" ht="13.5" spans="1:29">
      <c r="A883" s="140"/>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row>
    <row r="884" ht="13.5" spans="1:29">
      <c r="A884" s="140"/>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row>
    <row r="885" ht="13.5" spans="1:29">
      <c r="A885" s="140"/>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row>
    <row r="886" ht="13.5" spans="1:29">
      <c r="A886" s="140"/>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row>
    <row r="887" ht="13.5" spans="1:29">
      <c r="A887" s="140"/>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row>
    <row r="888" ht="13.5" spans="1:29">
      <c r="A888" s="140"/>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row>
    <row r="889" ht="13.5" spans="1:29">
      <c r="A889" s="140"/>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row>
    <row r="890" ht="13.5" spans="1:29">
      <c r="A890" s="140"/>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row>
    <row r="891" ht="13.5" spans="1:29">
      <c r="A891" s="140"/>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row>
    <row r="892" ht="13.5" spans="1:29">
      <c r="A892" s="140"/>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row>
    <row r="893" ht="13.5" spans="1:29">
      <c r="A893" s="140"/>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row>
    <row r="894" ht="13.5" spans="1:29">
      <c r="A894" s="140"/>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row>
    <row r="895" ht="13.5" spans="1:29">
      <c r="A895" s="140"/>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row>
    <row r="896" ht="13.5" spans="1:29">
      <c r="A896" s="140"/>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row>
    <row r="897" ht="13.5" spans="1:29">
      <c r="A897" s="140"/>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row>
    <row r="898" ht="13.5" spans="1:29">
      <c r="A898" s="140"/>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row>
    <row r="899" ht="13.5" spans="1:29">
      <c r="A899" s="140"/>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row>
    <row r="900" ht="13.5" spans="1:29">
      <c r="A900" s="140"/>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row>
    <row r="901" ht="13.5" spans="1:29">
      <c r="A901" s="140"/>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row>
    <row r="902" ht="13.5" spans="1:29">
      <c r="A902" s="140"/>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row>
    <row r="903" ht="13.5" spans="1:29">
      <c r="A903" s="140"/>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row>
    <row r="904" ht="13.5" spans="1:29">
      <c r="A904" s="140"/>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row>
    <row r="905" ht="13.5" spans="1:29">
      <c r="A905" s="140"/>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row>
    <row r="906" ht="13.5" spans="1:29">
      <c r="A906" s="140"/>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row>
    <row r="907" ht="13.5" spans="1:29">
      <c r="A907" s="140"/>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row>
    <row r="908" ht="13.5" spans="1:29">
      <c r="A908" s="140"/>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row>
    <row r="909" ht="13.5" spans="1:29">
      <c r="A909" s="140"/>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row>
    <row r="910" ht="13.5" spans="1:29">
      <c r="A910" s="140"/>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row>
    <row r="911" ht="13.5" spans="1:29">
      <c r="A911" s="140"/>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row>
    <row r="912" ht="13.5" spans="1:29">
      <c r="A912" s="140"/>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row>
    <row r="913" ht="13.5" spans="1:29">
      <c r="A913" s="140"/>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row>
    <row r="914" ht="13.5" spans="1:29">
      <c r="A914" s="140"/>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row>
    <row r="915" ht="13.5" spans="1:29">
      <c r="A915" s="140"/>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row>
    <row r="916" ht="13.5" spans="1:29">
      <c r="A916" s="140"/>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row>
    <row r="917" ht="13.5" spans="1:29">
      <c r="A917" s="140"/>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row>
    <row r="918" ht="13.5" spans="1:29">
      <c r="A918" s="140"/>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row>
    <row r="919" ht="13.5" spans="1:29">
      <c r="A919" s="140"/>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row>
    <row r="920" ht="13.5" spans="1:29">
      <c r="A920" s="140"/>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row>
    <row r="921" ht="13.5" spans="1:29">
      <c r="A921" s="140"/>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row>
    <row r="922" ht="13.5" spans="1:29">
      <c r="A922" s="140"/>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row>
    <row r="923" ht="13.5" spans="1:29">
      <c r="A923" s="140"/>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row>
    <row r="924" ht="13.5" spans="1:29">
      <c r="A924" s="140"/>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row>
    <row r="925" ht="13.5" spans="1:29">
      <c r="A925" s="140"/>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row>
    <row r="926" ht="13.5" spans="1:29">
      <c r="A926" s="140"/>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row>
    <row r="927" ht="13.5" spans="1:29">
      <c r="A927" s="140"/>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row>
    <row r="928" ht="13.5" spans="1:29">
      <c r="A928" s="140"/>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row>
    <row r="929" ht="13.5" spans="1:29">
      <c r="A929" s="140"/>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row>
    <row r="930" ht="13.5" spans="1:29">
      <c r="A930" s="140"/>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row>
    <row r="931" ht="13.5" spans="1:29">
      <c r="A931" s="140"/>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row>
    <row r="932" ht="13.5" spans="1:29">
      <c r="A932" s="140"/>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row>
    <row r="933" ht="13.5" spans="1:29">
      <c r="A933" s="140"/>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row>
    <row r="934" ht="13.5" spans="1:29">
      <c r="A934" s="140"/>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row>
    <row r="935" ht="13.5" spans="1:29">
      <c r="A935" s="140"/>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row>
    <row r="936" ht="13.5" spans="1:29">
      <c r="A936" s="140"/>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row>
    <row r="937" ht="13.5" spans="1:29">
      <c r="A937" s="140"/>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row>
    <row r="938" ht="13.5" spans="1:29">
      <c r="A938" s="140"/>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row>
    <row r="939" ht="13.5" spans="1:29">
      <c r="A939" s="140"/>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row>
    <row r="940" ht="13.5" spans="1:29">
      <c r="A940" s="140"/>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row>
    <row r="941" ht="13.5" spans="1:29">
      <c r="A941" s="140"/>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row>
    <row r="942" ht="13.5" spans="1:29">
      <c r="A942" s="140"/>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row>
    <row r="943" ht="13.5" spans="1:29">
      <c r="A943" s="140"/>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row>
    <row r="944" ht="13.5" spans="1:29">
      <c r="A944" s="140"/>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row>
    <row r="945" ht="13.5" spans="1:29">
      <c r="A945" s="140"/>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row>
    <row r="946" ht="13.5" spans="1:29">
      <c r="A946" s="140"/>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row>
    <row r="947" ht="13.5" spans="1:29">
      <c r="A947" s="140"/>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row>
    <row r="948" ht="13.5" spans="1:29">
      <c r="A948" s="140"/>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row>
    <row r="949" ht="13.5" spans="1:29">
      <c r="A949" s="140"/>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row>
    <row r="950" ht="13.5" spans="1:29">
      <c r="A950" s="140"/>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row>
    <row r="951" ht="13.5" spans="1:29">
      <c r="A951" s="140"/>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row>
    <row r="952" ht="13.5" spans="1:29">
      <c r="A952" s="140"/>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row>
    <row r="953" ht="13.5" spans="1:29">
      <c r="A953" s="140"/>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row>
    <row r="954" ht="13.5" spans="1:29">
      <c r="A954" s="140"/>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row>
    <row r="955" ht="13.5" spans="1:29">
      <c r="A955" s="140"/>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row>
    <row r="956" ht="13.5" spans="1:29">
      <c r="A956" s="140"/>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row>
    <row r="957" ht="13.5" spans="1:29">
      <c r="A957" s="140"/>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row>
    <row r="958" ht="13.5" spans="1:29">
      <c r="A958" s="140"/>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row>
    <row r="959" ht="13.5" spans="1:29">
      <c r="A959" s="140"/>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row>
    <row r="960" ht="13.5" spans="1:29">
      <c r="A960" s="140"/>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row>
    <row r="961" ht="13.5" spans="1:29">
      <c r="A961" s="140"/>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row>
    <row r="962" ht="13.5" spans="1:29">
      <c r="A962" s="140"/>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row>
    <row r="963" ht="13.5" spans="1:29">
      <c r="A963" s="140"/>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row>
    <row r="964" ht="13.5" spans="1:29">
      <c r="A964" s="140"/>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row>
    <row r="965" ht="13.5" spans="1:29">
      <c r="A965" s="140"/>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row>
    <row r="966" ht="13.5" spans="1:29">
      <c r="A966" s="140"/>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row>
    <row r="967" ht="13.5" spans="1:29">
      <c r="A967" s="140"/>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row>
    <row r="968" ht="13.5" spans="1:29">
      <c r="A968" s="140"/>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row>
    <row r="969" ht="13.5" spans="1:29">
      <c r="A969" s="140"/>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row>
    <row r="970" ht="13.5" spans="1:29">
      <c r="A970" s="140"/>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row>
    <row r="971" ht="13.5" spans="1:29">
      <c r="A971" s="140"/>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row>
    <row r="972" ht="13.5" spans="1:29">
      <c r="A972" s="140"/>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row>
    <row r="973" ht="13.5" spans="1:29">
      <c r="A973" s="140"/>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row>
    <row r="974" ht="13.5" spans="1:29">
      <c r="A974" s="140"/>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c r="AC974" s="145"/>
    </row>
    <row r="975" ht="13.5" spans="1:29">
      <c r="A975" s="140"/>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c r="AC975" s="145"/>
    </row>
    <row r="976" ht="13.5" spans="1:29">
      <c r="A976" s="140"/>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c r="AC976" s="145"/>
    </row>
    <row r="977" ht="13.5" spans="1:29">
      <c r="A977" s="140"/>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c r="AC977" s="145"/>
    </row>
    <row r="978" ht="13.5" spans="1:29">
      <c r="A978" s="140"/>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c r="AC978" s="145"/>
    </row>
    <row r="979" ht="13.5" spans="1:29">
      <c r="A979" s="140"/>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c r="AC979" s="145"/>
    </row>
    <row r="980" ht="13.5" spans="1:29">
      <c r="A980" s="140"/>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c r="AC980" s="145"/>
    </row>
    <row r="981" ht="13.5" spans="1:29">
      <c r="A981" s="140"/>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c r="AC981" s="145"/>
    </row>
    <row r="982" ht="13.5" spans="1:29">
      <c r="A982" s="140"/>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c r="AC982" s="145"/>
    </row>
    <row r="983" ht="13.5" spans="1:29">
      <c r="A983" s="140"/>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c r="AC983" s="145"/>
    </row>
    <row r="984" ht="13.5" spans="1:29">
      <c r="A984" s="140"/>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c r="AC984" s="145"/>
    </row>
    <row r="985" ht="13.5" spans="1:29">
      <c r="A985" s="140"/>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c r="AC985" s="145"/>
    </row>
    <row r="986" ht="13.5" spans="1:29">
      <c r="A986" s="140"/>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c r="AC986" s="145"/>
    </row>
    <row r="987" ht="13.5" spans="1:29">
      <c r="A987" s="140"/>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c r="AC987" s="145"/>
    </row>
    <row r="988" ht="13.5" spans="1:29">
      <c r="A988" s="140"/>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c r="AC988" s="145"/>
    </row>
    <row r="989" ht="13.5" spans="1:29">
      <c r="A989" s="140"/>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c r="AC989" s="145"/>
    </row>
    <row r="990" ht="13.5" spans="1:29">
      <c r="A990" s="140"/>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c r="AC990" s="145"/>
    </row>
    <row r="991" ht="13.5" spans="1:29">
      <c r="A991" s="140"/>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c r="AC991" s="145"/>
    </row>
    <row r="992" ht="13.5" spans="1:29">
      <c r="A992" s="140"/>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c r="AA992" s="145"/>
      <c r="AB992" s="145"/>
      <c r="AC992" s="145"/>
    </row>
    <row r="993" ht="13.5" spans="1:29">
      <c r="A993" s="140"/>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c r="AA993" s="145"/>
      <c r="AB993" s="145"/>
      <c r="AC993" s="145"/>
    </row>
    <row r="994" ht="13.5" spans="1:29">
      <c r="A994" s="140"/>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c r="AA994" s="145"/>
      <c r="AB994" s="145"/>
      <c r="AC994" s="145"/>
    </row>
    <row r="995" ht="13.5" spans="1:29">
      <c r="A995" s="140"/>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c r="AA995" s="145"/>
      <c r="AB995" s="145"/>
      <c r="AC995" s="145"/>
    </row>
    <row r="996" ht="13.5" spans="1:29">
      <c r="A996" s="140"/>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c r="AA996" s="145"/>
      <c r="AB996" s="145"/>
      <c r="AC996" s="145"/>
    </row>
    <row r="997" ht="13.5" spans="1:29">
      <c r="A997" s="140"/>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c r="AA997" s="145"/>
      <c r="AB997" s="145"/>
      <c r="AC997" s="145"/>
    </row>
    <row r="998" ht="13.5" spans="1:29">
      <c r="A998" s="140"/>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c r="AA998" s="145"/>
      <c r="AB998" s="145"/>
      <c r="AC998" s="145"/>
    </row>
    <row r="999" ht="13.5" spans="1:29">
      <c r="A999" s="287"/>
      <c r="B999" s="288" t="s">
        <v>2607</v>
      </c>
      <c r="C999" s="288" t="s">
        <v>2886</v>
      </c>
      <c r="D999" s="288" t="s">
        <v>1104</v>
      </c>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c r="AA999" s="145"/>
      <c r="AB999" s="145"/>
      <c r="AC999" s="145"/>
    </row>
    <row r="1000" ht="13.5" spans="1:29">
      <c r="A1000" s="140"/>
      <c r="B1000" s="145" t="s">
        <v>2285</v>
      </c>
      <c r="C1000" s="289">
        <v>30737</v>
      </c>
      <c r="D1000" s="290">
        <v>0.26</v>
      </c>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c r="AA1000" s="145"/>
      <c r="AB1000" s="145"/>
      <c r="AC1000" s="145"/>
    </row>
    <row r="1001" ht="13.5" spans="1:29">
      <c r="A1001" s="140"/>
      <c r="B1001" s="145" t="s">
        <v>2887</v>
      </c>
      <c r="C1001" s="289">
        <v>13979</v>
      </c>
      <c r="D1001" s="290">
        <v>0.12</v>
      </c>
      <c r="E1001" s="145"/>
      <c r="F1001" s="145"/>
      <c r="G1001" s="145"/>
      <c r="H1001" s="145"/>
      <c r="I1001" s="145"/>
      <c r="J1001" s="145"/>
      <c r="K1001" s="145"/>
      <c r="L1001" s="145"/>
      <c r="M1001" s="145"/>
      <c r="N1001" s="145"/>
      <c r="O1001" s="145"/>
      <c r="P1001" s="145"/>
      <c r="Q1001" s="145"/>
      <c r="R1001" s="145"/>
      <c r="S1001" s="145"/>
      <c r="T1001" s="145"/>
      <c r="U1001" s="145"/>
      <c r="V1001" s="145"/>
      <c r="W1001" s="145"/>
      <c r="X1001" s="145"/>
      <c r="Y1001" s="145"/>
      <c r="Z1001" s="145"/>
      <c r="AA1001" s="145"/>
      <c r="AB1001" s="145"/>
      <c r="AC1001" s="145"/>
    </row>
    <row r="1002" ht="13.5" spans="1:29">
      <c r="A1002" s="140"/>
      <c r="B1002" s="145" t="s">
        <v>2888</v>
      </c>
      <c r="C1002" s="289">
        <v>8499</v>
      </c>
      <c r="D1002" s="290">
        <v>0.21</v>
      </c>
      <c r="E1002" s="145"/>
      <c r="F1002" s="145"/>
      <c r="G1002" s="145"/>
      <c r="H1002" s="145"/>
      <c r="I1002" s="145"/>
      <c r="J1002" s="145"/>
      <c r="K1002" s="145"/>
      <c r="L1002" s="145"/>
      <c r="M1002" s="145"/>
      <c r="N1002" s="145"/>
      <c r="O1002" s="145"/>
      <c r="P1002" s="145"/>
      <c r="Q1002" s="145"/>
      <c r="R1002" s="145"/>
      <c r="S1002" s="145"/>
      <c r="T1002" s="145"/>
      <c r="U1002" s="145"/>
      <c r="V1002" s="145"/>
      <c r="W1002" s="145"/>
      <c r="X1002" s="145"/>
      <c r="Y1002" s="145"/>
      <c r="Z1002" s="145"/>
      <c r="AA1002" s="145"/>
      <c r="AB1002" s="145"/>
      <c r="AC1002" s="145"/>
    </row>
    <row r="1003" ht="13.5" spans="1:29">
      <c r="A1003" s="140"/>
      <c r="B1003" s="145" t="s">
        <v>2889</v>
      </c>
      <c r="C1003" s="289">
        <v>5475</v>
      </c>
      <c r="D1003" s="290">
        <v>0.09</v>
      </c>
      <c r="E1003" s="145"/>
      <c r="F1003" s="145"/>
      <c r="G1003" s="145"/>
      <c r="H1003" s="145"/>
      <c r="I1003" s="145"/>
      <c r="J1003" s="145"/>
      <c r="K1003" s="145"/>
      <c r="L1003" s="145"/>
      <c r="M1003" s="145"/>
      <c r="N1003" s="145"/>
      <c r="O1003" s="145"/>
      <c r="P1003" s="145"/>
      <c r="Q1003" s="145"/>
      <c r="R1003" s="145"/>
      <c r="S1003" s="145"/>
      <c r="T1003" s="145"/>
      <c r="U1003" s="145"/>
      <c r="V1003" s="145"/>
      <c r="W1003" s="145"/>
      <c r="X1003" s="145"/>
      <c r="Y1003" s="145"/>
      <c r="Z1003" s="145"/>
      <c r="AA1003" s="145"/>
      <c r="AB1003" s="145"/>
      <c r="AC1003" s="145"/>
    </row>
    <row r="1004" ht="13.5" spans="1:29">
      <c r="A1004" s="140"/>
      <c r="B1004" s="145" t="s">
        <v>2890</v>
      </c>
      <c r="C1004" s="289">
        <v>1206</v>
      </c>
      <c r="D1004" s="290">
        <v>0.02</v>
      </c>
      <c r="E1004" s="145"/>
      <c r="F1004" s="145"/>
      <c r="G1004" s="145"/>
      <c r="H1004" s="145"/>
      <c r="I1004" s="145"/>
      <c r="J1004" s="145"/>
      <c r="K1004" s="145"/>
      <c r="L1004" s="145"/>
      <c r="M1004" s="145"/>
      <c r="N1004" s="145"/>
      <c r="O1004" s="145"/>
      <c r="P1004" s="145"/>
      <c r="Q1004" s="145"/>
      <c r="R1004" s="145"/>
      <c r="S1004" s="145"/>
      <c r="T1004" s="145"/>
      <c r="U1004" s="145"/>
      <c r="V1004" s="145"/>
      <c r="W1004" s="145"/>
      <c r="X1004" s="145"/>
      <c r="Y1004" s="145"/>
      <c r="Z1004" s="145"/>
      <c r="AA1004" s="145"/>
      <c r="AB1004" s="145"/>
      <c r="AC1004" s="145"/>
    </row>
    <row r="1005" ht="13.5" spans="1:29">
      <c r="A1005" s="140"/>
      <c r="B1005" s="145" t="s">
        <v>2891</v>
      </c>
      <c r="C1005" s="291">
        <v>605</v>
      </c>
      <c r="D1005" s="290">
        <v>0.38</v>
      </c>
      <c r="E1005" s="145"/>
      <c r="F1005" s="145"/>
      <c r="G1005" s="145"/>
      <c r="H1005" s="145"/>
      <c r="I1005" s="145"/>
      <c r="J1005" s="145"/>
      <c r="K1005" s="145"/>
      <c r="L1005" s="145"/>
      <c r="M1005" s="145"/>
      <c r="N1005" s="145"/>
      <c r="O1005" s="145"/>
      <c r="P1005" s="145"/>
      <c r="Q1005" s="145"/>
      <c r="R1005" s="145"/>
      <c r="S1005" s="145"/>
      <c r="T1005" s="145"/>
      <c r="U1005" s="145"/>
      <c r="V1005" s="145"/>
      <c r="W1005" s="145"/>
      <c r="X1005" s="145"/>
      <c r="Y1005" s="145"/>
      <c r="Z1005" s="145"/>
      <c r="AA1005" s="145"/>
      <c r="AB1005" s="145"/>
      <c r="AC1005" s="145"/>
    </row>
    <row r="1006" ht="13.5" spans="1:29">
      <c r="A1006" s="140"/>
      <c r="B1006" s="145" t="s">
        <v>2853</v>
      </c>
      <c r="C1006" s="289">
        <v>60465</v>
      </c>
      <c r="D1006" s="290">
        <v>0.2</v>
      </c>
      <c r="E1006" s="145"/>
      <c r="F1006" s="145"/>
      <c r="G1006" s="145"/>
      <c r="H1006" s="145"/>
      <c r="I1006" s="145"/>
      <c r="J1006" s="145"/>
      <c r="K1006" s="145"/>
      <c r="L1006" s="145"/>
      <c r="M1006" s="145"/>
      <c r="N1006" s="145"/>
      <c r="O1006" s="145"/>
      <c r="P1006" s="145"/>
      <c r="Q1006" s="145"/>
      <c r="R1006" s="145"/>
      <c r="S1006" s="145"/>
      <c r="T1006" s="145"/>
      <c r="U1006" s="145"/>
      <c r="V1006" s="145"/>
      <c r="W1006" s="145"/>
      <c r="X1006" s="145"/>
      <c r="Y1006" s="145"/>
      <c r="Z1006" s="145"/>
      <c r="AA1006" s="145"/>
      <c r="AB1006" s="145"/>
      <c r="AC1006" s="145"/>
    </row>
  </sheetData>
  <mergeCells count="3">
    <mergeCell ref="B20:I20"/>
    <mergeCell ref="B33:I33"/>
    <mergeCell ref="B40:I40"/>
  </mergeCells>
  <hyperlinks>
    <hyperlink ref="A1" location="Home!A1" display="Home"/>
  </hyperlinks>
  <pageMargins left="0.75" right="0.75" top="1" bottom="1" header="0.5" footer="0.5"/>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39"/>
  <sheetViews>
    <sheetView workbookViewId="0">
      <selection activeCell="A1" sqref="A1"/>
    </sheetView>
  </sheetViews>
  <sheetFormatPr defaultColWidth="12.6285714285714" defaultRowHeight="15.75" customHeight="1"/>
  <cols>
    <col min="2" max="2" width="23.752380952381" customWidth="1"/>
    <col min="8" max="8" width="17.5047619047619" customWidth="1"/>
    <col min="9" max="9" width="31.247619047619" customWidth="1"/>
    <col min="10" max="10" width="24.3809523809524" customWidth="1"/>
    <col min="11" max="11" width="16.8761904761905" customWidth="1"/>
    <col min="12" max="12" width="15.752380952381" customWidth="1"/>
    <col min="15" max="15" width="31.247619047619" customWidth="1"/>
    <col min="16" max="16" width="11.3809523809524" customWidth="1"/>
    <col min="17" max="17" width="9.13333333333333" customWidth="1"/>
    <col min="18" max="18" width="8.5047619047619" customWidth="1"/>
    <col min="19" max="19" width="8.62857142857143" customWidth="1"/>
    <col min="20" max="21" width="9.75238095238095" customWidth="1"/>
    <col min="22" max="22" width="7.75238095238095" customWidth="1"/>
    <col min="23" max="23" width="8.62857142857143" customWidth="1"/>
    <col min="24" max="24" width="10" customWidth="1"/>
  </cols>
  <sheetData>
    <row r="1" ht="38.25" customHeight="1" spans="1:1">
      <c r="A1" s="138" t="s">
        <v>282</v>
      </c>
    </row>
    <row r="2" ht="17.25" spans="2:24">
      <c r="B2" s="240" t="s">
        <v>362</v>
      </c>
      <c r="C2" s="241" t="s">
        <v>2358</v>
      </c>
      <c r="D2" s="241" t="s">
        <v>677</v>
      </c>
      <c r="E2" s="241" t="s">
        <v>674</v>
      </c>
      <c r="F2" s="241" t="s">
        <v>2892</v>
      </c>
      <c r="G2" s="240" t="s">
        <v>2893</v>
      </c>
      <c r="I2" s="240" t="s">
        <v>2275</v>
      </c>
      <c r="J2" s="241" t="s">
        <v>2894</v>
      </c>
      <c r="K2" s="241" t="s">
        <v>1104</v>
      </c>
      <c r="L2" s="241" t="s">
        <v>2769</v>
      </c>
      <c r="O2" s="240" t="s">
        <v>2895</v>
      </c>
      <c r="P2" s="241" t="s">
        <v>2896</v>
      </c>
      <c r="Q2" s="241" t="s">
        <v>2897</v>
      </c>
      <c r="R2" s="241" t="s">
        <v>2898</v>
      </c>
      <c r="S2" s="240" t="s">
        <v>2899</v>
      </c>
      <c r="T2" s="241" t="s">
        <v>2900</v>
      </c>
      <c r="U2" s="241" t="s">
        <v>2901</v>
      </c>
      <c r="V2" s="241" t="s">
        <v>2902</v>
      </c>
      <c r="W2" s="241" t="s">
        <v>2903</v>
      </c>
      <c r="X2" s="264" t="s">
        <v>2904</v>
      </c>
    </row>
    <row r="3" ht="17.25" spans="2:24">
      <c r="B3" s="242" t="s">
        <v>2905</v>
      </c>
      <c r="C3" s="243">
        <v>590.6</v>
      </c>
      <c r="D3" s="243">
        <v>560</v>
      </c>
      <c r="E3" s="243">
        <v>500</v>
      </c>
      <c r="F3" s="243">
        <v>18.1</v>
      </c>
      <c r="G3" s="255">
        <v>5.5</v>
      </c>
      <c r="I3" s="242" t="s">
        <v>2906</v>
      </c>
      <c r="J3" s="243">
        <v>250.9</v>
      </c>
      <c r="K3" s="260">
        <v>0.11</v>
      </c>
      <c r="L3" s="261">
        <v>0.08</v>
      </c>
      <c r="O3" s="242" t="s">
        <v>2905</v>
      </c>
      <c r="P3" s="243">
        <v>1852</v>
      </c>
      <c r="Q3" s="243">
        <v>1613</v>
      </c>
      <c r="R3" s="243">
        <v>1491</v>
      </c>
      <c r="S3" s="255">
        <v>1376</v>
      </c>
      <c r="T3" s="243">
        <v>1134</v>
      </c>
      <c r="U3" s="243">
        <v>1005</v>
      </c>
      <c r="V3" s="243">
        <v>912</v>
      </c>
      <c r="W3" s="243">
        <v>767</v>
      </c>
      <c r="X3" s="265">
        <v>0.1393</v>
      </c>
    </row>
    <row r="4" ht="17.25" spans="2:24">
      <c r="B4" s="209" t="s">
        <v>2907</v>
      </c>
      <c r="C4" s="210">
        <v>328.8</v>
      </c>
      <c r="D4" s="210">
        <v>290.2</v>
      </c>
      <c r="E4" s="210">
        <v>257.3</v>
      </c>
      <c r="F4" s="210">
        <v>27.8</v>
      </c>
      <c r="G4" s="256">
        <v>13.3</v>
      </c>
      <c r="I4" s="209" t="s">
        <v>2908</v>
      </c>
      <c r="J4" s="210">
        <v>251.5</v>
      </c>
      <c r="K4" s="262">
        <v>0.11</v>
      </c>
      <c r="L4" s="263">
        <v>0.08</v>
      </c>
      <c r="O4" s="209" t="s">
        <v>2909</v>
      </c>
      <c r="P4" s="210">
        <v>1277</v>
      </c>
      <c r="Q4" s="210">
        <v>1134</v>
      </c>
      <c r="R4" s="210">
        <v>1005</v>
      </c>
      <c r="S4" s="256">
        <v>905</v>
      </c>
      <c r="T4" s="210">
        <v>784</v>
      </c>
      <c r="U4" s="210">
        <v>649</v>
      </c>
      <c r="V4" s="210">
        <v>538</v>
      </c>
      <c r="W4" s="210">
        <v>459</v>
      </c>
      <c r="X4" s="266">
        <v>0.1747</v>
      </c>
    </row>
    <row r="5" ht="17.25" spans="2:24">
      <c r="B5" s="242" t="s">
        <v>2779</v>
      </c>
      <c r="C5" s="243">
        <v>55.7</v>
      </c>
      <c r="D5" s="243">
        <v>51.8</v>
      </c>
      <c r="E5" s="243">
        <v>51.5</v>
      </c>
      <c r="F5" s="243">
        <v>4.2</v>
      </c>
      <c r="G5" s="255">
        <v>3.9</v>
      </c>
      <c r="I5" s="242" t="s">
        <v>2910</v>
      </c>
      <c r="J5" s="243">
        <v>22.7</v>
      </c>
      <c r="K5" s="260">
        <v>0.02</v>
      </c>
      <c r="L5" s="261">
        <v>0.2</v>
      </c>
      <c r="O5" s="242" t="s">
        <v>834</v>
      </c>
      <c r="P5" s="260">
        <v>0.183</v>
      </c>
      <c r="Q5" s="260">
        <v>0.211</v>
      </c>
      <c r="R5" s="260">
        <v>0.247</v>
      </c>
      <c r="S5" s="261">
        <v>0.247</v>
      </c>
      <c r="T5" s="260">
        <v>0.17</v>
      </c>
      <c r="U5" s="260">
        <v>0.132</v>
      </c>
      <c r="V5" s="260">
        <v>0.086</v>
      </c>
      <c r="W5" s="260">
        <v>0.058</v>
      </c>
      <c r="X5" s="265" t="s">
        <v>599</v>
      </c>
    </row>
    <row r="6" ht="17.25" spans="2:24">
      <c r="B6" s="209" t="s">
        <v>2909</v>
      </c>
      <c r="C6" s="210">
        <v>128.4</v>
      </c>
      <c r="D6" s="210">
        <v>109.6</v>
      </c>
      <c r="E6" s="210">
        <v>102</v>
      </c>
      <c r="F6" s="210">
        <v>26</v>
      </c>
      <c r="G6" s="256">
        <v>17.1</v>
      </c>
      <c r="I6" s="209" t="s">
        <v>2911</v>
      </c>
      <c r="J6" s="210">
        <v>65.6</v>
      </c>
      <c r="K6" s="262">
        <v>0.12</v>
      </c>
      <c r="L6" s="263">
        <v>0.04</v>
      </c>
      <c r="O6" s="209" t="s">
        <v>2912</v>
      </c>
      <c r="P6" s="210">
        <v>1613</v>
      </c>
      <c r="Q6" s="210">
        <v>1378</v>
      </c>
      <c r="R6" s="210">
        <v>1023</v>
      </c>
      <c r="S6" s="256">
        <v>806</v>
      </c>
      <c r="T6" s="210">
        <v>620</v>
      </c>
      <c r="U6" s="210">
        <v>512</v>
      </c>
      <c r="V6" s="210">
        <v>402</v>
      </c>
      <c r="W6" s="210">
        <v>445</v>
      </c>
      <c r="X6" s="266">
        <v>0.1747</v>
      </c>
    </row>
    <row r="7" ht="17.25" spans="2:24">
      <c r="B7" s="242" t="s">
        <v>834</v>
      </c>
      <c r="C7" s="243">
        <v>21.7</v>
      </c>
      <c r="D7" s="243">
        <v>19.6</v>
      </c>
      <c r="E7" s="243">
        <v>20.4</v>
      </c>
      <c r="F7" s="243">
        <v>1.3</v>
      </c>
      <c r="G7" s="255">
        <v>2.1</v>
      </c>
      <c r="O7" s="242" t="s">
        <v>2913</v>
      </c>
      <c r="P7" s="243">
        <v>2086</v>
      </c>
      <c r="Q7" s="243">
        <v>1765</v>
      </c>
      <c r="R7" s="243">
        <v>1223</v>
      </c>
      <c r="S7" s="255">
        <v>905</v>
      </c>
      <c r="T7" s="243">
        <v>649</v>
      </c>
      <c r="U7" s="243">
        <v>553</v>
      </c>
      <c r="V7" s="243">
        <v>480</v>
      </c>
      <c r="W7" s="243">
        <v>440</v>
      </c>
      <c r="X7" s="265">
        <v>0.2148</v>
      </c>
    </row>
    <row r="8" ht="17.25" spans="2:7">
      <c r="B8" s="209" t="s">
        <v>2914</v>
      </c>
      <c r="C8" s="210">
        <v>120</v>
      </c>
      <c r="D8" s="210">
        <v>100.3</v>
      </c>
      <c r="E8" s="210">
        <v>96.8</v>
      </c>
      <c r="F8" s="210">
        <v>24</v>
      </c>
      <c r="G8" s="256">
        <v>19.7</v>
      </c>
    </row>
    <row r="9" ht="17.25" spans="2:7">
      <c r="B9" s="242" t="s">
        <v>2915</v>
      </c>
      <c r="C9" s="243">
        <v>89.1</v>
      </c>
      <c r="D9" s="243">
        <v>77.6</v>
      </c>
      <c r="E9" s="243">
        <v>70.4</v>
      </c>
      <c r="F9" s="243">
        <v>26.4</v>
      </c>
      <c r="G9" s="255">
        <v>14.7</v>
      </c>
    </row>
    <row r="10" ht="17.25" spans="2:7">
      <c r="B10" s="209" t="s">
        <v>1879</v>
      </c>
      <c r="C10" s="210">
        <v>14.7</v>
      </c>
      <c r="D10" s="210">
        <v>13.5</v>
      </c>
      <c r="E10" s="210">
        <v>13.8</v>
      </c>
      <c r="F10" s="210">
        <v>0.9</v>
      </c>
      <c r="G10" s="256">
        <v>1.2</v>
      </c>
    </row>
    <row r="11" ht="17.25" spans="2:7">
      <c r="B11" s="242" t="s">
        <v>2916</v>
      </c>
      <c r="C11" s="243">
        <v>2</v>
      </c>
      <c r="D11" s="243">
        <v>1.7</v>
      </c>
      <c r="E11" s="243">
        <v>1.5</v>
      </c>
      <c r="F11" s="243">
        <v>29.7</v>
      </c>
      <c r="G11" s="255">
        <v>13.8</v>
      </c>
    </row>
    <row r="16" ht="13.5" spans="1:8">
      <c r="A16" s="244" t="s">
        <v>89</v>
      </c>
      <c r="B16" s="152"/>
      <c r="C16" s="152"/>
      <c r="D16" s="152"/>
      <c r="E16" s="152"/>
      <c r="F16" s="152"/>
      <c r="G16" s="152"/>
      <c r="H16" s="165"/>
    </row>
    <row r="17" ht="13.5" spans="1:8">
      <c r="A17" s="217" t="s">
        <v>2917</v>
      </c>
      <c r="B17" s="245"/>
      <c r="C17" s="245"/>
      <c r="D17" s="245"/>
      <c r="E17" s="245"/>
      <c r="F17" s="245"/>
      <c r="G17" s="245"/>
      <c r="H17" s="257"/>
    </row>
    <row r="18" ht="13.5" spans="1:8">
      <c r="A18" s="217" t="s">
        <v>2918</v>
      </c>
      <c r="B18" s="245"/>
      <c r="C18" s="245"/>
      <c r="D18" s="245"/>
      <c r="E18" s="245"/>
      <c r="F18" s="245"/>
      <c r="G18" s="245"/>
      <c r="H18" s="257"/>
    </row>
    <row r="19" ht="13.5" spans="1:8">
      <c r="A19" s="217" t="s">
        <v>2919</v>
      </c>
      <c r="B19" s="245"/>
      <c r="C19" s="245"/>
      <c r="D19" s="245"/>
      <c r="E19" s="245"/>
      <c r="F19" s="245"/>
      <c r="G19" s="245"/>
      <c r="H19" s="257"/>
    </row>
    <row r="20" ht="13.5" spans="1:8">
      <c r="A20" s="217" t="s">
        <v>2920</v>
      </c>
      <c r="B20" s="245"/>
      <c r="C20" s="245"/>
      <c r="D20" s="245"/>
      <c r="E20" s="245"/>
      <c r="F20" s="245"/>
      <c r="G20" s="245"/>
      <c r="H20" s="257"/>
    </row>
    <row r="21" ht="13.5" spans="1:8">
      <c r="A21" s="217" t="s">
        <v>2921</v>
      </c>
      <c r="B21" s="245"/>
      <c r="C21" s="245"/>
      <c r="D21" s="245"/>
      <c r="E21" s="245"/>
      <c r="F21" s="245"/>
      <c r="G21" s="245"/>
      <c r="H21" s="257"/>
    </row>
    <row r="22" ht="13.5" spans="1:8">
      <c r="A22" s="217" t="s">
        <v>2922</v>
      </c>
      <c r="B22" s="245"/>
      <c r="C22" s="245"/>
      <c r="D22" s="245"/>
      <c r="E22" s="245"/>
      <c r="F22" s="245"/>
      <c r="G22" s="245"/>
      <c r="H22" s="257"/>
    </row>
    <row r="23" ht="13.5" spans="1:6">
      <c r="A23" s="217" t="s">
        <v>2923</v>
      </c>
      <c r="B23" s="245"/>
      <c r="C23" s="245"/>
      <c r="D23" s="245"/>
      <c r="E23" s="245"/>
      <c r="F23" s="245"/>
    </row>
    <row r="25" ht="14.25" spans="1:8">
      <c r="A25" s="246" t="s">
        <v>136</v>
      </c>
      <c r="B25" s="152"/>
      <c r="C25" s="152"/>
      <c r="D25" s="152"/>
      <c r="E25" s="152"/>
      <c r="F25" s="152"/>
      <c r="G25" s="152"/>
      <c r="H25" s="165"/>
    </row>
    <row r="26" ht="13.5" spans="1:8">
      <c r="A26" s="217" t="s">
        <v>2924</v>
      </c>
      <c r="B26" s="245"/>
      <c r="C26" s="245"/>
      <c r="D26" s="245"/>
      <c r="E26" s="245"/>
      <c r="F26" s="245"/>
      <c r="G26" s="245"/>
      <c r="H26" s="257"/>
    </row>
    <row r="27" ht="13.5" spans="1:8">
      <c r="A27" s="217" t="s">
        <v>2925</v>
      </c>
      <c r="B27" s="245"/>
      <c r="C27" s="245"/>
      <c r="D27" s="245"/>
      <c r="E27" s="245"/>
      <c r="F27" s="245"/>
      <c r="G27" s="245"/>
      <c r="H27" s="257"/>
    </row>
    <row r="28" ht="13.5" spans="1:8">
      <c r="A28" s="217" t="s">
        <v>2926</v>
      </c>
      <c r="B28" s="247"/>
      <c r="C28" s="247"/>
      <c r="D28" s="247"/>
      <c r="E28" s="247"/>
      <c r="F28" s="247"/>
      <c r="G28" s="247"/>
      <c r="H28" s="258"/>
    </row>
    <row r="29" ht="13.5" spans="1:8">
      <c r="A29" s="217" t="s">
        <v>2927</v>
      </c>
      <c r="B29" s="247"/>
      <c r="C29" s="247"/>
      <c r="D29" s="248"/>
      <c r="E29" s="248"/>
      <c r="F29" s="248"/>
      <c r="G29" s="247"/>
      <c r="H29" s="258"/>
    </row>
    <row r="30" ht="13.5" spans="1:8">
      <c r="A30" s="217" t="s">
        <v>2928</v>
      </c>
      <c r="B30" s="249"/>
      <c r="C30" s="250"/>
      <c r="D30" s="251"/>
      <c r="E30" s="251"/>
      <c r="F30" s="251"/>
      <c r="G30" s="259"/>
      <c r="H30" s="259"/>
    </row>
    <row r="31" ht="13.5" spans="1:8">
      <c r="A31" s="252" t="s">
        <v>2929</v>
      </c>
      <c r="B31" s="253"/>
      <c r="C31" s="253"/>
      <c r="D31" s="253"/>
      <c r="E31" s="253"/>
      <c r="F31" s="253"/>
      <c r="G31" s="253"/>
      <c r="H31" s="253"/>
    </row>
    <row r="32" ht="13.5" spans="1:8">
      <c r="A32" s="252" t="s">
        <v>2930</v>
      </c>
      <c r="B32" s="253"/>
      <c r="C32" s="253"/>
      <c r="D32" s="253"/>
      <c r="E32" s="253"/>
      <c r="F32" s="253"/>
      <c r="G32" s="253"/>
      <c r="H32" s="253"/>
    </row>
    <row r="34" ht="14.25" spans="1:8">
      <c r="A34" s="254" t="s">
        <v>145</v>
      </c>
      <c r="H34" s="168"/>
    </row>
    <row r="35" ht="13.5" spans="1:8">
      <c r="A35" s="217" t="s">
        <v>2931</v>
      </c>
      <c r="B35" s="245"/>
      <c r="C35" s="245"/>
      <c r="D35" s="245"/>
      <c r="E35" s="245"/>
      <c r="F35" s="245"/>
      <c r="G35" s="245"/>
      <c r="H35" s="257"/>
    </row>
    <row r="36" ht="13.5" spans="1:8">
      <c r="A36" s="217" t="s">
        <v>2932</v>
      </c>
      <c r="B36" s="245"/>
      <c r="C36" s="245"/>
      <c r="D36" s="245"/>
      <c r="E36" s="245"/>
      <c r="F36" s="245"/>
      <c r="G36" s="245"/>
      <c r="H36" s="257"/>
    </row>
    <row r="37" ht="13.5" spans="1:8">
      <c r="A37" s="217" t="s">
        <v>2933</v>
      </c>
      <c r="B37" s="245"/>
      <c r="C37" s="245"/>
      <c r="D37" s="245"/>
      <c r="E37" s="245"/>
      <c r="F37" s="245"/>
      <c r="G37" s="245"/>
      <c r="H37" s="257"/>
    </row>
    <row r="38" ht="13.5" spans="1:8">
      <c r="A38" s="217" t="s">
        <v>2934</v>
      </c>
      <c r="B38" s="245"/>
      <c r="C38" s="245"/>
      <c r="D38" s="245"/>
      <c r="E38" s="245"/>
      <c r="F38" s="245"/>
      <c r="G38" s="245"/>
      <c r="H38" s="257"/>
    </row>
    <row r="39" ht="13.5" spans="1:8">
      <c r="A39" s="252" t="s">
        <v>2935</v>
      </c>
      <c r="B39" s="253"/>
      <c r="C39" s="253"/>
      <c r="D39" s="253"/>
      <c r="E39" s="253"/>
      <c r="F39" s="253"/>
      <c r="G39" s="253"/>
      <c r="H39" s="253"/>
    </row>
  </sheetData>
  <mergeCells count="3">
    <mergeCell ref="A16:H16"/>
    <mergeCell ref="A25:H25"/>
    <mergeCell ref="A34:H34"/>
  </mergeCells>
  <hyperlinks>
    <hyperlink ref="A1" location="Home!A1" display="Home"/>
  </hyperlinks>
  <pageMargins left="0.75" right="0.75" top="1" bottom="1" header="0.5" footer="0.5"/>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32"/>
  <sheetViews>
    <sheetView workbookViewId="0">
      <selection activeCell="A1" sqref="A1"/>
    </sheetView>
  </sheetViews>
  <sheetFormatPr defaultColWidth="12.6285714285714" defaultRowHeight="15.75" customHeight="1"/>
  <cols>
    <col min="2" max="2" width="27" customWidth="1"/>
    <col min="11" max="11" width="28.5047619047619" customWidth="1"/>
  </cols>
  <sheetData>
    <row r="1" customHeight="1" spans="1:16">
      <c r="A1" s="138" t="s">
        <v>282</v>
      </c>
      <c r="B1" s="220" t="s">
        <v>2936</v>
      </c>
      <c r="C1" s="220" t="s">
        <v>1454</v>
      </c>
      <c r="D1" s="220" t="s">
        <v>363</v>
      </c>
      <c r="E1" s="220" t="s">
        <v>1453</v>
      </c>
      <c r="F1" s="230" t="s">
        <v>2937</v>
      </c>
      <c r="G1" s="230" t="s">
        <v>2938</v>
      </c>
      <c r="K1" s="220" t="s">
        <v>362</v>
      </c>
      <c r="L1" s="220" t="s">
        <v>2900</v>
      </c>
      <c r="M1" s="220" t="s">
        <v>2899</v>
      </c>
      <c r="N1" s="220" t="s">
        <v>2898</v>
      </c>
      <c r="O1" s="230" t="s">
        <v>2897</v>
      </c>
      <c r="P1" s="230" t="s">
        <v>2896</v>
      </c>
    </row>
    <row r="2" customHeight="1" spans="2:16">
      <c r="B2" s="221" t="s">
        <v>2939</v>
      </c>
      <c r="C2" s="222">
        <v>703</v>
      </c>
      <c r="D2" s="222">
        <v>863</v>
      </c>
      <c r="E2" s="222">
        <v>908</v>
      </c>
      <c r="F2" s="231">
        <v>29.16073969</v>
      </c>
      <c r="G2" s="231">
        <v>5.214368482</v>
      </c>
      <c r="K2" s="221" t="s">
        <v>2939</v>
      </c>
      <c r="L2" s="222">
        <v>1348</v>
      </c>
      <c r="M2" s="222">
        <v>1410</v>
      </c>
      <c r="N2" s="222">
        <v>2216</v>
      </c>
      <c r="O2" s="231">
        <v>2801</v>
      </c>
      <c r="P2" s="231">
        <v>3161</v>
      </c>
    </row>
    <row r="3" customHeight="1" spans="2:16">
      <c r="B3" s="223" t="s">
        <v>2940</v>
      </c>
      <c r="C3" s="224">
        <v>68.5</v>
      </c>
      <c r="D3" s="224">
        <v>92.9</v>
      </c>
      <c r="E3" s="224">
        <v>91.2</v>
      </c>
      <c r="F3" s="232">
        <v>33.13868613</v>
      </c>
      <c r="G3" s="232">
        <v>-1.82992465</v>
      </c>
      <c r="K3" s="223" t="s">
        <v>2941</v>
      </c>
      <c r="L3" s="236">
        <v>0.27</v>
      </c>
      <c r="M3" s="236">
        <v>0.33</v>
      </c>
      <c r="N3" s="236">
        <v>0.36</v>
      </c>
      <c r="O3" s="238">
        <v>0.37</v>
      </c>
      <c r="P3" s="238">
        <v>0.38</v>
      </c>
    </row>
    <row r="4" customHeight="1" spans="2:16">
      <c r="B4" s="221" t="s">
        <v>2942</v>
      </c>
      <c r="C4" s="222">
        <v>52.1</v>
      </c>
      <c r="D4" s="222">
        <v>69</v>
      </c>
      <c r="E4" s="222">
        <v>67.3</v>
      </c>
      <c r="F4" s="231">
        <v>29.17466411</v>
      </c>
      <c r="G4" s="231">
        <v>-2.463768116</v>
      </c>
      <c r="K4" s="221" t="s">
        <v>2943</v>
      </c>
      <c r="L4" s="237">
        <v>0.73</v>
      </c>
      <c r="M4" s="237">
        <v>0.67</v>
      </c>
      <c r="N4" s="237">
        <v>0.64</v>
      </c>
      <c r="O4" s="239">
        <v>0.63</v>
      </c>
      <c r="P4" s="239">
        <v>0.62</v>
      </c>
    </row>
    <row r="5" customHeight="1" spans="2:16">
      <c r="B5" s="225" t="s">
        <v>834</v>
      </c>
      <c r="C5" s="226">
        <v>0.097</v>
      </c>
      <c r="D5" s="226">
        <v>0.108</v>
      </c>
      <c r="E5" s="226">
        <v>0.101</v>
      </c>
      <c r="F5" s="233">
        <v>0.004</v>
      </c>
      <c r="G5" s="234">
        <v>-0.007</v>
      </c>
      <c r="K5" s="223" t="s">
        <v>2942</v>
      </c>
      <c r="L5" s="224">
        <v>33</v>
      </c>
      <c r="M5" s="224">
        <v>52</v>
      </c>
      <c r="N5" s="224">
        <v>139</v>
      </c>
      <c r="O5" s="232">
        <v>201</v>
      </c>
      <c r="P5" s="232">
        <v>239</v>
      </c>
    </row>
    <row r="6" customHeight="1" spans="2:16">
      <c r="B6" s="221" t="s">
        <v>838</v>
      </c>
      <c r="C6" s="227">
        <v>0.074</v>
      </c>
      <c r="D6" s="227">
        <v>0.08</v>
      </c>
      <c r="E6" s="227">
        <v>0.074</v>
      </c>
      <c r="F6" s="235">
        <v>0</v>
      </c>
      <c r="G6" s="231">
        <v>-0.006</v>
      </c>
      <c r="K6" s="221" t="s">
        <v>2944</v>
      </c>
      <c r="L6" s="237">
        <v>0.48</v>
      </c>
      <c r="M6" s="237">
        <v>0.61</v>
      </c>
      <c r="N6" s="237">
        <v>0.75</v>
      </c>
      <c r="O6" s="239">
        <v>0.51</v>
      </c>
      <c r="P6" s="239">
        <v>0.27</v>
      </c>
    </row>
    <row r="7" customHeight="1" spans="2:16">
      <c r="B7" s="225" t="s">
        <v>2945</v>
      </c>
      <c r="C7" s="228">
        <v>29287</v>
      </c>
      <c r="D7" s="228">
        <v>40634</v>
      </c>
      <c r="E7" s="228">
        <v>41913</v>
      </c>
      <c r="F7" s="234">
        <v>43.11127804</v>
      </c>
      <c r="G7" s="234">
        <v>3.147610376</v>
      </c>
      <c r="K7" s="223" t="s">
        <v>2946</v>
      </c>
      <c r="L7" s="236">
        <v>0.52</v>
      </c>
      <c r="M7" s="236">
        <v>0.39</v>
      </c>
      <c r="N7" s="236">
        <v>0.25</v>
      </c>
      <c r="O7" s="238">
        <v>0.49</v>
      </c>
      <c r="P7" s="238">
        <v>0.73</v>
      </c>
    </row>
    <row r="8" customHeight="1" spans="2:16">
      <c r="B8" s="221" t="s">
        <v>2947</v>
      </c>
      <c r="C8" s="229">
        <v>4772</v>
      </c>
      <c r="D8" s="229">
        <v>3247</v>
      </c>
      <c r="E8" s="229">
        <v>2459</v>
      </c>
      <c r="F8" s="231">
        <v>-48.47024308</v>
      </c>
      <c r="G8" s="231">
        <v>-24.26855559</v>
      </c>
      <c r="K8" s="221" t="s">
        <v>838</v>
      </c>
      <c r="L8" s="237">
        <v>0.0246</v>
      </c>
      <c r="M8" s="237">
        <v>0.032</v>
      </c>
      <c r="N8" s="237">
        <v>0.0632</v>
      </c>
      <c r="O8" s="239">
        <v>0.0718</v>
      </c>
      <c r="P8" s="239">
        <v>0.0757</v>
      </c>
    </row>
    <row r="9" customHeight="1" spans="2:16">
      <c r="B9" s="225" t="s">
        <v>2948</v>
      </c>
      <c r="C9" s="228">
        <v>2750</v>
      </c>
      <c r="D9" s="228">
        <v>3540</v>
      </c>
      <c r="E9" s="228">
        <v>3189</v>
      </c>
      <c r="F9" s="234">
        <v>15.96363636</v>
      </c>
      <c r="G9" s="234">
        <v>-9.915254237</v>
      </c>
      <c r="K9" s="223" t="s">
        <v>2949</v>
      </c>
      <c r="L9" s="224">
        <v>514</v>
      </c>
      <c r="M9" s="224">
        <v>544</v>
      </c>
      <c r="N9" s="224">
        <v>807</v>
      </c>
      <c r="O9" s="232">
        <v>969</v>
      </c>
      <c r="P9" s="232">
        <v>1408</v>
      </c>
    </row>
    <row r="10" customHeight="1" spans="2:16">
      <c r="B10" s="221" t="s">
        <v>2950</v>
      </c>
      <c r="C10" s="229">
        <v>17965</v>
      </c>
      <c r="D10" s="229">
        <v>19252</v>
      </c>
      <c r="E10" s="229">
        <v>19321</v>
      </c>
      <c r="F10" s="231">
        <v>7.548010019</v>
      </c>
      <c r="G10" s="231">
        <v>0.358404322</v>
      </c>
      <c r="K10" s="221" t="s">
        <v>2951</v>
      </c>
      <c r="L10" s="237">
        <v>0.23</v>
      </c>
      <c r="M10" s="237">
        <v>0.29</v>
      </c>
      <c r="N10" s="237">
        <v>0.31</v>
      </c>
      <c r="O10" s="239">
        <v>0.39</v>
      </c>
      <c r="P10" s="239">
        <v>0.49</v>
      </c>
    </row>
    <row r="11" customHeight="1" spans="2:16">
      <c r="B11" s="225" t="s">
        <v>2952</v>
      </c>
      <c r="C11" s="228">
        <v>13137</v>
      </c>
      <c r="D11" s="228">
        <v>15308</v>
      </c>
      <c r="E11" s="228">
        <v>19414</v>
      </c>
      <c r="F11" s="234">
        <v>47.78107635</v>
      </c>
      <c r="G11" s="234">
        <v>26.82257643</v>
      </c>
      <c r="K11" s="223" t="s">
        <v>2953</v>
      </c>
      <c r="L11" s="236">
        <v>0.77</v>
      </c>
      <c r="M11" s="236">
        <v>0.71</v>
      </c>
      <c r="N11" s="236">
        <v>0.69</v>
      </c>
      <c r="O11" s="238">
        <v>0.61</v>
      </c>
      <c r="P11" s="238">
        <v>0.51</v>
      </c>
    </row>
    <row r="12" customHeight="1" spans="2:7">
      <c r="B12" s="221" t="s">
        <v>2954</v>
      </c>
      <c r="C12" s="229">
        <v>7483</v>
      </c>
      <c r="D12" s="229">
        <v>11176</v>
      </c>
      <c r="E12" s="229">
        <v>10077</v>
      </c>
      <c r="F12" s="231">
        <v>34.66524121</v>
      </c>
      <c r="G12" s="231">
        <v>-9.83357194</v>
      </c>
    </row>
    <row r="17" customHeight="1" spans="2:2">
      <c r="B17" s="211" t="s">
        <v>89</v>
      </c>
    </row>
    <row r="18" customHeight="1" spans="2:9">
      <c r="B18" s="217" t="s">
        <v>2955</v>
      </c>
      <c r="C18" s="213"/>
      <c r="D18" s="213"/>
      <c r="E18" s="213"/>
      <c r="F18" s="213"/>
      <c r="G18" s="213"/>
      <c r="H18" s="213"/>
      <c r="I18" s="213"/>
    </row>
    <row r="19" customHeight="1" spans="2:9">
      <c r="B19" s="217" t="s">
        <v>2956</v>
      </c>
      <c r="C19" s="213"/>
      <c r="D19" s="213"/>
      <c r="E19" s="213"/>
      <c r="F19" s="213"/>
      <c r="G19" s="213"/>
      <c r="H19" s="213"/>
      <c r="I19" s="213"/>
    </row>
    <row r="20" customHeight="1" spans="2:9">
      <c r="B20" s="217" t="s">
        <v>2957</v>
      </c>
      <c r="C20" s="213"/>
      <c r="D20" s="213"/>
      <c r="E20" s="213"/>
      <c r="F20" s="213"/>
      <c r="G20" s="213"/>
      <c r="H20" s="213"/>
      <c r="I20" s="213"/>
    </row>
    <row r="21" customHeight="1" spans="2:9">
      <c r="B21" s="217" t="s">
        <v>2958</v>
      </c>
      <c r="C21" s="213"/>
      <c r="D21" s="213"/>
      <c r="E21" s="213"/>
      <c r="F21" s="213"/>
      <c r="G21" s="213"/>
      <c r="H21" s="213"/>
      <c r="I21" s="213"/>
    </row>
    <row r="22" customHeight="1" spans="2:9">
      <c r="B22" s="217" t="s">
        <v>2959</v>
      </c>
      <c r="C22" s="213"/>
      <c r="D22" s="213"/>
      <c r="E22" s="213"/>
      <c r="F22" s="213"/>
      <c r="G22" s="213"/>
      <c r="H22" s="213"/>
      <c r="I22" s="213"/>
    </row>
    <row r="23" customHeight="1" spans="2:9">
      <c r="B23" s="212"/>
      <c r="C23" s="213"/>
      <c r="D23" s="213"/>
      <c r="E23" s="213"/>
      <c r="F23" s="213"/>
      <c r="G23" s="213"/>
      <c r="H23" s="213"/>
      <c r="I23" s="213"/>
    </row>
    <row r="24" customHeight="1" spans="2:2">
      <c r="B24" s="214" t="s">
        <v>136</v>
      </c>
    </row>
    <row r="25" customHeight="1" spans="2:9">
      <c r="B25" s="217" t="s">
        <v>2960</v>
      </c>
      <c r="C25" s="213"/>
      <c r="D25" s="213"/>
      <c r="E25" s="213"/>
      <c r="F25" s="213"/>
      <c r="G25" s="213"/>
      <c r="H25" s="213"/>
      <c r="I25" s="213"/>
    </row>
    <row r="26" customHeight="1" spans="2:9">
      <c r="B26" s="217" t="s">
        <v>2961</v>
      </c>
      <c r="C26" s="213"/>
      <c r="D26" s="213"/>
      <c r="E26" s="213"/>
      <c r="F26" s="213"/>
      <c r="G26" s="213"/>
      <c r="H26" s="213"/>
      <c r="I26" s="213"/>
    </row>
    <row r="27" customHeight="1" spans="2:9">
      <c r="B27" s="212"/>
      <c r="C27" s="215"/>
      <c r="D27" s="215"/>
      <c r="E27" s="215"/>
      <c r="F27" s="215"/>
      <c r="G27" s="215"/>
      <c r="H27" s="215"/>
      <c r="I27" s="215"/>
    </row>
    <row r="28" customHeight="1" spans="2:2">
      <c r="B28" s="217"/>
    </row>
    <row r="29" customHeight="1" spans="2:2">
      <c r="B29" s="218" t="s">
        <v>2855</v>
      </c>
    </row>
    <row r="30" customHeight="1" spans="2:9">
      <c r="B30" s="217" t="s">
        <v>2962</v>
      </c>
      <c r="C30" s="213"/>
      <c r="D30" s="213"/>
      <c r="E30" s="213"/>
      <c r="F30" s="213"/>
      <c r="G30" s="213"/>
      <c r="H30" s="213"/>
      <c r="I30" s="213"/>
    </row>
    <row r="31" customHeight="1" spans="2:9">
      <c r="B31" s="217" t="s">
        <v>2963</v>
      </c>
      <c r="C31" s="213"/>
      <c r="D31" s="213"/>
      <c r="E31" s="213"/>
      <c r="F31" s="213"/>
      <c r="G31" s="213"/>
      <c r="H31" s="213"/>
      <c r="I31" s="213"/>
    </row>
    <row r="32" customHeight="1" spans="2:2">
      <c r="B32" s="217" t="s">
        <v>2964</v>
      </c>
    </row>
  </sheetData>
  <mergeCells count="3">
    <mergeCell ref="B17:I17"/>
    <mergeCell ref="B24:I24"/>
    <mergeCell ref="B29:I29"/>
  </mergeCells>
  <hyperlinks>
    <hyperlink ref="A1" location="Home!A1" display="Home"/>
  </hyperlink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47"/>
  <sheetViews>
    <sheetView workbookViewId="0">
      <selection activeCell="A1" sqref="A1"/>
    </sheetView>
  </sheetViews>
  <sheetFormatPr defaultColWidth="12.6285714285714" defaultRowHeight="15.75" customHeight="1"/>
  <cols>
    <col min="1" max="1" width="19.6285714285714" customWidth="1"/>
    <col min="2" max="2" width="29.752380952381" customWidth="1"/>
    <col min="3" max="3" width="20.1333333333333" customWidth="1"/>
    <col min="4" max="4" width="17.8761904761905" customWidth="1"/>
    <col min="5" max="5" width="20.247619047619" customWidth="1"/>
    <col min="7" max="7" width="45.1333333333333" customWidth="1"/>
    <col min="10" max="10" width="35.1333333333333" customWidth="1"/>
    <col min="11" max="11" width="19.6285714285714" customWidth="1"/>
    <col min="12" max="12" width="28.3809523809524" customWidth="1"/>
  </cols>
  <sheetData>
    <row r="1" ht="32.25" customHeight="1" spans="1:10">
      <c r="A1" s="138" t="s">
        <v>282</v>
      </c>
      <c r="B1" s="205" t="s">
        <v>2162</v>
      </c>
      <c r="C1" s="206" t="s">
        <v>2965</v>
      </c>
      <c r="D1" s="206" t="s">
        <v>2966</v>
      </c>
      <c r="E1" s="206" t="s">
        <v>2967</v>
      </c>
      <c r="G1" s="205" t="s">
        <v>362</v>
      </c>
      <c r="H1" s="206" t="s">
        <v>2968</v>
      </c>
      <c r="I1" s="206" t="s">
        <v>2969</v>
      </c>
      <c r="J1" s="206" t="s">
        <v>2970</v>
      </c>
    </row>
    <row r="2" ht="17.25" spans="2:10">
      <c r="B2" s="207" t="s">
        <v>751</v>
      </c>
      <c r="C2" s="208">
        <v>253.96</v>
      </c>
      <c r="D2" s="208">
        <v>135.71</v>
      </c>
      <c r="E2" s="208">
        <v>132.45</v>
      </c>
      <c r="G2" s="207" t="s">
        <v>1615</v>
      </c>
      <c r="H2" s="208">
        <v>132.45</v>
      </c>
      <c r="I2" s="208">
        <v>253.96</v>
      </c>
      <c r="J2" s="208" t="s">
        <v>2971</v>
      </c>
    </row>
    <row r="3" ht="17.25" spans="2:10">
      <c r="B3" s="209" t="s">
        <v>2972</v>
      </c>
      <c r="C3" s="210">
        <v>3.05</v>
      </c>
      <c r="D3" s="210">
        <v>2.33</v>
      </c>
      <c r="E3" s="210">
        <v>2.63</v>
      </c>
      <c r="G3" s="209" t="s">
        <v>2973</v>
      </c>
      <c r="H3" s="210">
        <v>66.17</v>
      </c>
      <c r="I3" s="210">
        <v>103.2</v>
      </c>
      <c r="J3" s="210" t="s">
        <v>2974</v>
      </c>
    </row>
    <row r="4" ht="17.25" spans="2:10">
      <c r="B4" s="207" t="s">
        <v>2975</v>
      </c>
      <c r="C4" s="208">
        <v>257</v>
      </c>
      <c r="D4" s="208">
        <v>138.04</v>
      </c>
      <c r="E4" s="208">
        <v>135.08</v>
      </c>
      <c r="G4" s="207" t="s">
        <v>575</v>
      </c>
      <c r="H4" s="208">
        <v>47.13</v>
      </c>
      <c r="I4" s="208">
        <v>74.18</v>
      </c>
      <c r="J4" s="208" t="s">
        <v>2976</v>
      </c>
    </row>
    <row r="5" ht="17.25" spans="2:10">
      <c r="B5" s="209" t="s">
        <v>2977</v>
      </c>
      <c r="C5" s="210">
        <v>150.76</v>
      </c>
      <c r="D5" s="210">
        <v>90.64</v>
      </c>
      <c r="E5" s="210">
        <v>66.29</v>
      </c>
      <c r="G5" s="209" t="s">
        <v>2978</v>
      </c>
      <c r="H5" s="210">
        <v>124.77</v>
      </c>
      <c r="I5" s="210">
        <v>245.07</v>
      </c>
      <c r="J5" s="210" t="s">
        <v>2979</v>
      </c>
    </row>
    <row r="6" ht="17.25" spans="2:10">
      <c r="B6" s="207" t="s">
        <v>2973</v>
      </c>
      <c r="C6" s="208">
        <v>103.2</v>
      </c>
      <c r="D6" s="208">
        <v>45.07</v>
      </c>
      <c r="E6" s="208">
        <v>66.17</v>
      </c>
      <c r="G6" s="207" t="s">
        <v>2980</v>
      </c>
      <c r="H6" s="208">
        <v>7.67</v>
      </c>
      <c r="I6" s="208">
        <v>8.89</v>
      </c>
      <c r="J6" s="208" t="s">
        <v>2981</v>
      </c>
    </row>
    <row r="7" ht="17.25" spans="2:10">
      <c r="B7" s="209" t="s">
        <v>2982</v>
      </c>
      <c r="C7" s="210">
        <v>0.4064</v>
      </c>
      <c r="D7" s="210">
        <v>0.3321</v>
      </c>
      <c r="E7" s="210">
        <v>0.4996</v>
      </c>
      <c r="G7" s="209" t="s">
        <v>2983</v>
      </c>
      <c r="H7" s="210">
        <v>65.37</v>
      </c>
      <c r="I7" s="210">
        <v>245.07</v>
      </c>
      <c r="J7" s="210" t="s">
        <v>2984</v>
      </c>
    </row>
    <row r="8" ht="17.25" spans="2:10">
      <c r="B8" s="207" t="s">
        <v>2985</v>
      </c>
      <c r="C8" s="208">
        <v>1.02</v>
      </c>
      <c r="D8" s="208">
        <v>0.63</v>
      </c>
      <c r="E8" s="208">
        <v>0.35</v>
      </c>
      <c r="G8" s="207" t="s">
        <v>2986</v>
      </c>
      <c r="H8" s="208">
        <v>59.39</v>
      </c>
      <c r="I8" s="208">
        <v>0</v>
      </c>
      <c r="J8" s="208" t="s">
        <v>2987</v>
      </c>
    </row>
    <row r="9" ht="17.25" spans="2:10">
      <c r="B9" s="209" t="s">
        <v>2173</v>
      </c>
      <c r="C9" s="210">
        <v>2.24</v>
      </c>
      <c r="D9" s="210">
        <v>2.15</v>
      </c>
      <c r="E9" s="210">
        <v>1.46</v>
      </c>
      <c r="G9" s="209" t="s">
        <v>2988</v>
      </c>
      <c r="H9" s="210">
        <v>4.89</v>
      </c>
      <c r="I9" s="210">
        <v>6.99</v>
      </c>
      <c r="J9" s="210" t="s">
        <v>2989</v>
      </c>
    </row>
    <row r="10" ht="17.25" spans="2:5">
      <c r="B10" s="207" t="s">
        <v>573</v>
      </c>
      <c r="C10" s="208">
        <v>102.98</v>
      </c>
      <c r="D10" s="208">
        <v>44.62</v>
      </c>
      <c r="E10" s="208">
        <v>66.98</v>
      </c>
    </row>
    <row r="11" ht="17.25" spans="2:5">
      <c r="B11" s="209" t="s">
        <v>575</v>
      </c>
      <c r="C11" s="210">
        <v>74.18</v>
      </c>
      <c r="D11" s="210">
        <v>33.04</v>
      </c>
      <c r="E11" s="210">
        <v>47.13</v>
      </c>
    </row>
    <row r="12" ht="19.5" spans="7:7">
      <c r="G12" s="219" t="s">
        <v>2990</v>
      </c>
    </row>
    <row r="13" ht="17.25" spans="7:10">
      <c r="G13" s="205" t="s">
        <v>362</v>
      </c>
      <c r="H13" s="206" t="s">
        <v>2991</v>
      </c>
      <c r="I13" s="206" t="s">
        <v>2992</v>
      </c>
      <c r="J13" s="206" t="s">
        <v>2993</v>
      </c>
    </row>
    <row r="14" ht="17.25" spans="7:10">
      <c r="G14" s="207" t="s">
        <v>2994</v>
      </c>
      <c r="H14" s="208">
        <v>261.89</v>
      </c>
      <c r="I14" s="208">
        <v>1140.08</v>
      </c>
      <c r="J14" s="208">
        <v>1401.97</v>
      </c>
    </row>
    <row r="15" ht="17.25" spans="7:10">
      <c r="G15" s="209" t="s">
        <v>2995</v>
      </c>
      <c r="H15" s="210">
        <v>4.55</v>
      </c>
      <c r="I15" s="210">
        <v>6.27</v>
      </c>
      <c r="J15" s="210">
        <v>10.83</v>
      </c>
    </row>
    <row r="16" ht="17.25" spans="7:10">
      <c r="G16" s="207" t="s">
        <v>2996</v>
      </c>
      <c r="H16" s="208">
        <v>8.89</v>
      </c>
      <c r="I16" s="208">
        <v>245.07</v>
      </c>
      <c r="J16" s="208">
        <v>253.96</v>
      </c>
    </row>
    <row r="17" ht="17.25" spans="7:10">
      <c r="G17" s="209" t="s">
        <v>2997</v>
      </c>
      <c r="H17" s="210">
        <v>257.56</v>
      </c>
      <c r="I17" s="210">
        <v>901.28</v>
      </c>
      <c r="J17" s="210">
        <v>1158.54</v>
      </c>
    </row>
    <row r="20" ht="13.5" spans="2:2">
      <c r="B20" s="211" t="s">
        <v>89</v>
      </c>
    </row>
    <row r="21" ht="13.5" spans="2:9">
      <c r="B21" s="212" t="s">
        <v>2998</v>
      </c>
      <c r="C21" s="213"/>
      <c r="D21" s="213"/>
      <c r="E21" s="213"/>
      <c r="F21" s="213"/>
      <c r="G21" s="213"/>
      <c r="H21" s="213"/>
      <c r="I21" s="213"/>
    </row>
    <row r="22" ht="13.5" spans="2:9">
      <c r="B22" s="212" t="s">
        <v>2999</v>
      </c>
      <c r="C22" s="213"/>
      <c r="D22" s="213"/>
      <c r="E22" s="213"/>
      <c r="F22" s="213"/>
      <c r="G22" s="213"/>
      <c r="H22" s="213"/>
      <c r="I22" s="213"/>
    </row>
    <row r="23" ht="13.5" spans="2:9">
      <c r="B23" s="212" t="s">
        <v>3000</v>
      </c>
      <c r="C23" s="213"/>
      <c r="D23" s="213"/>
      <c r="E23" s="213"/>
      <c r="F23" s="213"/>
      <c r="G23" s="213"/>
      <c r="H23" s="213"/>
      <c r="I23" s="213"/>
    </row>
    <row r="24" ht="13.5" spans="2:9">
      <c r="B24" s="212" t="s">
        <v>3001</v>
      </c>
      <c r="C24" s="213"/>
      <c r="D24" s="213"/>
      <c r="E24" s="213"/>
      <c r="F24" s="213"/>
      <c r="G24" s="213"/>
      <c r="H24" s="213"/>
      <c r="I24" s="213"/>
    </row>
    <row r="25" ht="13.5" spans="2:9">
      <c r="B25" s="212" t="s">
        <v>3002</v>
      </c>
      <c r="C25" s="213"/>
      <c r="D25" s="213"/>
      <c r="E25" s="213"/>
      <c r="F25" s="213"/>
      <c r="G25" s="213"/>
      <c r="H25" s="213"/>
      <c r="I25" s="213"/>
    </row>
    <row r="26" ht="13.5" spans="2:9">
      <c r="B26" s="212" t="s">
        <v>3003</v>
      </c>
      <c r="C26" s="213"/>
      <c r="D26" s="213"/>
      <c r="E26" s="213"/>
      <c r="F26" s="213"/>
      <c r="G26" s="213"/>
      <c r="H26" s="213"/>
      <c r="I26" s="213"/>
    </row>
    <row r="27" ht="13.5" spans="2:7">
      <c r="B27" s="212" t="s">
        <v>3004</v>
      </c>
      <c r="C27" s="213"/>
      <c r="D27" s="213"/>
      <c r="E27" s="213"/>
      <c r="F27" s="213"/>
      <c r="G27" s="213"/>
    </row>
    <row r="28" ht="13.5" spans="2:7">
      <c r="B28" s="212" t="s">
        <v>3005</v>
      </c>
      <c r="C28" s="213"/>
      <c r="D28" s="213"/>
      <c r="E28" s="213"/>
      <c r="F28" s="213"/>
      <c r="G28" s="213"/>
    </row>
    <row r="29" ht="13.5" spans="2:7">
      <c r="B29" s="212"/>
      <c r="C29" s="213"/>
      <c r="D29" s="213"/>
      <c r="E29" s="213"/>
      <c r="F29" s="213"/>
      <c r="G29" s="213"/>
    </row>
    <row r="30" ht="13.5" spans="2:7">
      <c r="B30" s="212"/>
      <c r="C30" s="213"/>
      <c r="D30" s="213"/>
      <c r="E30" s="213"/>
      <c r="F30" s="213"/>
      <c r="G30" s="213"/>
    </row>
    <row r="31" ht="13.5" spans="2:7">
      <c r="B31" s="212"/>
      <c r="C31" s="213"/>
      <c r="D31" s="213"/>
      <c r="E31" s="213"/>
      <c r="F31" s="213"/>
      <c r="G31" s="213"/>
    </row>
    <row r="33" ht="14.25" spans="2:2">
      <c r="B33" s="214" t="s">
        <v>136</v>
      </c>
    </row>
    <row r="34" ht="13.5" spans="2:9">
      <c r="B34" s="212" t="s">
        <v>3006</v>
      </c>
      <c r="C34" s="213"/>
      <c r="D34" s="213"/>
      <c r="E34" s="213"/>
      <c r="F34" s="213"/>
      <c r="G34" s="213"/>
      <c r="H34" s="213"/>
      <c r="I34" s="213"/>
    </row>
    <row r="35" ht="13.5" spans="2:9">
      <c r="B35" s="212" t="s">
        <v>3007</v>
      </c>
      <c r="C35" s="213"/>
      <c r="D35" s="213"/>
      <c r="E35" s="213"/>
      <c r="F35" s="213"/>
      <c r="G35" s="213"/>
      <c r="H35" s="213"/>
      <c r="I35" s="213"/>
    </row>
    <row r="36" ht="13.5" spans="2:9">
      <c r="B36" s="212" t="s">
        <v>3008</v>
      </c>
      <c r="C36" s="215"/>
      <c r="D36" s="215"/>
      <c r="E36" s="215"/>
      <c r="F36" s="215"/>
      <c r="G36" s="215"/>
      <c r="H36" s="215"/>
      <c r="I36" s="215"/>
    </row>
    <row r="37" ht="13.5" spans="2:9">
      <c r="B37" s="212"/>
      <c r="C37" s="215"/>
      <c r="D37" s="215"/>
      <c r="E37" s="215"/>
      <c r="F37" s="215"/>
      <c r="G37" s="215"/>
      <c r="H37" s="215"/>
      <c r="I37" s="215"/>
    </row>
    <row r="38" ht="13.5" spans="2:4">
      <c r="B38" s="216"/>
      <c r="C38" s="215"/>
      <c r="D38" s="215"/>
    </row>
    <row r="39" ht="13.5" spans="2:2">
      <c r="B39" s="217"/>
    </row>
    <row r="40" ht="13.5" spans="2:2">
      <c r="B40" s="217"/>
    </row>
    <row r="42" ht="14.25" spans="2:2">
      <c r="B42" s="218" t="s">
        <v>145</v>
      </c>
    </row>
    <row r="43" ht="13.5" spans="2:9">
      <c r="B43" s="212" t="s">
        <v>3009</v>
      </c>
      <c r="C43" s="213"/>
      <c r="D43" s="213"/>
      <c r="E43" s="213"/>
      <c r="F43" s="213"/>
      <c r="G43" s="213"/>
      <c r="H43" s="213"/>
      <c r="I43" s="213"/>
    </row>
    <row r="44" ht="13.5" spans="2:9">
      <c r="B44" s="212" t="s">
        <v>3010</v>
      </c>
      <c r="C44" s="213"/>
      <c r="D44" s="213"/>
      <c r="E44" s="213"/>
      <c r="F44" s="213"/>
      <c r="G44" s="213"/>
      <c r="H44" s="213"/>
      <c r="I44" s="213"/>
    </row>
    <row r="45" ht="13.5" spans="2:9">
      <c r="B45" s="217" t="s">
        <v>3011</v>
      </c>
      <c r="C45" s="213"/>
      <c r="D45" s="213"/>
      <c r="E45" s="213"/>
      <c r="F45" s="213"/>
      <c r="G45" s="213"/>
      <c r="H45" s="213"/>
      <c r="I45" s="213"/>
    </row>
    <row r="46" ht="13.5" spans="2:9">
      <c r="B46" s="212" t="s">
        <v>3012</v>
      </c>
      <c r="C46" s="213"/>
      <c r="D46" s="213"/>
      <c r="E46" s="213"/>
      <c r="F46" s="213"/>
      <c r="G46" s="213"/>
      <c r="H46" s="213"/>
      <c r="I46" s="213"/>
    </row>
    <row r="47" ht="13.5" spans="2:2">
      <c r="B47" s="217"/>
    </row>
  </sheetData>
  <mergeCells count="4">
    <mergeCell ref="G12:J12"/>
    <mergeCell ref="B20:I20"/>
    <mergeCell ref="B33:I33"/>
    <mergeCell ref="B42:I42"/>
  </mergeCells>
  <hyperlinks>
    <hyperlink ref="A1" location="Home!A1" display="Home"/>
  </hyperlink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4"/>
  <sheetViews>
    <sheetView workbookViewId="0">
      <selection activeCell="A1" sqref="A1"/>
    </sheetView>
  </sheetViews>
  <sheetFormatPr defaultColWidth="12.6285714285714" defaultRowHeight="15.75" customHeight="1"/>
  <cols>
    <col min="1" max="2" width="40.1333333333333" customWidth="1"/>
    <col min="3" max="4" width="22.247619047619" customWidth="1"/>
    <col min="7" max="7" width="26.6285714285714" customWidth="1"/>
    <col min="8" max="8" width="17.247619047619" customWidth="1"/>
    <col min="9" max="9" width="24.247619047619" customWidth="1"/>
    <col min="10" max="10" width="23.8761904761905" customWidth="1"/>
    <col min="11" max="11" width="27.1333333333333" customWidth="1"/>
    <col min="12" max="12" width="28.5047619047619" customWidth="1"/>
    <col min="13" max="13" width="26.3809523809524" customWidth="1"/>
    <col min="14" max="14" width="15" customWidth="1"/>
    <col min="15" max="15" width="18.1333333333333" customWidth="1"/>
    <col min="16" max="16" width="20.752380952381" customWidth="1"/>
  </cols>
  <sheetData>
    <row r="1" ht="34.5" customHeight="1" spans="1:26">
      <c r="A1" s="138" t="s">
        <v>282</v>
      </c>
      <c r="B1" s="185" t="s">
        <v>3013</v>
      </c>
      <c r="C1" s="177" t="s">
        <v>3014</v>
      </c>
      <c r="D1" s="177" t="s">
        <v>3015</v>
      </c>
      <c r="E1" s="25"/>
      <c r="F1" s="25"/>
      <c r="G1" s="197" t="s">
        <v>3016</v>
      </c>
      <c r="H1" s="41"/>
      <c r="I1" s="41"/>
      <c r="J1" s="41"/>
      <c r="K1" s="41"/>
      <c r="L1" s="41"/>
      <c r="M1" s="61"/>
      <c r="N1" s="25"/>
      <c r="O1" s="204" t="s">
        <v>362</v>
      </c>
      <c r="P1" s="204" t="s">
        <v>2141</v>
      </c>
      <c r="Q1" s="25"/>
      <c r="R1" s="25"/>
      <c r="S1" s="25"/>
      <c r="T1" s="25"/>
      <c r="U1" s="25"/>
      <c r="V1" s="25"/>
      <c r="W1" s="25"/>
      <c r="X1" s="25"/>
      <c r="Y1" s="25"/>
      <c r="Z1" s="25"/>
    </row>
    <row r="2" ht="27" spans="1:26">
      <c r="A2" s="190"/>
      <c r="B2" s="191" t="s">
        <v>1615</v>
      </c>
      <c r="C2" s="179">
        <v>5221.04</v>
      </c>
      <c r="D2" s="179">
        <v>6029.09</v>
      </c>
      <c r="E2" s="25"/>
      <c r="F2" s="25"/>
      <c r="G2" s="198" t="s">
        <v>3017</v>
      </c>
      <c r="H2" s="198" t="s">
        <v>3018</v>
      </c>
      <c r="I2" s="198" t="s">
        <v>3019</v>
      </c>
      <c r="J2" s="198" t="s">
        <v>3020</v>
      </c>
      <c r="K2" s="198" t="s">
        <v>3021</v>
      </c>
      <c r="L2" s="198" t="s">
        <v>3022</v>
      </c>
      <c r="M2" s="198" t="s">
        <v>3023</v>
      </c>
      <c r="N2" s="25"/>
      <c r="O2" s="202" t="s">
        <v>3024</v>
      </c>
      <c r="P2" s="202">
        <v>1975</v>
      </c>
      <c r="Q2" s="25"/>
      <c r="R2" s="25"/>
      <c r="S2" s="25"/>
      <c r="T2" s="25"/>
      <c r="U2" s="25"/>
      <c r="V2" s="25"/>
      <c r="W2" s="25"/>
      <c r="X2" s="25"/>
      <c r="Y2" s="25"/>
      <c r="Z2" s="25"/>
    </row>
    <row r="3" ht="17.25" spans="1:26">
      <c r="A3" s="190"/>
      <c r="B3" s="192" t="s">
        <v>3025</v>
      </c>
      <c r="C3" s="180">
        <v>151.1</v>
      </c>
      <c r="D3" s="180">
        <v>170.25</v>
      </c>
      <c r="E3" s="25"/>
      <c r="F3" s="25"/>
      <c r="G3" s="199" t="s">
        <v>3026</v>
      </c>
      <c r="H3" s="199" t="s">
        <v>3027</v>
      </c>
      <c r="I3" s="199" t="s">
        <v>3028</v>
      </c>
      <c r="J3" s="199" t="s">
        <v>3029</v>
      </c>
      <c r="K3" s="199" t="s">
        <v>3030</v>
      </c>
      <c r="L3" s="199" t="s">
        <v>3031</v>
      </c>
      <c r="M3" s="199" t="s">
        <v>3032</v>
      </c>
      <c r="N3" s="25"/>
      <c r="O3" s="203" t="s">
        <v>3033</v>
      </c>
      <c r="P3" s="203" t="s">
        <v>3034</v>
      </c>
      <c r="Q3" s="25"/>
      <c r="R3" s="25"/>
      <c r="S3" s="25"/>
      <c r="T3" s="25"/>
      <c r="U3" s="25"/>
      <c r="V3" s="25"/>
      <c r="W3" s="25"/>
      <c r="X3" s="25"/>
      <c r="Y3" s="25"/>
      <c r="Z3" s="25"/>
    </row>
    <row r="4" ht="27" spans="1:26">
      <c r="A4" s="190"/>
      <c r="B4" s="191" t="s">
        <v>3035</v>
      </c>
      <c r="C4" s="179">
        <v>28.45</v>
      </c>
      <c r="D4" s="179">
        <v>21.72</v>
      </c>
      <c r="E4" s="25"/>
      <c r="F4" s="25"/>
      <c r="G4" s="199" t="s">
        <v>3036</v>
      </c>
      <c r="H4" s="199" t="s">
        <v>3037</v>
      </c>
      <c r="I4" s="199" t="s">
        <v>3038</v>
      </c>
      <c r="J4" s="199" t="s">
        <v>3039</v>
      </c>
      <c r="K4" s="199" t="s">
        <v>3040</v>
      </c>
      <c r="L4" s="199" t="s">
        <v>3041</v>
      </c>
      <c r="M4" s="199" t="s">
        <v>3042</v>
      </c>
      <c r="N4" s="25"/>
      <c r="O4" s="202" t="s">
        <v>3043</v>
      </c>
      <c r="P4" s="202" t="s">
        <v>3044</v>
      </c>
      <c r="Q4" s="25"/>
      <c r="R4" s="25"/>
      <c r="S4" s="25"/>
      <c r="T4" s="25"/>
      <c r="U4" s="25"/>
      <c r="V4" s="25"/>
      <c r="W4" s="25"/>
      <c r="X4" s="25"/>
      <c r="Y4" s="25"/>
      <c r="Z4" s="25"/>
    </row>
    <row r="5" ht="17.25" spans="1:26">
      <c r="A5" s="190"/>
      <c r="B5" s="192" t="s">
        <v>3045</v>
      </c>
      <c r="C5" s="180">
        <v>5400.59</v>
      </c>
      <c r="D5" s="180">
        <v>6221.06</v>
      </c>
      <c r="E5" s="25"/>
      <c r="F5" s="25"/>
      <c r="G5" s="199" t="s">
        <v>3046</v>
      </c>
      <c r="H5" s="199" t="s">
        <v>3047</v>
      </c>
      <c r="I5" s="199" t="s">
        <v>3048</v>
      </c>
      <c r="J5" s="199" t="s">
        <v>3049</v>
      </c>
      <c r="K5" s="199" t="s">
        <v>3050</v>
      </c>
      <c r="L5" s="199" t="s">
        <v>3051</v>
      </c>
      <c r="M5" s="199" t="s">
        <v>3052</v>
      </c>
      <c r="N5" s="25"/>
      <c r="O5" s="203" t="s">
        <v>3053</v>
      </c>
      <c r="P5" s="203" t="s">
        <v>3054</v>
      </c>
      <c r="Q5" s="25"/>
      <c r="R5" s="25"/>
      <c r="S5" s="25"/>
      <c r="T5" s="25"/>
      <c r="U5" s="25"/>
      <c r="V5" s="25"/>
      <c r="W5" s="25"/>
      <c r="X5" s="25"/>
      <c r="Y5" s="25"/>
      <c r="Z5" s="25"/>
    </row>
    <row r="6" ht="27" spans="1:26">
      <c r="A6" s="190"/>
      <c r="B6" s="191" t="s">
        <v>3055</v>
      </c>
      <c r="C6" s="179">
        <v>4725.54</v>
      </c>
      <c r="D6" s="179">
        <v>5394.49</v>
      </c>
      <c r="E6" s="25"/>
      <c r="F6" s="25"/>
      <c r="G6" s="199" t="s">
        <v>3056</v>
      </c>
      <c r="H6" s="199" t="s">
        <v>3057</v>
      </c>
      <c r="I6" s="199" t="s">
        <v>3027</v>
      </c>
      <c r="J6" s="199" t="s">
        <v>3058</v>
      </c>
      <c r="K6" s="200" t="s">
        <v>3059</v>
      </c>
      <c r="L6" s="199" t="s">
        <v>3060</v>
      </c>
      <c r="M6" s="199" t="s">
        <v>3061</v>
      </c>
      <c r="N6" s="25"/>
      <c r="O6" s="202" t="s">
        <v>3062</v>
      </c>
      <c r="P6" s="202">
        <v>2</v>
      </c>
      <c r="Q6" s="25"/>
      <c r="R6" s="25"/>
      <c r="S6" s="25"/>
      <c r="T6" s="25"/>
      <c r="U6" s="25"/>
      <c r="V6" s="25"/>
      <c r="W6" s="25"/>
      <c r="X6" s="25"/>
      <c r="Y6" s="25"/>
      <c r="Z6" s="25"/>
    </row>
    <row r="7" ht="17.25" spans="1:26">
      <c r="A7" s="190"/>
      <c r="B7" s="192" t="s">
        <v>3063</v>
      </c>
      <c r="C7" s="180">
        <v>198.22</v>
      </c>
      <c r="D7" s="180">
        <v>203.23</v>
      </c>
      <c r="E7" s="25"/>
      <c r="F7" s="25"/>
      <c r="G7" s="199" t="s">
        <v>3064</v>
      </c>
      <c r="H7" s="199" t="s">
        <v>3065</v>
      </c>
      <c r="I7" s="199" t="s">
        <v>3066</v>
      </c>
      <c r="J7" s="199" t="s">
        <v>3027</v>
      </c>
      <c r="K7" s="199" t="s">
        <v>3067</v>
      </c>
      <c r="L7" s="199" t="s">
        <v>3068</v>
      </c>
      <c r="M7" s="199" t="s">
        <v>3069</v>
      </c>
      <c r="N7" s="25"/>
      <c r="O7" s="203" t="s">
        <v>3070</v>
      </c>
      <c r="P7" s="203" t="s">
        <v>3071</v>
      </c>
      <c r="Q7" s="25"/>
      <c r="R7" s="25"/>
      <c r="S7" s="25"/>
      <c r="T7" s="25"/>
      <c r="U7" s="25"/>
      <c r="V7" s="25"/>
      <c r="W7" s="25"/>
      <c r="X7" s="25"/>
      <c r="Y7" s="25"/>
      <c r="Z7" s="25"/>
    </row>
    <row r="8" ht="40.5" spans="1:26">
      <c r="A8" s="190"/>
      <c r="B8" s="191" t="s">
        <v>3072</v>
      </c>
      <c r="C8" s="179">
        <v>46.49</v>
      </c>
      <c r="D8" s="179">
        <v>30.11</v>
      </c>
      <c r="E8" s="25"/>
      <c r="F8" s="25"/>
      <c r="G8" s="199" t="s">
        <v>3073</v>
      </c>
      <c r="H8" s="199" t="s">
        <v>3074</v>
      </c>
      <c r="I8" s="199" t="s">
        <v>3057</v>
      </c>
      <c r="J8" s="199" t="s">
        <v>3075</v>
      </c>
      <c r="K8" s="199" t="s">
        <v>3076</v>
      </c>
      <c r="L8" s="199" t="s">
        <v>3077</v>
      </c>
      <c r="M8" s="199" t="s">
        <v>3078</v>
      </c>
      <c r="N8" s="25"/>
      <c r="O8" s="202" t="s">
        <v>3079</v>
      </c>
      <c r="P8" s="202">
        <v>22849.4</v>
      </c>
      <c r="Q8" s="25"/>
      <c r="R8" s="25"/>
      <c r="S8" s="25"/>
      <c r="T8" s="25"/>
      <c r="U8" s="25"/>
      <c r="V8" s="25"/>
      <c r="W8" s="25"/>
      <c r="X8" s="25"/>
      <c r="Y8" s="25"/>
      <c r="Z8" s="25"/>
    </row>
    <row r="9" ht="17.25" spans="1:26">
      <c r="A9" s="190"/>
      <c r="B9" s="192" t="s">
        <v>612</v>
      </c>
      <c r="C9" s="180">
        <v>430.34</v>
      </c>
      <c r="D9" s="180">
        <v>593.23</v>
      </c>
      <c r="E9" s="25"/>
      <c r="F9" s="25"/>
      <c r="G9" s="199" t="s">
        <v>3080</v>
      </c>
      <c r="H9" s="199" t="s">
        <v>3081</v>
      </c>
      <c r="I9" s="199" t="s">
        <v>3082</v>
      </c>
      <c r="J9" s="199" t="s">
        <v>3083</v>
      </c>
      <c r="K9" s="199" t="s">
        <v>3084</v>
      </c>
      <c r="L9" s="199" t="s">
        <v>3085</v>
      </c>
      <c r="M9" s="199" t="s">
        <v>3086</v>
      </c>
      <c r="N9" s="25"/>
      <c r="O9" s="203" t="s">
        <v>3087</v>
      </c>
      <c r="P9" s="203">
        <v>9</v>
      </c>
      <c r="Q9" s="25"/>
      <c r="R9" s="25"/>
      <c r="S9" s="25"/>
      <c r="T9" s="25"/>
      <c r="U9" s="25"/>
      <c r="V9" s="25"/>
      <c r="W9" s="25"/>
      <c r="X9" s="25"/>
      <c r="Y9" s="25"/>
      <c r="Z9" s="25"/>
    </row>
    <row r="10" ht="40.5" spans="1:26">
      <c r="A10" s="190"/>
      <c r="B10" s="191" t="s">
        <v>2491</v>
      </c>
      <c r="C10" s="179">
        <v>110.96</v>
      </c>
      <c r="D10" s="179">
        <v>137.63</v>
      </c>
      <c r="E10" s="25"/>
      <c r="F10" s="25"/>
      <c r="G10" s="199" t="s">
        <v>3088</v>
      </c>
      <c r="H10" s="199"/>
      <c r="I10" s="199"/>
      <c r="J10" s="199" t="s">
        <v>3089</v>
      </c>
      <c r="K10" s="199"/>
      <c r="L10" s="199" t="s">
        <v>3090</v>
      </c>
      <c r="M10" s="199" t="s">
        <v>3091</v>
      </c>
      <c r="N10" s="25"/>
      <c r="O10" s="202" t="s">
        <v>3092</v>
      </c>
      <c r="P10" s="202" t="s">
        <v>3093</v>
      </c>
      <c r="Q10" s="25"/>
      <c r="R10" s="25"/>
      <c r="S10" s="25"/>
      <c r="T10" s="25"/>
      <c r="U10" s="25"/>
      <c r="V10" s="25"/>
      <c r="W10" s="25"/>
      <c r="X10" s="25"/>
      <c r="Y10" s="25"/>
      <c r="Z10" s="25"/>
    </row>
    <row r="11" ht="27" spans="1:26">
      <c r="A11" s="190"/>
      <c r="B11" s="192" t="s">
        <v>614</v>
      </c>
      <c r="C11" s="180">
        <v>319.38</v>
      </c>
      <c r="D11" s="180">
        <v>455.6</v>
      </c>
      <c r="E11" s="25"/>
      <c r="F11" s="25"/>
      <c r="G11" s="199" t="s">
        <v>3094</v>
      </c>
      <c r="H11" s="199"/>
      <c r="I11" s="199"/>
      <c r="J11" s="199" t="s">
        <v>3095</v>
      </c>
      <c r="K11" s="199"/>
      <c r="L11" s="199"/>
      <c r="M11" s="199" t="s">
        <v>3096</v>
      </c>
      <c r="N11" s="25"/>
      <c r="O11" s="203" t="s">
        <v>3097</v>
      </c>
      <c r="P11" s="203">
        <v>16</v>
      </c>
      <c r="Q11" s="25"/>
      <c r="R11" s="25"/>
      <c r="S11" s="25"/>
      <c r="T11" s="25"/>
      <c r="U11" s="25"/>
      <c r="V11" s="25"/>
      <c r="W11" s="25"/>
      <c r="X11" s="25"/>
      <c r="Y11" s="25"/>
      <c r="Z11" s="25"/>
    </row>
    <row r="12" ht="27" spans="1:26">
      <c r="A12" s="190"/>
      <c r="B12" s="191" t="s">
        <v>3098</v>
      </c>
      <c r="C12" s="179">
        <v>-7.86</v>
      </c>
      <c r="D12" s="179">
        <v>-18.3</v>
      </c>
      <c r="E12" s="25"/>
      <c r="F12" s="25"/>
      <c r="G12" s="199" t="s">
        <v>3099</v>
      </c>
      <c r="H12" s="199"/>
      <c r="I12" s="199"/>
      <c r="J12" s="199" t="s">
        <v>3100</v>
      </c>
      <c r="K12" s="199"/>
      <c r="L12" s="199"/>
      <c r="M12" s="199" t="s">
        <v>3101</v>
      </c>
      <c r="N12" s="25"/>
      <c r="O12" s="202" t="s">
        <v>3102</v>
      </c>
      <c r="P12" s="202">
        <v>5</v>
      </c>
      <c r="Q12" s="25"/>
      <c r="R12" s="25"/>
      <c r="S12" s="25"/>
      <c r="T12" s="25"/>
      <c r="U12" s="25"/>
      <c r="V12" s="25"/>
      <c r="W12" s="25"/>
      <c r="X12" s="25"/>
      <c r="Y12" s="25"/>
      <c r="Z12" s="25"/>
    </row>
    <row r="13" ht="40.5" spans="1:26">
      <c r="A13" s="190"/>
      <c r="B13" s="192" t="s">
        <v>3103</v>
      </c>
      <c r="C13" s="180">
        <v>311.52</v>
      </c>
      <c r="D13" s="180">
        <v>437.3</v>
      </c>
      <c r="E13" s="25"/>
      <c r="F13" s="25"/>
      <c r="G13" s="199" t="s">
        <v>3104</v>
      </c>
      <c r="H13" s="199"/>
      <c r="I13" s="199"/>
      <c r="J13" s="199" t="s">
        <v>3105</v>
      </c>
      <c r="K13" s="199"/>
      <c r="L13" s="199"/>
      <c r="M13" s="199" t="s">
        <v>3106</v>
      </c>
      <c r="N13" s="25"/>
      <c r="O13" s="203" t="s">
        <v>3107</v>
      </c>
      <c r="P13" s="203">
        <v>0.71</v>
      </c>
      <c r="Q13" s="25"/>
      <c r="R13" s="25"/>
      <c r="S13" s="25"/>
      <c r="T13" s="25"/>
      <c r="U13" s="25"/>
      <c r="V13" s="25"/>
      <c r="W13" s="25"/>
      <c r="X13" s="25"/>
      <c r="Y13" s="25"/>
      <c r="Z13" s="25"/>
    </row>
    <row r="14" ht="17.25" spans="1:26">
      <c r="A14" s="190"/>
      <c r="B14" s="191" t="s">
        <v>3108</v>
      </c>
      <c r="C14" s="179">
        <v>2.62</v>
      </c>
      <c r="D14" s="179">
        <v>3.74</v>
      </c>
      <c r="E14" s="25"/>
      <c r="F14" s="25"/>
      <c r="G14" s="199" t="s">
        <v>3109</v>
      </c>
      <c r="H14" s="199"/>
      <c r="I14" s="199"/>
      <c r="J14" s="199"/>
      <c r="K14" s="199"/>
      <c r="L14" s="199"/>
      <c r="M14" s="199"/>
      <c r="N14" s="25"/>
      <c r="O14" s="25"/>
      <c r="P14" s="25"/>
      <c r="Q14" s="25"/>
      <c r="R14" s="25"/>
      <c r="S14" s="25"/>
      <c r="T14" s="25"/>
      <c r="U14" s="25"/>
      <c r="V14" s="25"/>
      <c r="W14" s="25"/>
      <c r="X14" s="25"/>
      <c r="Y14" s="25"/>
      <c r="Z14" s="25"/>
    </row>
    <row r="15" ht="14.25" spans="1:26">
      <c r="A15" s="26"/>
      <c r="B15" s="25"/>
      <c r="C15" s="25"/>
      <c r="D15" s="25"/>
      <c r="E15" s="25"/>
      <c r="F15" s="25"/>
      <c r="G15" s="199" t="s">
        <v>3110</v>
      </c>
      <c r="H15" s="199"/>
      <c r="I15" s="199"/>
      <c r="J15" s="199"/>
      <c r="K15" s="199"/>
      <c r="L15" s="199"/>
      <c r="M15" s="199"/>
      <c r="N15" s="25"/>
      <c r="O15" s="25"/>
      <c r="P15" s="25"/>
      <c r="Q15" s="25"/>
      <c r="R15" s="25"/>
      <c r="S15" s="25"/>
      <c r="T15" s="25"/>
      <c r="U15" s="25"/>
      <c r="V15" s="25"/>
      <c r="W15" s="25"/>
      <c r="X15" s="25"/>
      <c r="Y15" s="25"/>
      <c r="Z15" s="25"/>
    </row>
    <row r="16" ht="14.25" spans="1:26">
      <c r="A16" s="26"/>
      <c r="B16" s="25"/>
      <c r="C16" s="25"/>
      <c r="D16" s="25"/>
      <c r="E16" s="25"/>
      <c r="F16" s="25"/>
      <c r="G16" s="199" t="s">
        <v>3111</v>
      </c>
      <c r="H16" s="199"/>
      <c r="I16" s="199"/>
      <c r="J16" s="199"/>
      <c r="K16" s="199"/>
      <c r="L16" s="199"/>
      <c r="M16" s="199"/>
      <c r="N16" s="25"/>
      <c r="O16" s="25"/>
      <c r="P16" s="25"/>
      <c r="Q16" s="25"/>
      <c r="R16" s="25"/>
      <c r="S16" s="25"/>
      <c r="T16" s="25"/>
      <c r="U16" s="25"/>
      <c r="V16" s="25"/>
      <c r="W16" s="25"/>
      <c r="X16" s="25"/>
      <c r="Y16" s="25"/>
      <c r="Z16" s="25"/>
    </row>
    <row r="17" ht="14.25" spans="1:26">
      <c r="A17" s="26"/>
      <c r="B17" s="25"/>
      <c r="C17" s="25"/>
      <c r="D17" s="25"/>
      <c r="E17" s="25"/>
      <c r="F17" s="25"/>
      <c r="G17" s="199" t="s">
        <v>2630</v>
      </c>
      <c r="H17" s="199"/>
      <c r="I17" s="199"/>
      <c r="J17" s="199"/>
      <c r="K17" s="199"/>
      <c r="L17" s="199"/>
      <c r="M17" s="199"/>
      <c r="N17" s="25"/>
      <c r="O17" s="25"/>
      <c r="P17" s="25"/>
      <c r="Q17" s="25"/>
      <c r="R17" s="25"/>
      <c r="S17" s="25"/>
      <c r="T17" s="25"/>
      <c r="U17" s="25"/>
      <c r="V17" s="25"/>
      <c r="W17" s="25"/>
      <c r="X17" s="25"/>
      <c r="Y17" s="25"/>
      <c r="Z17" s="25"/>
    </row>
    <row r="18" ht="14.25" spans="1:26">
      <c r="A18" s="26"/>
      <c r="B18" s="25"/>
      <c r="C18" s="25"/>
      <c r="D18" s="25"/>
      <c r="E18" s="25"/>
      <c r="F18" s="25"/>
      <c r="G18" s="199" t="s">
        <v>3112</v>
      </c>
      <c r="H18" s="199"/>
      <c r="I18" s="199"/>
      <c r="J18" s="199"/>
      <c r="K18" s="199"/>
      <c r="L18" s="199"/>
      <c r="M18" s="199"/>
      <c r="N18" s="25"/>
      <c r="O18" s="25"/>
      <c r="P18" s="25"/>
      <c r="Q18" s="25"/>
      <c r="R18" s="25"/>
      <c r="S18" s="25"/>
      <c r="T18" s="25"/>
      <c r="U18" s="25"/>
      <c r="V18" s="25"/>
      <c r="W18" s="25"/>
      <c r="X18" s="25"/>
      <c r="Y18" s="25"/>
      <c r="Z18" s="25"/>
    </row>
    <row r="19" ht="14.25" spans="1:26">
      <c r="A19" s="26"/>
      <c r="B19" s="25"/>
      <c r="C19" s="25"/>
      <c r="D19" s="25"/>
      <c r="E19" s="25"/>
      <c r="F19" s="25"/>
      <c r="G19" s="199" t="s">
        <v>3113</v>
      </c>
      <c r="H19" s="199"/>
      <c r="I19" s="199"/>
      <c r="J19" s="199"/>
      <c r="K19" s="199"/>
      <c r="L19" s="199"/>
      <c r="M19" s="199"/>
      <c r="N19" s="25"/>
      <c r="O19" s="25"/>
      <c r="P19" s="25"/>
      <c r="Q19" s="25"/>
      <c r="R19" s="25"/>
      <c r="S19" s="25"/>
      <c r="T19" s="25"/>
      <c r="U19" s="25"/>
      <c r="V19" s="25"/>
      <c r="W19" s="25"/>
      <c r="X19" s="25"/>
      <c r="Y19" s="25"/>
      <c r="Z19" s="25"/>
    </row>
    <row r="20" ht="13.5" spans="1:26">
      <c r="A20" s="26"/>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7.25" spans="1:26">
      <c r="A21" s="26"/>
      <c r="B21" s="25"/>
      <c r="C21" s="25"/>
      <c r="D21" s="25"/>
      <c r="E21" s="25"/>
      <c r="F21" s="25"/>
      <c r="G21" s="25"/>
      <c r="H21" s="25"/>
      <c r="I21" s="25"/>
      <c r="J21" s="25"/>
      <c r="K21" s="197" t="s">
        <v>3114</v>
      </c>
      <c r="L21" s="61"/>
      <c r="M21" s="25"/>
      <c r="N21" s="25"/>
      <c r="O21" s="25"/>
      <c r="P21" s="25"/>
      <c r="Q21" s="25"/>
      <c r="R21" s="25"/>
      <c r="S21" s="25"/>
      <c r="T21" s="25"/>
      <c r="U21" s="25"/>
      <c r="V21" s="25"/>
      <c r="W21" s="25"/>
      <c r="X21" s="25"/>
      <c r="Y21" s="25"/>
      <c r="Z21" s="25"/>
    </row>
    <row r="22" ht="27" spans="1:26">
      <c r="A22" s="26"/>
      <c r="B22" s="25"/>
      <c r="C22" s="25"/>
      <c r="D22" s="25"/>
      <c r="E22" s="25"/>
      <c r="F22" s="25"/>
      <c r="G22" s="25"/>
      <c r="H22" s="25"/>
      <c r="I22" s="25"/>
      <c r="J22" s="25"/>
      <c r="K22" s="201" t="s">
        <v>3115</v>
      </c>
      <c r="L22" s="201" t="s">
        <v>3116</v>
      </c>
      <c r="M22" s="25"/>
      <c r="N22" s="25"/>
      <c r="O22" s="25"/>
      <c r="P22" s="25"/>
      <c r="Q22" s="25"/>
      <c r="R22" s="25"/>
      <c r="S22" s="25"/>
      <c r="T22" s="25"/>
      <c r="U22" s="25"/>
      <c r="V22" s="25"/>
      <c r="W22" s="25"/>
      <c r="X22" s="25"/>
      <c r="Y22" s="25"/>
      <c r="Z22" s="25"/>
    </row>
    <row r="23" ht="13.5" spans="1:26">
      <c r="A23" s="181"/>
      <c r="B23" s="193" t="s">
        <v>89</v>
      </c>
      <c r="J23" s="25"/>
      <c r="K23" s="202" t="s">
        <v>3117</v>
      </c>
      <c r="L23" s="202" t="s">
        <v>3118</v>
      </c>
      <c r="M23" s="25"/>
      <c r="N23" s="25"/>
      <c r="O23" s="25"/>
      <c r="P23" s="25"/>
      <c r="Q23" s="25"/>
      <c r="R23" s="25"/>
      <c r="S23" s="25"/>
      <c r="T23" s="25"/>
      <c r="U23" s="25"/>
      <c r="V23" s="25"/>
      <c r="W23" s="25"/>
      <c r="X23" s="25"/>
      <c r="Y23" s="25"/>
      <c r="Z23" s="25"/>
    </row>
    <row r="24" ht="13.5" spans="1:26">
      <c r="A24" s="26"/>
      <c r="B24" s="25" t="s">
        <v>3119</v>
      </c>
      <c r="C24" s="171"/>
      <c r="D24" s="171"/>
      <c r="E24" s="171"/>
      <c r="F24" s="171"/>
      <c r="G24" s="171"/>
      <c r="H24" s="171"/>
      <c r="I24" s="171"/>
      <c r="J24" s="25"/>
      <c r="K24" s="203" t="s">
        <v>3120</v>
      </c>
      <c r="L24" s="203" t="s">
        <v>3121</v>
      </c>
      <c r="M24" s="25"/>
      <c r="N24" s="25"/>
      <c r="O24" s="25"/>
      <c r="P24" s="25"/>
      <c r="Q24" s="25"/>
      <c r="R24" s="25"/>
      <c r="S24" s="25"/>
      <c r="T24" s="25"/>
      <c r="U24" s="25"/>
      <c r="V24" s="25"/>
      <c r="W24" s="25"/>
      <c r="X24" s="25"/>
      <c r="Y24" s="25"/>
      <c r="Z24" s="25"/>
    </row>
    <row r="25" ht="27" spans="1:26">
      <c r="A25" s="26"/>
      <c r="B25" s="25" t="s">
        <v>3122</v>
      </c>
      <c r="C25" s="171"/>
      <c r="D25" s="171"/>
      <c r="E25" s="171"/>
      <c r="F25" s="171"/>
      <c r="G25" s="171"/>
      <c r="H25" s="171"/>
      <c r="I25" s="171"/>
      <c r="J25" s="25"/>
      <c r="K25" s="202" t="s">
        <v>3123</v>
      </c>
      <c r="L25" s="202" t="s">
        <v>3124</v>
      </c>
      <c r="M25" s="25"/>
      <c r="N25" s="25"/>
      <c r="O25" s="25"/>
      <c r="P25" s="25"/>
      <c r="Q25" s="25"/>
      <c r="R25" s="25"/>
      <c r="S25" s="25"/>
      <c r="T25" s="25"/>
      <c r="U25" s="25"/>
      <c r="V25" s="25"/>
      <c r="W25" s="25"/>
      <c r="X25" s="25"/>
      <c r="Y25" s="25"/>
      <c r="Z25" s="25"/>
    </row>
    <row r="26" ht="13.5" spans="1:26">
      <c r="A26" s="26"/>
      <c r="B26" s="25" t="s">
        <v>3125</v>
      </c>
      <c r="C26" s="171"/>
      <c r="D26" s="171"/>
      <c r="E26" s="171"/>
      <c r="F26" s="171"/>
      <c r="G26" s="171"/>
      <c r="H26" s="171"/>
      <c r="I26" s="171"/>
      <c r="J26" s="25"/>
      <c r="K26" s="203" t="s">
        <v>3126</v>
      </c>
      <c r="L26" s="203" t="s">
        <v>3127</v>
      </c>
      <c r="M26" s="25"/>
      <c r="N26" s="25"/>
      <c r="O26" s="25"/>
      <c r="P26" s="25"/>
      <c r="Q26" s="25"/>
      <c r="R26" s="25"/>
      <c r="S26" s="25"/>
      <c r="T26" s="25"/>
      <c r="U26" s="25"/>
      <c r="V26" s="25"/>
      <c r="W26" s="25"/>
      <c r="X26" s="25"/>
      <c r="Y26" s="25"/>
      <c r="Z26" s="25"/>
    </row>
    <row r="27" ht="14.25" spans="1:26">
      <c r="A27" s="26"/>
      <c r="B27" s="25" t="s">
        <v>3128</v>
      </c>
      <c r="C27" s="171"/>
      <c r="D27" s="171"/>
      <c r="E27" s="171"/>
      <c r="F27" s="171"/>
      <c r="G27" s="171"/>
      <c r="H27" s="171"/>
      <c r="I27" s="171"/>
      <c r="J27" s="25"/>
      <c r="K27" s="202"/>
      <c r="L27" s="202" t="s">
        <v>3129</v>
      </c>
      <c r="M27" s="25"/>
      <c r="N27" s="25"/>
      <c r="O27" s="25"/>
      <c r="P27" s="25"/>
      <c r="Q27" s="25"/>
      <c r="R27" s="25"/>
      <c r="S27" s="25"/>
      <c r="T27" s="25"/>
      <c r="U27" s="25"/>
      <c r="V27" s="25"/>
      <c r="W27" s="25"/>
      <c r="X27" s="25"/>
      <c r="Y27" s="25"/>
      <c r="Z27" s="25"/>
    </row>
    <row r="28" ht="13.5" spans="1:26">
      <c r="A28" s="26"/>
      <c r="B28" s="25" t="s">
        <v>3130</v>
      </c>
      <c r="C28" s="171"/>
      <c r="D28" s="171"/>
      <c r="E28" s="171"/>
      <c r="F28" s="171"/>
      <c r="G28" s="171"/>
      <c r="H28" s="171"/>
      <c r="I28" s="171"/>
      <c r="J28" s="25"/>
      <c r="K28" s="203" t="s">
        <v>599</v>
      </c>
      <c r="L28" s="203" t="s">
        <v>3131</v>
      </c>
      <c r="M28" s="25"/>
      <c r="N28" s="25"/>
      <c r="O28" s="25"/>
      <c r="P28" s="25"/>
      <c r="Q28" s="25"/>
      <c r="R28" s="25"/>
      <c r="S28" s="25"/>
      <c r="T28" s="25"/>
      <c r="U28" s="25"/>
      <c r="V28" s="25"/>
      <c r="W28" s="25"/>
      <c r="X28" s="25"/>
      <c r="Y28" s="25"/>
      <c r="Z28" s="25"/>
    </row>
    <row r="29" ht="13.5" spans="1:26">
      <c r="A29" s="26"/>
      <c r="B29" s="25" t="s">
        <v>3132</v>
      </c>
      <c r="C29" s="171"/>
      <c r="D29" s="171"/>
      <c r="E29" s="171"/>
      <c r="F29" s="171"/>
      <c r="G29" s="171"/>
      <c r="H29" s="171"/>
      <c r="I29" s="171"/>
      <c r="J29" s="25"/>
      <c r="K29" s="202" t="s">
        <v>599</v>
      </c>
      <c r="L29" s="202" t="s">
        <v>3133</v>
      </c>
      <c r="M29" s="25"/>
      <c r="N29" s="25"/>
      <c r="O29" s="25"/>
      <c r="P29" s="25"/>
      <c r="Q29" s="25"/>
      <c r="R29" s="25"/>
      <c r="S29" s="25"/>
      <c r="T29" s="25"/>
      <c r="U29" s="25"/>
      <c r="V29" s="25"/>
      <c r="W29" s="25"/>
      <c r="X29" s="25"/>
      <c r="Y29" s="25"/>
      <c r="Z29" s="25"/>
    </row>
    <row r="30" ht="13.5" spans="1:26">
      <c r="A30" s="26"/>
      <c r="B30" s="25" t="s">
        <v>3134</v>
      </c>
      <c r="C30" s="171"/>
      <c r="D30" s="171"/>
      <c r="E30" s="171"/>
      <c r="F30" s="171"/>
      <c r="G30" s="171"/>
      <c r="H30" s="25"/>
      <c r="I30" s="25"/>
      <c r="J30" s="25"/>
      <c r="K30" s="203" t="s">
        <v>599</v>
      </c>
      <c r="L30" s="203" t="s">
        <v>3135</v>
      </c>
      <c r="M30" s="25"/>
      <c r="N30" s="25"/>
      <c r="O30" s="25"/>
      <c r="P30" s="25"/>
      <c r="Q30" s="25"/>
      <c r="R30" s="25"/>
      <c r="S30" s="25"/>
      <c r="T30" s="25"/>
      <c r="U30" s="25"/>
      <c r="V30" s="25"/>
      <c r="W30" s="25"/>
      <c r="X30" s="25"/>
      <c r="Y30" s="25"/>
      <c r="Z30" s="25"/>
    </row>
    <row r="31" ht="13.5" spans="1:26">
      <c r="A31" s="26"/>
      <c r="B31" s="25" t="s">
        <v>3136</v>
      </c>
      <c r="C31" s="171"/>
      <c r="D31" s="171"/>
      <c r="E31" s="171"/>
      <c r="F31" s="171"/>
      <c r="G31" s="171"/>
      <c r="H31" s="25"/>
      <c r="I31" s="25"/>
      <c r="J31" s="25"/>
      <c r="K31" s="202" t="s">
        <v>599</v>
      </c>
      <c r="L31" s="202" t="s">
        <v>3137</v>
      </c>
      <c r="M31" s="25"/>
      <c r="N31" s="25"/>
      <c r="O31" s="25"/>
      <c r="P31" s="25"/>
      <c r="Q31" s="25"/>
      <c r="R31" s="25"/>
      <c r="S31" s="25"/>
      <c r="T31" s="25"/>
      <c r="U31" s="25"/>
      <c r="V31" s="25"/>
      <c r="W31" s="25"/>
      <c r="X31" s="25"/>
      <c r="Y31" s="25"/>
      <c r="Z31" s="25"/>
    </row>
    <row r="32" ht="13.5" spans="1:26">
      <c r="A32" s="26"/>
      <c r="B32" s="25" t="s">
        <v>3138</v>
      </c>
      <c r="C32" s="171"/>
      <c r="D32" s="171"/>
      <c r="E32" s="171"/>
      <c r="F32" s="171"/>
      <c r="G32" s="171"/>
      <c r="H32" s="25"/>
      <c r="I32" s="25"/>
      <c r="J32" s="25"/>
      <c r="K32" s="203" t="s">
        <v>599</v>
      </c>
      <c r="L32" s="203" t="s">
        <v>3139</v>
      </c>
      <c r="M32" s="25"/>
      <c r="N32" s="25"/>
      <c r="O32" s="25"/>
      <c r="P32" s="25"/>
      <c r="Q32" s="25"/>
      <c r="R32" s="25"/>
      <c r="S32" s="25"/>
      <c r="T32" s="25"/>
      <c r="U32" s="25"/>
      <c r="V32" s="25"/>
      <c r="W32" s="25"/>
      <c r="X32" s="25"/>
      <c r="Y32" s="25"/>
      <c r="Z32" s="25"/>
    </row>
    <row r="33" ht="14.25" spans="1:26">
      <c r="A33" s="26"/>
      <c r="B33" s="25" t="s">
        <v>3140</v>
      </c>
      <c r="C33" s="171"/>
      <c r="D33" s="171"/>
      <c r="E33" s="171"/>
      <c r="F33" s="171"/>
      <c r="G33" s="171"/>
      <c r="H33" s="25"/>
      <c r="I33" s="25"/>
      <c r="J33" s="25"/>
      <c r="K33" s="202"/>
      <c r="L33" s="202"/>
      <c r="M33" s="25"/>
      <c r="N33" s="25"/>
      <c r="O33" s="25"/>
      <c r="P33" s="25"/>
      <c r="Q33" s="25"/>
      <c r="R33" s="25"/>
      <c r="S33" s="25"/>
      <c r="T33" s="25"/>
      <c r="U33" s="25"/>
      <c r="V33" s="25"/>
      <c r="W33" s="25"/>
      <c r="X33" s="25"/>
      <c r="Y33" s="25"/>
      <c r="Z33" s="25"/>
    </row>
    <row r="34" ht="13.5" spans="1:26">
      <c r="A34" s="26"/>
      <c r="B34" s="25" t="s">
        <v>3141</v>
      </c>
      <c r="C34" s="171"/>
      <c r="D34" s="171"/>
      <c r="E34" s="171"/>
      <c r="F34" s="171"/>
      <c r="G34" s="171"/>
      <c r="H34" s="25"/>
      <c r="I34" s="25"/>
      <c r="J34" s="25"/>
      <c r="K34" s="202" t="s">
        <v>599</v>
      </c>
      <c r="L34" s="202" t="s">
        <v>3142</v>
      </c>
      <c r="M34" s="25"/>
      <c r="N34" s="25"/>
      <c r="O34" s="25"/>
      <c r="P34" s="25"/>
      <c r="Q34" s="25"/>
      <c r="R34" s="25"/>
      <c r="S34" s="25"/>
      <c r="T34" s="25"/>
      <c r="U34" s="25"/>
      <c r="V34" s="25"/>
      <c r="W34" s="25"/>
      <c r="X34" s="25"/>
      <c r="Y34" s="25"/>
      <c r="Z34" s="25"/>
    </row>
    <row r="35" ht="13.5" spans="1:26">
      <c r="A35" s="26"/>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spans="1:26">
      <c r="A36" s="183"/>
      <c r="B36" s="194" t="s">
        <v>136</v>
      </c>
      <c r="J36" s="25"/>
      <c r="K36" s="25"/>
      <c r="L36" s="161"/>
      <c r="M36" s="161"/>
      <c r="N36" s="25"/>
      <c r="O36" s="25"/>
      <c r="P36" s="25"/>
      <c r="Q36" s="25"/>
      <c r="R36" s="25"/>
      <c r="S36" s="25"/>
      <c r="T36" s="25"/>
      <c r="U36" s="25"/>
      <c r="V36" s="25"/>
      <c r="W36" s="25"/>
      <c r="X36" s="25"/>
      <c r="Y36" s="25"/>
      <c r="Z36" s="25"/>
    </row>
    <row r="37" ht="13.5" spans="1:26">
      <c r="A37" s="26"/>
      <c r="B37" s="25" t="s">
        <v>3143</v>
      </c>
      <c r="C37" s="171"/>
      <c r="D37" s="171"/>
      <c r="E37" s="171"/>
      <c r="F37" s="171"/>
      <c r="G37" s="171"/>
      <c r="H37" s="171"/>
      <c r="I37" s="171"/>
      <c r="J37" s="25"/>
      <c r="K37" s="25"/>
      <c r="L37" s="25"/>
      <c r="M37" s="25"/>
      <c r="N37" s="25"/>
      <c r="O37" s="25"/>
      <c r="P37" s="25"/>
      <c r="Q37" s="25"/>
      <c r="R37" s="25"/>
      <c r="S37" s="25"/>
      <c r="T37" s="25"/>
      <c r="U37" s="25"/>
      <c r="V37" s="25"/>
      <c r="W37" s="25"/>
      <c r="X37" s="25"/>
      <c r="Y37" s="25"/>
      <c r="Z37" s="25"/>
    </row>
    <row r="38" ht="13.5" spans="1:26">
      <c r="A38" s="26"/>
      <c r="B38" s="25" t="s">
        <v>3144</v>
      </c>
      <c r="C38" s="171"/>
      <c r="D38" s="171"/>
      <c r="E38" s="171"/>
      <c r="F38" s="171"/>
      <c r="G38" s="171"/>
      <c r="H38" s="171"/>
      <c r="I38" s="171"/>
      <c r="J38" s="25"/>
      <c r="K38" s="25"/>
      <c r="L38" s="25"/>
      <c r="M38" s="25"/>
      <c r="N38" s="25"/>
      <c r="O38" s="25"/>
      <c r="P38" s="25"/>
      <c r="Q38" s="25"/>
      <c r="R38" s="25"/>
      <c r="S38" s="25"/>
      <c r="T38" s="25"/>
      <c r="U38" s="25"/>
      <c r="V38" s="25"/>
      <c r="W38" s="25"/>
      <c r="X38" s="25"/>
      <c r="Y38" s="25"/>
      <c r="Z38" s="25"/>
    </row>
    <row r="39" ht="13.5" spans="1:26">
      <c r="A39" s="26"/>
      <c r="B39" s="25" t="s">
        <v>3145</v>
      </c>
      <c r="C39" s="195"/>
      <c r="D39" s="195"/>
      <c r="E39" s="195"/>
      <c r="F39" s="195"/>
      <c r="G39" s="195"/>
      <c r="H39" s="195"/>
      <c r="I39" s="195"/>
      <c r="J39" s="25"/>
      <c r="K39" s="25"/>
      <c r="L39" s="25"/>
      <c r="M39" s="25"/>
      <c r="N39" s="25"/>
      <c r="O39" s="25"/>
      <c r="P39" s="25"/>
      <c r="Q39" s="25"/>
      <c r="R39" s="25"/>
      <c r="S39" s="25"/>
      <c r="T39" s="25"/>
      <c r="U39" s="25"/>
      <c r="V39" s="25"/>
      <c r="W39" s="25"/>
      <c r="X39" s="25"/>
      <c r="Y39" s="25"/>
      <c r="Z39" s="25"/>
    </row>
    <row r="40" ht="13.5" spans="1:26">
      <c r="A40" s="26"/>
      <c r="B40" s="25" t="s">
        <v>3146</v>
      </c>
      <c r="C40" s="195"/>
      <c r="D40" s="195"/>
      <c r="E40" s="195"/>
      <c r="F40" s="195"/>
      <c r="G40" s="195"/>
      <c r="H40" s="195"/>
      <c r="I40" s="195"/>
      <c r="J40" s="25"/>
      <c r="K40" s="25"/>
      <c r="L40" s="25"/>
      <c r="M40" s="25"/>
      <c r="N40" s="25"/>
      <c r="O40" s="25"/>
      <c r="P40" s="25"/>
      <c r="Q40" s="25"/>
      <c r="R40" s="25"/>
      <c r="S40" s="25"/>
      <c r="T40" s="25"/>
      <c r="U40" s="25"/>
      <c r="V40" s="25"/>
      <c r="W40" s="25"/>
      <c r="X40" s="25"/>
      <c r="Y40" s="25"/>
      <c r="Z40" s="25"/>
    </row>
    <row r="41" ht="13.5" spans="1:26">
      <c r="A41" s="184"/>
      <c r="B41" s="184"/>
      <c r="C41" s="195"/>
      <c r="D41" s="195"/>
      <c r="E41" s="25"/>
      <c r="F41" s="25"/>
      <c r="G41" s="25"/>
      <c r="H41" s="25"/>
      <c r="I41" s="25"/>
      <c r="J41" s="25"/>
      <c r="K41" s="25"/>
      <c r="L41" s="25"/>
      <c r="M41" s="25"/>
      <c r="N41" s="25"/>
      <c r="O41" s="25"/>
      <c r="P41" s="25"/>
      <c r="Q41" s="25"/>
      <c r="R41" s="25"/>
      <c r="S41" s="25"/>
      <c r="T41" s="25"/>
      <c r="U41" s="25"/>
      <c r="V41" s="25"/>
      <c r="W41" s="25"/>
      <c r="X41" s="25"/>
      <c r="Y41" s="25"/>
      <c r="Z41" s="25"/>
    </row>
    <row r="42" ht="13.5" spans="1:26">
      <c r="A42" s="182"/>
      <c r="B42" s="137"/>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3.5" spans="1:26">
      <c r="A43" s="182"/>
      <c r="B43" s="137"/>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spans="1:26">
      <c r="A44" s="26"/>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spans="1:26">
      <c r="A45" s="183"/>
      <c r="B45" s="196" t="s">
        <v>145</v>
      </c>
      <c r="J45" s="25"/>
      <c r="K45" s="25"/>
      <c r="L45" s="25"/>
      <c r="M45" s="25"/>
      <c r="N45" s="25"/>
      <c r="O45" s="25"/>
      <c r="P45" s="25"/>
      <c r="Q45" s="25"/>
      <c r="R45" s="25"/>
      <c r="S45" s="25"/>
      <c r="T45" s="25"/>
      <c r="U45" s="25"/>
      <c r="V45" s="25"/>
      <c r="W45" s="25"/>
      <c r="X45" s="25"/>
      <c r="Y45" s="25"/>
      <c r="Z45" s="25"/>
    </row>
    <row r="46" ht="13.5" spans="1:26">
      <c r="A46" s="26"/>
      <c r="B46" s="25" t="s">
        <v>3147</v>
      </c>
      <c r="C46" s="171"/>
      <c r="D46" s="171"/>
      <c r="E46" s="171"/>
      <c r="F46" s="171"/>
      <c r="G46" s="171"/>
      <c r="H46" s="171"/>
      <c r="I46" s="171"/>
      <c r="J46" s="25"/>
      <c r="K46" s="25"/>
      <c r="L46" s="25"/>
      <c r="M46" s="25"/>
      <c r="N46" s="25"/>
      <c r="O46" s="25"/>
      <c r="P46" s="25"/>
      <c r="Q46" s="25"/>
      <c r="R46" s="25"/>
      <c r="S46" s="25"/>
      <c r="T46" s="25"/>
      <c r="U46" s="25"/>
      <c r="V46" s="25"/>
      <c r="W46" s="25"/>
      <c r="X46" s="25"/>
      <c r="Y46" s="25"/>
      <c r="Z46" s="25"/>
    </row>
    <row r="47" ht="13.5" spans="1:26">
      <c r="A47" s="26"/>
      <c r="B47" s="25" t="s">
        <v>3148</v>
      </c>
      <c r="C47" s="171"/>
      <c r="D47" s="171"/>
      <c r="E47" s="171"/>
      <c r="F47" s="171"/>
      <c r="G47" s="171"/>
      <c r="H47" s="171"/>
      <c r="I47" s="171"/>
      <c r="J47" s="25"/>
      <c r="K47" s="25"/>
      <c r="L47" s="25"/>
      <c r="M47" s="25"/>
      <c r="N47" s="25"/>
      <c r="O47" s="25"/>
      <c r="P47" s="25"/>
      <c r="Q47" s="25"/>
      <c r="R47" s="25"/>
      <c r="S47" s="25"/>
      <c r="T47" s="25"/>
      <c r="U47" s="25"/>
      <c r="V47" s="25"/>
      <c r="W47" s="25"/>
      <c r="X47" s="25"/>
      <c r="Y47" s="25"/>
      <c r="Z47" s="25"/>
    </row>
    <row r="48" ht="13.5" spans="1:26">
      <c r="A48" s="26"/>
      <c r="B48" s="25" t="s">
        <v>3149</v>
      </c>
      <c r="C48" s="171"/>
      <c r="D48" s="171"/>
      <c r="E48" s="171"/>
      <c r="F48" s="171"/>
      <c r="G48" s="171"/>
      <c r="H48" s="171"/>
      <c r="I48" s="171"/>
      <c r="J48" s="25"/>
      <c r="K48" s="25"/>
      <c r="L48" s="25"/>
      <c r="M48" s="25"/>
      <c r="N48" s="25"/>
      <c r="O48" s="25"/>
      <c r="P48" s="25"/>
      <c r="Q48" s="25"/>
      <c r="R48" s="25"/>
      <c r="S48" s="25"/>
      <c r="T48" s="25"/>
      <c r="U48" s="25"/>
      <c r="V48" s="25"/>
      <c r="W48" s="25"/>
      <c r="X48" s="25"/>
      <c r="Y48" s="25"/>
      <c r="Z48" s="25"/>
    </row>
    <row r="49" ht="13.5" spans="1:26">
      <c r="A49" s="26"/>
      <c r="B49" s="25" t="s">
        <v>3150</v>
      </c>
      <c r="C49" s="171"/>
      <c r="D49" s="171"/>
      <c r="E49" s="171"/>
      <c r="F49" s="171"/>
      <c r="G49" s="171"/>
      <c r="H49" s="171"/>
      <c r="I49" s="171"/>
      <c r="J49" s="25"/>
      <c r="K49" s="25"/>
      <c r="L49" s="25"/>
      <c r="M49" s="25"/>
      <c r="N49" s="25"/>
      <c r="O49" s="25"/>
      <c r="P49" s="25"/>
      <c r="Q49" s="25"/>
      <c r="R49" s="25"/>
      <c r="S49" s="25"/>
      <c r="T49" s="25"/>
      <c r="U49" s="25"/>
      <c r="V49" s="25"/>
      <c r="W49" s="25"/>
      <c r="X49" s="25"/>
      <c r="Y49" s="25"/>
      <c r="Z49" s="25"/>
    </row>
    <row r="50" ht="13.5" spans="1:26">
      <c r="A50" s="26"/>
      <c r="B50" s="25" t="s">
        <v>3151</v>
      </c>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6"/>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6"/>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6"/>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6"/>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6"/>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6"/>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6"/>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6"/>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6"/>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6"/>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6"/>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6"/>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6"/>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6"/>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6"/>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6"/>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6"/>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6"/>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6"/>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6"/>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6"/>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6"/>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6"/>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6"/>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6"/>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6"/>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6"/>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6"/>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6"/>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6"/>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6"/>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6"/>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6"/>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6"/>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6"/>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6"/>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6"/>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6"/>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6"/>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6"/>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6"/>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6"/>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6"/>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6"/>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6"/>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6"/>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6"/>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6"/>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6"/>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6"/>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6"/>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6"/>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6"/>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6"/>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6"/>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6"/>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6"/>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6"/>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6"/>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6"/>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6"/>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6"/>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6"/>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6"/>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6"/>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6"/>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6"/>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6"/>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6"/>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6"/>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6"/>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6"/>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6"/>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6"/>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6"/>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6"/>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6"/>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6"/>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6"/>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6"/>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6"/>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6"/>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6"/>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6"/>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6"/>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6"/>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6"/>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6"/>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6"/>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6"/>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6"/>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6"/>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6"/>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6"/>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6"/>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6"/>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6"/>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6"/>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6"/>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6"/>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6"/>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6"/>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6"/>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6"/>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6"/>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6"/>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6"/>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6"/>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6"/>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6"/>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6"/>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6"/>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6"/>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6"/>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6"/>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6"/>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6"/>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6"/>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6"/>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6"/>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6"/>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6"/>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6"/>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6"/>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6"/>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6"/>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6"/>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6"/>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6"/>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6"/>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6"/>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6"/>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6"/>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6"/>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6"/>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6"/>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6"/>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6"/>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6"/>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6"/>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6"/>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6"/>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6"/>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6"/>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6"/>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6"/>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6"/>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6"/>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6"/>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6"/>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6"/>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6"/>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6"/>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6"/>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6"/>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6"/>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6"/>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6"/>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6"/>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6"/>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6"/>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6"/>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6"/>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6"/>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6"/>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6"/>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6"/>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6"/>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6"/>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6"/>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6"/>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6"/>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6"/>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6"/>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6"/>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6"/>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6"/>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6"/>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6"/>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6"/>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6"/>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6"/>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6"/>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6"/>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6"/>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6"/>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6"/>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6"/>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6"/>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6"/>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6"/>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6"/>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6"/>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6"/>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6"/>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6"/>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6"/>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6"/>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6"/>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6"/>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6"/>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6"/>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6"/>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6"/>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6"/>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6"/>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6"/>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6"/>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6"/>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6"/>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6"/>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6"/>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6"/>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6"/>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6"/>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6"/>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6"/>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6"/>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6"/>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6"/>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6"/>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6"/>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6"/>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6"/>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6"/>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6"/>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6"/>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6"/>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6"/>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6"/>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6"/>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6"/>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6"/>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6"/>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6"/>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6"/>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6"/>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6"/>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6"/>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6"/>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6"/>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6"/>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6"/>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6"/>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6"/>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6"/>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6"/>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6"/>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6"/>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6"/>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6"/>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6"/>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6"/>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6"/>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6"/>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6"/>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6"/>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6"/>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6"/>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6"/>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6"/>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6"/>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6"/>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6"/>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6"/>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6"/>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6"/>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6"/>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6"/>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6"/>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6"/>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6"/>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6"/>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6"/>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6"/>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6"/>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6"/>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6"/>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6"/>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6"/>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6"/>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6"/>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6"/>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6"/>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6"/>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6"/>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6"/>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6"/>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6"/>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6"/>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6"/>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6"/>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6"/>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6"/>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6"/>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6"/>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6"/>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6"/>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6"/>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6"/>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6"/>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6"/>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6"/>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6"/>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6"/>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6"/>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6"/>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6"/>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6"/>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6"/>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6"/>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6"/>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6"/>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6"/>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6"/>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6"/>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6"/>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6"/>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6"/>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6"/>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6"/>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6"/>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6"/>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6"/>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6"/>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6"/>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6"/>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6"/>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6"/>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6"/>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6"/>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6"/>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6"/>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6"/>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6"/>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6"/>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6"/>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6"/>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6"/>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6"/>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6"/>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6"/>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6"/>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6"/>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6"/>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6"/>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6"/>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6"/>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6"/>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6"/>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6"/>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6"/>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6"/>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6"/>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6"/>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6"/>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6"/>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6"/>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6"/>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6"/>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6"/>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6"/>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6"/>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6"/>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6"/>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6"/>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6"/>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6"/>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6"/>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6"/>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6"/>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6"/>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6"/>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6"/>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6"/>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6"/>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6"/>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6"/>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6"/>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6"/>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6"/>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6"/>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6"/>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6"/>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6"/>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6"/>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6"/>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6"/>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6"/>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6"/>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6"/>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6"/>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6"/>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6"/>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6"/>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6"/>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6"/>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6"/>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6"/>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6"/>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6"/>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6"/>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6"/>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6"/>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6"/>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6"/>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6"/>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6"/>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6"/>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6"/>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6"/>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6"/>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6"/>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6"/>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6"/>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6"/>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6"/>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6"/>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6"/>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6"/>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6"/>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6"/>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6"/>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6"/>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6"/>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6"/>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6"/>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6"/>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6"/>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6"/>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6"/>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6"/>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6"/>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6"/>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6"/>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6"/>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6"/>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6"/>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6"/>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6"/>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6"/>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6"/>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6"/>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6"/>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6"/>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6"/>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6"/>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6"/>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6"/>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6"/>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6"/>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6"/>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6"/>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6"/>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6"/>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6"/>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6"/>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6"/>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6"/>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6"/>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6"/>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6"/>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6"/>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6"/>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6"/>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6"/>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6"/>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6"/>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6"/>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6"/>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6"/>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6"/>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6"/>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6"/>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6"/>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6"/>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6"/>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6"/>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6"/>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6"/>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6"/>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6"/>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6"/>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6"/>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6"/>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6"/>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6"/>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6"/>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6"/>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6"/>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6"/>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6"/>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6"/>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6"/>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6"/>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6"/>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6"/>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6"/>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6"/>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6"/>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6"/>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6"/>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6"/>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6"/>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6"/>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6"/>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6"/>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6"/>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6"/>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6"/>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6"/>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6"/>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6"/>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6"/>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6"/>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6"/>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6"/>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6"/>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6"/>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6"/>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6"/>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6"/>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6"/>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6"/>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6"/>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6"/>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6"/>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6"/>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6"/>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6"/>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6"/>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6"/>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6"/>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6"/>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6"/>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6"/>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6"/>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6"/>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6"/>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6"/>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6"/>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6"/>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6"/>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6"/>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6"/>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6"/>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6"/>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6"/>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6"/>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6"/>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6"/>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6"/>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6"/>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6"/>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6"/>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6"/>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6"/>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6"/>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6"/>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6"/>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6"/>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6"/>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6"/>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6"/>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6"/>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6"/>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6"/>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6"/>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6"/>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6"/>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6"/>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6"/>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6"/>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6"/>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6"/>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6"/>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6"/>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6"/>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6"/>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6"/>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6"/>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6"/>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6"/>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6"/>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6"/>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6"/>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6"/>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6"/>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6"/>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6"/>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6"/>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6"/>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6"/>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6"/>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6"/>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6"/>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6"/>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6"/>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6"/>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6"/>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6"/>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6"/>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6"/>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6"/>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6"/>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6"/>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6"/>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6"/>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6"/>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6"/>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6"/>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6"/>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6"/>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6"/>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6"/>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6"/>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6"/>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6"/>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6"/>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6"/>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6"/>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6"/>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6"/>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6"/>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6"/>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6"/>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6"/>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6"/>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6"/>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6"/>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6"/>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6"/>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6"/>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6"/>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6"/>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6"/>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6"/>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6"/>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6"/>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6"/>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6"/>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6"/>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6"/>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6"/>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6"/>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6"/>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6"/>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6"/>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6"/>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6"/>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6"/>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6"/>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6"/>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6"/>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6"/>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6"/>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6"/>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6"/>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6"/>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6"/>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6"/>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6"/>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6"/>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6"/>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6"/>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6"/>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6"/>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6"/>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6"/>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6"/>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6"/>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6"/>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6"/>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6"/>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6"/>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6"/>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6"/>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6"/>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6"/>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6"/>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6"/>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6"/>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6"/>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6"/>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6"/>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6"/>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6"/>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6"/>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6"/>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6"/>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6"/>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6"/>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6"/>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6"/>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6"/>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6"/>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6"/>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6"/>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6"/>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6"/>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6"/>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6"/>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6"/>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6"/>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6"/>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6"/>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6"/>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6"/>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6"/>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6"/>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6"/>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6"/>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6"/>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6"/>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6"/>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6"/>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6"/>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6"/>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6"/>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6"/>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6"/>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6"/>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6"/>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6"/>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6"/>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6"/>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6"/>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6"/>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6"/>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6"/>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6"/>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6"/>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6"/>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6"/>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6"/>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6"/>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6"/>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6"/>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6"/>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6"/>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6"/>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6"/>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6"/>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6"/>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6"/>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6"/>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6"/>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6"/>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6"/>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6"/>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6"/>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6"/>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6"/>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6"/>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6"/>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6"/>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6"/>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6"/>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6"/>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6"/>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6"/>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6"/>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6"/>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6"/>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6"/>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6"/>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6"/>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6"/>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6"/>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6"/>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6"/>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6"/>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6"/>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6"/>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6"/>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6"/>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6"/>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6"/>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6"/>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6"/>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6"/>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6"/>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6"/>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6"/>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6"/>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6"/>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6"/>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6"/>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6"/>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6"/>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6"/>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6"/>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6"/>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6"/>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6"/>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6"/>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6"/>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6"/>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6"/>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6"/>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6"/>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6"/>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6"/>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6"/>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6"/>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6"/>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6"/>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6"/>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6"/>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6"/>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6"/>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6"/>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6"/>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6"/>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6"/>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6"/>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6"/>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6"/>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6"/>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6"/>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6"/>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6"/>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6"/>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6"/>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6"/>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6"/>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6"/>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6"/>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6"/>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6"/>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6"/>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6"/>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6"/>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6"/>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6"/>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6"/>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6"/>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6"/>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6"/>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6"/>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6"/>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6"/>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6"/>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6"/>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6"/>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6"/>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6"/>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6"/>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6"/>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6"/>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6"/>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6"/>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6"/>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6"/>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6"/>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6"/>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6"/>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6"/>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6"/>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6"/>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6"/>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6"/>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6"/>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6"/>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6"/>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6"/>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6"/>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6"/>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6"/>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6"/>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6"/>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6"/>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6"/>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6"/>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6"/>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6"/>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6"/>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6"/>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6"/>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6"/>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6"/>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6"/>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6"/>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6"/>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6"/>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6"/>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6"/>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6"/>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6"/>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6"/>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6"/>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6"/>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6"/>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6"/>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6"/>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6"/>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6"/>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6"/>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6"/>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6"/>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6"/>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6"/>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6"/>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6"/>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6"/>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6"/>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6"/>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6"/>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6"/>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6"/>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6"/>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6"/>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6"/>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6"/>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6"/>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6"/>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6"/>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6"/>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6"/>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6"/>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6"/>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6"/>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6"/>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6"/>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6"/>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6"/>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6"/>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6"/>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6"/>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6"/>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6"/>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6"/>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6"/>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6"/>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6"/>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6"/>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6"/>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6"/>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6"/>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6"/>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6"/>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6"/>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6"/>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6"/>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6"/>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6"/>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6"/>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6"/>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6"/>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6"/>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3.5" spans="1:26">
      <c r="A1001" s="26"/>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3.5" spans="1:26">
      <c r="A1002" s="26"/>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3.5" spans="1:26">
      <c r="A1003" s="26"/>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ht="13.5" spans="1:26">
      <c r="A1004" s="26"/>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sheetData>
  <mergeCells count="5">
    <mergeCell ref="G1:M1"/>
    <mergeCell ref="K21:L21"/>
    <mergeCell ref="B23:I23"/>
    <mergeCell ref="B36:I36"/>
    <mergeCell ref="B45:I45"/>
  </mergeCells>
  <hyperlinks>
    <hyperlink ref="A1" location="Home!A1" display="Home"/>
  </hyperlinks>
  <pageMargins left="0.75" right="0.75" top="1" bottom="1" header="0.5" footer="0.5"/>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75" customHeight="1"/>
  <cols>
    <col min="1" max="2" width="26.752380952381" customWidth="1"/>
    <col min="3" max="3" width="22.752380952381" customWidth="1"/>
    <col min="4" max="4" width="20.1333333333333" customWidth="1"/>
    <col min="5" max="5" width="25.6285714285714" customWidth="1"/>
    <col min="6" max="6" width="20.247619047619" customWidth="1"/>
    <col min="8" max="9" width="22.752380952381" customWidth="1"/>
    <col min="10" max="10" width="20.1333333333333" customWidth="1"/>
    <col min="11" max="11" width="25.6285714285714" customWidth="1"/>
    <col min="12" max="12" width="20.1333333333333" customWidth="1"/>
    <col min="13" max="13" width="25.5047619047619" customWidth="1"/>
    <col min="14" max="15" width="39.6285714285714" customWidth="1"/>
    <col min="16" max="16" width="25.5047619047619" customWidth="1"/>
    <col min="17" max="17" width="39.6285714285714" customWidth="1"/>
  </cols>
  <sheetData>
    <row r="1" ht="32.25" customHeight="1" spans="1:26">
      <c r="A1" s="138" t="s">
        <v>282</v>
      </c>
      <c r="B1" s="177" t="s">
        <v>2162</v>
      </c>
      <c r="C1" s="177" t="s">
        <v>2358</v>
      </c>
      <c r="D1" s="177" t="s">
        <v>674</v>
      </c>
      <c r="E1" s="185" t="s">
        <v>3152</v>
      </c>
      <c r="F1" s="25"/>
      <c r="G1" s="177" t="s">
        <v>3033</v>
      </c>
      <c r="H1" s="177" t="s">
        <v>3153</v>
      </c>
      <c r="I1" s="177" t="s">
        <v>3154</v>
      </c>
      <c r="J1" s="185" t="s">
        <v>3155</v>
      </c>
      <c r="K1" s="177" t="s">
        <v>3156</v>
      </c>
      <c r="L1" s="25"/>
      <c r="M1" s="177" t="s">
        <v>362</v>
      </c>
      <c r="N1" s="177" t="s">
        <v>2141</v>
      </c>
      <c r="O1" s="25"/>
      <c r="P1" s="25"/>
      <c r="Q1" s="25"/>
      <c r="R1" s="25"/>
      <c r="S1" s="25"/>
      <c r="T1" s="25"/>
      <c r="U1" s="25"/>
      <c r="V1" s="25"/>
      <c r="W1" s="25"/>
      <c r="X1" s="25"/>
      <c r="Y1" s="25"/>
      <c r="Z1" s="25"/>
    </row>
    <row r="2" ht="17.25" spans="1:26">
      <c r="A2" s="178"/>
      <c r="B2" s="179" t="s">
        <v>3157</v>
      </c>
      <c r="C2" s="179">
        <v>604</v>
      </c>
      <c r="D2" s="179">
        <v>554</v>
      </c>
      <c r="E2" s="186">
        <v>9</v>
      </c>
      <c r="F2" s="25"/>
      <c r="G2" s="179" t="s">
        <v>3158</v>
      </c>
      <c r="H2" s="179" t="s">
        <v>3159</v>
      </c>
      <c r="I2" s="179">
        <v>11868</v>
      </c>
      <c r="J2" s="186" t="s">
        <v>3160</v>
      </c>
      <c r="K2" s="188">
        <v>1995</v>
      </c>
      <c r="L2" s="25"/>
      <c r="M2" s="179" t="s">
        <v>3161</v>
      </c>
      <c r="N2" s="179">
        <v>1987</v>
      </c>
      <c r="O2" s="25"/>
      <c r="P2" s="25"/>
      <c r="Q2" s="25"/>
      <c r="R2" s="25"/>
      <c r="S2" s="25"/>
      <c r="T2" s="25"/>
      <c r="U2" s="25"/>
      <c r="V2" s="25"/>
      <c r="W2" s="25"/>
      <c r="X2" s="25"/>
      <c r="Y2" s="25"/>
      <c r="Z2" s="25"/>
    </row>
    <row r="3" ht="17.25" spans="1:26">
      <c r="A3" s="178"/>
      <c r="B3" s="180" t="s">
        <v>3162</v>
      </c>
      <c r="C3" s="180">
        <v>437</v>
      </c>
      <c r="D3" s="180">
        <v>414</v>
      </c>
      <c r="E3" s="187">
        <v>6</v>
      </c>
      <c r="F3" s="25"/>
      <c r="G3" s="180" t="s">
        <v>3163</v>
      </c>
      <c r="H3" s="180" t="s">
        <v>3164</v>
      </c>
      <c r="I3" s="180">
        <v>72468</v>
      </c>
      <c r="J3" s="187" t="s">
        <v>3160</v>
      </c>
      <c r="K3" s="189">
        <v>2000</v>
      </c>
      <c r="L3" s="25"/>
      <c r="M3" s="180" t="s">
        <v>3165</v>
      </c>
      <c r="N3" s="180">
        <v>7</v>
      </c>
      <c r="O3" s="25"/>
      <c r="P3" s="25"/>
      <c r="Q3" s="25"/>
      <c r="R3" s="25"/>
      <c r="S3" s="25"/>
      <c r="T3" s="25"/>
      <c r="U3" s="25"/>
      <c r="V3" s="25"/>
      <c r="W3" s="25"/>
      <c r="X3" s="25"/>
      <c r="Y3" s="25"/>
      <c r="Z3" s="25"/>
    </row>
    <row r="4" ht="17.25" spans="1:26">
      <c r="A4" s="178"/>
      <c r="B4" s="179" t="s">
        <v>3166</v>
      </c>
      <c r="C4" s="179">
        <v>38</v>
      </c>
      <c r="D4" s="179">
        <v>32</v>
      </c>
      <c r="E4" s="186">
        <v>19</v>
      </c>
      <c r="F4" s="25"/>
      <c r="G4" s="179" t="s">
        <v>3167</v>
      </c>
      <c r="H4" s="179" t="s">
        <v>3168</v>
      </c>
      <c r="I4" s="179">
        <v>100069</v>
      </c>
      <c r="J4" s="186" t="s">
        <v>3160</v>
      </c>
      <c r="K4" s="188">
        <v>2008</v>
      </c>
      <c r="L4" s="25"/>
      <c r="M4" s="179" t="s">
        <v>3169</v>
      </c>
      <c r="N4" s="179">
        <v>10</v>
      </c>
      <c r="O4" s="25"/>
      <c r="P4" s="25"/>
      <c r="Q4" s="25"/>
      <c r="R4" s="25"/>
      <c r="S4" s="25"/>
      <c r="T4" s="25"/>
      <c r="U4" s="25"/>
      <c r="V4" s="25"/>
      <c r="W4" s="25"/>
      <c r="X4" s="25"/>
      <c r="Y4" s="25"/>
      <c r="Z4" s="25"/>
    </row>
    <row r="5" ht="17.25" spans="1:26">
      <c r="A5" s="178"/>
      <c r="B5" s="180" t="s">
        <v>3170</v>
      </c>
      <c r="C5" s="180">
        <v>71</v>
      </c>
      <c r="D5" s="180">
        <v>63</v>
      </c>
      <c r="E5" s="187">
        <v>15</v>
      </c>
      <c r="F5" s="25"/>
      <c r="G5" s="180" t="s">
        <v>3171</v>
      </c>
      <c r="H5" s="180" t="s">
        <v>3164</v>
      </c>
      <c r="I5" s="180">
        <v>47003</v>
      </c>
      <c r="J5" s="187" t="s">
        <v>3160</v>
      </c>
      <c r="K5" s="189">
        <v>2012</v>
      </c>
      <c r="L5" s="25"/>
      <c r="M5" s="180" t="s">
        <v>3172</v>
      </c>
      <c r="N5" s="180" t="s">
        <v>3173</v>
      </c>
      <c r="O5" s="25"/>
      <c r="P5" s="25"/>
      <c r="Q5" s="25"/>
      <c r="R5" s="25"/>
      <c r="S5" s="25"/>
      <c r="T5" s="25"/>
      <c r="U5" s="25"/>
      <c r="V5" s="25"/>
      <c r="W5" s="25"/>
      <c r="X5" s="25"/>
      <c r="Y5" s="25"/>
      <c r="Z5" s="25"/>
    </row>
    <row r="6" ht="17.25" spans="1:26">
      <c r="A6" s="178"/>
      <c r="B6" s="179" t="s">
        <v>865</v>
      </c>
      <c r="C6" s="179">
        <v>58</v>
      </c>
      <c r="D6" s="179">
        <v>45</v>
      </c>
      <c r="E6" s="186">
        <v>27</v>
      </c>
      <c r="F6" s="25"/>
      <c r="G6" s="179" t="s">
        <v>3174</v>
      </c>
      <c r="H6" s="179" t="s">
        <v>3175</v>
      </c>
      <c r="I6" s="179">
        <v>17016</v>
      </c>
      <c r="J6" s="186" t="s">
        <v>3160</v>
      </c>
      <c r="K6" s="188">
        <v>2012</v>
      </c>
      <c r="L6" s="25"/>
      <c r="M6" s="179" t="s">
        <v>3176</v>
      </c>
      <c r="N6" s="179" t="s">
        <v>3177</v>
      </c>
      <c r="O6" s="25"/>
      <c r="P6" s="25"/>
      <c r="Q6" s="25"/>
      <c r="R6" s="25"/>
      <c r="S6" s="25"/>
      <c r="T6" s="25"/>
      <c r="U6" s="25"/>
      <c r="V6" s="25"/>
      <c r="W6" s="25"/>
      <c r="X6" s="25"/>
      <c r="Y6" s="25"/>
      <c r="Z6" s="25"/>
    </row>
    <row r="7" ht="17.25" spans="1:26">
      <c r="A7" s="178"/>
      <c r="B7" s="180" t="s">
        <v>834</v>
      </c>
      <c r="C7" s="180">
        <v>9.6</v>
      </c>
      <c r="D7" s="180">
        <v>8.1</v>
      </c>
      <c r="E7" s="187" t="s">
        <v>3178</v>
      </c>
      <c r="F7" s="25"/>
      <c r="G7" s="180" t="s">
        <v>3179</v>
      </c>
      <c r="H7" s="180" t="s">
        <v>3164</v>
      </c>
      <c r="I7" s="180">
        <v>44799</v>
      </c>
      <c r="J7" s="187" t="s">
        <v>3160</v>
      </c>
      <c r="K7" s="189">
        <v>2019</v>
      </c>
      <c r="L7" s="25"/>
      <c r="M7" s="180" t="s">
        <v>3180</v>
      </c>
      <c r="N7" s="180" t="s">
        <v>3181</v>
      </c>
      <c r="O7" s="25"/>
      <c r="P7" s="25"/>
      <c r="Q7" s="25"/>
      <c r="R7" s="25"/>
      <c r="S7" s="25"/>
      <c r="T7" s="25"/>
      <c r="U7" s="25"/>
      <c r="V7" s="25"/>
      <c r="W7" s="25"/>
      <c r="X7" s="25"/>
      <c r="Y7" s="25"/>
      <c r="Z7" s="25"/>
    </row>
    <row r="8" ht="17.25" spans="1:26">
      <c r="A8" s="178"/>
      <c r="B8" s="179" t="s">
        <v>2173</v>
      </c>
      <c r="C8" s="179">
        <v>26</v>
      </c>
      <c r="D8" s="179">
        <v>22</v>
      </c>
      <c r="E8" s="186">
        <v>18</v>
      </c>
      <c r="F8" s="25"/>
      <c r="G8" s="179" t="s">
        <v>3182</v>
      </c>
      <c r="H8" s="179" t="s">
        <v>3168</v>
      </c>
      <c r="I8" s="179">
        <v>56304</v>
      </c>
      <c r="J8" s="186" t="s">
        <v>3160</v>
      </c>
      <c r="K8" s="188">
        <v>2021</v>
      </c>
      <c r="L8" s="25"/>
      <c r="M8" s="179" t="s">
        <v>3183</v>
      </c>
      <c r="N8" s="179" t="s">
        <v>3184</v>
      </c>
      <c r="O8" s="25"/>
      <c r="P8" s="25"/>
      <c r="Q8" s="25"/>
      <c r="R8" s="25"/>
      <c r="S8" s="25"/>
      <c r="T8" s="25"/>
      <c r="U8" s="25"/>
      <c r="V8" s="25"/>
      <c r="W8" s="25"/>
      <c r="X8" s="25"/>
      <c r="Y8" s="25"/>
      <c r="Z8" s="25"/>
    </row>
    <row r="9" ht="17.25" spans="1:26">
      <c r="A9" s="178"/>
      <c r="B9" s="180" t="s">
        <v>1708</v>
      </c>
      <c r="C9" s="180">
        <v>32</v>
      </c>
      <c r="D9" s="180">
        <v>23</v>
      </c>
      <c r="E9" s="187">
        <v>39</v>
      </c>
      <c r="F9" s="25"/>
      <c r="G9" s="180" t="s">
        <v>3185</v>
      </c>
      <c r="H9" s="180" t="s">
        <v>3168</v>
      </c>
      <c r="I9" s="180"/>
      <c r="J9" s="187" t="s">
        <v>3186</v>
      </c>
      <c r="K9" s="180" t="s">
        <v>3187</v>
      </c>
      <c r="L9" s="25"/>
      <c r="M9" s="180" t="s">
        <v>3053</v>
      </c>
      <c r="N9" s="180">
        <v>1973</v>
      </c>
      <c r="O9" s="25"/>
      <c r="P9" s="25"/>
      <c r="Q9" s="25"/>
      <c r="R9" s="25"/>
      <c r="S9" s="25"/>
      <c r="T9" s="25"/>
      <c r="U9" s="25"/>
      <c r="V9" s="25"/>
      <c r="W9" s="25"/>
      <c r="X9" s="25"/>
      <c r="Y9" s="25"/>
      <c r="Z9" s="25"/>
    </row>
    <row r="10" ht="17.25" spans="1:26">
      <c r="A10" s="178"/>
      <c r="B10" s="179" t="s">
        <v>1873</v>
      </c>
      <c r="C10" s="179">
        <v>5.2</v>
      </c>
      <c r="D10" s="179">
        <v>4.2</v>
      </c>
      <c r="E10" s="186" t="s">
        <v>3188</v>
      </c>
      <c r="F10" s="25"/>
      <c r="G10" s="25"/>
      <c r="H10" s="25"/>
      <c r="I10" s="25"/>
      <c r="J10" s="25"/>
      <c r="K10" s="25"/>
      <c r="L10" s="25"/>
      <c r="M10" s="179" t="s">
        <v>3189</v>
      </c>
      <c r="N10" s="179" t="s">
        <v>3190</v>
      </c>
      <c r="O10" s="25"/>
      <c r="P10" s="25"/>
      <c r="Q10" s="25"/>
      <c r="R10" s="25"/>
      <c r="S10" s="25"/>
      <c r="T10" s="25"/>
      <c r="U10" s="25"/>
      <c r="V10" s="25"/>
      <c r="W10" s="25"/>
      <c r="X10" s="25"/>
      <c r="Y10" s="25"/>
      <c r="Z10" s="25"/>
    </row>
    <row r="11" ht="17.25" spans="1:26">
      <c r="A11" s="178"/>
      <c r="B11" s="180" t="s">
        <v>2541</v>
      </c>
      <c r="C11" s="180">
        <v>3</v>
      </c>
      <c r="D11" s="180">
        <v>4</v>
      </c>
      <c r="E11" s="187">
        <v>-25</v>
      </c>
      <c r="F11" s="25"/>
      <c r="G11" s="25"/>
      <c r="H11" s="25"/>
      <c r="I11" s="25"/>
      <c r="J11" s="25"/>
      <c r="K11" s="25"/>
      <c r="L11" s="25"/>
      <c r="M11" s="180" t="s">
        <v>3191</v>
      </c>
      <c r="N11" s="180" t="s">
        <v>3192</v>
      </c>
      <c r="O11" s="25"/>
      <c r="P11" s="25"/>
      <c r="Q11" s="25"/>
      <c r="R11" s="25"/>
      <c r="S11" s="25"/>
      <c r="T11" s="25"/>
      <c r="U11" s="25"/>
      <c r="V11" s="25"/>
      <c r="W11" s="25"/>
      <c r="X11" s="25"/>
      <c r="Y11" s="25"/>
      <c r="Z11" s="25"/>
    </row>
    <row r="12" ht="17.25" spans="1:26">
      <c r="A12" s="178"/>
      <c r="B12" s="179" t="s">
        <v>2489</v>
      </c>
      <c r="C12" s="179">
        <v>1</v>
      </c>
      <c r="D12" s="179">
        <v>1</v>
      </c>
      <c r="E12" s="186" t="s">
        <v>599</v>
      </c>
      <c r="F12" s="25"/>
      <c r="G12" s="25"/>
      <c r="H12" s="25"/>
      <c r="I12" s="25"/>
      <c r="J12" s="25"/>
      <c r="K12" s="25"/>
      <c r="L12" s="25"/>
      <c r="M12" s="179" t="s">
        <v>3193</v>
      </c>
      <c r="N12" s="179" t="s">
        <v>3194</v>
      </c>
      <c r="O12" s="25"/>
      <c r="P12" s="25"/>
      <c r="Q12" s="25"/>
      <c r="R12" s="25"/>
      <c r="S12" s="25"/>
      <c r="T12" s="25"/>
      <c r="U12" s="25"/>
      <c r="V12" s="25"/>
      <c r="W12" s="25"/>
      <c r="X12" s="25"/>
      <c r="Y12" s="25"/>
      <c r="Z12" s="25"/>
    </row>
    <row r="13" ht="17.25" spans="1:26">
      <c r="A13" s="178"/>
      <c r="B13" s="180" t="s">
        <v>1109</v>
      </c>
      <c r="C13" s="180">
        <v>34</v>
      </c>
      <c r="D13" s="180">
        <v>26</v>
      </c>
      <c r="E13" s="187">
        <v>31</v>
      </c>
      <c r="F13" s="25"/>
      <c r="G13" s="25"/>
      <c r="H13" s="25"/>
      <c r="I13" s="25"/>
      <c r="J13" s="25"/>
      <c r="K13" s="25"/>
      <c r="L13" s="25"/>
      <c r="M13" s="180" t="s">
        <v>3195</v>
      </c>
      <c r="N13" s="180" t="s">
        <v>3196</v>
      </c>
      <c r="O13" s="25"/>
      <c r="P13" s="25"/>
      <c r="Q13" s="25"/>
      <c r="R13" s="25"/>
      <c r="S13" s="25"/>
      <c r="T13" s="25"/>
      <c r="U13" s="25"/>
      <c r="V13" s="25"/>
      <c r="W13" s="25"/>
      <c r="X13" s="25"/>
      <c r="Y13" s="25"/>
      <c r="Z13" s="25"/>
    </row>
    <row r="14" ht="17.25" spans="1:26">
      <c r="A14" s="178"/>
      <c r="B14" s="179" t="s">
        <v>2490</v>
      </c>
      <c r="C14" s="179">
        <v>5.6</v>
      </c>
      <c r="D14" s="179">
        <v>4.7</v>
      </c>
      <c r="E14" s="186" t="s">
        <v>3197</v>
      </c>
      <c r="F14" s="25"/>
      <c r="G14" s="25"/>
      <c r="H14" s="25"/>
      <c r="I14" s="25"/>
      <c r="J14" s="25"/>
      <c r="K14" s="25"/>
      <c r="L14" s="25"/>
      <c r="M14" s="25"/>
      <c r="N14" s="25"/>
      <c r="O14" s="25"/>
      <c r="P14" s="25"/>
      <c r="Q14" s="25"/>
      <c r="R14" s="25"/>
      <c r="S14" s="25"/>
      <c r="T14" s="25"/>
      <c r="U14" s="25"/>
      <c r="V14" s="25"/>
      <c r="W14" s="25"/>
      <c r="X14" s="25"/>
      <c r="Y14" s="25"/>
      <c r="Z14" s="25"/>
    </row>
    <row r="15" ht="17.25" spans="1:26">
      <c r="A15" s="178"/>
      <c r="B15" s="180" t="s">
        <v>3198</v>
      </c>
      <c r="C15" s="180">
        <v>9</v>
      </c>
      <c r="D15" s="180">
        <v>6</v>
      </c>
      <c r="E15" s="187">
        <v>50</v>
      </c>
      <c r="F15" s="25"/>
      <c r="G15" s="25"/>
      <c r="H15" s="25"/>
      <c r="I15" s="25"/>
      <c r="J15" s="25"/>
      <c r="K15" s="25"/>
      <c r="L15" s="25"/>
      <c r="M15" s="25"/>
      <c r="N15" s="25"/>
      <c r="O15" s="25"/>
      <c r="P15" s="25"/>
      <c r="Q15" s="25"/>
      <c r="R15" s="25"/>
      <c r="S15" s="25"/>
      <c r="T15" s="25"/>
      <c r="U15" s="25"/>
      <c r="V15" s="25"/>
      <c r="W15" s="25"/>
      <c r="X15" s="25"/>
      <c r="Y15" s="25"/>
      <c r="Z15" s="25"/>
    </row>
    <row r="16" ht="17.25" spans="1:26">
      <c r="A16" s="178"/>
      <c r="B16" s="179" t="s">
        <v>1111</v>
      </c>
      <c r="C16" s="179">
        <v>25</v>
      </c>
      <c r="D16" s="179">
        <v>20</v>
      </c>
      <c r="E16" s="186">
        <v>25</v>
      </c>
      <c r="F16" s="25"/>
      <c r="G16" s="25"/>
      <c r="H16" s="25"/>
      <c r="I16" s="25"/>
      <c r="J16" s="25"/>
      <c r="K16" s="25"/>
      <c r="L16" s="25"/>
      <c r="M16" s="25"/>
      <c r="N16" s="25"/>
      <c r="O16" s="25"/>
      <c r="P16" s="25"/>
      <c r="Q16" s="25"/>
      <c r="R16" s="25"/>
      <c r="S16" s="25"/>
      <c r="T16" s="25"/>
      <c r="U16" s="25"/>
      <c r="V16" s="25"/>
      <c r="W16" s="25"/>
      <c r="X16" s="25"/>
      <c r="Y16" s="25"/>
      <c r="Z16" s="25"/>
    </row>
    <row r="17" ht="17.25" spans="1:26">
      <c r="A17" s="178"/>
      <c r="B17" s="180" t="s">
        <v>838</v>
      </c>
      <c r="C17" s="180">
        <v>4.1</v>
      </c>
      <c r="D17" s="180">
        <v>3.6</v>
      </c>
      <c r="E17" s="187" t="s">
        <v>3199</v>
      </c>
      <c r="F17" s="25"/>
      <c r="G17" s="25"/>
      <c r="H17" s="25"/>
      <c r="I17" s="25"/>
      <c r="J17" s="25"/>
      <c r="K17" s="25"/>
      <c r="L17" s="25"/>
      <c r="M17" s="25"/>
      <c r="N17" s="25"/>
      <c r="O17" s="25"/>
      <c r="P17" s="25"/>
      <c r="Q17" s="25"/>
      <c r="R17" s="25"/>
      <c r="S17" s="25"/>
      <c r="T17" s="25"/>
      <c r="U17" s="25"/>
      <c r="V17" s="25"/>
      <c r="W17" s="25"/>
      <c r="X17" s="25"/>
      <c r="Y17" s="25"/>
      <c r="Z17" s="25"/>
    </row>
    <row r="18" ht="17.25" spans="1:26">
      <c r="A18" s="178"/>
      <c r="B18" s="179" t="s">
        <v>3200</v>
      </c>
      <c r="C18" s="179">
        <v>2.23</v>
      </c>
      <c r="D18" s="179">
        <v>1.77</v>
      </c>
      <c r="E18" s="186">
        <v>26</v>
      </c>
      <c r="F18" s="25"/>
      <c r="G18" s="25"/>
      <c r="H18" s="25"/>
      <c r="I18" s="25"/>
      <c r="J18" s="25"/>
      <c r="K18" s="25"/>
      <c r="L18" s="25"/>
      <c r="M18" s="25"/>
      <c r="N18" s="25"/>
      <c r="O18" s="25"/>
      <c r="P18" s="25"/>
      <c r="Q18" s="25"/>
      <c r="R18" s="25"/>
      <c r="S18" s="25"/>
      <c r="T18" s="25"/>
      <c r="U18" s="25"/>
      <c r="V18" s="25"/>
      <c r="W18" s="25"/>
      <c r="X18" s="25"/>
      <c r="Y18" s="25"/>
      <c r="Z18" s="25"/>
    </row>
    <row r="19" ht="13.5" spans="1:26">
      <c r="A19" s="26"/>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3.5" spans="1:26">
      <c r="A20" s="26"/>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3.5" spans="1:26">
      <c r="A21" s="26"/>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3.5" spans="1:26">
      <c r="A22" s="26"/>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3.5" spans="1:26">
      <c r="A23" s="26"/>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3.5" spans="1:26">
      <c r="A24" s="26"/>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3.5" spans="1:26">
      <c r="A25" s="26"/>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3.5" spans="1:26">
      <c r="A26" s="26"/>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3.5" spans="1:26">
      <c r="A27" s="26"/>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3.5" spans="1:26">
      <c r="A28" s="26"/>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3.5" spans="1:26">
      <c r="A29" s="26"/>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3.5" spans="1:26">
      <c r="A30" s="181"/>
      <c r="B30" s="151" t="s">
        <v>89</v>
      </c>
      <c r="C30" s="152"/>
      <c r="D30" s="152"/>
      <c r="E30" s="152"/>
      <c r="F30" s="152"/>
      <c r="G30" s="152"/>
      <c r="H30" s="152"/>
      <c r="I30" s="165"/>
      <c r="J30" s="25"/>
      <c r="K30" s="25"/>
      <c r="L30" s="25"/>
      <c r="M30" s="25"/>
      <c r="N30" s="25"/>
      <c r="O30" s="25"/>
      <c r="P30" s="25"/>
      <c r="Q30" s="25"/>
      <c r="R30" s="25"/>
      <c r="S30" s="25"/>
      <c r="T30" s="25"/>
      <c r="U30" s="25"/>
      <c r="V30" s="25"/>
      <c r="W30" s="25"/>
      <c r="X30" s="25"/>
      <c r="Y30" s="25"/>
      <c r="Z30" s="25"/>
    </row>
    <row r="31" ht="13.5" spans="1:26">
      <c r="A31" s="26"/>
      <c r="B31" s="25" t="s">
        <v>3201</v>
      </c>
      <c r="C31" s="154"/>
      <c r="D31" s="154"/>
      <c r="E31" s="154"/>
      <c r="F31" s="154"/>
      <c r="G31" s="154"/>
      <c r="H31" s="154"/>
      <c r="I31" s="166"/>
      <c r="J31" s="25"/>
      <c r="K31" s="25"/>
      <c r="L31" s="25"/>
      <c r="M31" s="25"/>
      <c r="N31" s="25"/>
      <c r="O31" s="25"/>
      <c r="P31" s="25"/>
      <c r="Q31" s="25"/>
      <c r="R31" s="25"/>
      <c r="S31" s="25"/>
      <c r="T31" s="25"/>
      <c r="U31" s="25"/>
      <c r="V31" s="25"/>
      <c r="W31" s="25"/>
      <c r="X31" s="25"/>
      <c r="Y31" s="25"/>
      <c r="Z31" s="25"/>
    </row>
    <row r="32" ht="13.5" spans="1:26">
      <c r="A32" s="26"/>
      <c r="B32" s="25" t="s">
        <v>3202</v>
      </c>
      <c r="C32" s="154"/>
      <c r="D32" s="154"/>
      <c r="E32" s="154"/>
      <c r="F32" s="154"/>
      <c r="G32" s="154"/>
      <c r="H32" s="154"/>
      <c r="I32" s="166"/>
      <c r="J32" s="25"/>
      <c r="K32" s="25"/>
      <c r="L32" s="25"/>
      <c r="M32" s="25"/>
      <c r="N32" s="25"/>
      <c r="O32" s="25"/>
      <c r="P32" s="25"/>
      <c r="Q32" s="25"/>
      <c r="R32" s="25"/>
      <c r="S32" s="25"/>
      <c r="T32" s="25"/>
      <c r="U32" s="25"/>
      <c r="V32" s="25"/>
      <c r="W32" s="25"/>
      <c r="X32" s="25"/>
      <c r="Y32" s="25"/>
      <c r="Z32" s="25"/>
    </row>
    <row r="33" ht="13.5" spans="1:26">
      <c r="A33" s="26"/>
      <c r="B33" s="25" t="s">
        <v>3203</v>
      </c>
      <c r="C33" s="154"/>
      <c r="D33" s="154"/>
      <c r="E33" s="154"/>
      <c r="F33" s="154"/>
      <c r="G33" s="154"/>
      <c r="H33" s="154"/>
      <c r="I33" s="166"/>
      <c r="J33" s="25"/>
      <c r="K33" s="25"/>
      <c r="L33" s="25"/>
      <c r="M33" s="25"/>
      <c r="N33" s="25"/>
      <c r="O33" s="25"/>
      <c r="P33" s="25"/>
      <c r="Q33" s="25"/>
      <c r="R33" s="25"/>
      <c r="S33" s="25"/>
      <c r="T33" s="25"/>
      <c r="U33" s="25"/>
      <c r="V33" s="25"/>
      <c r="W33" s="25"/>
      <c r="X33" s="25"/>
      <c r="Y33" s="25"/>
      <c r="Z33" s="25"/>
    </row>
    <row r="34" ht="13.5" spans="1:26">
      <c r="A34" s="182"/>
      <c r="B34" s="173"/>
      <c r="C34" s="154"/>
      <c r="D34" s="154"/>
      <c r="E34" s="154"/>
      <c r="F34" s="154"/>
      <c r="G34" s="154"/>
      <c r="H34" s="154"/>
      <c r="I34" s="166"/>
      <c r="J34" s="25"/>
      <c r="K34" s="25"/>
      <c r="L34" s="25"/>
      <c r="M34" s="25"/>
      <c r="N34" s="25"/>
      <c r="O34" s="25"/>
      <c r="P34" s="25"/>
      <c r="Q34" s="25"/>
      <c r="R34" s="25"/>
      <c r="S34" s="25"/>
      <c r="T34" s="25"/>
      <c r="U34" s="25"/>
      <c r="V34" s="25"/>
      <c r="W34" s="25"/>
      <c r="X34" s="25"/>
      <c r="Y34" s="25"/>
      <c r="Z34" s="25"/>
    </row>
    <row r="35" ht="13.5" spans="1:26">
      <c r="A35" s="182"/>
      <c r="B35" s="173"/>
      <c r="C35" s="154"/>
      <c r="D35" s="154"/>
      <c r="E35" s="154"/>
      <c r="F35" s="154"/>
      <c r="G35" s="154"/>
      <c r="H35" s="154"/>
      <c r="I35" s="166"/>
      <c r="J35" s="25"/>
      <c r="K35" s="25"/>
      <c r="L35" s="25"/>
      <c r="M35" s="25"/>
      <c r="N35" s="25"/>
      <c r="O35" s="25"/>
      <c r="P35" s="25"/>
      <c r="Q35" s="25"/>
      <c r="R35" s="25"/>
      <c r="S35" s="25"/>
      <c r="T35" s="25"/>
      <c r="U35" s="25"/>
      <c r="V35" s="25"/>
      <c r="W35" s="25"/>
      <c r="X35" s="25"/>
      <c r="Y35" s="25"/>
      <c r="Z35" s="25"/>
    </row>
    <row r="36" ht="13.5" spans="1:26">
      <c r="A36" s="182"/>
      <c r="B36" s="173"/>
      <c r="C36" s="154"/>
      <c r="D36" s="154"/>
      <c r="E36" s="154"/>
      <c r="F36" s="154"/>
      <c r="G36" s="154"/>
      <c r="H36" s="154"/>
      <c r="I36" s="166"/>
      <c r="J36" s="25"/>
      <c r="K36" s="25"/>
      <c r="L36" s="25"/>
      <c r="M36" s="25"/>
      <c r="N36" s="25"/>
      <c r="O36" s="25"/>
      <c r="P36" s="25"/>
      <c r="Q36" s="25"/>
      <c r="R36" s="25"/>
      <c r="S36" s="25"/>
      <c r="T36" s="25"/>
      <c r="U36" s="25"/>
      <c r="V36" s="25"/>
      <c r="W36" s="25"/>
      <c r="X36" s="25"/>
      <c r="Y36" s="25"/>
      <c r="Z36" s="25"/>
    </row>
    <row r="37" ht="13.5" spans="1:26">
      <c r="A37" s="182"/>
      <c r="B37" s="173"/>
      <c r="C37" s="154"/>
      <c r="D37" s="154"/>
      <c r="E37" s="154"/>
      <c r="F37" s="154"/>
      <c r="G37" s="154"/>
      <c r="H37" s="25"/>
      <c r="I37" s="25"/>
      <c r="J37" s="25"/>
      <c r="K37" s="25"/>
      <c r="L37" s="25"/>
      <c r="M37" s="25"/>
      <c r="N37" s="25"/>
      <c r="O37" s="25"/>
      <c r="P37" s="25"/>
      <c r="Q37" s="25"/>
      <c r="R37" s="25"/>
      <c r="S37" s="25"/>
      <c r="T37" s="25"/>
      <c r="U37" s="25"/>
      <c r="V37" s="25"/>
      <c r="W37" s="25"/>
      <c r="X37" s="25"/>
      <c r="Y37" s="25"/>
      <c r="Z37" s="25"/>
    </row>
    <row r="38" ht="13.5" spans="1:26">
      <c r="A38" s="26"/>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spans="1:26">
      <c r="A39" s="183"/>
      <c r="B39" s="155" t="s">
        <v>136</v>
      </c>
      <c r="C39" s="152"/>
      <c r="D39" s="152"/>
      <c r="E39" s="152"/>
      <c r="F39" s="152"/>
      <c r="G39" s="152"/>
      <c r="H39" s="152"/>
      <c r="I39" s="165"/>
      <c r="J39" s="25"/>
      <c r="K39" s="25"/>
      <c r="L39" s="25"/>
      <c r="M39" s="25"/>
      <c r="N39" s="25"/>
      <c r="O39" s="25"/>
      <c r="P39" s="25"/>
      <c r="Q39" s="25"/>
      <c r="R39" s="25"/>
      <c r="S39" s="25"/>
      <c r="T39" s="25"/>
      <c r="U39" s="25"/>
      <c r="V39" s="25"/>
      <c r="W39" s="25"/>
      <c r="X39" s="25"/>
      <c r="Y39" s="25"/>
      <c r="Z39" s="25"/>
    </row>
    <row r="40" ht="13.5" spans="1:26">
      <c r="A40" s="26"/>
      <c r="B40" s="25" t="s">
        <v>3204</v>
      </c>
      <c r="C40" s="154"/>
      <c r="D40" s="154"/>
      <c r="E40" s="154"/>
      <c r="F40" s="154"/>
      <c r="G40" s="154"/>
      <c r="H40" s="154"/>
      <c r="I40" s="166"/>
      <c r="J40" s="25"/>
      <c r="K40" s="25"/>
      <c r="L40" s="25"/>
      <c r="M40" s="25"/>
      <c r="N40" s="25"/>
      <c r="O40" s="25"/>
      <c r="P40" s="25"/>
      <c r="Q40" s="25"/>
      <c r="R40" s="25"/>
      <c r="S40" s="25"/>
      <c r="T40" s="25"/>
      <c r="U40" s="25"/>
      <c r="V40" s="25"/>
      <c r="W40" s="25"/>
      <c r="X40" s="25"/>
      <c r="Y40" s="25"/>
      <c r="Z40" s="25"/>
    </row>
    <row r="41" ht="13.5" spans="1:26">
      <c r="A41" s="26"/>
      <c r="B41" s="25" t="s">
        <v>3205</v>
      </c>
      <c r="C41" s="154"/>
      <c r="D41" s="154"/>
      <c r="E41" s="154"/>
      <c r="F41" s="154"/>
      <c r="G41" s="154"/>
      <c r="H41" s="154"/>
      <c r="I41" s="166"/>
      <c r="J41" s="25"/>
      <c r="K41" s="25"/>
      <c r="L41" s="25"/>
      <c r="M41" s="25"/>
      <c r="N41" s="25"/>
      <c r="O41" s="25"/>
      <c r="P41" s="25"/>
      <c r="Q41" s="25"/>
      <c r="R41" s="25"/>
      <c r="S41" s="25"/>
      <c r="T41" s="25"/>
      <c r="U41" s="25"/>
      <c r="V41" s="25"/>
      <c r="W41" s="25"/>
      <c r="X41" s="25"/>
      <c r="Y41" s="25"/>
      <c r="Z41" s="25"/>
    </row>
    <row r="42" ht="13.5" spans="1:26">
      <c r="A42" s="26"/>
      <c r="B42" s="25" t="s">
        <v>3206</v>
      </c>
      <c r="C42" s="156"/>
      <c r="D42" s="156"/>
      <c r="E42" s="156"/>
      <c r="F42" s="156"/>
      <c r="G42" s="156"/>
      <c r="H42" s="156"/>
      <c r="I42" s="167"/>
      <c r="J42" s="25"/>
      <c r="K42" s="25"/>
      <c r="L42" s="25"/>
      <c r="M42" s="25"/>
      <c r="N42" s="25"/>
      <c r="O42" s="25"/>
      <c r="P42" s="25"/>
      <c r="Q42" s="25"/>
      <c r="R42" s="25"/>
      <c r="S42" s="25"/>
      <c r="T42" s="25"/>
      <c r="U42" s="25"/>
      <c r="V42" s="25"/>
      <c r="W42" s="25"/>
      <c r="X42" s="25"/>
      <c r="Y42" s="25"/>
      <c r="Z42" s="25"/>
    </row>
    <row r="43" ht="13.5" spans="1:26">
      <c r="A43" s="26"/>
      <c r="B43" s="25" t="s">
        <v>3207</v>
      </c>
      <c r="C43" s="156"/>
      <c r="D43" s="156"/>
      <c r="E43" s="162"/>
      <c r="F43" s="162"/>
      <c r="G43" s="162"/>
      <c r="H43" s="156"/>
      <c r="I43" s="167"/>
      <c r="J43" s="25"/>
      <c r="K43" s="25"/>
      <c r="L43" s="25"/>
      <c r="M43" s="25"/>
      <c r="N43" s="25"/>
      <c r="O43" s="25"/>
      <c r="P43" s="25"/>
      <c r="Q43" s="25"/>
      <c r="R43" s="25"/>
      <c r="S43" s="25"/>
      <c r="T43" s="25"/>
      <c r="U43" s="25"/>
      <c r="V43" s="25"/>
      <c r="W43" s="25"/>
      <c r="X43" s="25"/>
      <c r="Y43" s="25"/>
      <c r="Z43" s="25"/>
    </row>
    <row r="44" ht="13.5" spans="1:26">
      <c r="A44" s="184"/>
      <c r="B44" s="184"/>
      <c r="C44" s="157"/>
      <c r="D44" s="158"/>
      <c r="E44" s="163"/>
      <c r="F44" s="163"/>
      <c r="G44" s="163"/>
      <c r="H44" s="164"/>
      <c r="I44" s="164"/>
      <c r="J44" s="25"/>
      <c r="K44" s="25"/>
      <c r="L44" s="25"/>
      <c r="M44" s="25"/>
      <c r="N44" s="25"/>
      <c r="O44" s="25"/>
      <c r="P44" s="25"/>
      <c r="Q44" s="25"/>
      <c r="R44" s="25"/>
      <c r="S44" s="25"/>
      <c r="T44" s="25"/>
      <c r="U44" s="25"/>
      <c r="V44" s="25"/>
      <c r="W44" s="25"/>
      <c r="X44" s="25"/>
      <c r="Y44" s="25"/>
      <c r="Z44" s="25"/>
    </row>
    <row r="45" ht="13.5" spans="1:26">
      <c r="A45" s="182"/>
      <c r="B45" s="173"/>
      <c r="C45" s="153"/>
      <c r="D45" s="153"/>
      <c r="E45" s="153"/>
      <c r="F45" s="153"/>
      <c r="G45" s="153"/>
      <c r="H45" s="153"/>
      <c r="I45" s="153"/>
      <c r="J45" s="25"/>
      <c r="K45" s="25"/>
      <c r="L45" s="25"/>
      <c r="M45" s="25"/>
      <c r="N45" s="25"/>
      <c r="O45" s="25"/>
      <c r="P45" s="25"/>
      <c r="Q45" s="25"/>
      <c r="R45" s="25"/>
      <c r="S45" s="25"/>
      <c r="T45" s="25"/>
      <c r="U45" s="25"/>
      <c r="V45" s="25"/>
      <c r="W45" s="25"/>
      <c r="X45" s="25"/>
      <c r="Y45" s="25"/>
      <c r="Z45" s="25"/>
    </row>
    <row r="46" ht="13.5" spans="1:26">
      <c r="A46" s="182"/>
      <c r="B46" s="173"/>
      <c r="C46" s="153"/>
      <c r="D46" s="153"/>
      <c r="E46" s="153"/>
      <c r="F46" s="153"/>
      <c r="G46" s="153"/>
      <c r="H46" s="153"/>
      <c r="I46" s="153"/>
      <c r="J46" s="25"/>
      <c r="K46" s="25"/>
      <c r="L46" s="25"/>
      <c r="M46" s="25"/>
      <c r="N46" s="25"/>
      <c r="O46" s="25"/>
      <c r="P46" s="25"/>
      <c r="Q46" s="25"/>
      <c r="R46" s="25"/>
      <c r="S46" s="25"/>
      <c r="T46" s="25"/>
      <c r="U46" s="25"/>
      <c r="V46" s="25"/>
      <c r="W46" s="25"/>
      <c r="X46" s="25"/>
      <c r="Y46" s="25"/>
      <c r="Z46" s="25"/>
    </row>
    <row r="47" ht="13.5" spans="1:26">
      <c r="A47" s="26"/>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spans="1:26">
      <c r="A48" s="183"/>
      <c r="B48" s="159" t="s">
        <v>2855</v>
      </c>
      <c r="I48" s="168"/>
      <c r="J48" s="25"/>
      <c r="K48" s="25"/>
      <c r="L48" s="25"/>
      <c r="M48" s="25"/>
      <c r="N48" s="25"/>
      <c r="O48" s="25"/>
      <c r="P48" s="25"/>
      <c r="Q48" s="25"/>
      <c r="R48" s="25"/>
      <c r="S48" s="25"/>
      <c r="T48" s="25"/>
      <c r="U48" s="25"/>
      <c r="V48" s="25"/>
      <c r="W48" s="25"/>
      <c r="X48" s="25"/>
      <c r="Y48" s="25"/>
      <c r="Z48" s="25"/>
    </row>
    <row r="49" ht="13.5" spans="1:26">
      <c r="A49" s="26"/>
      <c r="B49" s="25" t="s">
        <v>3208</v>
      </c>
      <c r="C49" s="154"/>
      <c r="D49" s="154"/>
      <c r="E49" s="154"/>
      <c r="F49" s="154"/>
      <c r="G49" s="154"/>
      <c r="H49" s="154"/>
      <c r="I49" s="166"/>
      <c r="J49" s="25"/>
      <c r="K49" s="25"/>
      <c r="L49" s="25"/>
      <c r="M49" s="25"/>
      <c r="N49" s="25"/>
      <c r="O49" s="25"/>
      <c r="P49" s="25"/>
      <c r="Q49" s="25"/>
      <c r="R49" s="25"/>
      <c r="S49" s="25"/>
      <c r="T49" s="25"/>
      <c r="U49" s="25"/>
      <c r="V49" s="25"/>
      <c r="W49" s="25"/>
      <c r="X49" s="25"/>
      <c r="Y49" s="25"/>
      <c r="Z49" s="25"/>
    </row>
    <row r="50" ht="13.5" spans="1:26">
      <c r="A50" s="26"/>
      <c r="B50" s="25" t="s">
        <v>3209</v>
      </c>
      <c r="C50" s="154"/>
      <c r="D50" s="154"/>
      <c r="E50" s="154"/>
      <c r="F50" s="154"/>
      <c r="G50" s="154"/>
      <c r="H50" s="154"/>
      <c r="I50" s="166"/>
      <c r="J50" s="25"/>
      <c r="K50" s="25"/>
      <c r="L50" s="25"/>
      <c r="M50" s="25"/>
      <c r="N50" s="25"/>
      <c r="O50" s="25"/>
      <c r="P50" s="25"/>
      <c r="Q50" s="25"/>
      <c r="R50" s="25"/>
      <c r="S50" s="25"/>
      <c r="T50" s="25"/>
      <c r="U50" s="25"/>
      <c r="V50" s="25"/>
      <c r="W50" s="25"/>
      <c r="X50" s="25"/>
      <c r="Y50" s="25"/>
      <c r="Z50" s="25"/>
    </row>
    <row r="51" ht="13.5" spans="1:26">
      <c r="A51" s="26"/>
      <c r="B51" s="25" t="s">
        <v>3210</v>
      </c>
      <c r="C51" s="154"/>
      <c r="D51" s="154"/>
      <c r="E51" s="154"/>
      <c r="F51" s="154"/>
      <c r="G51" s="154"/>
      <c r="H51" s="154"/>
      <c r="I51" s="166"/>
      <c r="J51" s="25"/>
      <c r="K51" s="25"/>
      <c r="L51" s="25"/>
      <c r="M51" s="25"/>
      <c r="N51" s="25"/>
      <c r="O51" s="25"/>
      <c r="P51" s="25"/>
      <c r="Q51" s="25"/>
      <c r="R51" s="25"/>
      <c r="S51" s="25"/>
      <c r="T51" s="25"/>
      <c r="U51" s="25"/>
      <c r="V51" s="25"/>
      <c r="W51" s="25"/>
      <c r="X51" s="25"/>
      <c r="Y51" s="25"/>
      <c r="Z51" s="25"/>
    </row>
    <row r="52" ht="13.5" spans="1:26">
      <c r="A52" s="26"/>
      <c r="B52" s="25" t="s">
        <v>3211</v>
      </c>
      <c r="C52" s="154"/>
      <c r="D52" s="154"/>
      <c r="E52" s="154"/>
      <c r="F52" s="154"/>
      <c r="G52" s="154"/>
      <c r="H52" s="154"/>
      <c r="I52" s="166"/>
      <c r="J52" s="25"/>
      <c r="K52" s="25"/>
      <c r="L52" s="25"/>
      <c r="M52" s="25"/>
      <c r="N52" s="25"/>
      <c r="O52" s="25"/>
      <c r="P52" s="25"/>
      <c r="Q52" s="25"/>
      <c r="R52" s="25"/>
      <c r="S52" s="25"/>
      <c r="T52" s="25"/>
      <c r="U52" s="25"/>
      <c r="V52" s="25"/>
      <c r="W52" s="25"/>
      <c r="X52" s="25"/>
      <c r="Y52" s="25"/>
      <c r="Z52" s="25"/>
    </row>
    <row r="53" ht="13.5" spans="1:26">
      <c r="A53" s="26"/>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6"/>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6"/>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6"/>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6"/>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6"/>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6"/>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6"/>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6"/>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6"/>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6"/>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6"/>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6"/>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6"/>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6"/>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6"/>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6"/>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6"/>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6"/>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6"/>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6"/>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6"/>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6"/>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6"/>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6"/>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6"/>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6"/>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6"/>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6"/>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6"/>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6"/>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6"/>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6"/>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6"/>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6"/>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6"/>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6"/>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6"/>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6"/>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6"/>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6"/>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6"/>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6"/>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6"/>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6"/>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6"/>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6"/>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6"/>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6"/>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6"/>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6"/>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6"/>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6"/>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6"/>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6"/>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6"/>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6"/>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6"/>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6"/>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6"/>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6"/>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6"/>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6"/>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6"/>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6"/>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6"/>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6"/>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6"/>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6"/>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6"/>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6"/>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6"/>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6"/>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6"/>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6"/>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6"/>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6"/>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6"/>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6"/>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6"/>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6"/>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6"/>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6"/>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6"/>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6"/>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6"/>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6"/>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6"/>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6"/>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6"/>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6"/>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6"/>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6"/>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6"/>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6"/>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6"/>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6"/>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6"/>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6"/>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6"/>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6"/>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6"/>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6"/>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6"/>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6"/>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6"/>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6"/>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6"/>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6"/>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6"/>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6"/>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6"/>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6"/>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6"/>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6"/>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6"/>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6"/>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6"/>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6"/>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6"/>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6"/>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6"/>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6"/>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6"/>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6"/>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6"/>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6"/>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6"/>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6"/>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6"/>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6"/>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6"/>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6"/>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6"/>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6"/>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6"/>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6"/>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6"/>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6"/>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6"/>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6"/>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6"/>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6"/>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6"/>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6"/>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6"/>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6"/>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6"/>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6"/>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6"/>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6"/>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6"/>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6"/>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6"/>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6"/>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6"/>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6"/>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6"/>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6"/>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6"/>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6"/>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6"/>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6"/>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6"/>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6"/>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6"/>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6"/>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6"/>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6"/>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6"/>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6"/>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6"/>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6"/>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6"/>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6"/>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6"/>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6"/>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6"/>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6"/>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6"/>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6"/>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6"/>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6"/>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6"/>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6"/>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6"/>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6"/>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6"/>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6"/>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6"/>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6"/>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6"/>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6"/>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6"/>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6"/>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6"/>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6"/>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6"/>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6"/>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6"/>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6"/>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6"/>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6"/>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6"/>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6"/>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6"/>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6"/>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6"/>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6"/>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6"/>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6"/>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6"/>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6"/>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6"/>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6"/>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6"/>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6"/>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6"/>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6"/>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6"/>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6"/>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6"/>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6"/>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6"/>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6"/>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6"/>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6"/>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6"/>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6"/>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6"/>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6"/>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6"/>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6"/>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6"/>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6"/>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6"/>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6"/>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6"/>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6"/>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6"/>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6"/>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6"/>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6"/>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6"/>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6"/>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6"/>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6"/>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6"/>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6"/>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6"/>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6"/>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6"/>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6"/>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6"/>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6"/>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6"/>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6"/>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6"/>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6"/>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6"/>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6"/>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6"/>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6"/>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6"/>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6"/>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6"/>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6"/>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6"/>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6"/>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6"/>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6"/>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6"/>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6"/>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6"/>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6"/>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6"/>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6"/>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6"/>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6"/>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6"/>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6"/>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6"/>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6"/>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6"/>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6"/>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6"/>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6"/>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6"/>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6"/>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6"/>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6"/>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6"/>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6"/>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6"/>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6"/>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6"/>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6"/>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6"/>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6"/>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6"/>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6"/>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6"/>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6"/>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6"/>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6"/>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6"/>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6"/>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6"/>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6"/>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6"/>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6"/>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6"/>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6"/>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6"/>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6"/>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6"/>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6"/>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6"/>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6"/>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6"/>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6"/>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6"/>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6"/>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6"/>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6"/>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6"/>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6"/>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6"/>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6"/>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6"/>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6"/>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6"/>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6"/>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6"/>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6"/>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6"/>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6"/>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6"/>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6"/>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6"/>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6"/>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6"/>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6"/>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6"/>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6"/>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6"/>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6"/>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6"/>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6"/>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6"/>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6"/>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6"/>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6"/>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6"/>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6"/>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6"/>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6"/>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6"/>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6"/>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6"/>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6"/>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6"/>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6"/>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6"/>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6"/>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6"/>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6"/>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6"/>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6"/>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6"/>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6"/>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6"/>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6"/>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6"/>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6"/>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6"/>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6"/>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6"/>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6"/>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6"/>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6"/>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6"/>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6"/>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6"/>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6"/>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6"/>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6"/>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6"/>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6"/>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6"/>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6"/>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6"/>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6"/>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6"/>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6"/>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6"/>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6"/>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6"/>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6"/>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6"/>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6"/>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6"/>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6"/>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6"/>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6"/>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6"/>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6"/>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6"/>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6"/>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6"/>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6"/>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6"/>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6"/>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6"/>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6"/>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6"/>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6"/>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6"/>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6"/>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6"/>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6"/>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6"/>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6"/>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6"/>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6"/>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6"/>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6"/>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6"/>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6"/>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6"/>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6"/>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6"/>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6"/>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6"/>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6"/>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6"/>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6"/>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6"/>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6"/>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6"/>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6"/>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6"/>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6"/>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6"/>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6"/>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6"/>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6"/>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6"/>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6"/>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6"/>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6"/>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6"/>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6"/>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6"/>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6"/>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6"/>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6"/>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6"/>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6"/>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6"/>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6"/>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6"/>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6"/>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6"/>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6"/>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6"/>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6"/>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6"/>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6"/>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6"/>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6"/>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6"/>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6"/>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6"/>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6"/>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6"/>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6"/>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6"/>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6"/>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6"/>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6"/>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6"/>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6"/>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6"/>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6"/>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6"/>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6"/>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6"/>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6"/>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6"/>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6"/>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6"/>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6"/>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6"/>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6"/>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6"/>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6"/>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6"/>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6"/>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6"/>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6"/>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6"/>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6"/>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6"/>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6"/>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6"/>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6"/>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6"/>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6"/>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6"/>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6"/>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6"/>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6"/>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6"/>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6"/>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6"/>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6"/>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6"/>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6"/>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6"/>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6"/>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6"/>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6"/>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6"/>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6"/>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6"/>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6"/>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6"/>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6"/>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6"/>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6"/>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6"/>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6"/>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6"/>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6"/>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6"/>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6"/>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6"/>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6"/>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6"/>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6"/>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6"/>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6"/>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6"/>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6"/>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6"/>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6"/>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6"/>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6"/>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6"/>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6"/>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6"/>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6"/>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6"/>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6"/>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6"/>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6"/>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6"/>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6"/>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6"/>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6"/>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6"/>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6"/>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6"/>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6"/>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6"/>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6"/>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6"/>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6"/>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6"/>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6"/>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6"/>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6"/>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6"/>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6"/>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6"/>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6"/>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6"/>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6"/>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6"/>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6"/>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6"/>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6"/>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6"/>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6"/>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6"/>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6"/>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6"/>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6"/>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6"/>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6"/>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6"/>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6"/>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6"/>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6"/>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6"/>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6"/>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6"/>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6"/>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6"/>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6"/>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6"/>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6"/>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6"/>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6"/>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6"/>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6"/>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6"/>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6"/>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6"/>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6"/>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6"/>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6"/>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6"/>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6"/>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6"/>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6"/>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6"/>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6"/>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6"/>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6"/>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6"/>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6"/>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6"/>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6"/>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6"/>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6"/>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6"/>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6"/>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6"/>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6"/>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6"/>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6"/>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6"/>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6"/>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6"/>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6"/>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6"/>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6"/>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6"/>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6"/>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6"/>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6"/>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6"/>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6"/>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6"/>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6"/>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6"/>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6"/>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6"/>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6"/>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6"/>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6"/>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6"/>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6"/>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6"/>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6"/>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6"/>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6"/>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6"/>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6"/>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6"/>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6"/>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6"/>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6"/>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6"/>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6"/>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6"/>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6"/>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6"/>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6"/>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6"/>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6"/>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6"/>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6"/>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6"/>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6"/>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6"/>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6"/>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6"/>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6"/>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6"/>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6"/>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6"/>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6"/>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6"/>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6"/>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6"/>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6"/>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6"/>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6"/>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6"/>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6"/>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6"/>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6"/>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6"/>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6"/>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6"/>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6"/>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6"/>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6"/>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6"/>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6"/>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6"/>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6"/>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6"/>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6"/>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6"/>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6"/>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6"/>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6"/>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6"/>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6"/>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6"/>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6"/>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6"/>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6"/>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6"/>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6"/>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6"/>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6"/>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6"/>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6"/>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6"/>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6"/>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6"/>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6"/>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6"/>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6"/>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6"/>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6"/>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6"/>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6"/>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6"/>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6"/>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6"/>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6"/>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6"/>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6"/>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6"/>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6"/>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6"/>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6"/>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6"/>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6"/>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6"/>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6"/>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6"/>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6"/>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6"/>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6"/>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6"/>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6"/>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6"/>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6"/>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6"/>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6"/>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6"/>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6"/>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6"/>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6"/>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6"/>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6"/>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6"/>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6"/>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6"/>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6"/>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6"/>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6"/>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6"/>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6"/>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6"/>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6"/>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6"/>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6"/>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6"/>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6"/>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6"/>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6"/>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6"/>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6"/>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6"/>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6"/>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6"/>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6"/>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6"/>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6"/>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6"/>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6"/>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6"/>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6"/>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6"/>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6"/>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6"/>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6"/>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6"/>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6"/>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6"/>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6"/>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6"/>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6"/>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6"/>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6"/>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6"/>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6"/>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6"/>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6"/>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6"/>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6"/>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6"/>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6"/>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6"/>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6"/>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6"/>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6"/>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6"/>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6"/>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6"/>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6"/>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6"/>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6"/>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6"/>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6"/>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6"/>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6"/>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6"/>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6"/>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6"/>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6"/>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6"/>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6"/>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6"/>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6"/>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6"/>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6"/>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6"/>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6"/>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6"/>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6"/>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6"/>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6"/>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6"/>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6"/>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6"/>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6"/>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6"/>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6"/>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6"/>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6"/>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6"/>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6"/>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6"/>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6"/>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6"/>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6"/>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6"/>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6"/>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6"/>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6"/>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6"/>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6"/>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6"/>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6"/>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6"/>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6"/>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6"/>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6"/>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6"/>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6"/>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6"/>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6"/>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6"/>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6"/>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6"/>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6"/>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6"/>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6"/>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6"/>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6"/>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6"/>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6"/>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6"/>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6"/>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6"/>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6"/>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6"/>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6"/>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6"/>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6"/>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6"/>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6"/>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6"/>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6"/>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6"/>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6"/>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6"/>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6"/>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6"/>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6"/>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6"/>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6"/>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6"/>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6"/>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6"/>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6"/>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6"/>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6"/>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6"/>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6"/>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6"/>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6"/>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6"/>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6"/>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6"/>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6"/>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6"/>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6"/>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6"/>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6"/>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6"/>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6"/>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6"/>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6"/>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6"/>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6"/>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6"/>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6"/>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6"/>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6"/>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6"/>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6"/>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6"/>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6"/>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6"/>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6"/>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6"/>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6"/>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6"/>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6"/>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6"/>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6"/>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6"/>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6"/>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6"/>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6"/>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6"/>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6"/>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6"/>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3">
    <mergeCell ref="B30:I30"/>
    <mergeCell ref="B39:I39"/>
    <mergeCell ref="B48:I48"/>
  </mergeCells>
  <hyperlinks>
    <hyperlink ref="A1" location="Home!A1" display="Home"/>
  </hyperlinks>
  <pageMargins left="0.75" right="0.75" top="1" bottom="1" header="0.5" footer="0.5"/>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7"/>
  <sheetViews>
    <sheetView workbookViewId="0">
      <selection activeCell="A1" sqref="A1"/>
    </sheetView>
  </sheetViews>
  <sheetFormatPr defaultColWidth="12.6285714285714" defaultRowHeight="15.75" customHeight="1"/>
  <cols>
    <col min="2" max="2" width="54.6285714285714" customWidth="1"/>
    <col min="3" max="3" width="23" customWidth="1"/>
    <col min="4" max="4" width="26.5047619047619" customWidth="1"/>
    <col min="6" max="6" width="14.3809523809524" customWidth="1"/>
    <col min="7" max="7" width="32.6285714285714" customWidth="1"/>
    <col min="8" max="8" width="46.8761904761905" customWidth="1"/>
  </cols>
  <sheetData>
    <row r="1" ht="45" customHeight="1" spans="1:26">
      <c r="A1" s="138" t="s">
        <v>282</v>
      </c>
      <c r="B1" s="25"/>
      <c r="C1" s="25"/>
      <c r="D1" s="25"/>
      <c r="E1" s="25"/>
      <c r="F1" s="25"/>
      <c r="G1" s="25"/>
      <c r="H1" s="25"/>
      <c r="I1" s="25"/>
      <c r="J1" s="25"/>
      <c r="K1" s="25"/>
      <c r="L1" s="25"/>
      <c r="M1" s="25"/>
      <c r="N1" s="25"/>
      <c r="O1" s="25"/>
      <c r="P1" s="25"/>
      <c r="Q1" s="25"/>
      <c r="R1" s="25"/>
      <c r="S1" s="25"/>
      <c r="T1" s="25"/>
      <c r="U1" s="25"/>
      <c r="V1" s="25"/>
      <c r="W1" s="25"/>
      <c r="X1" s="25"/>
      <c r="Y1" s="25"/>
      <c r="Z1" s="25"/>
    </row>
    <row r="2" ht="13.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22.5" spans="1:26">
      <c r="A3" s="25"/>
      <c r="B3" s="139" t="s">
        <v>362</v>
      </c>
      <c r="C3" s="139" t="s">
        <v>3212</v>
      </c>
      <c r="D3" s="139" t="s">
        <v>3213</v>
      </c>
      <c r="E3" s="25"/>
      <c r="F3" s="139" t="s">
        <v>3214</v>
      </c>
      <c r="G3" s="139" t="s">
        <v>294</v>
      </c>
      <c r="H3" s="139" t="s">
        <v>3215</v>
      </c>
      <c r="I3" s="25"/>
      <c r="J3" s="25"/>
      <c r="K3" s="25"/>
      <c r="L3" s="25"/>
      <c r="M3" s="25"/>
      <c r="N3" s="25"/>
      <c r="O3" s="25"/>
      <c r="P3" s="25"/>
      <c r="Q3" s="25"/>
      <c r="R3" s="25"/>
      <c r="S3" s="25"/>
      <c r="T3" s="25"/>
      <c r="U3" s="25"/>
      <c r="V3" s="25"/>
      <c r="W3" s="25"/>
      <c r="X3" s="25"/>
      <c r="Y3" s="25"/>
      <c r="Z3" s="25"/>
    </row>
    <row r="4" ht="13.5" spans="1:26">
      <c r="A4" s="25"/>
      <c r="B4" s="140" t="s">
        <v>3216</v>
      </c>
      <c r="C4" s="141">
        <v>0.22</v>
      </c>
      <c r="D4" s="141">
        <v>0.07</v>
      </c>
      <c r="E4" s="25"/>
      <c r="F4" s="140" t="s">
        <v>3217</v>
      </c>
      <c r="G4" s="141" t="s">
        <v>3218</v>
      </c>
      <c r="H4" s="161" t="s">
        <v>3219</v>
      </c>
      <c r="I4" s="25"/>
      <c r="J4" s="25"/>
      <c r="K4" s="25"/>
      <c r="L4" s="25"/>
      <c r="M4" s="25"/>
      <c r="N4" s="25"/>
      <c r="O4" s="25"/>
      <c r="P4" s="25"/>
      <c r="Q4" s="25"/>
      <c r="R4" s="25"/>
      <c r="S4" s="25"/>
      <c r="T4" s="25"/>
      <c r="U4" s="25"/>
      <c r="V4" s="25"/>
      <c r="W4" s="25"/>
      <c r="X4" s="25"/>
      <c r="Y4" s="25"/>
      <c r="Z4" s="25"/>
    </row>
    <row r="5" ht="13.5" spans="1:26">
      <c r="A5" s="25"/>
      <c r="B5" s="142" t="s">
        <v>3220</v>
      </c>
      <c r="C5" s="143" t="s">
        <v>3221</v>
      </c>
      <c r="D5" s="144">
        <v>35194</v>
      </c>
      <c r="E5" s="25"/>
      <c r="F5" s="142" t="s">
        <v>3222</v>
      </c>
      <c r="G5" s="143" t="s">
        <v>3223</v>
      </c>
      <c r="H5" s="144" t="s">
        <v>3224</v>
      </c>
      <c r="I5" s="25"/>
      <c r="J5" s="25"/>
      <c r="K5" s="25"/>
      <c r="L5" s="25"/>
      <c r="M5" s="25"/>
      <c r="N5" s="25"/>
      <c r="O5" s="25"/>
      <c r="P5" s="25"/>
      <c r="Q5" s="25"/>
      <c r="R5" s="25"/>
      <c r="S5" s="25"/>
      <c r="T5" s="25"/>
      <c r="U5" s="25"/>
      <c r="V5" s="25"/>
      <c r="W5" s="25"/>
      <c r="X5" s="25"/>
      <c r="Y5" s="25"/>
      <c r="Z5" s="25"/>
    </row>
    <row r="6" ht="13.5" spans="1:26">
      <c r="A6" s="25"/>
      <c r="B6" s="145" t="s">
        <v>3225</v>
      </c>
      <c r="C6" s="146" t="s">
        <v>3226</v>
      </c>
      <c r="D6" s="146" t="s">
        <v>3227</v>
      </c>
      <c r="E6" s="25"/>
      <c r="F6" s="140" t="s">
        <v>3228</v>
      </c>
      <c r="G6" s="141" t="s">
        <v>3229</v>
      </c>
      <c r="H6" s="141" t="s">
        <v>3230</v>
      </c>
      <c r="I6" s="25"/>
      <c r="J6" s="25"/>
      <c r="K6" s="25"/>
      <c r="L6" s="25"/>
      <c r="M6" s="25"/>
      <c r="N6" s="25"/>
      <c r="O6" s="25"/>
      <c r="P6" s="25"/>
      <c r="Q6" s="25"/>
      <c r="R6" s="25"/>
      <c r="S6" s="25"/>
      <c r="T6" s="25"/>
      <c r="U6" s="25"/>
      <c r="V6" s="25"/>
      <c r="W6" s="25"/>
      <c r="X6" s="25"/>
      <c r="Y6" s="25"/>
      <c r="Z6" s="25"/>
    </row>
    <row r="7" ht="13.5" spans="1:26">
      <c r="A7" s="25"/>
      <c r="B7" s="142" t="s">
        <v>3231</v>
      </c>
      <c r="C7" s="147">
        <v>0.27</v>
      </c>
      <c r="D7" s="147">
        <v>0.14</v>
      </c>
      <c r="E7" s="25"/>
      <c r="F7" s="142" t="s">
        <v>3232</v>
      </c>
      <c r="G7" s="143" t="s">
        <v>3233</v>
      </c>
      <c r="H7" s="144" t="s">
        <v>3234</v>
      </c>
      <c r="I7" s="25"/>
      <c r="J7" s="25"/>
      <c r="K7" s="25"/>
      <c r="L7" s="25"/>
      <c r="M7" s="25"/>
      <c r="N7" s="25"/>
      <c r="O7" s="25"/>
      <c r="P7" s="25"/>
      <c r="Q7" s="25"/>
      <c r="R7" s="25"/>
      <c r="S7" s="25"/>
      <c r="T7" s="25"/>
      <c r="U7" s="25"/>
      <c r="V7" s="25"/>
      <c r="W7" s="25"/>
      <c r="X7" s="25"/>
      <c r="Y7" s="25"/>
      <c r="Z7" s="25"/>
    </row>
    <row r="8" ht="13.5" spans="1:26">
      <c r="A8" s="25"/>
      <c r="B8" s="145" t="s">
        <v>3235</v>
      </c>
      <c r="C8" s="148">
        <v>0.162</v>
      </c>
      <c r="D8" s="149">
        <v>0.21</v>
      </c>
      <c r="E8" s="25"/>
      <c r="F8" s="140" t="s">
        <v>3236</v>
      </c>
      <c r="G8" s="141" t="s">
        <v>3237</v>
      </c>
      <c r="H8" s="141" t="s">
        <v>3237</v>
      </c>
      <c r="I8" s="25"/>
      <c r="J8" s="25"/>
      <c r="K8" s="25"/>
      <c r="L8" s="25"/>
      <c r="M8" s="25"/>
      <c r="N8" s="25"/>
      <c r="O8" s="25"/>
      <c r="P8" s="25"/>
      <c r="Q8" s="25"/>
      <c r="R8" s="25"/>
      <c r="S8" s="25"/>
      <c r="T8" s="25"/>
      <c r="U8" s="25"/>
      <c r="V8" s="25"/>
      <c r="W8" s="25"/>
      <c r="X8" s="25"/>
      <c r="Y8" s="25"/>
      <c r="Z8" s="25"/>
    </row>
    <row r="9" ht="13.5" spans="1:26">
      <c r="A9" s="25"/>
      <c r="B9" s="142" t="s">
        <v>1615</v>
      </c>
      <c r="C9" s="150" t="s">
        <v>3238</v>
      </c>
      <c r="D9" s="150" t="s">
        <v>3239</v>
      </c>
      <c r="E9" s="25"/>
      <c r="F9" s="25"/>
      <c r="G9" s="25"/>
      <c r="H9" s="25"/>
      <c r="I9" s="25"/>
      <c r="J9" s="25"/>
      <c r="K9" s="25"/>
      <c r="L9" s="25"/>
      <c r="M9" s="25"/>
      <c r="N9" s="25"/>
      <c r="O9" s="25"/>
      <c r="P9" s="25"/>
      <c r="Q9" s="25"/>
      <c r="R9" s="25"/>
      <c r="S9" s="25"/>
      <c r="T9" s="25"/>
      <c r="U9" s="25"/>
      <c r="V9" s="25"/>
      <c r="W9" s="25"/>
      <c r="X9" s="25"/>
      <c r="Y9" s="25"/>
      <c r="Z9" s="25"/>
    </row>
    <row r="10" ht="13.5" spans="1:26">
      <c r="A10" s="25"/>
      <c r="B10" s="145" t="s">
        <v>3240</v>
      </c>
      <c r="C10" s="146" t="s">
        <v>3241</v>
      </c>
      <c r="D10" s="146" t="s">
        <v>3242</v>
      </c>
      <c r="E10" s="25"/>
      <c r="F10" s="25"/>
      <c r="G10" s="25"/>
      <c r="H10" s="25"/>
      <c r="I10" s="25"/>
      <c r="J10" s="25"/>
      <c r="K10" s="25"/>
      <c r="L10" s="25"/>
      <c r="M10" s="25"/>
      <c r="N10" s="25"/>
      <c r="O10" s="25"/>
      <c r="P10" s="25"/>
      <c r="Q10" s="25"/>
      <c r="R10" s="25"/>
      <c r="S10" s="25"/>
      <c r="T10" s="25"/>
      <c r="U10" s="25"/>
      <c r="V10" s="25"/>
      <c r="W10" s="25"/>
      <c r="X10" s="25"/>
      <c r="Y10" s="25"/>
      <c r="Z10" s="25"/>
    </row>
    <row r="11" ht="13.5" spans="1:26">
      <c r="A11" s="25"/>
      <c r="B11" s="142" t="s">
        <v>3243</v>
      </c>
      <c r="C11" s="150" t="s">
        <v>3244</v>
      </c>
      <c r="D11" s="150" t="s">
        <v>3245</v>
      </c>
      <c r="E11" s="25"/>
      <c r="F11" s="25"/>
      <c r="G11" s="25"/>
      <c r="H11" s="25"/>
      <c r="I11" s="25"/>
      <c r="J11" s="25"/>
      <c r="K11" s="25"/>
      <c r="L11" s="25"/>
      <c r="M11" s="25"/>
      <c r="N11" s="25"/>
      <c r="O11" s="25"/>
      <c r="P11" s="25"/>
      <c r="Q11" s="25"/>
      <c r="R11" s="25"/>
      <c r="S11" s="25"/>
      <c r="T11" s="25"/>
      <c r="U11" s="25"/>
      <c r="V11" s="25"/>
      <c r="W11" s="25"/>
      <c r="X11" s="25"/>
      <c r="Y11" s="25"/>
      <c r="Z11" s="25"/>
    </row>
    <row r="12" ht="13.5" spans="1:26">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3.5" spans="1:26">
      <c r="A13" s="25"/>
      <c r="B13" s="137" t="s">
        <v>3246</v>
      </c>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3.5" spans="1:26">
      <c r="A14" s="25"/>
      <c r="B14" s="151" t="s">
        <v>89</v>
      </c>
      <c r="C14" s="152"/>
      <c r="D14" s="152"/>
      <c r="E14" s="152"/>
      <c r="F14" s="152"/>
      <c r="G14" s="152"/>
      <c r="H14" s="152"/>
      <c r="I14" s="165"/>
      <c r="J14" s="25"/>
      <c r="K14" s="25"/>
      <c r="L14" s="25"/>
      <c r="M14" s="25"/>
      <c r="N14" s="25"/>
      <c r="O14" s="25"/>
      <c r="P14" s="25"/>
      <c r="Q14" s="25"/>
      <c r="R14" s="25"/>
      <c r="S14" s="25"/>
      <c r="T14" s="25"/>
      <c r="U14" s="25"/>
      <c r="V14" s="25"/>
      <c r="W14" s="25"/>
      <c r="X14" s="25"/>
      <c r="Y14" s="25"/>
      <c r="Z14" s="25"/>
    </row>
    <row r="15" ht="13.5" spans="1:26">
      <c r="A15" s="25"/>
      <c r="B15" s="153" t="s">
        <v>3247</v>
      </c>
      <c r="C15" s="154"/>
      <c r="D15" s="154"/>
      <c r="E15" s="154"/>
      <c r="F15" s="154"/>
      <c r="G15" s="154"/>
      <c r="H15" s="154"/>
      <c r="I15" s="166"/>
      <c r="J15" s="25"/>
      <c r="K15" s="25"/>
      <c r="L15" s="25"/>
      <c r="M15" s="25"/>
      <c r="N15" s="25"/>
      <c r="O15" s="25"/>
      <c r="P15" s="25"/>
      <c r="Q15" s="25"/>
      <c r="R15" s="25"/>
      <c r="S15" s="25"/>
      <c r="T15" s="25"/>
      <c r="U15" s="25"/>
      <c r="V15" s="25"/>
      <c r="W15" s="25"/>
      <c r="X15" s="25"/>
      <c r="Y15" s="25"/>
      <c r="Z15" s="25"/>
    </row>
    <row r="16" ht="13.5" spans="1:26">
      <c r="A16" s="25"/>
      <c r="B16" s="153" t="s">
        <v>3248</v>
      </c>
      <c r="C16" s="154"/>
      <c r="D16" s="154"/>
      <c r="E16" s="154"/>
      <c r="F16" s="154"/>
      <c r="G16" s="154"/>
      <c r="H16" s="154"/>
      <c r="I16" s="166"/>
      <c r="J16" s="25"/>
      <c r="K16" s="25"/>
      <c r="L16" s="25"/>
      <c r="M16" s="25"/>
      <c r="N16" s="25"/>
      <c r="O16" s="25"/>
      <c r="P16" s="25"/>
      <c r="Q16" s="25"/>
      <c r="R16" s="25"/>
      <c r="S16" s="25"/>
      <c r="T16" s="25"/>
      <c r="U16" s="25"/>
      <c r="V16" s="25"/>
      <c r="W16" s="25"/>
      <c r="X16" s="25"/>
      <c r="Y16" s="25"/>
      <c r="Z16" s="25"/>
    </row>
    <row r="17" ht="13.5" spans="1:26">
      <c r="A17" s="25"/>
      <c r="B17" s="153" t="s">
        <v>3249</v>
      </c>
      <c r="C17" s="154"/>
      <c r="D17" s="154"/>
      <c r="E17" s="154"/>
      <c r="F17" s="154"/>
      <c r="G17" s="154"/>
      <c r="H17" s="154"/>
      <c r="I17" s="166"/>
      <c r="J17" s="25"/>
      <c r="K17" s="25"/>
      <c r="L17" s="25"/>
      <c r="M17" s="25"/>
      <c r="N17" s="25"/>
      <c r="O17" s="25"/>
      <c r="P17" s="25"/>
      <c r="Q17" s="25"/>
      <c r="R17" s="25"/>
      <c r="S17" s="25"/>
      <c r="T17" s="25"/>
      <c r="U17" s="25"/>
      <c r="V17" s="25"/>
      <c r="W17" s="25"/>
      <c r="X17" s="25"/>
      <c r="Y17" s="25"/>
      <c r="Z17" s="25"/>
    </row>
    <row r="18" ht="13.5" spans="1:26">
      <c r="A18" s="25"/>
      <c r="B18" s="153" t="s">
        <v>3250</v>
      </c>
      <c r="C18" s="154"/>
      <c r="D18" s="154"/>
      <c r="E18" s="154"/>
      <c r="F18" s="154"/>
      <c r="G18" s="154"/>
      <c r="H18" s="154"/>
      <c r="I18" s="166"/>
      <c r="J18" s="25"/>
      <c r="K18" s="25"/>
      <c r="L18" s="25"/>
      <c r="M18" s="25"/>
      <c r="N18" s="25"/>
      <c r="O18" s="25"/>
      <c r="P18" s="25"/>
      <c r="Q18" s="25"/>
      <c r="R18" s="25"/>
      <c r="S18" s="25"/>
      <c r="T18" s="25"/>
      <c r="U18" s="25"/>
      <c r="V18" s="25"/>
      <c r="W18" s="25"/>
      <c r="X18" s="25"/>
      <c r="Y18" s="25"/>
      <c r="Z18" s="25"/>
    </row>
    <row r="19" ht="13.5" spans="1:26">
      <c r="A19" s="25"/>
      <c r="B19" s="153" t="s">
        <v>3251</v>
      </c>
      <c r="C19" s="154"/>
      <c r="D19" s="154"/>
      <c r="E19" s="154"/>
      <c r="F19" s="154"/>
      <c r="G19" s="154"/>
      <c r="H19" s="154"/>
      <c r="I19" s="166"/>
      <c r="J19" s="25"/>
      <c r="K19" s="25"/>
      <c r="L19" s="25"/>
      <c r="M19" s="25"/>
      <c r="N19" s="25"/>
      <c r="O19" s="25"/>
      <c r="P19" s="25"/>
      <c r="Q19" s="25"/>
      <c r="R19" s="25"/>
      <c r="S19" s="25"/>
      <c r="T19" s="25"/>
      <c r="U19" s="25"/>
      <c r="V19" s="25"/>
      <c r="W19" s="25"/>
      <c r="X19" s="25"/>
      <c r="Y19" s="25"/>
      <c r="Z19" s="25"/>
    </row>
    <row r="20" ht="13.5" spans="1:26">
      <c r="A20" s="25"/>
      <c r="B20" s="153" t="s">
        <v>3252</v>
      </c>
      <c r="C20" s="154"/>
      <c r="D20" s="154"/>
      <c r="E20" s="154"/>
      <c r="F20" s="154"/>
      <c r="G20" s="154"/>
      <c r="H20" s="154"/>
      <c r="I20" s="166"/>
      <c r="J20" s="25"/>
      <c r="K20" s="25"/>
      <c r="L20" s="25"/>
      <c r="M20" s="25"/>
      <c r="N20" s="25"/>
      <c r="O20" s="25"/>
      <c r="P20" s="25"/>
      <c r="Q20" s="25"/>
      <c r="R20" s="25"/>
      <c r="S20" s="25"/>
      <c r="T20" s="25"/>
      <c r="U20" s="25"/>
      <c r="V20" s="25"/>
      <c r="W20" s="25"/>
      <c r="X20" s="25"/>
      <c r="Y20" s="25"/>
      <c r="Z20" s="25"/>
    </row>
    <row r="21" ht="13.5" spans="1:26">
      <c r="A21" s="25"/>
      <c r="B21" s="25" t="s">
        <v>3253</v>
      </c>
      <c r="C21" s="154"/>
      <c r="D21" s="154"/>
      <c r="E21" s="154"/>
      <c r="F21" s="154"/>
      <c r="G21" s="154"/>
      <c r="H21" s="25"/>
      <c r="I21" s="25"/>
      <c r="J21" s="25"/>
      <c r="K21" s="25"/>
      <c r="L21" s="25"/>
      <c r="M21" s="25"/>
      <c r="N21" s="25"/>
      <c r="O21" s="25"/>
      <c r="P21" s="25"/>
      <c r="Q21" s="25"/>
      <c r="R21" s="25"/>
      <c r="S21" s="25"/>
      <c r="T21" s="25"/>
      <c r="U21" s="25"/>
      <c r="V21" s="25"/>
      <c r="W21" s="25"/>
      <c r="X21" s="25"/>
      <c r="Y21" s="25"/>
      <c r="Z21" s="25"/>
    </row>
    <row r="22" ht="13.5" spans="1:26">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4.25" spans="1:26">
      <c r="A23" s="25"/>
      <c r="B23" s="155" t="s">
        <v>136</v>
      </c>
      <c r="C23" s="152"/>
      <c r="D23" s="152"/>
      <c r="E23" s="152"/>
      <c r="F23" s="152"/>
      <c r="G23" s="152"/>
      <c r="H23" s="152"/>
      <c r="I23" s="165"/>
      <c r="J23" s="25"/>
      <c r="K23" s="25"/>
      <c r="L23" s="25"/>
      <c r="M23" s="25"/>
      <c r="N23" s="25"/>
      <c r="O23" s="25"/>
      <c r="P23" s="25"/>
      <c r="Q23" s="25"/>
      <c r="R23" s="25"/>
      <c r="S23" s="25"/>
      <c r="T23" s="25"/>
      <c r="U23" s="25"/>
      <c r="V23" s="25"/>
      <c r="W23" s="25"/>
      <c r="X23" s="25"/>
      <c r="Y23" s="25"/>
      <c r="Z23" s="25"/>
    </row>
    <row r="24" ht="13.5" spans="1:26">
      <c r="A24" s="25"/>
      <c r="B24" s="25" t="s">
        <v>3254</v>
      </c>
      <c r="C24" s="154"/>
      <c r="D24" s="154"/>
      <c r="E24" s="154"/>
      <c r="F24" s="154"/>
      <c r="G24" s="154"/>
      <c r="H24" s="154"/>
      <c r="I24" s="166"/>
      <c r="J24" s="25"/>
      <c r="K24" s="25"/>
      <c r="L24" s="25"/>
      <c r="M24" s="25"/>
      <c r="N24" s="25"/>
      <c r="O24" s="25"/>
      <c r="P24" s="25"/>
      <c r="Q24" s="25"/>
      <c r="R24" s="25"/>
      <c r="S24" s="25"/>
      <c r="T24" s="25"/>
      <c r="U24" s="25"/>
      <c r="V24" s="25"/>
      <c r="W24" s="25"/>
      <c r="X24" s="25"/>
      <c r="Y24" s="25"/>
      <c r="Z24" s="25"/>
    </row>
    <row r="25" ht="13.5" spans="1:26">
      <c r="A25" s="25"/>
      <c r="B25" s="25" t="s">
        <v>3255</v>
      </c>
      <c r="C25" s="154"/>
      <c r="D25" s="154"/>
      <c r="E25" s="154"/>
      <c r="F25" s="154"/>
      <c r="G25" s="154"/>
      <c r="H25" s="154"/>
      <c r="I25" s="166"/>
      <c r="J25" s="25"/>
      <c r="K25" s="25"/>
      <c r="L25" s="25"/>
      <c r="M25" s="25"/>
      <c r="N25" s="25"/>
      <c r="O25" s="25"/>
      <c r="P25" s="25"/>
      <c r="Q25" s="25"/>
      <c r="R25" s="25"/>
      <c r="S25" s="25"/>
      <c r="T25" s="25"/>
      <c r="U25" s="25"/>
      <c r="V25" s="25"/>
      <c r="W25" s="25"/>
      <c r="X25" s="25"/>
      <c r="Y25" s="25"/>
      <c r="Z25" s="25"/>
    </row>
    <row r="26" ht="13.5" spans="1:26">
      <c r="A26" s="25"/>
      <c r="B26" s="25" t="s">
        <v>3256</v>
      </c>
      <c r="C26" s="156"/>
      <c r="D26" s="156"/>
      <c r="E26" s="156"/>
      <c r="F26" s="156"/>
      <c r="G26" s="156"/>
      <c r="H26" s="156"/>
      <c r="I26" s="167"/>
      <c r="J26" s="25"/>
      <c r="K26" s="25"/>
      <c r="L26" s="25"/>
      <c r="M26" s="25"/>
      <c r="N26" s="25"/>
      <c r="O26" s="25"/>
      <c r="P26" s="25"/>
      <c r="Q26" s="25"/>
      <c r="R26" s="25"/>
      <c r="S26" s="25"/>
      <c r="T26" s="25"/>
      <c r="U26" s="25"/>
      <c r="V26" s="25"/>
      <c r="W26" s="25"/>
      <c r="X26" s="25"/>
      <c r="Y26" s="25"/>
      <c r="Z26" s="25"/>
    </row>
    <row r="27" ht="13.5" spans="1:26">
      <c r="A27" s="25"/>
      <c r="B27" s="25" t="s">
        <v>3257</v>
      </c>
      <c r="C27" s="156"/>
      <c r="D27" s="156"/>
      <c r="E27" s="162"/>
      <c r="F27" s="162"/>
      <c r="G27" s="162"/>
      <c r="H27" s="156"/>
      <c r="I27" s="167"/>
      <c r="J27" s="25"/>
      <c r="K27" s="25"/>
      <c r="L27" s="25"/>
      <c r="M27" s="25"/>
      <c r="N27" s="25"/>
      <c r="O27" s="25"/>
      <c r="P27" s="25"/>
      <c r="Q27" s="25"/>
      <c r="R27" s="25"/>
      <c r="S27" s="25"/>
      <c r="T27" s="25"/>
      <c r="U27" s="25"/>
      <c r="V27" s="25"/>
      <c r="W27" s="25"/>
      <c r="X27" s="25"/>
      <c r="Y27" s="25"/>
      <c r="Z27" s="25"/>
    </row>
    <row r="28" ht="13.5" spans="1:26">
      <c r="A28" s="25"/>
      <c r="B28" s="153" t="s">
        <v>3258</v>
      </c>
      <c r="C28" s="157"/>
      <c r="D28" s="158"/>
      <c r="E28" s="163"/>
      <c r="F28" s="163"/>
      <c r="G28" s="163"/>
      <c r="H28" s="164"/>
      <c r="I28" s="164"/>
      <c r="J28" s="25"/>
      <c r="K28" s="25"/>
      <c r="L28" s="25"/>
      <c r="M28" s="25"/>
      <c r="N28" s="25"/>
      <c r="O28" s="25"/>
      <c r="P28" s="25"/>
      <c r="Q28" s="25"/>
      <c r="R28" s="25"/>
      <c r="S28" s="25"/>
      <c r="T28" s="25"/>
      <c r="U28" s="25"/>
      <c r="V28" s="25"/>
      <c r="W28" s="25"/>
      <c r="X28" s="25"/>
      <c r="Y28" s="25"/>
      <c r="Z28" s="25"/>
    </row>
    <row r="29" ht="13.5" spans="1:26">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3.5" spans="1:26">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3.5" spans="1:26">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spans="1:26">
      <c r="A32" s="25"/>
      <c r="B32" s="159" t="s">
        <v>145</v>
      </c>
      <c r="I32" s="168"/>
      <c r="J32" s="25"/>
      <c r="K32" s="25"/>
      <c r="L32" s="25"/>
      <c r="M32" s="25"/>
      <c r="N32" s="25"/>
      <c r="O32" s="25"/>
      <c r="P32" s="25"/>
      <c r="Q32" s="25"/>
      <c r="R32" s="25"/>
      <c r="S32" s="25"/>
      <c r="T32" s="25"/>
      <c r="U32" s="25"/>
      <c r="V32" s="25"/>
      <c r="W32" s="25"/>
      <c r="X32" s="25"/>
      <c r="Y32" s="25"/>
      <c r="Z32" s="25"/>
    </row>
    <row r="33" ht="13.5" spans="1:26">
      <c r="A33" s="25"/>
      <c r="B33" s="25" t="s">
        <v>3259</v>
      </c>
      <c r="C33" s="154"/>
      <c r="D33" s="154"/>
      <c r="E33" s="154"/>
      <c r="F33" s="154"/>
      <c r="G33" s="154"/>
      <c r="H33" s="154"/>
      <c r="I33" s="166"/>
      <c r="J33" s="25"/>
      <c r="K33" s="25"/>
      <c r="L33" s="25"/>
      <c r="M33" s="25"/>
      <c r="N33" s="25"/>
      <c r="O33" s="25"/>
      <c r="P33" s="25"/>
      <c r="Q33" s="25"/>
      <c r="R33" s="25"/>
      <c r="S33" s="25"/>
      <c r="T33" s="25"/>
      <c r="U33" s="25"/>
      <c r="V33" s="25"/>
      <c r="W33" s="25"/>
      <c r="X33" s="25"/>
      <c r="Y33" s="25"/>
      <c r="Z33" s="25"/>
    </row>
    <row r="34" ht="13.5" spans="1:26">
      <c r="A34" s="25"/>
      <c r="B34" s="25" t="s">
        <v>3260</v>
      </c>
      <c r="C34" s="154"/>
      <c r="D34" s="154"/>
      <c r="E34" s="154"/>
      <c r="F34" s="154"/>
      <c r="G34" s="154"/>
      <c r="H34" s="154"/>
      <c r="I34" s="166"/>
      <c r="J34" s="25"/>
      <c r="K34" s="25"/>
      <c r="L34" s="25"/>
      <c r="M34" s="25"/>
      <c r="N34" s="25"/>
      <c r="O34" s="25"/>
      <c r="P34" s="25"/>
      <c r="Q34" s="25"/>
      <c r="R34" s="25"/>
      <c r="S34" s="25"/>
      <c r="T34" s="25"/>
      <c r="U34" s="25"/>
      <c r="V34" s="25"/>
      <c r="W34" s="25"/>
      <c r="X34" s="25"/>
      <c r="Y34" s="25"/>
      <c r="Z34" s="25"/>
    </row>
    <row r="35" ht="13.5" spans="1:26">
      <c r="A35" s="25"/>
      <c r="B35" s="25" t="s">
        <v>3255</v>
      </c>
      <c r="C35" s="154"/>
      <c r="D35" s="154"/>
      <c r="E35" s="154"/>
      <c r="F35" s="154"/>
      <c r="G35" s="154"/>
      <c r="H35" s="154"/>
      <c r="I35" s="166"/>
      <c r="J35" s="25"/>
      <c r="K35" s="25"/>
      <c r="L35" s="25"/>
      <c r="M35" s="25"/>
      <c r="N35" s="25"/>
      <c r="O35" s="25"/>
      <c r="P35" s="25"/>
      <c r="Q35" s="25"/>
      <c r="R35" s="25"/>
      <c r="S35" s="25"/>
      <c r="T35" s="25"/>
      <c r="U35" s="25"/>
      <c r="V35" s="25"/>
      <c r="W35" s="25"/>
      <c r="X35" s="25"/>
      <c r="Y35" s="25"/>
      <c r="Z35" s="25"/>
    </row>
    <row r="36" ht="13.5" spans="1:26">
      <c r="A36" s="25"/>
      <c r="B36" s="25" t="s">
        <v>3261</v>
      </c>
      <c r="C36" s="154"/>
      <c r="D36" s="154"/>
      <c r="E36" s="154"/>
      <c r="F36" s="154"/>
      <c r="G36" s="154"/>
      <c r="H36" s="154"/>
      <c r="I36" s="166"/>
      <c r="J36" s="25"/>
      <c r="K36" s="25"/>
      <c r="L36" s="25"/>
      <c r="M36" s="25"/>
      <c r="N36" s="25"/>
      <c r="O36" s="25"/>
      <c r="P36" s="25"/>
      <c r="Q36" s="25"/>
      <c r="R36" s="25"/>
      <c r="S36" s="25"/>
      <c r="T36" s="25"/>
      <c r="U36" s="25"/>
      <c r="V36" s="25"/>
      <c r="W36" s="25"/>
      <c r="X36" s="25"/>
      <c r="Y36" s="25"/>
      <c r="Z36" s="25"/>
    </row>
    <row r="37" ht="13.5"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3.5"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3.5"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3.5" spans="1:26">
      <c r="A40" s="25"/>
      <c r="B40" s="137" t="s">
        <v>3262</v>
      </c>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3.5" spans="1:26">
      <c r="A41" s="25"/>
      <c r="B41" s="151" t="s">
        <v>89</v>
      </c>
      <c r="C41" s="152"/>
      <c r="D41" s="152"/>
      <c r="E41" s="152"/>
      <c r="F41" s="152"/>
      <c r="G41" s="152"/>
      <c r="H41" s="152"/>
      <c r="I41" s="165"/>
      <c r="J41" s="25"/>
      <c r="K41" s="25"/>
      <c r="L41" s="25"/>
      <c r="M41" s="25"/>
      <c r="N41" s="25"/>
      <c r="O41" s="25"/>
      <c r="P41" s="25"/>
      <c r="Q41" s="25"/>
      <c r="R41" s="25"/>
      <c r="S41" s="25"/>
      <c r="T41" s="25"/>
      <c r="U41" s="25"/>
      <c r="V41" s="25"/>
      <c r="W41" s="25"/>
      <c r="X41" s="25"/>
      <c r="Y41" s="25"/>
      <c r="Z41" s="25"/>
    </row>
    <row r="42" ht="13.5" spans="1:26">
      <c r="A42" s="25"/>
      <c r="B42" s="25" t="s">
        <v>3263</v>
      </c>
      <c r="C42" s="154"/>
      <c r="D42" s="154"/>
      <c r="E42" s="154"/>
      <c r="F42" s="154"/>
      <c r="G42" s="154"/>
      <c r="H42" s="154"/>
      <c r="I42" s="166"/>
      <c r="J42" s="25"/>
      <c r="K42" s="25"/>
      <c r="L42" s="25"/>
      <c r="M42" s="25"/>
      <c r="N42" s="25"/>
      <c r="O42" s="25"/>
      <c r="P42" s="25"/>
      <c r="Q42" s="25"/>
      <c r="R42" s="25"/>
      <c r="S42" s="25"/>
      <c r="T42" s="25"/>
      <c r="U42" s="25"/>
      <c r="V42" s="25"/>
      <c r="W42" s="25"/>
      <c r="X42" s="25"/>
      <c r="Y42" s="25"/>
      <c r="Z42" s="25"/>
    </row>
    <row r="43" ht="13.5" spans="1:26">
      <c r="A43" s="25"/>
      <c r="B43" s="25" t="s">
        <v>3264</v>
      </c>
      <c r="C43" s="154"/>
      <c r="D43" s="154"/>
      <c r="E43" s="154"/>
      <c r="F43" s="154"/>
      <c r="G43" s="154"/>
      <c r="H43" s="154"/>
      <c r="I43" s="166"/>
      <c r="J43" s="25"/>
      <c r="K43" s="25"/>
      <c r="L43" s="25"/>
      <c r="M43" s="25"/>
      <c r="N43" s="25"/>
      <c r="O43" s="25"/>
      <c r="P43" s="25"/>
      <c r="Q43" s="25"/>
      <c r="R43" s="25"/>
      <c r="S43" s="25"/>
      <c r="T43" s="25"/>
      <c r="U43" s="25"/>
      <c r="V43" s="25"/>
      <c r="W43" s="25"/>
      <c r="X43" s="25"/>
      <c r="Y43" s="25"/>
      <c r="Z43" s="25"/>
    </row>
    <row r="44" ht="13.5" spans="1:26">
      <c r="A44" s="25"/>
      <c r="B44" s="25" t="s">
        <v>3265</v>
      </c>
      <c r="C44" s="154"/>
      <c r="D44" s="154"/>
      <c r="E44" s="154"/>
      <c r="F44" s="154"/>
      <c r="G44" s="154"/>
      <c r="H44" s="154"/>
      <c r="I44" s="166"/>
      <c r="J44" s="25"/>
      <c r="K44" s="25"/>
      <c r="L44" s="25"/>
      <c r="M44" s="25"/>
      <c r="N44" s="25"/>
      <c r="O44" s="25"/>
      <c r="P44" s="25"/>
      <c r="Q44" s="25"/>
      <c r="R44" s="25"/>
      <c r="S44" s="25"/>
      <c r="T44" s="25"/>
      <c r="U44" s="25"/>
      <c r="V44" s="25"/>
      <c r="W44" s="25"/>
      <c r="X44" s="25"/>
      <c r="Y44" s="25"/>
      <c r="Z44" s="25"/>
    </row>
    <row r="45" ht="13.5" spans="1:26">
      <c r="A45" s="25"/>
      <c r="B45" s="25" t="s">
        <v>3266</v>
      </c>
      <c r="C45" s="154"/>
      <c r="D45" s="154"/>
      <c r="E45" s="154"/>
      <c r="F45" s="154"/>
      <c r="G45" s="154"/>
      <c r="H45" s="154"/>
      <c r="I45" s="166"/>
      <c r="J45" s="25"/>
      <c r="K45" s="25"/>
      <c r="L45" s="25"/>
      <c r="M45" s="25"/>
      <c r="N45" s="25"/>
      <c r="O45" s="25"/>
      <c r="P45" s="25"/>
      <c r="Q45" s="25"/>
      <c r="R45" s="25"/>
      <c r="S45" s="25"/>
      <c r="T45" s="25"/>
      <c r="U45" s="25"/>
      <c r="V45" s="25"/>
      <c r="W45" s="25"/>
      <c r="X45" s="25"/>
      <c r="Y45" s="25"/>
      <c r="Z45" s="25"/>
    </row>
    <row r="46" ht="13.5" spans="1:26">
      <c r="A46" s="25"/>
      <c r="B46" s="25" t="s">
        <v>3267</v>
      </c>
      <c r="C46" s="154"/>
      <c r="D46" s="154"/>
      <c r="E46" s="154"/>
      <c r="F46" s="154"/>
      <c r="G46" s="154"/>
      <c r="H46" s="154"/>
      <c r="I46" s="166"/>
      <c r="J46" s="25"/>
      <c r="K46" s="25"/>
      <c r="L46" s="25"/>
      <c r="M46" s="25"/>
      <c r="N46" s="25"/>
      <c r="O46" s="25"/>
      <c r="P46" s="25"/>
      <c r="Q46" s="25"/>
      <c r="R46" s="25"/>
      <c r="S46" s="25"/>
      <c r="T46" s="25"/>
      <c r="U46" s="25"/>
      <c r="V46" s="25"/>
      <c r="W46" s="25"/>
      <c r="X46" s="25"/>
      <c r="Y46" s="25"/>
      <c r="Z46" s="25"/>
    </row>
    <row r="47" ht="13.5" spans="1:26">
      <c r="A47" s="25"/>
      <c r="B47" s="25" t="s">
        <v>3254</v>
      </c>
      <c r="C47" s="154"/>
      <c r="D47" s="154"/>
      <c r="E47" s="154"/>
      <c r="F47" s="154"/>
      <c r="G47" s="154"/>
      <c r="H47" s="154"/>
      <c r="I47" s="166"/>
      <c r="J47" s="25"/>
      <c r="K47" s="25"/>
      <c r="L47" s="25"/>
      <c r="M47" s="25"/>
      <c r="N47" s="25"/>
      <c r="O47" s="25"/>
      <c r="P47" s="25"/>
      <c r="Q47" s="25"/>
      <c r="R47" s="25"/>
      <c r="S47" s="25"/>
      <c r="T47" s="25"/>
      <c r="U47" s="25"/>
      <c r="V47" s="25"/>
      <c r="W47" s="25"/>
      <c r="X47" s="25"/>
      <c r="Y47" s="25"/>
      <c r="Z47" s="25"/>
    </row>
    <row r="48" ht="13.5" spans="1:26">
      <c r="A48" s="25"/>
      <c r="B48" s="153" t="s">
        <v>3252</v>
      </c>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t="s">
        <v>3253</v>
      </c>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spans="1:26">
      <c r="A53" s="25"/>
      <c r="B53" s="155" t="s">
        <v>3268</v>
      </c>
      <c r="C53" s="152"/>
      <c r="D53" s="152"/>
      <c r="E53" s="152"/>
      <c r="F53" s="152"/>
      <c r="G53" s="152"/>
      <c r="H53" s="152"/>
      <c r="I53" s="165"/>
      <c r="J53" s="25"/>
      <c r="K53" s="25"/>
      <c r="L53" s="25"/>
      <c r="M53" s="25"/>
      <c r="N53" s="25"/>
      <c r="O53" s="25"/>
      <c r="P53" s="25"/>
      <c r="Q53" s="25"/>
      <c r="R53" s="25"/>
      <c r="S53" s="25"/>
      <c r="T53" s="25"/>
      <c r="U53" s="25"/>
      <c r="V53" s="25"/>
      <c r="W53" s="25"/>
      <c r="X53" s="25"/>
      <c r="Y53" s="25"/>
      <c r="Z53" s="25"/>
    </row>
    <row r="54" ht="13.5" spans="1:26">
      <c r="A54" s="25"/>
      <c r="B54" s="25" t="s">
        <v>3269</v>
      </c>
      <c r="C54" s="154"/>
      <c r="D54" s="154"/>
      <c r="E54" s="154"/>
      <c r="F54" s="154"/>
      <c r="G54" s="154"/>
      <c r="H54" s="154"/>
      <c r="I54" s="166"/>
      <c r="J54" s="25"/>
      <c r="K54" s="25"/>
      <c r="L54" s="25"/>
      <c r="M54" s="25"/>
      <c r="N54" s="25"/>
      <c r="O54" s="25"/>
      <c r="P54" s="25"/>
      <c r="Q54" s="25"/>
      <c r="R54" s="25"/>
      <c r="S54" s="25"/>
      <c r="T54" s="25"/>
      <c r="U54" s="25"/>
      <c r="V54" s="25"/>
      <c r="W54" s="25"/>
      <c r="X54" s="25"/>
      <c r="Y54" s="25"/>
      <c r="Z54" s="25"/>
    </row>
    <row r="55" ht="13.5" spans="1:26">
      <c r="A55" s="25"/>
      <c r="B55" s="160" t="s">
        <v>3270</v>
      </c>
      <c r="C55" s="152"/>
      <c r="D55" s="152"/>
      <c r="E55" s="152"/>
      <c r="F55" s="152"/>
      <c r="G55" s="152"/>
      <c r="H55" s="152"/>
      <c r="I55" s="165"/>
      <c r="J55" s="25"/>
      <c r="K55" s="25"/>
      <c r="L55" s="25"/>
      <c r="M55" s="25"/>
      <c r="N55" s="25"/>
      <c r="O55" s="25"/>
      <c r="P55" s="25"/>
      <c r="Q55" s="25"/>
      <c r="R55" s="25"/>
      <c r="S55" s="25"/>
      <c r="T55" s="25"/>
      <c r="U55" s="25"/>
      <c r="V55" s="25"/>
      <c r="W55" s="25"/>
      <c r="X55" s="25"/>
      <c r="Y55" s="25"/>
      <c r="Z55" s="25"/>
    </row>
    <row r="56" ht="13.5" spans="1:26">
      <c r="A56" s="25"/>
      <c r="B56" s="25" t="s">
        <v>3271</v>
      </c>
      <c r="C56" s="156"/>
      <c r="D56" s="156"/>
      <c r="E56" s="156"/>
      <c r="F56" s="156"/>
      <c r="G56" s="156"/>
      <c r="H56" s="156"/>
      <c r="I56" s="167"/>
      <c r="J56" s="25"/>
      <c r="K56" s="25"/>
      <c r="L56" s="25"/>
      <c r="M56" s="25"/>
      <c r="N56" s="25"/>
      <c r="O56" s="25"/>
      <c r="P56" s="25"/>
      <c r="Q56" s="25"/>
      <c r="R56" s="25"/>
      <c r="S56" s="25"/>
      <c r="T56" s="25"/>
      <c r="U56" s="25"/>
      <c r="V56" s="25"/>
      <c r="W56" s="25"/>
      <c r="X56" s="25"/>
      <c r="Y56" s="25"/>
      <c r="Z56" s="25"/>
    </row>
    <row r="57" ht="13.5" spans="1:26">
      <c r="A57" s="25"/>
      <c r="B57" s="158"/>
      <c r="C57" s="152"/>
      <c r="D57" s="152"/>
      <c r="E57" s="152"/>
      <c r="F57" s="152"/>
      <c r="G57" s="152"/>
      <c r="H57" s="152"/>
      <c r="I57" s="16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spans="1:26">
      <c r="A59" s="25"/>
      <c r="B59" s="159" t="s">
        <v>145</v>
      </c>
      <c r="I59" s="168"/>
      <c r="J59" s="25"/>
      <c r="K59" s="25"/>
      <c r="L59" s="25"/>
      <c r="M59" s="25"/>
      <c r="N59" s="25"/>
      <c r="O59" s="25"/>
      <c r="P59" s="25"/>
      <c r="Q59" s="25"/>
      <c r="R59" s="25"/>
      <c r="S59" s="25"/>
      <c r="T59" s="25"/>
      <c r="U59" s="25"/>
      <c r="V59" s="25"/>
      <c r="W59" s="25"/>
      <c r="X59" s="25"/>
      <c r="Y59" s="25"/>
      <c r="Z59" s="25"/>
    </row>
    <row r="60" ht="13.5" spans="1:26">
      <c r="A60" s="25"/>
      <c r="B60" s="153" t="s">
        <v>3272</v>
      </c>
      <c r="C60" s="154"/>
      <c r="D60" s="154"/>
      <c r="E60" s="154"/>
      <c r="F60" s="154"/>
      <c r="G60" s="154"/>
      <c r="H60" s="154"/>
      <c r="I60" s="166"/>
      <c r="J60" s="25"/>
      <c r="K60" s="25"/>
      <c r="L60" s="25"/>
      <c r="M60" s="25"/>
      <c r="N60" s="25"/>
      <c r="O60" s="25"/>
      <c r="P60" s="25"/>
      <c r="Q60" s="25"/>
      <c r="R60" s="25"/>
      <c r="S60" s="25"/>
      <c r="T60" s="25"/>
      <c r="U60" s="25"/>
      <c r="V60" s="25"/>
      <c r="W60" s="25"/>
      <c r="X60" s="25"/>
      <c r="Y60" s="25"/>
      <c r="Z60" s="25"/>
    </row>
    <row r="61" ht="13.5" spans="1:26">
      <c r="A61" s="25"/>
      <c r="B61" s="153" t="s">
        <v>3273</v>
      </c>
      <c r="C61" s="154"/>
      <c r="D61" s="154"/>
      <c r="E61" s="154"/>
      <c r="F61" s="154"/>
      <c r="G61" s="154"/>
      <c r="H61" s="154"/>
      <c r="I61" s="166"/>
      <c r="J61" s="25"/>
      <c r="K61" s="25"/>
      <c r="L61" s="25"/>
      <c r="M61" s="25"/>
      <c r="N61" s="25"/>
      <c r="O61" s="25"/>
      <c r="P61" s="25"/>
      <c r="Q61" s="25"/>
      <c r="R61" s="25"/>
      <c r="S61" s="25"/>
      <c r="T61" s="25"/>
      <c r="U61" s="25"/>
      <c r="V61" s="25"/>
      <c r="W61" s="25"/>
      <c r="X61" s="25"/>
      <c r="Y61" s="25"/>
      <c r="Z61" s="25"/>
    </row>
    <row r="62" ht="13.5" spans="1:26">
      <c r="A62" s="25"/>
      <c r="B62" s="153" t="s">
        <v>3274</v>
      </c>
      <c r="C62" s="154"/>
      <c r="D62" s="154"/>
      <c r="E62" s="154"/>
      <c r="F62" s="154"/>
      <c r="G62" s="154"/>
      <c r="H62" s="154"/>
      <c r="I62" s="166"/>
      <c r="J62" s="25"/>
      <c r="K62" s="25"/>
      <c r="L62" s="25"/>
      <c r="M62" s="25"/>
      <c r="N62" s="25"/>
      <c r="O62" s="25"/>
      <c r="P62" s="25"/>
      <c r="Q62" s="25"/>
      <c r="R62" s="25"/>
      <c r="S62" s="25"/>
      <c r="T62" s="25"/>
      <c r="U62" s="25"/>
      <c r="V62" s="25"/>
      <c r="W62" s="25"/>
      <c r="X62" s="25"/>
      <c r="Y62" s="25"/>
      <c r="Z62" s="25"/>
    </row>
    <row r="63" ht="13.5" spans="1:26">
      <c r="A63" s="25"/>
      <c r="B63" s="153" t="s">
        <v>3275</v>
      </c>
      <c r="C63" s="154"/>
      <c r="D63" s="154"/>
      <c r="E63" s="154"/>
      <c r="F63" s="154"/>
      <c r="G63" s="154"/>
      <c r="H63" s="154"/>
      <c r="I63" s="166"/>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spans="1:26">
      <c r="A65" s="25"/>
      <c r="B65" s="169" t="s">
        <v>3276</v>
      </c>
      <c r="C65" s="170"/>
      <c r="D65" s="170"/>
      <c r="E65" s="170"/>
      <c r="F65" s="170"/>
      <c r="G65" s="170"/>
      <c r="H65" s="170"/>
      <c r="I65" s="170"/>
      <c r="J65" s="25"/>
      <c r="K65" s="25"/>
      <c r="L65" s="25"/>
      <c r="M65" s="25"/>
      <c r="N65" s="25"/>
      <c r="O65" s="25"/>
      <c r="P65" s="25"/>
      <c r="Q65" s="25"/>
      <c r="R65" s="25"/>
      <c r="S65" s="25"/>
      <c r="T65" s="25"/>
      <c r="U65" s="25"/>
      <c r="V65" s="25"/>
      <c r="W65" s="25"/>
      <c r="X65" s="25"/>
      <c r="Y65" s="25"/>
      <c r="Z65" s="25"/>
    </row>
    <row r="66" ht="13.5" spans="1:26">
      <c r="A66" s="25"/>
      <c r="B66" s="137"/>
      <c r="C66" s="171"/>
      <c r="D66" s="171"/>
      <c r="E66" s="171"/>
      <c r="F66" s="171"/>
      <c r="G66" s="171"/>
      <c r="H66" s="171"/>
      <c r="I66" s="171"/>
      <c r="J66" s="25"/>
      <c r="K66" s="25"/>
      <c r="L66" s="25"/>
      <c r="M66" s="25"/>
      <c r="N66" s="25"/>
      <c r="O66" s="25"/>
      <c r="P66" s="25"/>
      <c r="Q66" s="25"/>
      <c r="R66" s="25"/>
      <c r="S66" s="25"/>
      <c r="T66" s="25"/>
      <c r="U66" s="25"/>
      <c r="V66" s="25"/>
      <c r="W66" s="25"/>
      <c r="X66" s="25"/>
      <c r="Y66" s="25"/>
      <c r="Z66" s="25"/>
    </row>
    <row r="67" ht="13.5" spans="1:26">
      <c r="A67" s="25"/>
      <c r="B67" s="172" t="s">
        <v>3277</v>
      </c>
      <c r="C67" s="171"/>
      <c r="D67" s="171"/>
      <c r="E67" s="171"/>
      <c r="F67" s="171"/>
      <c r="G67" s="171"/>
      <c r="H67" s="171"/>
      <c r="I67" s="171"/>
      <c r="J67" s="25"/>
      <c r="K67" s="25"/>
      <c r="L67" s="25"/>
      <c r="M67" s="25"/>
      <c r="N67" s="25"/>
      <c r="O67" s="25"/>
      <c r="P67" s="25"/>
      <c r="Q67" s="25"/>
      <c r="R67" s="25"/>
      <c r="S67" s="25"/>
      <c r="T67" s="25"/>
      <c r="U67" s="25"/>
      <c r="V67" s="25"/>
      <c r="W67" s="25"/>
      <c r="X67" s="25"/>
      <c r="Y67" s="25"/>
      <c r="Z67" s="25"/>
    </row>
    <row r="68" ht="13.5" spans="1:26">
      <c r="A68" s="25"/>
      <c r="B68" s="173" t="s">
        <v>3278</v>
      </c>
      <c r="C68" s="174"/>
      <c r="D68" s="171"/>
      <c r="E68" s="171"/>
      <c r="F68" s="171"/>
      <c r="G68" s="171"/>
      <c r="H68" s="171"/>
      <c r="I68" s="171"/>
      <c r="J68" s="25"/>
      <c r="K68" s="25"/>
      <c r="L68" s="25"/>
      <c r="M68" s="25"/>
      <c r="N68" s="25"/>
      <c r="O68" s="25"/>
      <c r="P68" s="25"/>
      <c r="Q68" s="25"/>
      <c r="R68" s="25"/>
      <c r="S68" s="25"/>
      <c r="T68" s="25"/>
      <c r="U68" s="25"/>
      <c r="V68" s="25"/>
      <c r="W68" s="25"/>
      <c r="X68" s="25"/>
      <c r="Y68" s="25"/>
      <c r="Z68" s="25"/>
    </row>
    <row r="69" ht="13.5" spans="1:26">
      <c r="A69" s="25"/>
      <c r="B69" s="173" t="s">
        <v>3279</v>
      </c>
      <c r="C69" s="174"/>
      <c r="D69" s="171"/>
      <c r="E69" s="171"/>
      <c r="F69" s="171"/>
      <c r="G69" s="171"/>
      <c r="H69" s="171"/>
      <c r="I69" s="171"/>
      <c r="J69" s="25"/>
      <c r="K69" s="25"/>
      <c r="L69" s="25"/>
      <c r="M69" s="25"/>
      <c r="N69" s="25"/>
      <c r="O69" s="25"/>
      <c r="P69" s="25"/>
      <c r="Q69" s="25"/>
      <c r="R69" s="25"/>
      <c r="S69" s="25"/>
      <c r="T69" s="25"/>
      <c r="U69" s="25"/>
      <c r="V69" s="25"/>
      <c r="W69" s="25"/>
      <c r="X69" s="25"/>
      <c r="Y69" s="25"/>
      <c r="Z69" s="25"/>
    </row>
    <row r="70" ht="13.5" spans="1:26">
      <c r="A70" s="25"/>
      <c r="B70" s="173" t="s">
        <v>3280</v>
      </c>
      <c r="C70" s="174"/>
      <c r="D70" s="171"/>
      <c r="E70" s="171"/>
      <c r="F70" s="171"/>
      <c r="G70" s="171"/>
      <c r="H70" s="171"/>
      <c r="I70" s="25"/>
      <c r="J70" s="25"/>
      <c r="K70" s="25"/>
      <c r="L70" s="25"/>
      <c r="M70" s="25"/>
      <c r="N70" s="25"/>
      <c r="O70" s="25"/>
      <c r="P70" s="25"/>
      <c r="Q70" s="25"/>
      <c r="R70" s="25"/>
      <c r="S70" s="25"/>
      <c r="T70" s="25"/>
      <c r="U70" s="25"/>
      <c r="V70" s="25"/>
      <c r="W70" s="25"/>
      <c r="X70" s="25"/>
      <c r="Y70" s="25"/>
      <c r="Z70" s="25"/>
    </row>
    <row r="71" ht="13.5" spans="1:26">
      <c r="A71" s="25"/>
      <c r="B71" s="25"/>
      <c r="C71" s="171"/>
      <c r="D71" s="171"/>
      <c r="E71" s="171"/>
      <c r="F71" s="171"/>
      <c r="G71" s="171"/>
      <c r="H71" s="171"/>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6.5" spans="1:26">
      <c r="A73" s="25"/>
      <c r="B73" s="175" t="s">
        <v>3281</v>
      </c>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137" t="s">
        <v>3282</v>
      </c>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137" t="s">
        <v>3283</v>
      </c>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137" t="s">
        <v>3284</v>
      </c>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spans="1:26">
      <c r="A79" s="25"/>
      <c r="B79" s="176" t="s">
        <v>3285</v>
      </c>
      <c r="C79" s="170"/>
      <c r="D79" s="170"/>
      <c r="E79" s="170"/>
      <c r="F79" s="170"/>
      <c r="G79" s="170"/>
      <c r="H79" s="170"/>
      <c r="I79" s="170"/>
      <c r="J79" s="25"/>
      <c r="K79" s="25"/>
      <c r="L79" s="25"/>
      <c r="M79" s="25"/>
      <c r="N79" s="25"/>
      <c r="O79" s="25"/>
      <c r="P79" s="25"/>
      <c r="Q79" s="25"/>
      <c r="R79" s="25"/>
      <c r="S79" s="25"/>
      <c r="T79" s="25"/>
      <c r="U79" s="25"/>
      <c r="V79" s="25"/>
      <c r="W79" s="25"/>
      <c r="X79" s="25"/>
      <c r="Y79" s="25"/>
      <c r="Z79" s="25"/>
    </row>
    <row r="80" ht="13.5" spans="1:26">
      <c r="A80" s="25"/>
      <c r="B80" s="137"/>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172" t="s">
        <v>3277</v>
      </c>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137" t="s">
        <v>3286</v>
      </c>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137" t="s">
        <v>3287</v>
      </c>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137"/>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6.5" spans="1:26">
      <c r="A86" s="25"/>
      <c r="B86" s="175" t="s">
        <v>3281</v>
      </c>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137" t="s">
        <v>3288</v>
      </c>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137" t="s">
        <v>3289</v>
      </c>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3.5" spans="1:26">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3.5" spans="1:26">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3.5" spans="1:26">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ht="13.5" spans="1:26">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row r="1005" ht="13.5" spans="1:26">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row>
    <row r="1006" ht="13.5" spans="1:26">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row>
    <row r="1007" ht="13.5" spans="1:26">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row>
  </sheetData>
  <mergeCells count="8">
    <mergeCell ref="B14:I14"/>
    <mergeCell ref="B23:I23"/>
    <mergeCell ref="B32:I32"/>
    <mergeCell ref="B41:I41"/>
    <mergeCell ref="B53:I53"/>
    <mergeCell ref="B55:I55"/>
    <mergeCell ref="B57:I57"/>
    <mergeCell ref="B59:I59"/>
  </mergeCells>
  <hyperlinks>
    <hyperlink ref="A1" location="Home!A1" display="Home"/>
  </hyperlink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75" customHeight="1"/>
  <cols>
    <col min="5" max="5" width="34.6285714285714" customWidth="1"/>
    <col min="6" max="6" width="22.1333333333333" customWidth="1"/>
    <col min="7" max="7" width="21" customWidth="1"/>
    <col min="8" max="8" width="30.5047619047619" customWidth="1"/>
  </cols>
  <sheetData>
    <row r="1" ht="17.25" spans="1:26">
      <c r="A1" s="109" t="s">
        <v>282</v>
      </c>
      <c r="B1" s="25"/>
      <c r="C1" s="110" t="s">
        <v>41</v>
      </c>
      <c r="D1" s="25"/>
      <c r="E1" s="25"/>
      <c r="F1" s="111"/>
      <c r="G1" s="111"/>
      <c r="H1" s="111"/>
      <c r="I1" s="25"/>
      <c r="J1" s="25"/>
      <c r="K1" s="25"/>
      <c r="L1" s="25"/>
      <c r="M1" s="25"/>
      <c r="N1" s="25"/>
      <c r="O1" s="25"/>
      <c r="P1" s="25"/>
      <c r="Q1" s="25"/>
      <c r="R1" s="25"/>
      <c r="S1" s="25"/>
      <c r="T1" s="25"/>
      <c r="U1" s="25"/>
      <c r="V1" s="25"/>
      <c r="W1" s="25"/>
      <c r="X1" s="25"/>
      <c r="Y1" s="25"/>
      <c r="Z1" s="25"/>
    </row>
    <row r="2" ht="17.25" spans="1:26">
      <c r="A2" s="25"/>
      <c r="B2" s="25"/>
      <c r="C2" s="25"/>
      <c r="D2" s="25"/>
      <c r="E2" s="112"/>
      <c r="F2" s="31"/>
      <c r="G2" s="31"/>
      <c r="H2" s="31"/>
      <c r="I2" s="137"/>
      <c r="J2" s="137"/>
      <c r="K2" s="137"/>
      <c r="L2" s="25"/>
      <c r="M2" s="25"/>
      <c r="N2" s="25"/>
      <c r="O2" s="25"/>
      <c r="P2" s="25"/>
      <c r="Q2" s="25"/>
      <c r="R2" s="25"/>
      <c r="S2" s="25"/>
      <c r="T2" s="25"/>
      <c r="U2" s="25"/>
      <c r="V2" s="25"/>
      <c r="W2" s="25"/>
      <c r="X2" s="25"/>
      <c r="Y2" s="25"/>
      <c r="Z2" s="25"/>
    </row>
    <row r="3" ht="25.5" customHeight="1" spans="1:26">
      <c r="A3" s="25"/>
      <c r="B3" s="25"/>
      <c r="C3" s="25"/>
      <c r="D3" s="25"/>
      <c r="E3" s="113" t="s">
        <v>3290</v>
      </c>
      <c r="F3" s="41"/>
      <c r="G3" s="41"/>
      <c r="H3" s="61"/>
      <c r="I3" s="137"/>
      <c r="J3" s="137"/>
      <c r="K3" s="137"/>
      <c r="L3" s="25"/>
      <c r="M3" s="25"/>
      <c r="N3" s="25"/>
      <c r="O3" s="25"/>
      <c r="P3" s="25"/>
      <c r="Q3" s="25"/>
      <c r="R3" s="25"/>
      <c r="S3" s="25"/>
      <c r="T3" s="25"/>
      <c r="U3" s="25"/>
      <c r="V3" s="25"/>
      <c r="W3" s="25"/>
      <c r="X3" s="25"/>
      <c r="Y3" s="25"/>
      <c r="Z3" s="25"/>
    </row>
    <row r="4" ht="25.5" customHeight="1" spans="1:26">
      <c r="A4" s="25"/>
      <c r="B4" s="25"/>
      <c r="C4" s="25"/>
      <c r="D4" s="25"/>
      <c r="E4" s="114" t="s">
        <v>362</v>
      </c>
      <c r="F4" s="114" t="s">
        <v>2768</v>
      </c>
      <c r="G4" s="114" t="s">
        <v>1453</v>
      </c>
      <c r="H4" s="114" t="s">
        <v>3291</v>
      </c>
      <c r="I4" s="137"/>
      <c r="J4" s="137"/>
      <c r="K4" s="137"/>
      <c r="L4" s="25"/>
      <c r="M4" s="25"/>
      <c r="N4" s="25"/>
      <c r="O4" s="25"/>
      <c r="P4" s="25"/>
      <c r="Q4" s="25"/>
      <c r="R4" s="25"/>
      <c r="S4" s="25"/>
      <c r="T4" s="25"/>
      <c r="U4" s="25"/>
      <c r="V4" s="25"/>
      <c r="W4" s="25"/>
      <c r="X4" s="25"/>
      <c r="Y4" s="25"/>
      <c r="Z4" s="25"/>
    </row>
    <row r="5" ht="17.25" spans="1:26">
      <c r="A5" s="25"/>
      <c r="B5" s="25"/>
      <c r="C5" s="25"/>
      <c r="D5" s="25"/>
      <c r="E5" s="115" t="s">
        <v>3292</v>
      </c>
      <c r="F5" s="116" t="s">
        <v>3293</v>
      </c>
      <c r="G5" s="116" t="s">
        <v>3294</v>
      </c>
      <c r="H5" s="117" t="s">
        <v>3295</v>
      </c>
      <c r="I5" s="137"/>
      <c r="J5" s="137"/>
      <c r="K5" s="137"/>
      <c r="L5" s="25"/>
      <c r="M5" s="25"/>
      <c r="N5" s="25"/>
      <c r="O5" s="25"/>
      <c r="P5" s="25"/>
      <c r="Q5" s="25"/>
      <c r="R5" s="25"/>
      <c r="S5" s="25"/>
      <c r="T5" s="25"/>
      <c r="U5" s="25"/>
      <c r="V5" s="25"/>
      <c r="W5" s="25"/>
      <c r="X5" s="25"/>
      <c r="Y5" s="25"/>
      <c r="Z5" s="25"/>
    </row>
    <row r="6" ht="17.25" spans="1:26">
      <c r="A6" s="25"/>
      <c r="B6" s="25"/>
      <c r="C6" s="25"/>
      <c r="D6" s="25"/>
      <c r="E6" s="118" t="s">
        <v>3296</v>
      </c>
      <c r="F6" s="46" t="s">
        <v>3297</v>
      </c>
      <c r="G6" s="46" t="s">
        <v>3298</v>
      </c>
      <c r="H6" s="119" t="s">
        <v>3299</v>
      </c>
      <c r="I6" s="137"/>
      <c r="J6" s="137"/>
      <c r="K6" s="137"/>
      <c r="L6" s="25"/>
      <c r="M6" s="25"/>
      <c r="N6" s="25"/>
      <c r="O6" s="25"/>
      <c r="P6" s="25"/>
      <c r="Q6" s="25"/>
      <c r="R6" s="25"/>
      <c r="S6" s="25"/>
      <c r="T6" s="25"/>
      <c r="U6" s="25"/>
      <c r="V6" s="25"/>
      <c r="W6" s="25"/>
      <c r="X6" s="25"/>
      <c r="Y6" s="25"/>
      <c r="Z6" s="25"/>
    </row>
    <row r="7" ht="17.25" spans="1:26">
      <c r="A7" s="25"/>
      <c r="B7" s="25"/>
      <c r="C7" s="25"/>
      <c r="D7" s="25"/>
      <c r="E7" s="120" t="s">
        <v>834</v>
      </c>
      <c r="F7" s="121">
        <v>26.7</v>
      </c>
      <c r="G7" s="121">
        <v>27.5</v>
      </c>
      <c r="H7" s="122">
        <v>28</v>
      </c>
      <c r="I7" s="137"/>
      <c r="J7" s="137"/>
      <c r="K7" s="137"/>
      <c r="L7" s="25"/>
      <c r="M7" s="25"/>
      <c r="N7" s="25"/>
      <c r="O7" s="25"/>
      <c r="P7" s="25"/>
      <c r="Q7" s="25"/>
      <c r="R7" s="25"/>
      <c r="S7" s="25"/>
      <c r="T7" s="25"/>
      <c r="U7" s="25"/>
      <c r="V7" s="25"/>
      <c r="W7" s="25"/>
      <c r="X7" s="25"/>
      <c r="Y7" s="25"/>
      <c r="Z7" s="25"/>
    </row>
    <row r="8" ht="17.25" spans="1:26">
      <c r="A8" s="25"/>
      <c r="B8" s="25"/>
      <c r="C8" s="25"/>
      <c r="D8" s="25"/>
      <c r="E8" s="118" t="s">
        <v>3300</v>
      </c>
      <c r="F8" s="46" t="s">
        <v>3301</v>
      </c>
      <c r="G8" s="46" t="s">
        <v>3302</v>
      </c>
      <c r="H8" s="119" t="s">
        <v>3303</v>
      </c>
      <c r="I8" s="137"/>
      <c r="J8" s="137"/>
      <c r="K8" s="137"/>
      <c r="L8" s="25"/>
      <c r="M8" s="25"/>
      <c r="N8" s="25"/>
      <c r="O8" s="25"/>
      <c r="P8" s="25"/>
      <c r="Q8" s="25"/>
      <c r="R8" s="25"/>
      <c r="S8" s="25"/>
      <c r="T8" s="25"/>
      <c r="U8" s="25"/>
      <c r="V8" s="25"/>
      <c r="W8" s="25"/>
      <c r="X8" s="25"/>
      <c r="Y8" s="25"/>
      <c r="Z8" s="25"/>
    </row>
    <row r="9" ht="17.25" spans="1:26">
      <c r="A9" s="25"/>
      <c r="B9" s="25"/>
      <c r="C9" s="25"/>
      <c r="D9" s="25"/>
      <c r="E9" s="120" t="s">
        <v>1873</v>
      </c>
      <c r="F9" s="121">
        <v>24.3</v>
      </c>
      <c r="G9" s="121">
        <v>24.7</v>
      </c>
      <c r="H9" s="122">
        <v>24.1</v>
      </c>
      <c r="I9" s="137"/>
      <c r="J9" s="137"/>
      <c r="K9" s="137"/>
      <c r="L9" s="25"/>
      <c r="M9" s="25"/>
      <c r="N9" s="25"/>
      <c r="O9" s="25"/>
      <c r="P9" s="25"/>
      <c r="Q9" s="25"/>
      <c r="R9" s="25"/>
      <c r="S9" s="25"/>
      <c r="T9" s="25"/>
      <c r="U9" s="25"/>
      <c r="V9" s="25"/>
      <c r="W9" s="25"/>
      <c r="X9" s="25"/>
      <c r="Y9" s="25"/>
      <c r="Z9" s="25"/>
    </row>
    <row r="10" ht="17.25" spans="1:26">
      <c r="A10" s="25"/>
      <c r="B10" s="25"/>
      <c r="C10" s="25"/>
      <c r="D10" s="25"/>
      <c r="E10" s="118" t="s">
        <v>2450</v>
      </c>
      <c r="F10" s="46" t="s">
        <v>3304</v>
      </c>
      <c r="G10" s="46" t="s">
        <v>3305</v>
      </c>
      <c r="H10" s="119" t="s">
        <v>3306</v>
      </c>
      <c r="I10" s="137"/>
      <c r="J10" s="137"/>
      <c r="K10" s="137"/>
      <c r="L10" s="25"/>
      <c r="M10" s="25"/>
      <c r="N10" s="25"/>
      <c r="O10" s="25"/>
      <c r="P10" s="25"/>
      <c r="Q10" s="25"/>
      <c r="R10" s="25"/>
      <c r="S10" s="25"/>
      <c r="T10" s="25"/>
      <c r="U10" s="25"/>
      <c r="V10" s="25"/>
      <c r="W10" s="25"/>
      <c r="X10" s="25"/>
      <c r="Y10" s="25"/>
      <c r="Z10" s="25"/>
    </row>
    <row r="11" ht="17.25" spans="1:26">
      <c r="A11" s="25"/>
      <c r="B11" s="25"/>
      <c r="C11" s="25"/>
      <c r="D11" s="25"/>
      <c r="E11" s="120" t="s">
        <v>1879</v>
      </c>
      <c r="F11" s="121">
        <v>19</v>
      </c>
      <c r="G11" s="121">
        <v>19.2</v>
      </c>
      <c r="H11" s="122">
        <v>18.5</v>
      </c>
      <c r="I11" s="137"/>
      <c r="J11" s="137"/>
      <c r="K11" s="137"/>
      <c r="L11" s="25"/>
      <c r="M11" s="25"/>
      <c r="N11" s="25"/>
      <c r="O11" s="25"/>
      <c r="P11" s="25"/>
      <c r="Q11" s="25"/>
      <c r="R11" s="25"/>
      <c r="S11" s="25"/>
      <c r="T11" s="25"/>
      <c r="U11" s="25"/>
      <c r="V11" s="25"/>
      <c r="W11" s="25"/>
      <c r="X11" s="25"/>
      <c r="Y11" s="25"/>
      <c r="Z11" s="25"/>
    </row>
    <row r="12" ht="17.25" spans="1:26">
      <c r="A12" s="25"/>
      <c r="B12" s="25"/>
      <c r="C12" s="25"/>
      <c r="D12" s="25"/>
      <c r="E12" s="118" t="s">
        <v>3307</v>
      </c>
      <c r="F12" s="123">
        <v>608985</v>
      </c>
      <c r="G12" s="123">
        <v>606998</v>
      </c>
      <c r="H12" s="124">
        <v>612720</v>
      </c>
      <c r="I12" s="137"/>
      <c r="J12" s="137"/>
      <c r="K12" s="137"/>
      <c r="L12" s="25"/>
      <c r="M12" s="25"/>
      <c r="N12" s="25"/>
      <c r="O12" s="25"/>
      <c r="P12" s="25"/>
      <c r="Q12" s="25"/>
      <c r="R12" s="25"/>
      <c r="S12" s="25"/>
      <c r="T12" s="25"/>
      <c r="U12" s="25"/>
      <c r="V12" s="25"/>
      <c r="W12" s="25"/>
      <c r="X12" s="25"/>
      <c r="Y12" s="25"/>
      <c r="Z12" s="25"/>
    </row>
    <row r="13" ht="17.25" spans="1:26">
      <c r="A13" s="25"/>
      <c r="B13" s="25"/>
      <c r="C13" s="25"/>
      <c r="D13" s="25"/>
      <c r="E13" s="120" t="s">
        <v>3308</v>
      </c>
      <c r="F13" s="125">
        <v>-6333</v>
      </c>
      <c r="G13" s="125">
        <v>5452</v>
      </c>
      <c r="H13" s="126">
        <v>5722</v>
      </c>
      <c r="I13" s="137"/>
      <c r="J13" s="137"/>
      <c r="K13" s="137"/>
      <c r="L13" s="25"/>
      <c r="M13" s="25"/>
      <c r="N13" s="25"/>
      <c r="O13" s="25"/>
      <c r="P13" s="25"/>
      <c r="Q13" s="25"/>
      <c r="R13" s="25"/>
      <c r="S13" s="25"/>
      <c r="T13" s="25"/>
      <c r="U13" s="25"/>
      <c r="V13" s="25"/>
      <c r="W13" s="25"/>
      <c r="X13" s="25"/>
      <c r="Y13" s="25"/>
      <c r="Z13" s="25"/>
    </row>
    <row r="14" ht="17.25" spans="1:26">
      <c r="A14" s="25"/>
      <c r="B14" s="25"/>
      <c r="C14" s="25"/>
      <c r="D14" s="25"/>
      <c r="E14" s="118" t="s">
        <v>1909</v>
      </c>
      <c r="F14" s="46">
        <v>14.9</v>
      </c>
      <c r="G14" s="46">
        <v>12.1</v>
      </c>
      <c r="H14" s="119">
        <v>12.1</v>
      </c>
      <c r="I14" s="137"/>
      <c r="J14" s="137"/>
      <c r="K14" s="137"/>
      <c r="L14" s="25"/>
      <c r="M14" s="25"/>
      <c r="N14" s="25"/>
      <c r="O14" s="25"/>
      <c r="P14" s="25"/>
      <c r="Q14" s="25"/>
      <c r="R14" s="25"/>
      <c r="S14" s="25"/>
      <c r="T14" s="25"/>
      <c r="U14" s="25"/>
      <c r="V14" s="25"/>
      <c r="W14" s="25"/>
      <c r="X14" s="25"/>
      <c r="Y14" s="25"/>
      <c r="Z14" s="25"/>
    </row>
    <row r="15" ht="17.25" spans="1:26">
      <c r="A15" s="25"/>
      <c r="B15" s="25"/>
      <c r="C15" s="25"/>
      <c r="D15" s="25"/>
      <c r="E15" s="120" t="s">
        <v>3309</v>
      </c>
      <c r="F15" s="121">
        <v>8.6</v>
      </c>
      <c r="G15" s="121">
        <v>13.2</v>
      </c>
      <c r="H15" s="122">
        <v>8.6</v>
      </c>
      <c r="I15" s="137"/>
      <c r="J15" s="137"/>
      <c r="K15" s="137"/>
      <c r="L15" s="25"/>
      <c r="M15" s="25"/>
      <c r="N15" s="25"/>
      <c r="O15" s="25"/>
      <c r="P15" s="25"/>
      <c r="Q15" s="25"/>
      <c r="R15" s="25"/>
      <c r="S15" s="25"/>
      <c r="T15" s="25"/>
      <c r="U15" s="25"/>
      <c r="V15" s="25"/>
      <c r="W15" s="25"/>
      <c r="X15" s="25"/>
      <c r="Y15" s="25"/>
      <c r="Z15" s="25"/>
    </row>
    <row r="16" ht="17.25" spans="1:26">
      <c r="A16" s="25"/>
      <c r="B16" s="25"/>
      <c r="C16" s="25"/>
      <c r="D16" s="25"/>
      <c r="E16" s="118" t="s">
        <v>1120</v>
      </c>
      <c r="F16" s="46">
        <v>51.6</v>
      </c>
      <c r="G16" s="46">
        <v>54</v>
      </c>
      <c r="H16" s="119">
        <v>54.4</v>
      </c>
      <c r="I16" s="137"/>
      <c r="J16" s="137"/>
      <c r="K16" s="137"/>
      <c r="L16" s="25"/>
      <c r="M16" s="25"/>
      <c r="N16" s="25"/>
      <c r="O16" s="25"/>
      <c r="P16" s="25"/>
      <c r="Q16" s="25"/>
      <c r="R16" s="25"/>
      <c r="S16" s="25"/>
      <c r="T16" s="25"/>
      <c r="U16" s="25"/>
      <c r="V16" s="25"/>
      <c r="W16" s="25"/>
      <c r="X16" s="25"/>
      <c r="Y16" s="25"/>
      <c r="Z16" s="25"/>
    </row>
    <row r="17" ht="17.25" spans="1:26">
      <c r="A17" s="25"/>
      <c r="B17" s="25"/>
      <c r="C17" s="25"/>
      <c r="D17" s="25"/>
      <c r="E17" s="127" t="s">
        <v>1122</v>
      </c>
      <c r="F17" s="128">
        <v>48.7</v>
      </c>
      <c r="G17" s="128">
        <v>51</v>
      </c>
      <c r="H17" s="129">
        <v>51.4</v>
      </c>
      <c r="I17" s="137"/>
      <c r="J17" s="137"/>
      <c r="K17" s="137"/>
      <c r="L17" s="25"/>
      <c r="M17" s="25"/>
      <c r="N17" s="25"/>
      <c r="O17" s="25"/>
      <c r="P17" s="25"/>
      <c r="Q17" s="25"/>
      <c r="R17" s="25"/>
      <c r="S17" s="25"/>
      <c r="T17" s="25"/>
      <c r="U17" s="25"/>
      <c r="V17" s="25"/>
      <c r="W17" s="25"/>
      <c r="X17" s="25"/>
      <c r="Y17" s="25"/>
      <c r="Z17" s="25"/>
    </row>
    <row r="18" ht="13.5" spans="1:26">
      <c r="A18" s="25"/>
      <c r="B18" s="25"/>
      <c r="C18" s="25"/>
      <c r="D18" s="25"/>
      <c r="E18" s="25"/>
      <c r="F18" s="111"/>
      <c r="G18" s="111"/>
      <c r="H18" s="111"/>
      <c r="I18" s="25"/>
      <c r="J18" s="25"/>
      <c r="K18" s="25"/>
      <c r="L18" s="25"/>
      <c r="M18" s="25"/>
      <c r="N18" s="25"/>
      <c r="O18" s="25"/>
      <c r="P18" s="25"/>
      <c r="Q18" s="25"/>
      <c r="R18" s="25"/>
      <c r="S18" s="25"/>
      <c r="T18" s="25"/>
      <c r="U18" s="25"/>
      <c r="V18" s="25"/>
      <c r="W18" s="25"/>
      <c r="X18" s="25"/>
      <c r="Y18" s="25"/>
      <c r="Z18" s="25"/>
    </row>
    <row r="19" ht="13.5" spans="1:26">
      <c r="A19" s="25"/>
      <c r="B19" s="25"/>
      <c r="C19" s="25"/>
      <c r="D19" s="25"/>
      <c r="E19" s="25"/>
      <c r="F19" s="111"/>
      <c r="G19" s="111"/>
      <c r="H19" s="111"/>
      <c r="I19" s="25"/>
      <c r="J19" s="25"/>
      <c r="K19" s="25"/>
      <c r="L19" s="25"/>
      <c r="M19" s="25"/>
      <c r="N19" s="25"/>
      <c r="O19" s="25"/>
      <c r="P19" s="25"/>
      <c r="Q19" s="25"/>
      <c r="R19" s="25"/>
      <c r="S19" s="25"/>
      <c r="T19" s="25"/>
      <c r="U19" s="25"/>
      <c r="V19" s="25"/>
      <c r="W19" s="25"/>
      <c r="X19" s="25"/>
      <c r="Y19" s="25"/>
      <c r="Z19" s="25"/>
    </row>
    <row r="20" ht="13.5" spans="1:26">
      <c r="A20" s="25"/>
      <c r="B20" s="25"/>
      <c r="C20" s="25"/>
      <c r="D20" s="25"/>
      <c r="E20" s="25"/>
      <c r="F20" s="111"/>
      <c r="G20" s="111"/>
      <c r="H20" s="111"/>
      <c r="I20" s="25"/>
      <c r="J20" s="25"/>
      <c r="K20" s="25"/>
      <c r="L20" s="25"/>
      <c r="M20" s="25"/>
      <c r="N20" s="25"/>
      <c r="O20" s="25"/>
      <c r="P20" s="25"/>
      <c r="Q20" s="25"/>
      <c r="R20" s="25"/>
      <c r="S20" s="25"/>
      <c r="T20" s="25"/>
      <c r="U20" s="25"/>
      <c r="V20" s="25"/>
      <c r="W20" s="25"/>
      <c r="X20" s="25"/>
      <c r="Y20" s="25"/>
      <c r="Z20" s="25"/>
    </row>
    <row r="21" ht="17.25" spans="1:26">
      <c r="A21" s="25"/>
      <c r="B21" s="25"/>
      <c r="C21" s="25"/>
      <c r="D21" s="25"/>
      <c r="E21" s="130" t="s">
        <v>423</v>
      </c>
      <c r="F21" s="60"/>
      <c r="G21" s="60"/>
      <c r="H21" s="60"/>
      <c r="I21" s="64"/>
      <c r="J21" s="25"/>
      <c r="K21" s="25"/>
      <c r="L21" s="25"/>
      <c r="M21" s="25"/>
      <c r="N21" s="25"/>
      <c r="O21" s="25"/>
      <c r="P21" s="25"/>
      <c r="Q21" s="25"/>
      <c r="R21" s="25"/>
      <c r="S21" s="25"/>
      <c r="T21" s="25"/>
      <c r="U21" s="25"/>
      <c r="V21" s="25"/>
      <c r="W21" s="25"/>
      <c r="X21" s="25"/>
      <c r="Y21" s="25"/>
      <c r="Z21" s="25"/>
    </row>
    <row r="22" ht="17.25" spans="1:26">
      <c r="A22" s="25"/>
      <c r="B22" s="25"/>
      <c r="C22" s="25"/>
      <c r="D22" s="25"/>
      <c r="E22" s="131" t="s">
        <v>3310</v>
      </c>
      <c r="F22" s="60"/>
      <c r="G22" s="60"/>
      <c r="H22" s="60"/>
      <c r="I22" s="64"/>
      <c r="J22" s="25"/>
      <c r="K22" s="25"/>
      <c r="L22" s="25"/>
      <c r="M22" s="25"/>
      <c r="N22" s="25"/>
      <c r="O22" s="25"/>
      <c r="P22" s="25"/>
      <c r="Q22" s="25"/>
      <c r="R22" s="25"/>
      <c r="S22" s="25"/>
      <c r="T22" s="25"/>
      <c r="U22" s="25"/>
      <c r="V22" s="25"/>
      <c r="W22" s="25"/>
      <c r="X22" s="25"/>
      <c r="Y22" s="25"/>
      <c r="Z22" s="25"/>
    </row>
    <row r="23" ht="17.25" spans="1:26">
      <c r="A23" s="25"/>
      <c r="B23" s="25"/>
      <c r="C23" s="25"/>
      <c r="D23" s="25"/>
      <c r="E23" s="52" t="s">
        <v>3311</v>
      </c>
      <c r="F23" s="60"/>
      <c r="G23" s="60"/>
      <c r="H23" s="60"/>
      <c r="I23" s="64"/>
      <c r="J23" s="25"/>
      <c r="K23" s="25"/>
      <c r="L23" s="25"/>
      <c r="M23" s="25"/>
      <c r="N23" s="25"/>
      <c r="O23" s="25"/>
      <c r="P23" s="25"/>
      <c r="Q23" s="25"/>
      <c r="R23" s="25"/>
      <c r="S23" s="25"/>
      <c r="T23" s="25"/>
      <c r="U23" s="25"/>
      <c r="V23" s="25"/>
      <c r="W23" s="25"/>
      <c r="X23" s="25"/>
      <c r="Y23" s="25"/>
      <c r="Z23" s="25"/>
    </row>
    <row r="24" ht="17.25" spans="1:26">
      <c r="A24" s="25"/>
      <c r="B24" s="25"/>
      <c r="C24" s="25"/>
      <c r="D24" s="25"/>
      <c r="E24" s="131" t="s">
        <v>3312</v>
      </c>
      <c r="F24" s="60"/>
      <c r="G24" s="60"/>
      <c r="H24" s="60"/>
      <c r="I24" s="64"/>
      <c r="J24" s="25"/>
      <c r="K24" s="25"/>
      <c r="L24" s="25"/>
      <c r="M24" s="25"/>
      <c r="N24" s="25"/>
      <c r="O24" s="25"/>
      <c r="P24" s="25"/>
      <c r="Q24" s="25"/>
      <c r="R24" s="25"/>
      <c r="S24" s="25"/>
      <c r="T24" s="25"/>
      <c r="U24" s="25"/>
      <c r="V24" s="25"/>
      <c r="W24" s="25"/>
      <c r="X24" s="25"/>
      <c r="Y24" s="25"/>
      <c r="Z24" s="25"/>
    </row>
    <row r="25" ht="17.25" spans="1:26">
      <c r="A25" s="25"/>
      <c r="B25" s="25"/>
      <c r="C25" s="25"/>
      <c r="D25" s="25"/>
      <c r="E25" s="52" t="s">
        <v>3313</v>
      </c>
      <c r="F25" s="60"/>
      <c r="G25" s="60"/>
      <c r="H25" s="60"/>
      <c r="I25" s="64"/>
      <c r="J25" s="25"/>
      <c r="K25" s="25"/>
      <c r="L25" s="25"/>
      <c r="M25" s="25"/>
      <c r="N25" s="25"/>
      <c r="O25" s="25"/>
      <c r="P25" s="25"/>
      <c r="Q25" s="25"/>
      <c r="R25" s="25"/>
      <c r="S25" s="25"/>
      <c r="T25" s="25"/>
      <c r="U25" s="25"/>
      <c r="V25" s="25"/>
      <c r="W25" s="25"/>
      <c r="X25" s="25"/>
      <c r="Y25" s="25"/>
      <c r="Z25" s="25"/>
    </row>
    <row r="26" ht="17.25" spans="1:26">
      <c r="A26" s="25"/>
      <c r="B26" s="25"/>
      <c r="C26" s="25"/>
      <c r="D26" s="25"/>
      <c r="E26" s="131" t="s">
        <v>3314</v>
      </c>
      <c r="F26" s="60"/>
      <c r="G26" s="60"/>
      <c r="H26" s="60"/>
      <c r="I26" s="64"/>
      <c r="J26" s="25"/>
      <c r="K26" s="25"/>
      <c r="L26" s="25"/>
      <c r="M26" s="25"/>
      <c r="N26" s="25"/>
      <c r="O26" s="25"/>
      <c r="P26" s="25"/>
      <c r="Q26" s="25"/>
      <c r="R26" s="25"/>
      <c r="S26" s="25"/>
      <c r="T26" s="25"/>
      <c r="U26" s="25"/>
      <c r="V26" s="25"/>
      <c r="W26" s="25"/>
      <c r="X26" s="25"/>
      <c r="Y26" s="25"/>
      <c r="Z26" s="25"/>
    </row>
    <row r="27" ht="17.25" spans="1:26">
      <c r="A27" s="25"/>
      <c r="B27" s="25"/>
      <c r="C27" s="25"/>
      <c r="D27" s="25"/>
      <c r="E27" s="52" t="s">
        <v>3315</v>
      </c>
      <c r="F27" s="60"/>
      <c r="G27" s="60"/>
      <c r="H27" s="60"/>
      <c r="I27" s="64"/>
      <c r="J27" s="25"/>
      <c r="K27" s="25"/>
      <c r="L27" s="25"/>
      <c r="M27" s="25"/>
      <c r="N27" s="25"/>
      <c r="O27" s="25"/>
      <c r="P27" s="25"/>
      <c r="Q27" s="25"/>
      <c r="R27" s="25"/>
      <c r="S27" s="25"/>
      <c r="T27" s="25"/>
      <c r="U27" s="25"/>
      <c r="V27" s="25"/>
      <c r="W27" s="25"/>
      <c r="X27" s="25"/>
      <c r="Y27" s="25"/>
      <c r="Z27" s="25"/>
    </row>
    <row r="28" ht="17.25" spans="1:26">
      <c r="A28" s="25"/>
      <c r="B28" s="25"/>
      <c r="C28" s="25"/>
      <c r="D28" s="25"/>
      <c r="E28" s="131" t="s">
        <v>3316</v>
      </c>
      <c r="F28" s="60"/>
      <c r="G28" s="60"/>
      <c r="H28" s="60"/>
      <c r="I28" s="64"/>
      <c r="J28" s="25"/>
      <c r="K28" s="25"/>
      <c r="L28" s="25"/>
      <c r="M28" s="25"/>
      <c r="N28" s="25"/>
      <c r="O28" s="25"/>
      <c r="P28" s="25"/>
      <c r="Q28" s="25"/>
      <c r="R28" s="25"/>
      <c r="S28" s="25"/>
      <c r="T28" s="25"/>
      <c r="U28" s="25"/>
      <c r="V28" s="25"/>
      <c r="W28" s="25"/>
      <c r="X28" s="25"/>
      <c r="Y28" s="25"/>
      <c r="Z28" s="25"/>
    </row>
    <row r="29" ht="17.25" spans="1:26">
      <c r="A29" s="25"/>
      <c r="B29" s="25"/>
      <c r="C29" s="25"/>
      <c r="D29" s="25"/>
      <c r="E29" s="52" t="s">
        <v>3317</v>
      </c>
      <c r="F29" s="60"/>
      <c r="G29" s="60"/>
      <c r="H29" s="60"/>
      <c r="I29" s="64"/>
      <c r="J29" s="25"/>
      <c r="K29" s="25"/>
      <c r="L29" s="25"/>
      <c r="M29" s="25"/>
      <c r="N29" s="25"/>
      <c r="O29" s="25"/>
      <c r="P29" s="25"/>
      <c r="Q29" s="25"/>
      <c r="R29" s="25"/>
      <c r="S29" s="25"/>
      <c r="T29" s="25"/>
      <c r="U29" s="25"/>
      <c r="V29" s="25"/>
      <c r="W29" s="25"/>
      <c r="X29" s="25"/>
      <c r="Y29" s="25"/>
      <c r="Z29" s="25"/>
    </row>
    <row r="30" ht="13.5" spans="1:26">
      <c r="A30" s="25"/>
      <c r="B30" s="25"/>
      <c r="C30" s="25"/>
      <c r="D30" s="25"/>
      <c r="E30" s="132"/>
      <c r="F30" s="60"/>
      <c r="G30" s="60"/>
      <c r="H30" s="60"/>
      <c r="I30" s="64"/>
      <c r="J30" s="25"/>
      <c r="K30" s="25"/>
      <c r="L30" s="25"/>
      <c r="M30" s="25"/>
      <c r="N30" s="25"/>
      <c r="O30" s="25"/>
      <c r="P30" s="25"/>
      <c r="Q30" s="25"/>
      <c r="R30" s="25"/>
      <c r="S30" s="25"/>
      <c r="T30" s="25"/>
      <c r="U30" s="25"/>
      <c r="V30" s="25"/>
      <c r="W30" s="25"/>
      <c r="X30" s="25"/>
      <c r="Y30" s="25"/>
      <c r="Z30" s="25"/>
    </row>
    <row r="31" ht="17.25" spans="1:26">
      <c r="A31" s="25"/>
      <c r="B31" s="25"/>
      <c r="C31" s="25"/>
      <c r="D31" s="25"/>
      <c r="E31" s="133" t="s">
        <v>439</v>
      </c>
      <c r="F31" s="60"/>
      <c r="G31" s="60"/>
      <c r="H31" s="60"/>
      <c r="I31" s="64"/>
      <c r="J31" s="25"/>
      <c r="K31" s="25"/>
      <c r="L31" s="25"/>
      <c r="M31" s="25"/>
      <c r="N31" s="25"/>
      <c r="O31" s="25"/>
      <c r="P31" s="25"/>
      <c r="Q31" s="25"/>
      <c r="R31" s="25"/>
      <c r="S31" s="25"/>
      <c r="T31" s="25"/>
      <c r="U31" s="25"/>
      <c r="V31" s="25"/>
      <c r="W31" s="25"/>
      <c r="X31" s="25"/>
      <c r="Y31" s="25"/>
      <c r="Z31" s="25"/>
    </row>
    <row r="32" ht="17.25" spans="1:26">
      <c r="A32" s="25"/>
      <c r="B32" s="25"/>
      <c r="C32" s="25"/>
      <c r="D32" s="25"/>
      <c r="E32" s="134" t="s">
        <v>3318</v>
      </c>
      <c r="F32" s="60"/>
      <c r="G32" s="60"/>
      <c r="H32" s="60"/>
      <c r="I32" s="64"/>
      <c r="J32" s="25"/>
      <c r="K32" s="25"/>
      <c r="L32" s="25"/>
      <c r="M32" s="25"/>
      <c r="N32" s="25"/>
      <c r="O32" s="25"/>
      <c r="P32" s="25"/>
      <c r="Q32" s="25"/>
      <c r="R32" s="25"/>
      <c r="S32" s="25"/>
      <c r="T32" s="25"/>
      <c r="U32" s="25"/>
      <c r="V32" s="25"/>
      <c r="W32" s="25"/>
      <c r="X32" s="25"/>
      <c r="Y32" s="25"/>
      <c r="Z32" s="25"/>
    </row>
    <row r="33" ht="17.25" spans="1:26">
      <c r="A33" s="25"/>
      <c r="B33" s="25"/>
      <c r="C33" s="25"/>
      <c r="D33" s="25"/>
      <c r="E33" s="52" t="s">
        <v>3319</v>
      </c>
      <c r="F33" s="60"/>
      <c r="G33" s="60"/>
      <c r="H33" s="60"/>
      <c r="I33" s="64"/>
      <c r="J33" s="25"/>
      <c r="K33" s="25"/>
      <c r="L33" s="25"/>
      <c r="M33" s="25"/>
      <c r="N33" s="25"/>
      <c r="O33" s="25"/>
      <c r="P33" s="25"/>
      <c r="Q33" s="25"/>
      <c r="R33" s="25"/>
      <c r="S33" s="25"/>
      <c r="T33" s="25"/>
      <c r="U33" s="25"/>
      <c r="V33" s="25"/>
      <c r="W33" s="25"/>
      <c r="X33" s="25"/>
      <c r="Y33" s="25"/>
      <c r="Z33" s="25"/>
    </row>
    <row r="34" ht="17.25" spans="1:26">
      <c r="A34" s="25"/>
      <c r="B34" s="25"/>
      <c r="C34" s="25"/>
      <c r="D34" s="25"/>
      <c r="E34" s="134" t="s">
        <v>3320</v>
      </c>
      <c r="F34" s="60"/>
      <c r="G34" s="60"/>
      <c r="H34" s="60"/>
      <c r="I34" s="64"/>
      <c r="J34" s="25"/>
      <c r="K34" s="25"/>
      <c r="L34" s="25"/>
      <c r="M34" s="25"/>
      <c r="N34" s="25"/>
      <c r="O34" s="25"/>
      <c r="P34" s="25"/>
      <c r="Q34" s="25"/>
      <c r="R34" s="25"/>
      <c r="S34" s="25"/>
      <c r="T34" s="25"/>
      <c r="U34" s="25"/>
      <c r="V34" s="25"/>
      <c r="W34" s="25"/>
      <c r="X34" s="25"/>
      <c r="Y34" s="25"/>
      <c r="Z34" s="25"/>
    </row>
    <row r="35" ht="17.25" spans="1:26">
      <c r="A35" s="25"/>
      <c r="B35" s="25"/>
      <c r="C35" s="25"/>
      <c r="D35" s="25"/>
      <c r="E35" s="52" t="s">
        <v>3321</v>
      </c>
      <c r="F35" s="60"/>
      <c r="G35" s="60"/>
      <c r="H35" s="60"/>
      <c r="I35" s="64"/>
      <c r="J35" s="25"/>
      <c r="K35" s="25"/>
      <c r="L35" s="25"/>
      <c r="M35" s="25"/>
      <c r="N35" s="25"/>
      <c r="O35" s="25"/>
      <c r="P35" s="25"/>
      <c r="Q35" s="25"/>
      <c r="R35" s="25"/>
      <c r="S35" s="25"/>
      <c r="T35" s="25"/>
      <c r="U35" s="25"/>
      <c r="V35" s="25"/>
      <c r="W35" s="25"/>
      <c r="X35" s="25"/>
      <c r="Y35" s="25"/>
      <c r="Z35" s="25"/>
    </row>
    <row r="36" ht="13.5" spans="1:26">
      <c r="A36" s="25"/>
      <c r="B36" s="25"/>
      <c r="C36" s="25"/>
      <c r="D36" s="25"/>
      <c r="E36" s="132"/>
      <c r="F36" s="60"/>
      <c r="G36" s="60"/>
      <c r="H36" s="60"/>
      <c r="I36" s="64"/>
      <c r="J36" s="25"/>
      <c r="K36" s="25"/>
      <c r="L36" s="25"/>
      <c r="M36" s="25"/>
      <c r="N36" s="25"/>
      <c r="O36" s="25"/>
      <c r="P36" s="25"/>
      <c r="Q36" s="25"/>
      <c r="R36" s="25"/>
      <c r="S36" s="25"/>
      <c r="T36" s="25"/>
      <c r="U36" s="25"/>
      <c r="V36" s="25"/>
      <c r="W36" s="25"/>
      <c r="X36" s="25"/>
      <c r="Y36" s="25"/>
      <c r="Z36" s="25"/>
    </row>
    <row r="37" ht="17.25" spans="1:26">
      <c r="A37" s="25"/>
      <c r="B37" s="25"/>
      <c r="C37" s="25"/>
      <c r="D37" s="25"/>
      <c r="E37" s="135" t="s">
        <v>446</v>
      </c>
      <c r="F37" s="60"/>
      <c r="G37" s="60"/>
      <c r="H37" s="60"/>
      <c r="I37" s="64"/>
      <c r="J37" s="25"/>
      <c r="K37" s="25"/>
      <c r="L37" s="25"/>
      <c r="M37" s="25"/>
      <c r="N37" s="25"/>
      <c r="O37" s="25"/>
      <c r="P37" s="25"/>
      <c r="Q37" s="25"/>
      <c r="R37" s="25"/>
      <c r="S37" s="25"/>
      <c r="T37" s="25"/>
      <c r="U37" s="25"/>
      <c r="V37" s="25"/>
      <c r="W37" s="25"/>
      <c r="X37" s="25"/>
      <c r="Y37" s="25"/>
      <c r="Z37" s="25"/>
    </row>
    <row r="38" ht="17.25" spans="1:26">
      <c r="A38" s="25"/>
      <c r="B38" s="25"/>
      <c r="C38" s="25"/>
      <c r="D38" s="25"/>
      <c r="E38" s="136" t="s">
        <v>3322</v>
      </c>
      <c r="F38" s="60"/>
      <c r="G38" s="60"/>
      <c r="H38" s="60"/>
      <c r="I38" s="64"/>
      <c r="J38" s="25"/>
      <c r="K38" s="25"/>
      <c r="L38" s="25"/>
      <c r="M38" s="25"/>
      <c r="N38" s="25"/>
      <c r="O38" s="25"/>
      <c r="P38" s="25"/>
      <c r="Q38" s="25"/>
      <c r="R38" s="25"/>
      <c r="S38" s="25"/>
      <c r="T38" s="25"/>
      <c r="U38" s="25"/>
      <c r="V38" s="25"/>
      <c r="W38" s="25"/>
      <c r="X38" s="25"/>
      <c r="Y38" s="25"/>
      <c r="Z38" s="25"/>
    </row>
    <row r="39" ht="17.25" spans="1:26">
      <c r="A39" s="25"/>
      <c r="B39" s="25"/>
      <c r="C39" s="25"/>
      <c r="D39" s="25"/>
      <c r="E39" s="52" t="s">
        <v>3323</v>
      </c>
      <c r="F39" s="60"/>
      <c r="G39" s="60"/>
      <c r="H39" s="60"/>
      <c r="I39" s="64"/>
      <c r="J39" s="25"/>
      <c r="K39" s="25"/>
      <c r="L39" s="25"/>
      <c r="M39" s="25"/>
      <c r="N39" s="25"/>
      <c r="O39" s="25"/>
      <c r="P39" s="25"/>
      <c r="Q39" s="25"/>
      <c r="R39" s="25"/>
      <c r="S39" s="25"/>
      <c r="T39" s="25"/>
      <c r="U39" s="25"/>
      <c r="V39" s="25"/>
      <c r="W39" s="25"/>
      <c r="X39" s="25"/>
      <c r="Y39" s="25"/>
      <c r="Z39" s="25"/>
    </row>
    <row r="40" ht="13.5" spans="1:26">
      <c r="A40" s="25"/>
      <c r="B40" s="25"/>
      <c r="C40" s="25"/>
      <c r="D40" s="25"/>
      <c r="E40" s="25"/>
      <c r="F40" s="111"/>
      <c r="G40" s="111"/>
      <c r="H40" s="111"/>
      <c r="I40" s="25"/>
      <c r="J40" s="25"/>
      <c r="K40" s="25"/>
      <c r="L40" s="25"/>
      <c r="M40" s="25"/>
      <c r="N40" s="25"/>
      <c r="O40" s="25"/>
      <c r="P40" s="25"/>
      <c r="Q40" s="25"/>
      <c r="R40" s="25"/>
      <c r="S40" s="25"/>
      <c r="T40" s="25"/>
      <c r="U40" s="25"/>
      <c r="V40" s="25"/>
      <c r="W40" s="25"/>
      <c r="X40" s="25"/>
      <c r="Y40" s="25"/>
      <c r="Z40" s="25"/>
    </row>
    <row r="41" ht="13.5" spans="1:26">
      <c r="A41" s="25"/>
      <c r="B41" s="25"/>
      <c r="C41" s="25"/>
      <c r="D41" s="25"/>
      <c r="E41" s="25"/>
      <c r="F41" s="111"/>
      <c r="G41" s="111"/>
      <c r="H41" s="111"/>
      <c r="I41" s="25"/>
      <c r="J41" s="25"/>
      <c r="K41" s="25"/>
      <c r="L41" s="25"/>
      <c r="M41" s="25"/>
      <c r="N41" s="25"/>
      <c r="O41" s="25"/>
      <c r="P41" s="25"/>
      <c r="Q41" s="25"/>
      <c r="R41" s="25"/>
      <c r="S41" s="25"/>
      <c r="T41" s="25"/>
      <c r="U41" s="25"/>
      <c r="V41" s="25"/>
      <c r="W41" s="25"/>
      <c r="X41" s="25"/>
      <c r="Y41" s="25"/>
      <c r="Z41" s="25"/>
    </row>
    <row r="42" ht="13.5" spans="1:26">
      <c r="A42" s="25"/>
      <c r="B42" s="25"/>
      <c r="C42" s="25"/>
      <c r="D42" s="25"/>
      <c r="E42" s="25"/>
      <c r="F42" s="111"/>
      <c r="G42" s="111"/>
      <c r="H42" s="111"/>
      <c r="I42" s="25"/>
      <c r="J42" s="25"/>
      <c r="K42" s="25"/>
      <c r="L42" s="25"/>
      <c r="M42" s="25"/>
      <c r="N42" s="25"/>
      <c r="O42" s="25"/>
      <c r="P42" s="25"/>
      <c r="Q42" s="25"/>
      <c r="R42" s="25"/>
      <c r="S42" s="25"/>
      <c r="T42" s="25"/>
      <c r="U42" s="25"/>
      <c r="V42" s="25"/>
      <c r="W42" s="25"/>
      <c r="X42" s="25"/>
      <c r="Y42" s="25"/>
      <c r="Z42" s="25"/>
    </row>
    <row r="43" ht="13.5" spans="1:26">
      <c r="A43" s="25"/>
      <c r="B43" s="25"/>
      <c r="C43" s="25"/>
      <c r="D43" s="25"/>
      <c r="E43" s="25"/>
      <c r="F43" s="111"/>
      <c r="G43" s="111"/>
      <c r="H43" s="111"/>
      <c r="I43" s="25"/>
      <c r="J43" s="25"/>
      <c r="K43" s="25"/>
      <c r="L43" s="25"/>
      <c r="M43" s="25"/>
      <c r="N43" s="25"/>
      <c r="O43" s="25"/>
      <c r="P43" s="25"/>
      <c r="Q43" s="25"/>
      <c r="R43" s="25"/>
      <c r="S43" s="25"/>
      <c r="T43" s="25"/>
      <c r="U43" s="25"/>
      <c r="V43" s="25"/>
      <c r="W43" s="25"/>
      <c r="X43" s="25"/>
      <c r="Y43" s="25"/>
      <c r="Z43" s="25"/>
    </row>
    <row r="44" ht="13.5" spans="1:26">
      <c r="A44" s="25"/>
      <c r="B44" s="25"/>
      <c r="C44" s="25"/>
      <c r="D44" s="25"/>
      <c r="E44" s="25"/>
      <c r="F44" s="111"/>
      <c r="G44" s="111"/>
      <c r="H44" s="111"/>
      <c r="I44" s="25"/>
      <c r="J44" s="25"/>
      <c r="K44" s="25"/>
      <c r="L44" s="25"/>
      <c r="M44" s="25"/>
      <c r="N44" s="25"/>
      <c r="O44" s="25"/>
      <c r="P44" s="25"/>
      <c r="Q44" s="25"/>
      <c r="R44" s="25"/>
      <c r="S44" s="25"/>
      <c r="T44" s="25"/>
      <c r="U44" s="25"/>
      <c r="V44" s="25"/>
      <c r="W44" s="25"/>
      <c r="X44" s="25"/>
      <c r="Y44" s="25"/>
      <c r="Z44" s="25"/>
    </row>
    <row r="45" ht="13.5" spans="1:26">
      <c r="A45" s="25"/>
      <c r="B45" s="25"/>
      <c r="C45" s="25"/>
      <c r="D45" s="25"/>
      <c r="E45" s="25"/>
      <c r="F45" s="111"/>
      <c r="G45" s="111"/>
      <c r="H45" s="111"/>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111"/>
      <c r="G46" s="111"/>
      <c r="H46" s="111"/>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111"/>
      <c r="G47" s="111"/>
      <c r="H47" s="111"/>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111"/>
      <c r="G48" s="111"/>
      <c r="H48" s="111"/>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111"/>
      <c r="G49" s="111"/>
      <c r="H49" s="111"/>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111"/>
      <c r="G50" s="111"/>
      <c r="H50" s="111"/>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111"/>
      <c r="G51" s="111"/>
      <c r="H51" s="111"/>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111"/>
      <c r="G52" s="111"/>
      <c r="H52" s="111"/>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111"/>
      <c r="G53" s="111"/>
      <c r="H53" s="111"/>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111"/>
      <c r="G54" s="111"/>
      <c r="H54" s="111"/>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111"/>
      <c r="G55" s="111"/>
      <c r="H55" s="111"/>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111"/>
      <c r="G56" s="111"/>
      <c r="H56" s="111"/>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111"/>
      <c r="G57" s="111"/>
      <c r="H57" s="111"/>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111"/>
      <c r="G58" s="111"/>
      <c r="H58" s="111"/>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111"/>
      <c r="G59" s="111"/>
      <c r="H59" s="111"/>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111"/>
      <c r="G60" s="111"/>
      <c r="H60" s="111"/>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111"/>
      <c r="G61" s="111"/>
      <c r="H61" s="111"/>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111"/>
      <c r="G62" s="111"/>
      <c r="H62" s="111"/>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111"/>
      <c r="G63" s="111"/>
      <c r="H63" s="111"/>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111"/>
      <c r="G64" s="111"/>
      <c r="H64" s="111"/>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111"/>
      <c r="G65" s="111"/>
      <c r="H65" s="111"/>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111"/>
      <c r="G66" s="111"/>
      <c r="H66" s="111"/>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111"/>
      <c r="G67" s="111"/>
      <c r="H67" s="111"/>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111"/>
      <c r="G68" s="111"/>
      <c r="H68" s="111"/>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111"/>
      <c r="G69" s="111"/>
      <c r="H69" s="111"/>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111"/>
      <c r="G70" s="111"/>
      <c r="H70" s="111"/>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111"/>
      <c r="G71" s="111"/>
      <c r="H71" s="111"/>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111"/>
      <c r="G72" s="111"/>
      <c r="H72" s="111"/>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111"/>
      <c r="G73" s="111"/>
      <c r="H73" s="111"/>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111"/>
      <c r="G74" s="111"/>
      <c r="H74" s="111"/>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111"/>
      <c r="G75" s="111"/>
      <c r="H75" s="111"/>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111"/>
      <c r="G76" s="111"/>
      <c r="H76" s="111"/>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111"/>
      <c r="G77" s="111"/>
      <c r="H77" s="111"/>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111"/>
      <c r="G78" s="111"/>
      <c r="H78" s="111"/>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111"/>
      <c r="G79" s="111"/>
      <c r="H79" s="111"/>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111"/>
      <c r="G80" s="111"/>
      <c r="H80" s="111"/>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111"/>
      <c r="G81" s="111"/>
      <c r="H81" s="111"/>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111"/>
      <c r="G82" s="111"/>
      <c r="H82" s="111"/>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111"/>
      <c r="G83" s="111"/>
      <c r="H83" s="111"/>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111"/>
      <c r="G84" s="111"/>
      <c r="H84" s="111"/>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111"/>
      <c r="G85" s="111"/>
      <c r="H85" s="111"/>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111"/>
      <c r="G86" s="111"/>
      <c r="H86" s="111"/>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111"/>
      <c r="G87" s="111"/>
      <c r="H87" s="111"/>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111"/>
      <c r="G88" s="111"/>
      <c r="H88" s="111"/>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111"/>
      <c r="G89" s="111"/>
      <c r="H89" s="111"/>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111"/>
      <c r="G90" s="111"/>
      <c r="H90" s="111"/>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111"/>
      <c r="G91" s="111"/>
      <c r="H91" s="111"/>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111"/>
      <c r="G92" s="111"/>
      <c r="H92" s="111"/>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111"/>
      <c r="G93" s="111"/>
      <c r="H93" s="111"/>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111"/>
      <c r="G94" s="111"/>
      <c r="H94" s="111"/>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111"/>
      <c r="G95" s="111"/>
      <c r="H95" s="111"/>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111"/>
      <c r="G96" s="111"/>
      <c r="H96" s="111"/>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111"/>
      <c r="G97" s="111"/>
      <c r="H97" s="111"/>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111"/>
      <c r="G98" s="111"/>
      <c r="H98" s="111"/>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111"/>
      <c r="G99" s="111"/>
      <c r="H99" s="111"/>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111"/>
      <c r="G100" s="111"/>
      <c r="H100" s="111"/>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111"/>
      <c r="G101" s="111"/>
      <c r="H101" s="111"/>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111"/>
      <c r="G102" s="111"/>
      <c r="H102" s="111"/>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111"/>
      <c r="G103" s="111"/>
      <c r="H103" s="111"/>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111"/>
      <c r="G104" s="111"/>
      <c r="H104" s="111"/>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111"/>
      <c r="G105" s="111"/>
      <c r="H105" s="111"/>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111"/>
      <c r="G106" s="111"/>
      <c r="H106" s="111"/>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111"/>
      <c r="G107" s="111"/>
      <c r="H107" s="111"/>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111"/>
      <c r="G108" s="111"/>
      <c r="H108" s="111"/>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111"/>
      <c r="G109" s="111"/>
      <c r="H109" s="111"/>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111"/>
      <c r="G110" s="111"/>
      <c r="H110" s="111"/>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111"/>
      <c r="G111" s="111"/>
      <c r="H111" s="111"/>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111"/>
      <c r="G112" s="111"/>
      <c r="H112" s="111"/>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111"/>
      <c r="G113" s="111"/>
      <c r="H113" s="111"/>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111"/>
      <c r="G114" s="111"/>
      <c r="H114" s="111"/>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111"/>
      <c r="G115" s="111"/>
      <c r="H115" s="111"/>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111"/>
      <c r="G116" s="111"/>
      <c r="H116" s="111"/>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111"/>
      <c r="G117" s="111"/>
      <c r="H117" s="111"/>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111"/>
      <c r="G118" s="111"/>
      <c r="H118" s="111"/>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111"/>
      <c r="G119" s="111"/>
      <c r="H119" s="111"/>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111"/>
      <c r="G120" s="111"/>
      <c r="H120" s="111"/>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111"/>
      <c r="G121" s="111"/>
      <c r="H121" s="111"/>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111"/>
      <c r="G122" s="111"/>
      <c r="H122" s="111"/>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111"/>
      <c r="G123" s="111"/>
      <c r="H123" s="111"/>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111"/>
      <c r="G124" s="111"/>
      <c r="H124" s="111"/>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111"/>
      <c r="G125" s="111"/>
      <c r="H125" s="111"/>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111"/>
      <c r="G126" s="111"/>
      <c r="H126" s="111"/>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111"/>
      <c r="G127" s="111"/>
      <c r="H127" s="111"/>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111"/>
      <c r="G128" s="111"/>
      <c r="H128" s="111"/>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111"/>
      <c r="G129" s="111"/>
      <c r="H129" s="111"/>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111"/>
      <c r="G130" s="111"/>
      <c r="H130" s="111"/>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111"/>
      <c r="G131" s="111"/>
      <c r="H131" s="111"/>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111"/>
      <c r="G132" s="111"/>
      <c r="H132" s="111"/>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111"/>
      <c r="G133" s="111"/>
      <c r="H133" s="111"/>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111"/>
      <c r="G134" s="111"/>
      <c r="H134" s="111"/>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111"/>
      <c r="G135" s="111"/>
      <c r="H135" s="111"/>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111"/>
      <c r="G136" s="111"/>
      <c r="H136" s="111"/>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111"/>
      <c r="G137" s="111"/>
      <c r="H137" s="111"/>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111"/>
      <c r="G138" s="111"/>
      <c r="H138" s="111"/>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111"/>
      <c r="G139" s="111"/>
      <c r="H139" s="111"/>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111"/>
      <c r="G140" s="111"/>
      <c r="H140" s="111"/>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111"/>
      <c r="G141" s="111"/>
      <c r="H141" s="111"/>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111"/>
      <c r="G142" s="111"/>
      <c r="H142" s="111"/>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111"/>
      <c r="G143" s="111"/>
      <c r="H143" s="111"/>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111"/>
      <c r="G144" s="111"/>
      <c r="H144" s="111"/>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111"/>
      <c r="G145" s="111"/>
      <c r="H145" s="111"/>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111"/>
      <c r="G146" s="111"/>
      <c r="H146" s="111"/>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111"/>
      <c r="G147" s="111"/>
      <c r="H147" s="111"/>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111"/>
      <c r="G148" s="111"/>
      <c r="H148" s="111"/>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111"/>
      <c r="G149" s="111"/>
      <c r="H149" s="111"/>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111"/>
      <c r="G150" s="111"/>
      <c r="H150" s="111"/>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111"/>
      <c r="G151" s="111"/>
      <c r="H151" s="111"/>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111"/>
      <c r="G152" s="111"/>
      <c r="H152" s="111"/>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111"/>
      <c r="G153" s="111"/>
      <c r="H153" s="111"/>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111"/>
      <c r="G154" s="111"/>
      <c r="H154" s="111"/>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111"/>
      <c r="G155" s="111"/>
      <c r="H155" s="111"/>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111"/>
      <c r="G156" s="111"/>
      <c r="H156" s="111"/>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111"/>
      <c r="G157" s="111"/>
      <c r="H157" s="111"/>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111"/>
      <c r="G158" s="111"/>
      <c r="H158" s="111"/>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111"/>
      <c r="G159" s="111"/>
      <c r="H159" s="111"/>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111"/>
      <c r="G160" s="111"/>
      <c r="H160" s="111"/>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111"/>
      <c r="G161" s="111"/>
      <c r="H161" s="111"/>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111"/>
      <c r="G162" s="111"/>
      <c r="H162" s="111"/>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111"/>
      <c r="G163" s="111"/>
      <c r="H163" s="111"/>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111"/>
      <c r="G164" s="111"/>
      <c r="H164" s="111"/>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111"/>
      <c r="G165" s="111"/>
      <c r="H165" s="111"/>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111"/>
      <c r="G166" s="111"/>
      <c r="H166" s="111"/>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111"/>
      <c r="G167" s="111"/>
      <c r="H167" s="111"/>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111"/>
      <c r="G168" s="111"/>
      <c r="H168" s="111"/>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111"/>
      <c r="G169" s="111"/>
      <c r="H169" s="111"/>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111"/>
      <c r="G170" s="111"/>
      <c r="H170" s="111"/>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111"/>
      <c r="G171" s="111"/>
      <c r="H171" s="111"/>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111"/>
      <c r="G172" s="111"/>
      <c r="H172" s="111"/>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111"/>
      <c r="G173" s="111"/>
      <c r="H173" s="111"/>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111"/>
      <c r="G174" s="111"/>
      <c r="H174" s="111"/>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111"/>
      <c r="G175" s="111"/>
      <c r="H175" s="111"/>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111"/>
      <c r="G176" s="111"/>
      <c r="H176" s="111"/>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111"/>
      <c r="G177" s="111"/>
      <c r="H177" s="111"/>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111"/>
      <c r="G178" s="111"/>
      <c r="H178" s="111"/>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111"/>
      <c r="G179" s="111"/>
      <c r="H179" s="111"/>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111"/>
      <c r="G180" s="111"/>
      <c r="H180" s="111"/>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111"/>
      <c r="G181" s="111"/>
      <c r="H181" s="111"/>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111"/>
      <c r="G182" s="111"/>
      <c r="H182" s="111"/>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111"/>
      <c r="G183" s="111"/>
      <c r="H183" s="111"/>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111"/>
      <c r="G184" s="111"/>
      <c r="H184" s="111"/>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111"/>
      <c r="G185" s="111"/>
      <c r="H185" s="111"/>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111"/>
      <c r="G186" s="111"/>
      <c r="H186" s="111"/>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111"/>
      <c r="G187" s="111"/>
      <c r="H187" s="111"/>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111"/>
      <c r="G188" s="111"/>
      <c r="H188" s="111"/>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111"/>
      <c r="G189" s="111"/>
      <c r="H189" s="111"/>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111"/>
      <c r="G190" s="111"/>
      <c r="H190" s="111"/>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111"/>
      <c r="G191" s="111"/>
      <c r="H191" s="111"/>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111"/>
      <c r="G192" s="111"/>
      <c r="H192" s="111"/>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111"/>
      <c r="G193" s="111"/>
      <c r="H193" s="111"/>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111"/>
      <c r="G194" s="111"/>
      <c r="H194" s="111"/>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111"/>
      <c r="G195" s="111"/>
      <c r="H195" s="111"/>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111"/>
      <c r="G196" s="111"/>
      <c r="H196" s="111"/>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111"/>
      <c r="G197" s="111"/>
      <c r="H197" s="111"/>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111"/>
      <c r="G198" s="111"/>
      <c r="H198" s="111"/>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111"/>
      <c r="G199" s="111"/>
      <c r="H199" s="111"/>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111"/>
      <c r="G200" s="111"/>
      <c r="H200" s="111"/>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111"/>
      <c r="G201" s="111"/>
      <c r="H201" s="111"/>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111"/>
      <c r="G202" s="111"/>
      <c r="H202" s="111"/>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111"/>
      <c r="G203" s="111"/>
      <c r="H203" s="111"/>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111"/>
      <c r="G204" s="111"/>
      <c r="H204" s="111"/>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111"/>
      <c r="G205" s="111"/>
      <c r="H205" s="111"/>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111"/>
      <c r="G206" s="111"/>
      <c r="H206" s="111"/>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111"/>
      <c r="G207" s="111"/>
      <c r="H207" s="111"/>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111"/>
      <c r="G208" s="111"/>
      <c r="H208" s="111"/>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111"/>
      <c r="G209" s="111"/>
      <c r="H209" s="111"/>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111"/>
      <c r="G210" s="111"/>
      <c r="H210" s="111"/>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111"/>
      <c r="G211" s="111"/>
      <c r="H211" s="111"/>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111"/>
      <c r="G212" s="111"/>
      <c r="H212" s="111"/>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111"/>
      <c r="G213" s="111"/>
      <c r="H213" s="111"/>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111"/>
      <c r="G214" s="111"/>
      <c r="H214" s="111"/>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111"/>
      <c r="G215" s="111"/>
      <c r="H215" s="111"/>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111"/>
      <c r="G216" s="111"/>
      <c r="H216" s="111"/>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111"/>
      <c r="G217" s="111"/>
      <c r="H217" s="111"/>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111"/>
      <c r="G218" s="111"/>
      <c r="H218" s="111"/>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111"/>
      <c r="G219" s="111"/>
      <c r="H219" s="111"/>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111"/>
      <c r="G220" s="111"/>
      <c r="H220" s="111"/>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111"/>
      <c r="G221" s="111"/>
      <c r="H221" s="111"/>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111"/>
      <c r="G222" s="111"/>
      <c r="H222" s="111"/>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111"/>
      <c r="G223" s="111"/>
      <c r="H223" s="111"/>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111"/>
      <c r="G224" s="111"/>
      <c r="H224" s="111"/>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111"/>
      <c r="G225" s="111"/>
      <c r="H225" s="111"/>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111"/>
      <c r="G226" s="111"/>
      <c r="H226" s="111"/>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111"/>
      <c r="G227" s="111"/>
      <c r="H227" s="111"/>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111"/>
      <c r="G228" s="111"/>
      <c r="H228" s="111"/>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111"/>
      <c r="G229" s="111"/>
      <c r="H229" s="111"/>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111"/>
      <c r="G230" s="111"/>
      <c r="H230" s="111"/>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111"/>
      <c r="G231" s="111"/>
      <c r="H231" s="111"/>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111"/>
      <c r="G232" s="111"/>
      <c r="H232" s="111"/>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111"/>
      <c r="G233" s="111"/>
      <c r="H233" s="111"/>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111"/>
      <c r="G234" s="111"/>
      <c r="H234" s="111"/>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111"/>
      <c r="G235" s="111"/>
      <c r="H235" s="111"/>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111"/>
      <c r="G236" s="111"/>
      <c r="H236" s="111"/>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111"/>
      <c r="G237" s="111"/>
      <c r="H237" s="111"/>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111"/>
      <c r="G238" s="111"/>
      <c r="H238" s="111"/>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111"/>
      <c r="G239" s="111"/>
      <c r="H239" s="111"/>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111"/>
      <c r="G240" s="111"/>
      <c r="H240" s="111"/>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111"/>
      <c r="G241" s="111"/>
      <c r="H241" s="111"/>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111"/>
      <c r="G242" s="111"/>
      <c r="H242" s="111"/>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111"/>
      <c r="G243" s="111"/>
      <c r="H243" s="111"/>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111"/>
      <c r="G244" s="111"/>
      <c r="H244" s="111"/>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111"/>
      <c r="G245" s="111"/>
      <c r="H245" s="111"/>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111"/>
      <c r="G246" s="111"/>
      <c r="H246" s="111"/>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111"/>
      <c r="G247" s="111"/>
      <c r="H247" s="111"/>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111"/>
      <c r="G248" s="111"/>
      <c r="H248" s="111"/>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111"/>
      <c r="G249" s="111"/>
      <c r="H249" s="111"/>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111"/>
      <c r="G250" s="111"/>
      <c r="H250" s="111"/>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111"/>
      <c r="G251" s="111"/>
      <c r="H251" s="111"/>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111"/>
      <c r="G252" s="111"/>
      <c r="H252" s="111"/>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111"/>
      <c r="G253" s="111"/>
      <c r="H253" s="111"/>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111"/>
      <c r="G254" s="111"/>
      <c r="H254" s="111"/>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111"/>
      <c r="G255" s="111"/>
      <c r="H255" s="111"/>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111"/>
      <c r="G256" s="111"/>
      <c r="H256" s="111"/>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111"/>
      <c r="G257" s="111"/>
      <c r="H257" s="111"/>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111"/>
      <c r="G258" s="111"/>
      <c r="H258" s="111"/>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111"/>
      <c r="G259" s="111"/>
      <c r="H259" s="111"/>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111"/>
      <c r="G260" s="111"/>
      <c r="H260" s="111"/>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111"/>
      <c r="G261" s="111"/>
      <c r="H261" s="111"/>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111"/>
      <c r="G262" s="111"/>
      <c r="H262" s="111"/>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111"/>
      <c r="G263" s="111"/>
      <c r="H263" s="111"/>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111"/>
      <c r="G264" s="111"/>
      <c r="H264" s="111"/>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111"/>
      <c r="G265" s="111"/>
      <c r="H265" s="111"/>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111"/>
      <c r="G266" s="111"/>
      <c r="H266" s="111"/>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111"/>
      <c r="G267" s="111"/>
      <c r="H267" s="111"/>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111"/>
      <c r="G268" s="111"/>
      <c r="H268" s="111"/>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111"/>
      <c r="G269" s="111"/>
      <c r="H269" s="111"/>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111"/>
      <c r="G270" s="111"/>
      <c r="H270" s="111"/>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111"/>
      <c r="G271" s="111"/>
      <c r="H271" s="111"/>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111"/>
      <c r="G272" s="111"/>
      <c r="H272" s="111"/>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111"/>
      <c r="G273" s="111"/>
      <c r="H273" s="111"/>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111"/>
      <c r="G274" s="111"/>
      <c r="H274" s="111"/>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111"/>
      <c r="G275" s="111"/>
      <c r="H275" s="111"/>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111"/>
      <c r="G276" s="111"/>
      <c r="H276" s="111"/>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111"/>
      <c r="G277" s="111"/>
      <c r="H277" s="111"/>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111"/>
      <c r="G278" s="111"/>
      <c r="H278" s="111"/>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111"/>
      <c r="G279" s="111"/>
      <c r="H279" s="111"/>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111"/>
      <c r="G280" s="111"/>
      <c r="H280" s="111"/>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111"/>
      <c r="G281" s="111"/>
      <c r="H281" s="111"/>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111"/>
      <c r="G282" s="111"/>
      <c r="H282" s="111"/>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111"/>
      <c r="G283" s="111"/>
      <c r="H283" s="111"/>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111"/>
      <c r="G284" s="111"/>
      <c r="H284" s="111"/>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111"/>
      <c r="G285" s="111"/>
      <c r="H285" s="111"/>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111"/>
      <c r="G286" s="111"/>
      <c r="H286" s="111"/>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111"/>
      <c r="G287" s="111"/>
      <c r="H287" s="111"/>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111"/>
      <c r="G288" s="111"/>
      <c r="H288" s="111"/>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111"/>
      <c r="G289" s="111"/>
      <c r="H289" s="111"/>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111"/>
      <c r="G290" s="111"/>
      <c r="H290" s="111"/>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111"/>
      <c r="G291" s="111"/>
      <c r="H291" s="111"/>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111"/>
      <c r="G292" s="111"/>
      <c r="H292" s="111"/>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111"/>
      <c r="G293" s="111"/>
      <c r="H293" s="111"/>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111"/>
      <c r="G294" s="111"/>
      <c r="H294" s="111"/>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111"/>
      <c r="G295" s="111"/>
      <c r="H295" s="111"/>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111"/>
      <c r="G296" s="111"/>
      <c r="H296" s="111"/>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111"/>
      <c r="G297" s="111"/>
      <c r="H297" s="111"/>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111"/>
      <c r="G298" s="111"/>
      <c r="H298" s="111"/>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111"/>
      <c r="G299" s="111"/>
      <c r="H299" s="111"/>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111"/>
      <c r="G300" s="111"/>
      <c r="H300" s="111"/>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111"/>
      <c r="G301" s="111"/>
      <c r="H301" s="111"/>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111"/>
      <c r="G302" s="111"/>
      <c r="H302" s="111"/>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111"/>
      <c r="G303" s="111"/>
      <c r="H303" s="111"/>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111"/>
      <c r="G304" s="111"/>
      <c r="H304" s="111"/>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111"/>
      <c r="G305" s="111"/>
      <c r="H305" s="111"/>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111"/>
      <c r="G306" s="111"/>
      <c r="H306" s="111"/>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111"/>
      <c r="G307" s="111"/>
      <c r="H307" s="111"/>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111"/>
      <c r="G308" s="111"/>
      <c r="H308" s="111"/>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111"/>
      <c r="G309" s="111"/>
      <c r="H309" s="111"/>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111"/>
      <c r="G310" s="111"/>
      <c r="H310" s="111"/>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111"/>
      <c r="G311" s="111"/>
      <c r="H311" s="111"/>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111"/>
      <c r="G312" s="111"/>
      <c r="H312" s="111"/>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111"/>
      <c r="G313" s="111"/>
      <c r="H313" s="111"/>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111"/>
      <c r="G314" s="111"/>
      <c r="H314" s="111"/>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111"/>
      <c r="G315" s="111"/>
      <c r="H315" s="111"/>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111"/>
      <c r="G316" s="111"/>
      <c r="H316" s="111"/>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111"/>
      <c r="G317" s="111"/>
      <c r="H317" s="111"/>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111"/>
      <c r="G318" s="111"/>
      <c r="H318" s="111"/>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111"/>
      <c r="G319" s="111"/>
      <c r="H319" s="111"/>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111"/>
      <c r="G320" s="111"/>
      <c r="H320" s="111"/>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111"/>
      <c r="G321" s="111"/>
      <c r="H321" s="111"/>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111"/>
      <c r="G322" s="111"/>
      <c r="H322" s="111"/>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111"/>
      <c r="G323" s="111"/>
      <c r="H323" s="111"/>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111"/>
      <c r="G324" s="111"/>
      <c r="H324" s="111"/>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111"/>
      <c r="G325" s="111"/>
      <c r="H325" s="111"/>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111"/>
      <c r="G326" s="111"/>
      <c r="H326" s="111"/>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111"/>
      <c r="G327" s="111"/>
      <c r="H327" s="111"/>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111"/>
      <c r="G328" s="111"/>
      <c r="H328" s="111"/>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111"/>
      <c r="G329" s="111"/>
      <c r="H329" s="111"/>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111"/>
      <c r="G330" s="111"/>
      <c r="H330" s="111"/>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111"/>
      <c r="G331" s="111"/>
      <c r="H331" s="111"/>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111"/>
      <c r="G332" s="111"/>
      <c r="H332" s="111"/>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111"/>
      <c r="G333" s="111"/>
      <c r="H333" s="111"/>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111"/>
      <c r="G334" s="111"/>
      <c r="H334" s="111"/>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111"/>
      <c r="G335" s="111"/>
      <c r="H335" s="111"/>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111"/>
      <c r="G336" s="111"/>
      <c r="H336" s="111"/>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111"/>
      <c r="G337" s="111"/>
      <c r="H337" s="111"/>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111"/>
      <c r="G338" s="111"/>
      <c r="H338" s="111"/>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111"/>
      <c r="G339" s="111"/>
      <c r="H339" s="111"/>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111"/>
      <c r="G340" s="111"/>
      <c r="H340" s="111"/>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111"/>
      <c r="G341" s="111"/>
      <c r="H341" s="111"/>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111"/>
      <c r="G342" s="111"/>
      <c r="H342" s="111"/>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111"/>
      <c r="G343" s="111"/>
      <c r="H343" s="111"/>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111"/>
      <c r="G344" s="111"/>
      <c r="H344" s="111"/>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111"/>
      <c r="G345" s="111"/>
      <c r="H345" s="111"/>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111"/>
      <c r="G346" s="111"/>
      <c r="H346" s="111"/>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111"/>
      <c r="G347" s="111"/>
      <c r="H347" s="111"/>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111"/>
      <c r="G348" s="111"/>
      <c r="H348" s="111"/>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111"/>
      <c r="G349" s="111"/>
      <c r="H349" s="111"/>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111"/>
      <c r="G350" s="111"/>
      <c r="H350" s="111"/>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111"/>
      <c r="G351" s="111"/>
      <c r="H351" s="111"/>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111"/>
      <c r="G352" s="111"/>
      <c r="H352" s="111"/>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111"/>
      <c r="G353" s="111"/>
      <c r="H353" s="111"/>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111"/>
      <c r="G354" s="111"/>
      <c r="H354" s="111"/>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111"/>
      <c r="G355" s="111"/>
      <c r="H355" s="111"/>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111"/>
      <c r="G356" s="111"/>
      <c r="H356" s="111"/>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111"/>
      <c r="G357" s="111"/>
      <c r="H357" s="111"/>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111"/>
      <c r="G358" s="111"/>
      <c r="H358" s="111"/>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111"/>
      <c r="G359" s="111"/>
      <c r="H359" s="111"/>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111"/>
      <c r="G360" s="111"/>
      <c r="H360" s="111"/>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111"/>
      <c r="G361" s="111"/>
      <c r="H361" s="111"/>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111"/>
      <c r="G362" s="111"/>
      <c r="H362" s="111"/>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111"/>
      <c r="G363" s="111"/>
      <c r="H363" s="111"/>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111"/>
      <c r="G364" s="111"/>
      <c r="H364" s="111"/>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111"/>
      <c r="G365" s="111"/>
      <c r="H365" s="111"/>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111"/>
      <c r="G366" s="111"/>
      <c r="H366" s="111"/>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111"/>
      <c r="G367" s="111"/>
      <c r="H367" s="111"/>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111"/>
      <c r="G368" s="111"/>
      <c r="H368" s="111"/>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111"/>
      <c r="G369" s="111"/>
      <c r="H369" s="111"/>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111"/>
      <c r="G370" s="111"/>
      <c r="H370" s="111"/>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111"/>
      <c r="G371" s="111"/>
      <c r="H371" s="111"/>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111"/>
      <c r="G372" s="111"/>
      <c r="H372" s="111"/>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111"/>
      <c r="G373" s="111"/>
      <c r="H373" s="111"/>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111"/>
      <c r="G374" s="111"/>
      <c r="H374" s="111"/>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111"/>
      <c r="G375" s="111"/>
      <c r="H375" s="111"/>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111"/>
      <c r="G376" s="111"/>
      <c r="H376" s="111"/>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111"/>
      <c r="G377" s="111"/>
      <c r="H377" s="111"/>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111"/>
      <c r="G378" s="111"/>
      <c r="H378" s="111"/>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111"/>
      <c r="G379" s="111"/>
      <c r="H379" s="111"/>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111"/>
      <c r="G380" s="111"/>
      <c r="H380" s="111"/>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111"/>
      <c r="G381" s="111"/>
      <c r="H381" s="111"/>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111"/>
      <c r="G382" s="111"/>
      <c r="H382" s="111"/>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111"/>
      <c r="G383" s="111"/>
      <c r="H383" s="111"/>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111"/>
      <c r="G384" s="111"/>
      <c r="H384" s="111"/>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111"/>
      <c r="G385" s="111"/>
      <c r="H385" s="111"/>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111"/>
      <c r="G386" s="111"/>
      <c r="H386" s="111"/>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111"/>
      <c r="G387" s="111"/>
      <c r="H387" s="111"/>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111"/>
      <c r="G388" s="111"/>
      <c r="H388" s="111"/>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111"/>
      <c r="G389" s="111"/>
      <c r="H389" s="111"/>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111"/>
      <c r="G390" s="111"/>
      <c r="H390" s="111"/>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111"/>
      <c r="G391" s="111"/>
      <c r="H391" s="111"/>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111"/>
      <c r="G392" s="111"/>
      <c r="H392" s="111"/>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111"/>
      <c r="G393" s="111"/>
      <c r="H393" s="111"/>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111"/>
      <c r="G394" s="111"/>
      <c r="H394" s="111"/>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111"/>
      <c r="G395" s="111"/>
      <c r="H395" s="111"/>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111"/>
      <c r="G396" s="111"/>
      <c r="H396" s="111"/>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111"/>
      <c r="G397" s="111"/>
      <c r="H397" s="111"/>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111"/>
      <c r="G398" s="111"/>
      <c r="H398" s="111"/>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111"/>
      <c r="G399" s="111"/>
      <c r="H399" s="111"/>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111"/>
      <c r="G400" s="111"/>
      <c r="H400" s="111"/>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111"/>
      <c r="G401" s="111"/>
      <c r="H401" s="111"/>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111"/>
      <c r="G402" s="111"/>
      <c r="H402" s="111"/>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111"/>
      <c r="G403" s="111"/>
      <c r="H403" s="111"/>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111"/>
      <c r="G404" s="111"/>
      <c r="H404" s="111"/>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111"/>
      <c r="G405" s="111"/>
      <c r="H405" s="111"/>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111"/>
      <c r="G406" s="111"/>
      <c r="H406" s="111"/>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111"/>
      <c r="G407" s="111"/>
      <c r="H407" s="111"/>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111"/>
      <c r="G408" s="111"/>
      <c r="H408" s="111"/>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111"/>
      <c r="G409" s="111"/>
      <c r="H409" s="111"/>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111"/>
      <c r="G410" s="111"/>
      <c r="H410" s="111"/>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111"/>
      <c r="G411" s="111"/>
      <c r="H411" s="111"/>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111"/>
      <c r="G412" s="111"/>
      <c r="H412" s="111"/>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111"/>
      <c r="G413" s="111"/>
      <c r="H413" s="111"/>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111"/>
      <c r="G414" s="111"/>
      <c r="H414" s="111"/>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111"/>
      <c r="G415" s="111"/>
      <c r="H415" s="111"/>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111"/>
      <c r="G416" s="111"/>
      <c r="H416" s="111"/>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111"/>
      <c r="G417" s="111"/>
      <c r="H417" s="111"/>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111"/>
      <c r="G418" s="111"/>
      <c r="H418" s="111"/>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111"/>
      <c r="G419" s="111"/>
      <c r="H419" s="111"/>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111"/>
      <c r="G420" s="111"/>
      <c r="H420" s="111"/>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111"/>
      <c r="G421" s="111"/>
      <c r="H421" s="111"/>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111"/>
      <c r="G422" s="111"/>
      <c r="H422" s="111"/>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111"/>
      <c r="G423" s="111"/>
      <c r="H423" s="111"/>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111"/>
      <c r="G424" s="111"/>
      <c r="H424" s="111"/>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111"/>
      <c r="G425" s="111"/>
      <c r="H425" s="111"/>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111"/>
      <c r="G426" s="111"/>
      <c r="H426" s="111"/>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111"/>
      <c r="G427" s="111"/>
      <c r="H427" s="111"/>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111"/>
      <c r="G428" s="111"/>
      <c r="H428" s="111"/>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111"/>
      <c r="G429" s="111"/>
      <c r="H429" s="111"/>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111"/>
      <c r="G430" s="111"/>
      <c r="H430" s="111"/>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111"/>
      <c r="G431" s="111"/>
      <c r="H431" s="111"/>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111"/>
      <c r="G432" s="111"/>
      <c r="H432" s="111"/>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111"/>
      <c r="G433" s="111"/>
      <c r="H433" s="111"/>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111"/>
      <c r="G434" s="111"/>
      <c r="H434" s="111"/>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111"/>
      <c r="G435" s="111"/>
      <c r="H435" s="111"/>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111"/>
      <c r="G436" s="111"/>
      <c r="H436" s="111"/>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111"/>
      <c r="G437" s="111"/>
      <c r="H437" s="111"/>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111"/>
      <c r="G438" s="111"/>
      <c r="H438" s="111"/>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111"/>
      <c r="G439" s="111"/>
      <c r="H439" s="111"/>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111"/>
      <c r="G440" s="111"/>
      <c r="H440" s="111"/>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111"/>
      <c r="G441" s="111"/>
      <c r="H441" s="111"/>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111"/>
      <c r="G442" s="111"/>
      <c r="H442" s="111"/>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111"/>
      <c r="G443" s="111"/>
      <c r="H443" s="111"/>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111"/>
      <c r="G444" s="111"/>
      <c r="H444" s="111"/>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111"/>
      <c r="G445" s="111"/>
      <c r="H445" s="111"/>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111"/>
      <c r="G446" s="111"/>
      <c r="H446" s="111"/>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111"/>
      <c r="G447" s="111"/>
      <c r="H447" s="111"/>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111"/>
      <c r="G448" s="111"/>
      <c r="H448" s="111"/>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111"/>
      <c r="G449" s="111"/>
      <c r="H449" s="111"/>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111"/>
      <c r="G450" s="111"/>
      <c r="H450" s="111"/>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111"/>
      <c r="G451" s="111"/>
      <c r="H451" s="111"/>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111"/>
      <c r="G452" s="111"/>
      <c r="H452" s="111"/>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111"/>
      <c r="G453" s="111"/>
      <c r="H453" s="111"/>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111"/>
      <c r="G454" s="111"/>
      <c r="H454" s="111"/>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111"/>
      <c r="G455" s="111"/>
      <c r="H455" s="111"/>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111"/>
      <c r="G456" s="111"/>
      <c r="H456" s="111"/>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111"/>
      <c r="G457" s="111"/>
      <c r="H457" s="111"/>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111"/>
      <c r="G458" s="111"/>
      <c r="H458" s="111"/>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111"/>
      <c r="G459" s="111"/>
      <c r="H459" s="111"/>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111"/>
      <c r="G460" s="111"/>
      <c r="H460" s="111"/>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111"/>
      <c r="G461" s="111"/>
      <c r="H461" s="111"/>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111"/>
      <c r="G462" s="111"/>
      <c r="H462" s="111"/>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111"/>
      <c r="G463" s="111"/>
      <c r="H463" s="111"/>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111"/>
      <c r="G464" s="111"/>
      <c r="H464" s="111"/>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111"/>
      <c r="G465" s="111"/>
      <c r="H465" s="111"/>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111"/>
      <c r="G466" s="111"/>
      <c r="H466" s="111"/>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111"/>
      <c r="G467" s="111"/>
      <c r="H467" s="111"/>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111"/>
      <c r="G468" s="111"/>
      <c r="H468" s="111"/>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111"/>
      <c r="G469" s="111"/>
      <c r="H469" s="111"/>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111"/>
      <c r="G470" s="111"/>
      <c r="H470" s="111"/>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111"/>
      <c r="G471" s="111"/>
      <c r="H471" s="111"/>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111"/>
      <c r="G472" s="111"/>
      <c r="H472" s="111"/>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111"/>
      <c r="G473" s="111"/>
      <c r="H473" s="111"/>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111"/>
      <c r="G474" s="111"/>
      <c r="H474" s="111"/>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111"/>
      <c r="G475" s="111"/>
      <c r="H475" s="111"/>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111"/>
      <c r="G476" s="111"/>
      <c r="H476" s="111"/>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111"/>
      <c r="G477" s="111"/>
      <c r="H477" s="111"/>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111"/>
      <c r="G478" s="111"/>
      <c r="H478" s="111"/>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111"/>
      <c r="G479" s="111"/>
      <c r="H479" s="111"/>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111"/>
      <c r="G480" s="111"/>
      <c r="H480" s="111"/>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111"/>
      <c r="G481" s="111"/>
      <c r="H481" s="111"/>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111"/>
      <c r="G482" s="111"/>
      <c r="H482" s="111"/>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111"/>
      <c r="G483" s="111"/>
      <c r="H483" s="111"/>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111"/>
      <c r="G484" s="111"/>
      <c r="H484" s="111"/>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111"/>
      <c r="G485" s="111"/>
      <c r="H485" s="111"/>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111"/>
      <c r="G486" s="111"/>
      <c r="H486" s="111"/>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111"/>
      <c r="G487" s="111"/>
      <c r="H487" s="111"/>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111"/>
      <c r="G488" s="111"/>
      <c r="H488" s="111"/>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111"/>
      <c r="G489" s="111"/>
      <c r="H489" s="111"/>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111"/>
      <c r="G490" s="111"/>
      <c r="H490" s="111"/>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111"/>
      <c r="G491" s="111"/>
      <c r="H491" s="111"/>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111"/>
      <c r="G492" s="111"/>
      <c r="H492" s="111"/>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111"/>
      <c r="G493" s="111"/>
      <c r="H493" s="111"/>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111"/>
      <c r="G494" s="111"/>
      <c r="H494" s="111"/>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111"/>
      <c r="G495" s="111"/>
      <c r="H495" s="111"/>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111"/>
      <c r="G496" s="111"/>
      <c r="H496" s="111"/>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111"/>
      <c r="G497" s="111"/>
      <c r="H497" s="111"/>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111"/>
      <c r="G498" s="111"/>
      <c r="H498" s="111"/>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111"/>
      <c r="G499" s="111"/>
      <c r="H499" s="111"/>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111"/>
      <c r="G500" s="111"/>
      <c r="H500" s="111"/>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111"/>
      <c r="G501" s="111"/>
      <c r="H501" s="111"/>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111"/>
      <c r="G502" s="111"/>
      <c r="H502" s="111"/>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111"/>
      <c r="G503" s="111"/>
      <c r="H503" s="111"/>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111"/>
      <c r="G504" s="111"/>
      <c r="H504" s="111"/>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111"/>
      <c r="G505" s="111"/>
      <c r="H505" s="111"/>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111"/>
      <c r="G506" s="111"/>
      <c r="H506" s="111"/>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111"/>
      <c r="G507" s="111"/>
      <c r="H507" s="111"/>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111"/>
      <c r="G508" s="111"/>
      <c r="H508" s="111"/>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111"/>
      <c r="G509" s="111"/>
      <c r="H509" s="111"/>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111"/>
      <c r="G510" s="111"/>
      <c r="H510" s="111"/>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111"/>
      <c r="G511" s="111"/>
      <c r="H511" s="111"/>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111"/>
      <c r="G512" s="111"/>
      <c r="H512" s="111"/>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111"/>
      <c r="G513" s="111"/>
      <c r="H513" s="111"/>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111"/>
      <c r="G514" s="111"/>
      <c r="H514" s="111"/>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111"/>
      <c r="G515" s="111"/>
      <c r="H515" s="111"/>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111"/>
      <c r="G516" s="111"/>
      <c r="H516" s="111"/>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111"/>
      <c r="G517" s="111"/>
      <c r="H517" s="111"/>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111"/>
      <c r="G518" s="111"/>
      <c r="H518" s="111"/>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111"/>
      <c r="G519" s="111"/>
      <c r="H519" s="111"/>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111"/>
      <c r="G520" s="111"/>
      <c r="H520" s="111"/>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111"/>
      <c r="G521" s="111"/>
      <c r="H521" s="111"/>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111"/>
      <c r="G522" s="111"/>
      <c r="H522" s="111"/>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111"/>
      <c r="G523" s="111"/>
      <c r="H523" s="111"/>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111"/>
      <c r="G524" s="111"/>
      <c r="H524" s="111"/>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111"/>
      <c r="G525" s="111"/>
      <c r="H525" s="111"/>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111"/>
      <c r="G526" s="111"/>
      <c r="H526" s="111"/>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111"/>
      <c r="G527" s="111"/>
      <c r="H527" s="111"/>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111"/>
      <c r="G528" s="111"/>
      <c r="H528" s="111"/>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111"/>
      <c r="G529" s="111"/>
      <c r="H529" s="111"/>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111"/>
      <c r="G530" s="111"/>
      <c r="H530" s="111"/>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111"/>
      <c r="G531" s="111"/>
      <c r="H531" s="111"/>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111"/>
      <c r="G532" s="111"/>
      <c r="H532" s="111"/>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111"/>
      <c r="G533" s="111"/>
      <c r="H533" s="111"/>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111"/>
      <c r="G534" s="111"/>
      <c r="H534" s="111"/>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111"/>
      <c r="G535" s="111"/>
      <c r="H535" s="111"/>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111"/>
      <c r="G536" s="111"/>
      <c r="H536" s="111"/>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111"/>
      <c r="G537" s="111"/>
      <c r="H537" s="111"/>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111"/>
      <c r="G538" s="111"/>
      <c r="H538" s="111"/>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111"/>
      <c r="G539" s="111"/>
      <c r="H539" s="111"/>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111"/>
      <c r="G540" s="111"/>
      <c r="H540" s="111"/>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111"/>
      <c r="G541" s="111"/>
      <c r="H541" s="111"/>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111"/>
      <c r="G542" s="111"/>
      <c r="H542" s="111"/>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111"/>
      <c r="G543" s="111"/>
      <c r="H543" s="111"/>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111"/>
      <c r="G544" s="111"/>
      <c r="H544" s="111"/>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111"/>
      <c r="G545" s="111"/>
      <c r="H545" s="111"/>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111"/>
      <c r="G546" s="111"/>
      <c r="H546" s="111"/>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111"/>
      <c r="G547" s="111"/>
      <c r="H547" s="111"/>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111"/>
      <c r="G548" s="111"/>
      <c r="H548" s="111"/>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111"/>
      <c r="G549" s="111"/>
      <c r="H549" s="111"/>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111"/>
      <c r="G550" s="111"/>
      <c r="H550" s="111"/>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111"/>
      <c r="G551" s="111"/>
      <c r="H551" s="111"/>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111"/>
      <c r="G552" s="111"/>
      <c r="H552" s="111"/>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111"/>
      <c r="G553" s="111"/>
      <c r="H553" s="111"/>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111"/>
      <c r="G554" s="111"/>
      <c r="H554" s="111"/>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111"/>
      <c r="G555" s="111"/>
      <c r="H555" s="111"/>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111"/>
      <c r="G556" s="111"/>
      <c r="H556" s="111"/>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111"/>
      <c r="G557" s="111"/>
      <c r="H557" s="111"/>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111"/>
      <c r="G558" s="111"/>
      <c r="H558" s="111"/>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111"/>
      <c r="G559" s="111"/>
      <c r="H559" s="111"/>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111"/>
      <c r="G560" s="111"/>
      <c r="H560" s="111"/>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111"/>
      <c r="G561" s="111"/>
      <c r="H561" s="111"/>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111"/>
      <c r="G562" s="111"/>
      <c r="H562" s="111"/>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111"/>
      <c r="G563" s="111"/>
      <c r="H563" s="111"/>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111"/>
      <c r="G564" s="111"/>
      <c r="H564" s="111"/>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111"/>
      <c r="G565" s="111"/>
      <c r="H565" s="111"/>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111"/>
      <c r="G566" s="111"/>
      <c r="H566" s="111"/>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111"/>
      <c r="G567" s="111"/>
      <c r="H567" s="111"/>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111"/>
      <c r="G568" s="111"/>
      <c r="H568" s="111"/>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111"/>
      <c r="G569" s="111"/>
      <c r="H569" s="111"/>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111"/>
      <c r="G570" s="111"/>
      <c r="H570" s="111"/>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111"/>
      <c r="G571" s="111"/>
      <c r="H571" s="111"/>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111"/>
      <c r="G572" s="111"/>
      <c r="H572" s="111"/>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111"/>
      <c r="G573" s="111"/>
      <c r="H573" s="111"/>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111"/>
      <c r="G574" s="111"/>
      <c r="H574" s="111"/>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111"/>
      <c r="G575" s="111"/>
      <c r="H575" s="111"/>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111"/>
      <c r="G576" s="111"/>
      <c r="H576" s="111"/>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111"/>
      <c r="G577" s="111"/>
      <c r="H577" s="111"/>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111"/>
      <c r="G578" s="111"/>
      <c r="H578" s="111"/>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111"/>
      <c r="G579" s="111"/>
      <c r="H579" s="111"/>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111"/>
      <c r="G580" s="111"/>
      <c r="H580" s="111"/>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111"/>
      <c r="G581" s="111"/>
      <c r="H581" s="111"/>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111"/>
      <c r="G582" s="111"/>
      <c r="H582" s="111"/>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111"/>
      <c r="G583" s="111"/>
      <c r="H583" s="111"/>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111"/>
      <c r="G584" s="111"/>
      <c r="H584" s="111"/>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111"/>
      <c r="G585" s="111"/>
      <c r="H585" s="111"/>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111"/>
      <c r="G586" s="111"/>
      <c r="H586" s="111"/>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111"/>
      <c r="G587" s="111"/>
      <c r="H587" s="111"/>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111"/>
      <c r="G588" s="111"/>
      <c r="H588" s="111"/>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111"/>
      <c r="G589" s="111"/>
      <c r="H589" s="111"/>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111"/>
      <c r="G590" s="111"/>
      <c r="H590" s="111"/>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111"/>
      <c r="G591" s="111"/>
      <c r="H591" s="111"/>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111"/>
      <c r="G592" s="111"/>
      <c r="H592" s="111"/>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111"/>
      <c r="G593" s="111"/>
      <c r="H593" s="111"/>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111"/>
      <c r="G594" s="111"/>
      <c r="H594" s="111"/>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111"/>
      <c r="G595" s="111"/>
      <c r="H595" s="111"/>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111"/>
      <c r="G596" s="111"/>
      <c r="H596" s="111"/>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111"/>
      <c r="G597" s="111"/>
      <c r="H597" s="111"/>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111"/>
      <c r="G598" s="111"/>
      <c r="H598" s="111"/>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111"/>
      <c r="G599" s="111"/>
      <c r="H599" s="111"/>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111"/>
      <c r="G600" s="111"/>
      <c r="H600" s="111"/>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111"/>
      <c r="G601" s="111"/>
      <c r="H601" s="111"/>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111"/>
      <c r="G602" s="111"/>
      <c r="H602" s="111"/>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111"/>
      <c r="G603" s="111"/>
      <c r="H603" s="111"/>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111"/>
      <c r="G604" s="111"/>
      <c r="H604" s="111"/>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111"/>
      <c r="G605" s="111"/>
      <c r="H605" s="111"/>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111"/>
      <c r="G606" s="111"/>
      <c r="H606" s="111"/>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111"/>
      <c r="G607" s="111"/>
      <c r="H607" s="111"/>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111"/>
      <c r="G608" s="111"/>
      <c r="H608" s="111"/>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111"/>
      <c r="G609" s="111"/>
      <c r="H609" s="111"/>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111"/>
      <c r="G610" s="111"/>
      <c r="H610" s="111"/>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111"/>
      <c r="G611" s="111"/>
      <c r="H611" s="111"/>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111"/>
      <c r="G612" s="111"/>
      <c r="H612" s="111"/>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111"/>
      <c r="G613" s="111"/>
      <c r="H613" s="111"/>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111"/>
      <c r="G614" s="111"/>
      <c r="H614" s="111"/>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111"/>
      <c r="G615" s="111"/>
      <c r="H615" s="111"/>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111"/>
      <c r="G616" s="111"/>
      <c r="H616" s="111"/>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111"/>
      <c r="G617" s="111"/>
      <c r="H617" s="111"/>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111"/>
      <c r="G618" s="111"/>
      <c r="H618" s="111"/>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111"/>
      <c r="G619" s="111"/>
      <c r="H619" s="111"/>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111"/>
      <c r="G620" s="111"/>
      <c r="H620" s="111"/>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111"/>
      <c r="G621" s="111"/>
      <c r="H621" s="111"/>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111"/>
      <c r="G622" s="111"/>
      <c r="H622" s="111"/>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111"/>
      <c r="G623" s="111"/>
      <c r="H623" s="111"/>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111"/>
      <c r="G624" s="111"/>
      <c r="H624" s="111"/>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111"/>
      <c r="G625" s="111"/>
      <c r="H625" s="111"/>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111"/>
      <c r="G626" s="111"/>
      <c r="H626" s="111"/>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111"/>
      <c r="G627" s="111"/>
      <c r="H627" s="111"/>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111"/>
      <c r="G628" s="111"/>
      <c r="H628" s="111"/>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111"/>
      <c r="G629" s="111"/>
      <c r="H629" s="111"/>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111"/>
      <c r="G630" s="111"/>
      <c r="H630" s="111"/>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111"/>
      <c r="G631" s="111"/>
      <c r="H631" s="111"/>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111"/>
      <c r="G632" s="111"/>
      <c r="H632" s="111"/>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111"/>
      <c r="G633" s="111"/>
      <c r="H633" s="111"/>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111"/>
      <c r="G634" s="111"/>
      <c r="H634" s="111"/>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111"/>
      <c r="G635" s="111"/>
      <c r="H635" s="111"/>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111"/>
      <c r="G636" s="111"/>
      <c r="H636" s="111"/>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111"/>
      <c r="G637" s="111"/>
      <c r="H637" s="111"/>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111"/>
      <c r="G638" s="111"/>
      <c r="H638" s="111"/>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111"/>
      <c r="G639" s="111"/>
      <c r="H639" s="111"/>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111"/>
      <c r="G640" s="111"/>
      <c r="H640" s="111"/>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111"/>
      <c r="G641" s="111"/>
      <c r="H641" s="111"/>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111"/>
      <c r="G642" s="111"/>
      <c r="H642" s="111"/>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111"/>
      <c r="G643" s="111"/>
      <c r="H643" s="111"/>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111"/>
      <c r="G644" s="111"/>
      <c r="H644" s="111"/>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111"/>
      <c r="G645" s="111"/>
      <c r="H645" s="111"/>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111"/>
      <c r="G646" s="111"/>
      <c r="H646" s="111"/>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111"/>
      <c r="G647" s="111"/>
      <c r="H647" s="111"/>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111"/>
      <c r="G648" s="111"/>
      <c r="H648" s="111"/>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111"/>
      <c r="G649" s="111"/>
      <c r="H649" s="111"/>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111"/>
      <c r="G650" s="111"/>
      <c r="H650" s="111"/>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111"/>
      <c r="G651" s="111"/>
      <c r="H651" s="111"/>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111"/>
      <c r="G652" s="111"/>
      <c r="H652" s="111"/>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111"/>
      <c r="G653" s="111"/>
      <c r="H653" s="111"/>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111"/>
      <c r="G654" s="111"/>
      <c r="H654" s="111"/>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111"/>
      <c r="G655" s="111"/>
      <c r="H655" s="111"/>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111"/>
      <c r="G656" s="111"/>
      <c r="H656" s="111"/>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111"/>
      <c r="G657" s="111"/>
      <c r="H657" s="111"/>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111"/>
      <c r="G658" s="111"/>
      <c r="H658" s="111"/>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111"/>
      <c r="G659" s="111"/>
      <c r="H659" s="111"/>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111"/>
      <c r="G660" s="111"/>
      <c r="H660" s="111"/>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111"/>
      <c r="G661" s="111"/>
      <c r="H661" s="111"/>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111"/>
      <c r="G662" s="111"/>
      <c r="H662" s="111"/>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111"/>
      <c r="G663" s="111"/>
      <c r="H663" s="111"/>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111"/>
      <c r="G664" s="111"/>
      <c r="H664" s="111"/>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111"/>
      <c r="G665" s="111"/>
      <c r="H665" s="111"/>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111"/>
      <c r="G666" s="111"/>
      <c r="H666" s="111"/>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111"/>
      <c r="G667" s="111"/>
      <c r="H667" s="111"/>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111"/>
      <c r="G668" s="111"/>
      <c r="H668" s="111"/>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111"/>
      <c r="G669" s="111"/>
      <c r="H669" s="111"/>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111"/>
      <c r="G670" s="111"/>
      <c r="H670" s="111"/>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111"/>
      <c r="G671" s="111"/>
      <c r="H671" s="111"/>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111"/>
      <c r="G672" s="111"/>
      <c r="H672" s="111"/>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111"/>
      <c r="G673" s="111"/>
      <c r="H673" s="111"/>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111"/>
      <c r="G674" s="111"/>
      <c r="H674" s="111"/>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111"/>
      <c r="G675" s="111"/>
      <c r="H675" s="111"/>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111"/>
      <c r="G676" s="111"/>
      <c r="H676" s="111"/>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111"/>
      <c r="G677" s="111"/>
      <c r="H677" s="111"/>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111"/>
      <c r="G678" s="111"/>
      <c r="H678" s="111"/>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111"/>
      <c r="G679" s="111"/>
      <c r="H679" s="111"/>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111"/>
      <c r="G680" s="111"/>
      <c r="H680" s="111"/>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111"/>
      <c r="G681" s="111"/>
      <c r="H681" s="111"/>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111"/>
      <c r="G682" s="111"/>
      <c r="H682" s="111"/>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111"/>
      <c r="G683" s="111"/>
      <c r="H683" s="111"/>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111"/>
      <c r="G684" s="111"/>
      <c r="H684" s="111"/>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111"/>
      <c r="G685" s="111"/>
      <c r="H685" s="111"/>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111"/>
      <c r="G686" s="111"/>
      <c r="H686" s="111"/>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111"/>
      <c r="G687" s="111"/>
      <c r="H687" s="111"/>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111"/>
      <c r="G688" s="111"/>
      <c r="H688" s="111"/>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111"/>
      <c r="G689" s="111"/>
      <c r="H689" s="111"/>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111"/>
      <c r="G690" s="111"/>
      <c r="H690" s="111"/>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111"/>
      <c r="G691" s="111"/>
      <c r="H691" s="111"/>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111"/>
      <c r="G692" s="111"/>
      <c r="H692" s="111"/>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111"/>
      <c r="G693" s="111"/>
      <c r="H693" s="111"/>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111"/>
      <c r="G694" s="111"/>
      <c r="H694" s="111"/>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111"/>
      <c r="G695" s="111"/>
      <c r="H695" s="111"/>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111"/>
      <c r="G696" s="111"/>
      <c r="H696" s="111"/>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111"/>
      <c r="G697" s="111"/>
      <c r="H697" s="111"/>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111"/>
      <c r="G698" s="111"/>
      <c r="H698" s="111"/>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111"/>
      <c r="G699" s="111"/>
      <c r="H699" s="111"/>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111"/>
      <c r="G700" s="111"/>
      <c r="H700" s="111"/>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111"/>
      <c r="G701" s="111"/>
      <c r="H701" s="111"/>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111"/>
      <c r="G702" s="111"/>
      <c r="H702" s="111"/>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111"/>
      <c r="G703" s="111"/>
      <c r="H703" s="111"/>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111"/>
      <c r="G704" s="111"/>
      <c r="H704" s="111"/>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111"/>
      <c r="G705" s="111"/>
      <c r="H705" s="111"/>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111"/>
      <c r="G706" s="111"/>
      <c r="H706" s="111"/>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111"/>
      <c r="G707" s="111"/>
      <c r="H707" s="111"/>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111"/>
      <c r="G708" s="111"/>
      <c r="H708" s="111"/>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111"/>
      <c r="G709" s="111"/>
      <c r="H709" s="111"/>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111"/>
      <c r="G710" s="111"/>
      <c r="H710" s="111"/>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111"/>
      <c r="G711" s="111"/>
      <c r="H711" s="111"/>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111"/>
      <c r="G712" s="111"/>
      <c r="H712" s="111"/>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111"/>
      <c r="G713" s="111"/>
      <c r="H713" s="111"/>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111"/>
      <c r="G714" s="111"/>
      <c r="H714" s="111"/>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111"/>
      <c r="G715" s="111"/>
      <c r="H715" s="111"/>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111"/>
      <c r="G716" s="111"/>
      <c r="H716" s="111"/>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111"/>
      <c r="G717" s="111"/>
      <c r="H717" s="111"/>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111"/>
      <c r="G718" s="111"/>
      <c r="H718" s="111"/>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111"/>
      <c r="G719" s="111"/>
      <c r="H719" s="111"/>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111"/>
      <c r="G720" s="111"/>
      <c r="H720" s="111"/>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111"/>
      <c r="G721" s="111"/>
      <c r="H721" s="111"/>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111"/>
      <c r="G722" s="111"/>
      <c r="H722" s="111"/>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111"/>
      <c r="G723" s="111"/>
      <c r="H723" s="111"/>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111"/>
      <c r="G724" s="111"/>
      <c r="H724" s="111"/>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111"/>
      <c r="G725" s="111"/>
      <c r="H725" s="111"/>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111"/>
      <c r="G726" s="111"/>
      <c r="H726" s="111"/>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111"/>
      <c r="G727" s="111"/>
      <c r="H727" s="111"/>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111"/>
      <c r="G728" s="111"/>
      <c r="H728" s="111"/>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111"/>
      <c r="G729" s="111"/>
      <c r="H729" s="111"/>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111"/>
      <c r="G730" s="111"/>
      <c r="H730" s="111"/>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111"/>
      <c r="G731" s="111"/>
      <c r="H731" s="111"/>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111"/>
      <c r="G732" s="111"/>
      <c r="H732" s="111"/>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111"/>
      <c r="G733" s="111"/>
      <c r="H733" s="111"/>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111"/>
      <c r="G734" s="111"/>
      <c r="H734" s="111"/>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111"/>
      <c r="G735" s="111"/>
      <c r="H735" s="111"/>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111"/>
      <c r="G736" s="111"/>
      <c r="H736" s="111"/>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111"/>
      <c r="G737" s="111"/>
      <c r="H737" s="111"/>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111"/>
      <c r="G738" s="111"/>
      <c r="H738" s="111"/>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111"/>
      <c r="G739" s="111"/>
      <c r="H739" s="111"/>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111"/>
      <c r="G740" s="111"/>
      <c r="H740" s="111"/>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111"/>
      <c r="G741" s="111"/>
      <c r="H741" s="111"/>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111"/>
      <c r="G742" s="111"/>
      <c r="H742" s="111"/>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111"/>
      <c r="G743" s="111"/>
      <c r="H743" s="111"/>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111"/>
      <c r="G744" s="111"/>
      <c r="H744" s="111"/>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111"/>
      <c r="G745" s="111"/>
      <c r="H745" s="111"/>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111"/>
      <c r="G746" s="111"/>
      <c r="H746" s="111"/>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111"/>
      <c r="G747" s="111"/>
      <c r="H747" s="111"/>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111"/>
      <c r="G748" s="111"/>
      <c r="H748" s="111"/>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111"/>
      <c r="G749" s="111"/>
      <c r="H749" s="111"/>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111"/>
      <c r="G750" s="111"/>
      <c r="H750" s="111"/>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111"/>
      <c r="G751" s="111"/>
      <c r="H751" s="111"/>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111"/>
      <c r="G752" s="111"/>
      <c r="H752" s="111"/>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111"/>
      <c r="G753" s="111"/>
      <c r="H753" s="111"/>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111"/>
      <c r="G754" s="111"/>
      <c r="H754" s="111"/>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111"/>
      <c r="G755" s="111"/>
      <c r="H755" s="111"/>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111"/>
      <c r="G756" s="111"/>
      <c r="H756" s="111"/>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111"/>
      <c r="G757" s="111"/>
      <c r="H757" s="111"/>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111"/>
      <c r="G758" s="111"/>
      <c r="H758" s="111"/>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111"/>
      <c r="G759" s="111"/>
      <c r="H759" s="111"/>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111"/>
      <c r="G760" s="111"/>
      <c r="H760" s="111"/>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111"/>
      <c r="G761" s="111"/>
      <c r="H761" s="111"/>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111"/>
      <c r="G762" s="111"/>
      <c r="H762" s="111"/>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111"/>
      <c r="G763" s="111"/>
      <c r="H763" s="111"/>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111"/>
      <c r="G764" s="111"/>
      <c r="H764" s="111"/>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111"/>
      <c r="G765" s="111"/>
      <c r="H765" s="111"/>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111"/>
      <c r="G766" s="111"/>
      <c r="H766" s="111"/>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111"/>
      <c r="G767" s="111"/>
      <c r="H767" s="111"/>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111"/>
      <c r="G768" s="111"/>
      <c r="H768" s="111"/>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111"/>
      <c r="G769" s="111"/>
      <c r="H769" s="111"/>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111"/>
      <c r="G770" s="111"/>
      <c r="H770" s="111"/>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111"/>
      <c r="G771" s="111"/>
      <c r="H771" s="111"/>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111"/>
      <c r="G772" s="111"/>
      <c r="H772" s="111"/>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111"/>
      <c r="G773" s="111"/>
      <c r="H773" s="111"/>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111"/>
      <c r="G774" s="111"/>
      <c r="H774" s="111"/>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111"/>
      <c r="G775" s="111"/>
      <c r="H775" s="111"/>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111"/>
      <c r="G776" s="111"/>
      <c r="H776" s="111"/>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111"/>
      <c r="G777" s="111"/>
      <c r="H777" s="111"/>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111"/>
      <c r="G778" s="111"/>
      <c r="H778" s="111"/>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111"/>
      <c r="G779" s="111"/>
      <c r="H779" s="111"/>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111"/>
      <c r="G780" s="111"/>
      <c r="H780" s="111"/>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111"/>
      <c r="G781" s="111"/>
      <c r="H781" s="111"/>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111"/>
      <c r="G782" s="111"/>
      <c r="H782" s="111"/>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111"/>
      <c r="G783" s="111"/>
      <c r="H783" s="111"/>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111"/>
      <c r="G784" s="111"/>
      <c r="H784" s="111"/>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111"/>
      <c r="G785" s="111"/>
      <c r="H785" s="111"/>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111"/>
      <c r="G786" s="111"/>
      <c r="H786" s="111"/>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111"/>
      <c r="G787" s="111"/>
      <c r="H787" s="111"/>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111"/>
      <c r="G788" s="111"/>
      <c r="H788" s="111"/>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111"/>
      <c r="G789" s="111"/>
      <c r="H789" s="111"/>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111"/>
      <c r="G790" s="111"/>
      <c r="H790" s="111"/>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111"/>
      <c r="G791" s="111"/>
      <c r="H791" s="111"/>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111"/>
      <c r="G792" s="111"/>
      <c r="H792" s="111"/>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111"/>
      <c r="G793" s="111"/>
      <c r="H793" s="111"/>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111"/>
      <c r="G794" s="111"/>
      <c r="H794" s="111"/>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111"/>
      <c r="G795" s="111"/>
      <c r="H795" s="111"/>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111"/>
      <c r="G796" s="111"/>
      <c r="H796" s="111"/>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111"/>
      <c r="G797" s="111"/>
      <c r="H797" s="111"/>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111"/>
      <c r="G798" s="111"/>
      <c r="H798" s="111"/>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111"/>
      <c r="G799" s="111"/>
      <c r="H799" s="111"/>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111"/>
      <c r="G800" s="111"/>
      <c r="H800" s="111"/>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111"/>
      <c r="G801" s="111"/>
      <c r="H801" s="111"/>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111"/>
      <c r="G802" s="111"/>
      <c r="H802" s="111"/>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111"/>
      <c r="G803" s="111"/>
      <c r="H803" s="111"/>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111"/>
      <c r="G804" s="111"/>
      <c r="H804" s="111"/>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111"/>
      <c r="G805" s="111"/>
      <c r="H805" s="111"/>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111"/>
      <c r="G806" s="111"/>
      <c r="H806" s="111"/>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111"/>
      <c r="G807" s="111"/>
      <c r="H807" s="111"/>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111"/>
      <c r="G808" s="111"/>
      <c r="H808" s="111"/>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111"/>
      <c r="G809" s="111"/>
      <c r="H809" s="111"/>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111"/>
      <c r="G810" s="111"/>
      <c r="H810" s="111"/>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111"/>
      <c r="G811" s="111"/>
      <c r="H811" s="111"/>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111"/>
      <c r="G812" s="111"/>
      <c r="H812" s="111"/>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111"/>
      <c r="G813" s="111"/>
      <c r="H813" s="111"/>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111"/>
      <c r="G814" s="111"/>
      <c r="H814" s="111"/>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111"/>
      <c r="G815" s="111"/>
      <c r="H815" s="111"/>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111"/>
      <c r="G816" s="111"/>
      <c r="H816" s="111"/>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111"/>
      <c r="G817" s="111"/>
      <c r="H817" s="111"/>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111"/>
      <c r="G818" s="111"/>
      <c r="H818" s="111"/>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111"/>
      <c r="G819" s="111"/>
      <c r="H819" s="111"/>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111"/>
      <c r="G820" s="111"/>
      <c r="H820" s="111"/>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111"/>
      <c r="G821" s="111"/>
      <c r="H821" s="111"/>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111"/>
      <c r="G822" s="111"/>
      <c r="H822" s="111"/>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111"/>
      <c r="G823" s="111"/>
      <c r="H823" s="111"/>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111"/>
      <c r="G824" s="111"/>
      <c r="H824" s="111"/>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111"/>
      <c r="G825" s="111"/>
      <c r="H825" s="111"/>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111"/>
      <c r="G826" s="111"/>
      <c r="H826" s="111"/>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111"/>
      <c r="G827" s="111"/>
      <c r="H827" s="111"/>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111"/>
      <c r="G828" s="111"/>
      <c r="H828" s="111"/>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111"/>
      <c r="G829" s="111"/>
      <c r="H829" s="111"/>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111"/>
      <c r="G830" s="111"/>
      <c r="H830" s="111"/>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111"/>
      <c r="G831" s="111"/>
      <c r="H831" s="111"/>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111"/>
      <c r="G832" s="111"/>
      <c r="H832" s="111"/>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111"/>
      <c r="G833" s="111"/>
      <c r="H833" s="111"/>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111"/>
      <c r="G834" s="111"/>
      <c r="H834" s="111"/>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111"/>
      <c r="G835" s="111"/>
      <c r="H835" s="111"/>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111"/>
      <c r="G836" s="111"/>
      <c r="H836" s="111"/>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111"/>
      <c r="G837" s="111"/>
      <c r="H837" s="111"/>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111"/>
      <c r="G838" s="111"/>
      <c r="H838" s="111"/>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111"/>
      <c r="G839" s="111"/>
      <c r="H839" s="111"/>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111"/>
      <c r="G840" s="111"/>
      <c r="H840" s="111"/>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111"/>
      <c r="G841" s="111"/>
      <c r="H841" s="111"/>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111"/>
      <c r="G842" s="111"/>
      <c r="H842" s="111"/>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111"/>
      <c r="G843" s="111"/>
      <c r="H843" s="111"/>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111"/>
      <c r="G844" s="111"/>
      <c r="H844" s="111"/>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111"/>
      <c r="G845" s="111"/>
      <c r="H845" s="111"/>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111"/>
      <c r="G846" s="111"/>
      <c r="H846" s="111"/>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111"/>
      <c r="G847" s="111"/>
      <c r="H847" s="111"/>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111"/>
      <c r="G848" s="111"/>
      <c r="H848" s="111"/>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111"/>
      <c r="G849" s="111"/>
      <c r="H849" s="111"/>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111"/>
      <c r="G850" s="111"/>
      <c r="H850" s="111"/>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111"/>
      <c r="G851" s="111"/>
      <c r="H851" s="111"/>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111"/>
      <c r="G852" s="111"/>
      <c r="H852" s="111"/>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111"/>
      <c r="G853" s="111"/>
      <c r="H853" s="111"/>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111"/>
      <c r="G854" s="111"/>
      <c r="H854" s="111"/>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111"/>
      <c r="G855" s="111"/>
      <c r="H855" s="111"/>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111"/>
      <c r="G856" s="111"/>
      <c r="H856" s="111"/>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111"/>
      <c r="G857" s="111"/>
      <c r="H857" s="111"/>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111"/>
      <c r="G858" s="111"/>
      <c r="H858" s="111"/>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111"/>
      <c r="G859" s="111"/>
      <c r="H859" s="111"/>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111"/>
      <c r="G860" s="111"/>
      <c r="H860" s="111"/>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111"/>
      <c r="G861" s="111"/>
      <c r="H861" s="111"/>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111"/>
      <c r="G862" s="111"/>
      <c r="H862" s="111"/>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111"/>
      <c r="G863" s="111"/>
      <c r="H863" s="111"/>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111"/>
      <c r="G864" s="111"/>
      <c r="H864" s="111"/>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111"/>
      <c r="G865" s="111"/>
      <c r="H865" s="111"/>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111"/>
      <c r="G866" s="111"/>
      <c r="H866" s="111"/>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111"/>
      <c r="G867" s="111"/>
      <c r="H867" s="111"/>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111"/>
      <c r="G868" s="111"/>
      <c r="H868" s="111"/>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111"/>
      <c r="G869" s="111"/>
      <c r="H869" s="111"/>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111"/>
      <c r="G870" s="111"/>
      <c r="H870" s="111"/>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111"/>
      <c r="G871" s="111"/>
      <c r="H871" s="111"/>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111"/>
      <c r="G872" s="111"/>
      <c r="H872" s="111"/>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111"/>
      <c r="G873" s="111"/>
      <c r="H873" s="111"/>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111"/>
      <c r="G874" s="111"/>
      <c r="H874" s="111"/>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111"/>
      <c r="G875" s="111"/>
      <c r="H875" s="111"/>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111"/>
      <c r="G876" s="111"/>
      <c r="H876" s="111"/>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111"/>
      <c r="G877" s="111"/>
      <c r="H877" s="111"/>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111"/>
      <c r="G878" s="111"/>
      <c r="H878" s="111"/>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111"/>
      <c r="G879" s="111"/>
      <c r="H879" s="111"/>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111"/>
      <c r="G880" s="111"/>
      <c r="H880" s="111"/>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111"/>
      <c r="G881" s="111"/>
      <c r="H881" s="111"/>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111"/>
      <c r="G882" s="111"/>
      <c r="H882" s="111"/>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111"/>
      <c r="G883" s="111"/>
      <c r="H883" s="111"/>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111"/>
      <c r="G884" s="111"/>
      <c r="H884" s="111"/>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111"/>
      <c r="G885" s="111"/>
      <c r="H885" s="111"/>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111"/>
      <c r="G886" s="111"/>
      <c r="H886" s="111"/>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111"/>
      <c r="G887" s="111"/>
      <c r="H887" s="111"/>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111"/>
      <c r="G888" s="111"/>
      <c r="H888" s="111"/>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111"/>
      <c r="G889" s="111"/>
      <c r="H889" s="111"/>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111"/>
      <c r="G890" s="111"/>
      <c r="H890" s="111"/>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111"/>
      <c r="G891" s="111"/>
      <c r="H891" s="111"/>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111"/>
      <c r="G892" s="111"/>
      <c r="H892" s="111"/>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111"/>
      <c r="G893" s="111"/>
      <c r="H893" s="111"/>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111"/>
      <c r="G894" s="111"/>
      <c r="H894" s="111"/>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111"/>
      <c r="G895" s="111"/>
      <c r="H895" s="111"/>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111"/>
      <c r="G896" s="111"/>
      <c r="H896" s="111"/>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111"/>
      <c r="G897" s="111"/>
      <c r="H897" s="111"/>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111"/>
      <c r="G898" s="111"/>
      <c r="H898" s="111"/>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111"/>
      <c r="G899" s="111"/>
      <c r="H899" s="111"/>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111"/>
      <c r="G900" s="111"/>
      <c r="H900" s="111"/>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111"/>
      <c r="G901" s="111"/>
      <c r="H901" s="111"/>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111"/>
      <c r="G902" s="111"/>
      <c r="H902" s="111"/>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111"/>
      <c r="G903" s="111"/>
      <c r="H903" s="111"/>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111"/>
      <c r="G904" s="111"/>
      <c r="H904" s="111"/>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111"/>
      <c r="G905" s="111"/>
      <c r="H905" s="111"/>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111"/>
      <c r="G906" s="111"/>
      <c r="H906" s="111"/>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111"/>
      <c r="G907" s="111"/>
      <c r="H907" s="111"/>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111"/>
      <c r="G908" s="111"/>
      <c r="H908" s="111"/>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111"/>
      <c r="G909" s="111"/>
      <c r="H909" s="111"/>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111"/>
      <c r="G910" s="111"/>
      <c r="H910" s="111"/>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111"/>
      <c r="G911" s="111"/>
      <c r="H911" s="111"/>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111"/>
      <c r="G912" s="111"/>
      <c r="H912" s="111"/>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111"/>
      <c r="G913" s="111"/>
      <c r="H913" s="111"/>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111"/>
      <c r="G914" s="111"/>
      <c r="H914" s="111"/>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111"/>
      <c r="G915" s="111"/>
      <c r="H915" s="111"/>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111"/>
      <c r="G916" s="111"/>
      <c r="H916" s="111"/>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111"/>
      <c r="G917" s="111"/>
      <c r="H917" s="111"/>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111"/>
      <c r="G918" s="111"/>
      <c r="H918" s="111"/>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111"/>
      <c r="G919" s="111"/>
      <c r="H919" s="111"/>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111"/>
      <c r="G920" s="111"/>
      <c r="H920" s="111"/>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111"/>
      <c r="G921" s="111"/>
      <c r="H921" s="111"/>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111"/>
      <c r="G922" s="111"/>
      <c r="H922" s="111"/>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111"/>
      <c r="G923" s="111"/>
      <c r="H923" s="111"/>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111"/>
      <c r="G924" s="111"/>
      <c r="H924" s="111"/>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111"/>
      <c r="G925" s="111"/>
      <c r="H925" s="111"/>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111"/>
      <c r="G926" s="111"/>
      <c r="H926" s="111"/>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111"/>
      <c r="G927" s="111"/>
      <c r="H927" s="111"/>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111"/>
      <c r="G928" s="111"/>
      <c r="H928" s="111"/>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111"/>
      <c r="G929" s="111"/>
      <c r="H929" s="111"/>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111"/>
      <c r="G930" s="111"/>
      <c r="H930" s="111"/>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111"/>
      <c r="G931" s="111"/>
      <c r="H931" s="111"/>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111"/>
      <c r="G932" s="111"/>
      <c r="H932" s="111"/>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111"/>
      <c r="G933" s="111"/>
      <c r="H933" s="111"/>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111"/>
      <c r="G934" s="111"/>
      <c r="H934" s="111"/>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111"/>
      <c r="G935" s="111"/>
      <c r="H935" s="111"/>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111"/>
      <c r="G936" s="111"/>
      <c r="H936" s="111"/>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111"/>
      <c r="G937" s="111"/>
      <c r="H937" s="111"/>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111"/>
      <c r="G938" s="111"/>
      <c r="H938" s="111"/>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111"/>
      <c r="G939" s="111"/>
      <c r="H939" s="111"/>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111"/>
      <c r="G940" s="111"/>
      <c r="H940" s="111"/>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111"/>
      <c r="G941" s="111"/>
      <c r="H941" s="111"/>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111"/>
      <c r="G942" s="111"/>
      <c r="H942" s="111"/>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111"/>
      <c r="G943" s="111"/>
      <c r="H943" s="111"/>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111"/>
      <c r="G944" s="111"/>
      <c r="H944" s="111"/>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111"/>
      <c r="G945" s="111"/>
      <c r="H945" s="111"/>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111"/>
      <c r="G946" s="111"/>
      <c r="H946" s="111"/>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111"/>
      <c r="G947" s="111"/>
      <c r="H947" s="111"/>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111"/>
      <c r="G948" s="111"/>
      <c r="H948" s="111"/>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111"/>
      <c r="G949" s="111"/>
      <c r="H949" s="111"/>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111"/>
      <c r="G950" s="111"/>
      <c r="H950" s="111"/>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111"/>
      <c r="G951" s="111"/>
      <c r="H951" s="111"/>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111"/>
      <c r="G952" s="111"/>
      <c r="H952" s="111"/>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111"/>
      <c r="G953" s="111"/>
      <c r="H953" s="111"/>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111"/>
      <c r="G954" s="111"/>
      <c r="H954" s="111"/>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111"/>
      <c r="G955" s="111"/>
      <c r="H955" s="111"/>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111"/>
      <c r="G956" s="111"/>
      <c r="H956" s="111"/>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111"/>
      <c r="G957" s="111"/>
      <c r="H957" s="111"/>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111"/>
      <c r="G958" s="111"/>
      <c r="H958" s="111"/>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111"/>
      <c r="G959" s="111"/>
      <c r="H959" s="111"/>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111"/>
      <c r="G960" s="111"/>
      <c r="H960" s="111"/>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111"/>
      <c r="G961" s="111"/>
      <c r="H961" s="111"/>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111"/>
      <c r="G962" s="111"/>
      <c r="H962" s="111"/>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111"/>
      <c r="G963" s="111"/>
      <c r="H963" s="111"/>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111"/>
      <c r="G964" s="111"/>
      <c r="H964" s="111"/>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111"/>
      <c r="G965" s="111"/>
      <c r="H965" s="111"/>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111"/>
      <c r="G966" s="111"/>
      <c r="H966" s="111"/>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111"/>
      <c r="G967" s="111"/>
      <c r="H967" s="111"/>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111"/>
      <c r="G968" s="111"/>
      <c r="H968" s="111"/>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111"/>
      <c r="G969" s="111"/>
      <c r="H969" s="111"/>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111"/>
      <c r="G970" s="111"/>
      <c r="H970" s="111"/>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111"/>
      <c r="G971" s="111"/>
      <c r="H971" s="111"/>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111"/>
      <c r="G972" s="111"/>
      <c r="H972" s="111"/>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111"/>
      <c r="G973" s="111"/>
      <c r="H973" s="111"/>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111"/>
      <c r="G974" s="111"/>
      <c r="H974" s="111"/>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111"/>
      <c r="G975" s="111"/>
      <c r="H975" s="111"/>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111"/>
      <c r="G976" s="111"/>
      <c r="H976" s="111"/>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111"/>
      <c r="G977" s="111"/>
      <c r="H977" s="111"/>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111"/>
      <c r="G978" s="111"/>
      <c r="H978" s="111"/>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111"/>
      <c r="G979" s="111"/>
      <c r="H979" s="111"/>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111"/>
      <c r="G980" s="111"/>
      <c r="H980" s="111"/>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111"/>
      <c r="G981" s="111"/>
      <c r="H981" s="111"/>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111"/>
      <c r="G982" s="111"/>
      <c r="H982" s="111"/>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111"/>
      <c r="G983" s="111"/>
      <c r="H983" s="111"/>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111"/>
      <c r="G984" s="111"/>
      <c r="H984" s="111"/>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111"/>
      <c r="G985" s="111"/>
      <c r="H985" s="111"/>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111"/>
      <c r="G986" s="111"/>
      <c r="H986" s="111"/>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111"/>
      <c r="G987" s="111"/>
      <c r="H987" s="111"/>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111"/>
      <c r="G988" s="111"/>
      <c r="H988" s="111"/>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111"/>
      <c r="G989" s="111"/>
      <c r="H989" s="111"/>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111"/>
      <c r="G990" s="111"/>
      <c r="H990" s="111"/>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111"/>
      <c r="G991" s="111"/>
      <c r="H991" s="111"/>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111"/>
      <c r="G992" s="111"/>
      <c r="H992" s="111"/>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111"/>
      <c r="G993" s="111"/>
      <c r="H993" s="111"/>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111"/>
      <c r="G994" s="111"/>
      <c r="H994" s="111"/>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111"/>
      <c r="G995" s="111"/>
      <c r="H995" s="111"/>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111"/>
      <c r="G996" s="111"/>
      <c r="H996" s="111"/>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111"/>
      <c r="G997" s="111"/>
      <c r="H997" s="111"/>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111"/>
      <c r="G998" s="111"/>
      <c r="H998" s="111"/>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111"/>
      <c r="G999" s="111"/>
      <c r="H999" s="111"/>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111"/>
      <c r="G1000" s="111"/>
      <c r="H1000" s="111"/>
      <c r="I1000" s="25"/>
      <c r="J1000" s="25"/>
      <c r="K1000" s="25"/>
      <c r="L1000" s="25"/>
      <c r="M1000" s="25"/>
      <c r="N1000" s="25"/>
      <c r="O1000" s="25"/>
      <c r="P1000" s="25"/>
      <c r="Q1000" s="25"/>
      <c r="R1000" s="25"/>
      <c r="S1000" s="25"/>
      <c r="T1000" s="25"/>
      <c r="U1000" s="25"/>
      <c r="V1000" s="25"/>
      <c r="W1000" s="25"/>
      <c r="X1000" s="25"/>
      <c r="Y1000" s="25"/>
      <c r="Z1000" s="25"/>
    </row>
  </sheetData>
  <mergeCells count="20">
    <mergeCell ref="E3:H3"/>
    <mergeCell ref="E21:I21"/>
    <mergeCell ref="E22:I22"/>
    <mergeCell ref="E23:I23"/>
    <mergeCell ref="E24:I24"/>
    <mergeCell ref="E25:I25"/>
    <mergeCell ref="E26:I26"/>
    <mergeCell ref="E27:I27"/>
    <mergeCell ref="E28:I28"/>
    <mergeCell ref="E29:I29"/>
    <mergeCell ref="E30:I30"/>
    <mergeCell ref="E31:I31"/>
    <mergeCell ref="E32:I32"/>
    <mergeCell ref="E33:I33"/>
    <mergeCell ref="E34:I34"/>
    <mergeCell ref="E35:I35"/>
    <mergeCell ref="E36:I36"/>
    <mergeCell ref="E37:I37"/>
    <mergeCell ref="E38:I38"/>
    <mergeCell ref="E39:I39"/>
  </mergeCells>
  <hyperlinks>
    <hyperlink ref="A1" location="Home!A1" display="Home"/>
  </hyperlink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75" customHeight="1"/>
  <cols>
    <col min="2" max="2" width="6.38095238095238" customWidth="1"/>
    <col min="3" max="3" width="32.3809523809524" customWidth="1"/>
    <col min="4" max="4" width="40.1333333333333" customWidth="1"/>
    <col min="7" max="7" width="25" customWidth="1"/>
    <col min="8" max="8" width="43.752380952381" customWidth="1"/>
    <col min="12" max="12" width="16.1333333333333" customWidth="1"/>
  </cols>
  <sheetData>
    <row r="1" ht="13.5" spans="1:26">
      <c r="A1" s="25"/>
      <c r="B1" s="25"/>
      <c r="C1" s="25"/>
      <c r="D1" s="25"/>
      <c r="E1" s="25"/>
      <c r="F1" s="25"/>
      <c r="G1" s="25"/>
      <c r="H1" s="25"/>
      <c r="I1" s="25"/>
      <c r="J1" s="25"/>
      <c r="K1" s="25"/>
      <c r="L1" s="25"/>
      <c r="M1" s="25"/>
      <c r="N1" s="25"/>
      <c r="O1" s="25"/>
      <c r="P1" s="25"/>
      <c r="Q1" s="25"/>
      <c r="R1" s="25"/>
      <c r="S1" s="25"/>
      <c r="T1" s="25"/>
      <c r="U1" s="25"/>
      <c r="V1" s="25"/>
      <c r="W1" s="25"/>
      <c r="X1" s="25"/>
      <c r="Y1" s="25"/>
      <c r="Z1" s="25"/>
    </row>
    <row r="2" ht="13.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27.75" customHeight="1" spans="1:26">
      <c r="A3" s="25"/>
      <c r="B3" s="71"/>
      <c r="C3" s="72" t="s">
        <v>206</v>
      </c>
      <c r="D3" s="73" t="s">
        <v>3324</v>
      </c>
      <c r="E3" s="41"/>
      <c r="F3" s="41"/>
      <c r="G3" s="61"/>
      <c r="H3" s="73" t="s">
        <v>51</v>
      </c>
      <c r="I3" s="41"/>
      <c r="J3" s="41"/>
      <c r="K3" s="41"/>
      <c r="L3" s="61"/>
      <c r="M3" s="25"/>
      <c r="N3" s="25"/>
      <c r="O3" s="25"/>
      <c r="P3" s="25"/>
      <c r="Q3" s="25"/>
      <c r="R3" s="25"/>
      <c r="S3" s="25"/>
      <c r="T3" s="25"/>
      <c r="U3" s="25"/>
      <c r="V3" s="25"/>
      <c r="W3" s="25"/>
      <c r="X3" s="25"/>
      <c r="Y3" s="25"/>
      <c r="Z3" s="25"/>
    </row>
    <row r="4" ht="47.25" customHeight="1" spans="1:26">
      <c r="A4" s="25"/>
      <c r="B4" s="74">
        <v>1</v>
      </c>
      <c r="C4" s="75" t="s">
        <v>3325</v>
      </c>
      <c r="D4" s="76" t="s">
        <v>3326</v>
      </c>
      <c r="E4" s="98"/>
      <c r="F4" s="98"/>
      <c r="G4" s="99"/>
      <c r="H4" s="100" t="s">
        <v>3327</v>
      </c>
      <c r="I4" s="98"/>
      <c r="J4" s="98"/>
      <c r="K4" s="98"/>
      <c r="L4" s="99"/>
      <c r="M4" s="25"/>
      <c r="N4" s="25"/>
      <c r="O4" s="25"/>
      <c r="P4" s="25"/>
      <c r="Q4" s="25"/>
      <c r="R4" s="25"/>
      <c r="S4" s="25"/>
      <c r="T4" s="25"/>
      <c r="U4" s="25"/>
      <c r="V4" s="25"/>
      <c r="W4" s="25"/>
      <c r="X4" s="25"/>
      <c r="Y4" s="25"/>
      <c r="Z4" s="25"/>
    </row>
    <row r="5" ht="42" customHeight="1" spans="1:26">
      <c r="A5" s="25"/>
      <c r="B5" s="77">
        <v>2</v>
      </c>
      <c r="C5" s="78" t="s">
        <v>3328</v>
      </c>
      <c r="D5" s="79" t="s">
        <v>3329</v>
      </c>
      <c r="E5" s="60"/>
      <c r="F5" s="60"/>
      <c r="G5" s="64"/>
      <c r="H5" s="101" t="s">
        <v>3330</v>
      </c>
      <c r="I5" s="60"/>
      <c r="J5" s="60"/>
      <c r="K5" s="60"/>
      <c r="L5" s="64"/>
      <c r="M5" s="25"/>
      <c r="N5" s="25"/>
      <c r="O5" s="25"/>
      <c r="P5" s="25"/>
      <c r="Q5" s="25"/>
      <c r="R5" s="25"/>
      <c r="S5" s="25"/>
      <c r="T5" s="25"/>
      <c r="U5" s="25"/>
      <c r="V5" s="25"/>
      <c r="W5" s="25"/>
      <c r="X5" s="25"/>
      <c r="Y5" s="25"/>
      <c r="Z5" s="25"/>
    </row>
    <row r="6" ht="42" customHeight="1" spans="1:26">
      <c r="A6" s="25"/>
      <c r="B6" s="40">
        <v>3</v>
      </c>
      <c r="C6" s="45" t="s">
        <v>3331</v>
      </c>
      <c r="D6" s="80" t="s">
        <v>3332</v>
      </c>
      <c r="E6" s="60"/>
      <c r="F6" s="60"/>
      <c r="G6" s="64"/>
      <c r="H6" s="52" t="s">
        <v>3333</v>
      </c>
      <c r="I6" s="60"/>
      <c r="J6" s="60"/>
      <c r="K6" s="60"/>
      <c r="L6" s="64"/>
      <c r="M6" s="25"/>
      <c r="N6" s="25"/>
      <c r="O6" s="25"/>
      <c r="P6" s="25"/>
      <c r="Q6" s="25"/>
      <c r="R6" s="25"/>
      <c r="S6" s="25"/>
      <c r="T6" s="25"/>
      <c r="U6" s="25"/>
      <c r="V6" s="25"/>
      <c r="W6" s="25"/>
      <c r="X6" s="25"/>
      <c r="Y6" s="25"/>
      <c r="Z6" s="25"/>
    </row>
    <row r="7" ht="42" customHeight="1" spans="1:26">
      <c r="A7" s="25"/>
      <c r="B7" s="77">
        <v>4</v>
      </c>
      <c r="C7" s="78" t="s">
        <v>3334</v>
      </c>
      <c r="D7" s="79" t="s">
        <v>3335</v>
      </c>
      <c r="E7" s="60"/>
      <c r="F7" s="60"/>
      <c r="G7" s="64"/>
      <c r="H7" s="101" t="s">
        <v>3336</v>
      </c>
      <c r="I7" s="60"/>
      <c r="J7" s="60"/>
      <c r="K7" s="60"/>
      <c r="L7" s="64"/>
      <c r="M7" s="25"/>
      <c r="N7" s="25"/>
      <c r="O7" s="25"/>
      <c r="P7" s="25"/>
      <c r="Q7" s="25"/>
      <c r="R7" s="25"/>
      <c r="S7" s="25"/>
      <c r="T7" s="25"/>
      <c r="U7" s="25"/>
      <c r="V7" s="25"/>
      <c r="W7" s="25"/>
      <c r="X7" s="25"/>
      <c r="Y7" s="25"/>
      <c r="Z7" s="25"/>
    </row>
    <row r="8" ht="42" customHeight="1" spans="1:26">
      <c r="A8" s="25"/>
      <c r="B8" s="40">
        <v>5</v>
      </c>
      <c r="C8" s="45" t="s">
        <v>3337</v>
      </c>
      <c r="D8" s="80" t="s">
        <v>3338</v>
      </c>
      <c r="E8" s="60"/>
      <c r="F8" s="60"/>
      <c r="G8" s="64"/>
      <c r="H8" s="52" t="s">
        <v>3339</v>
      </c>
      <c r="I8" s="60"/>
      <c r="J8" s="60"/>
      <c r="K8" s="60"/>
      <c r="L8" s="64"/>
      <c r="M8" s="25"/>
      <c r="N8" s="25"/>
      <c r="O8" s="25"/>
      <c r="P8" s="25"/>
      <c r="Q8" s="25"/>
      <c r="R8" s="25"/>
      <c r="S8" s="25"/>
      <c r="T8" s="25"/>
      <c r="U8" s="25"/>
      <c r="V8" s="25"/>
      <c r="W8" s="25"/>
      <c r="X8" s="25"/>
      <c r="Y8" s="25"/>
      <c r="Z8" s="25"/>
    </row>
    <row r="9" ht="42" customHeight="1" spans="1:26">
      <c r="A9" s="25"/>
      <c r="B9" s="77">
        <v>6</v>
      </c>
      <c r="C9" s="78" t="s">
        <v>3340</v>
      </c>
      <c r="D9" s="79" t="s">
        <v>3341</v>
      </c>
      <c r="E9" s="60"/>
      <c r="F9" s="60"/>
      <c r="G9" s="64"/>
      <c r="H9" s="101" t="s">
        <v>3342</v>
      </c>
      <c r="I9" s="60"/>
      <c r="J9" s="60"/>
      <c r="K9" s="60"/>
      <c r="L9" s="64"/>
      <c r="M9" s="25"/>
      <c r="N9" s="25"/>
      <c r="O9" s="25"/>
      <c r="P9" s="25"/>
      <c r="Q9" s="25"/>
      <c r="R9" s="25"/>
      <c r="S9" s="25"/>
      <c r="T9" s="25"/>
      <c r="U9" s="25"/>
      <c r="V9" s="25"/>
      <c r="W9" s="25"/>
      <c r="X9" s="25"/>
      <c r="Y9" s="25"/>
      <c r="Z9" s="25"/>
    </row>
    <row r="10" ht="13.5" spans="1:26">
      <c r="A10" s="25"/>
      <c r="B10" s="25"/>
      <c r="C10" s="25"/>
      <c r="D10" s="25"/>
      <c r="H10" s="25"/>
      <c r="M10" s="25"/>
      <c r="N10" s="25"/>
      <c r="O10" s="25"/>
      <c r="P10" s="25"/>
      <c r="Q10" s="25"/>
      <c r="R10" s="25"/>
      <c r="S10" s="25"/>
      <c r="T10" s="25"/>
      <c r="U10" s="25"/>
      <c r="V10" s="25"/>
      <c r="W10" s="25"/>
      <c r="X10" s="25"/>
      <c r="Y10" s="25"/>
      <c r="Z10" s="25"/>
    </row>
    <row r="11" ht="13.5" spans="1:26">
      <c r="A11" s="25"/>
      <c r="B11" s="25"/>
      <c r="C11" s="25"/>
      <c r="D11" s="25"/>
      <c r="H11" s="25"/>
      <c r="M11" s="25"/>
      <c r="N11" s="25"/>
      <c r="O11" s="25"/>
      <c r="P11" s="25"/>
      <c r="Q11" s="25"/>
      <c r="R11" s="25"/>
      <c r="S11" s="25"/>
      <c r="T11" s="25"/>
      <c r="U11" s="25"/>
      <c r="V11" s="25"/>
      <c r="W11" s="25"/>
      <c r="X11" s="25"/>
      <c r="Y11" s="25"/>
      <c r="Z11" s="25"/>
    </row>
    <row r="12" ht="13.5" spans="1:26">
      <c r="A12" s="25"/>
      <c r="B12" s="25"/>
      <c r="C12" s="25"/>
      <c r="D12" s="25"/>
      <c r="H12" s="25"/>
      <c r="M12" s="25"/>
      <c r="N12" s="25"/>
      <c r="O12" s="25"/>
      <c r="P12" s="25"/>
      <c r="Q12" s="25"/>
      <c r="R12" s="25"/>
      <c r="S12" s="25"/>
      <c r="T12" s="25"/>
      <c r="U12" s="25"/>
      <c r="V12" s="25"/>
      <c r="W12" s="25"/>
      <c r="X12" s="25"/>
      <c r="Y12" s="25"/>
      <c r="Z12" s="25"/>
    </row>
    <row r="13" ht="13.5" spans="1:26">
      <c r="A13" s="25"/>
      <c r="B13" s="25"/>
      <c r="C13" s="25"/>
      <c r="D13" s="25"/>
      <c r="H13" s="25"/>
      <c r="M13" s="25"/>
      <c r="N13" s="25"/>
      <c r="O13" s="25"/>
      <c r="P13" s="25"/>
      <c r="Q13" s="25"/>
      <c r="R13" s="25"/>
      <c r="S13" s="25"/>
      <c r="T13" s="25"/>
      <c r="U13" s="25"/>
      <c r="V13" s="25"/>
      <c r="W13" s="25"/>
      <c r="X13" s="25"/>
      <c r="Y13" s="25"/>
      <c r="Z13" s="25"/>
    </row>
    <row r="14" ht="27.75" customHeight="1" spans="1:26">
      <c r="A14" s="25"/>
      <c r="B14" s="81"/>
      <c r="C14" s="82" t="s">
        <v>3343</v>
      </c>
      <c r="D14" s="83" t="s">
        <v>3324</v>
      </c>
      <c r="E14" s="65"/>
      <c r="F14" s="65"/>
      <c r="G14" s="102"/>
      <c r="H14" s="83" t="s">
        <v>51</v>
      </c>
      <c r="I14" s="65"/>
      <c r="J14" s="65"/>
      <c r="K14" s="65"/>
      <c r="L14" s="65"/>
      <c r="M14" s="25"/>
      <c r="N14" s="25"/>
      <c r="O14" s="25"/>
      <c r="P14" s="25"/>
      <c r="Q14" s="25"/>
      <c r="R14" s="25"/>
      <c r="S14" s="25"/>
      <c r="T14" s="25"/>
      <c r="U14" s="25"/>
      <c r="V14" s="25"/>
      <c r="W14" s="25"/>
      <c r="X14" s="25"/>
      <c r="Y14" s="25"/>
      <c r="Z14" s="25"/>
    </row>
    <row r="15" ht="33" spans="1:26">
      <c r="A15" s="25"/>
      <c r="B15" s="84">
        <v>1</v>
      </c>
      <c r="C15" s="85" t="s">
        <v>3344</v>
      </c>
      <c r="D15" s="86" t="s">
        <v>3345</v>
      </c>
      <c r="E15" s="66"/>
      <c r="F15" s="66"/>
      <c r="G15" s="103"/>
      <c r="H15" s="104" t="s">
        <v>3346</v>
      </c>
      <c r="I15" s="66"/>
      <c r="J15" s="66"/>
      <c r="K15" s="66"/>
      <c r="L15" s="103"/>
      <c r="M15" s="25"/>
      <c r="N15" s="25"/>
      <c r="O15" s="25"/>
      <c r="P15" s="25"/>
      <c r="Q15" s="25"/>
      <c r="R15" s="25"/>
      <c r="S15" s="25"/>
      <c r="T15" s="25"/>
      <c r="U15" s="25"/>
      <c r="V15" s="25"/>
      <c r="W15" s="25"/>
      <c r="X15" s="25"/>
      <c r="Y15" s="25"/>
      <c r="Z15" s="25"/>
    </row>
    <row r="16" ht="17.25" spans="1:26">
      <c r="A16" s="25"/>
      <c r="B16" s="30">
        <v>2</v>
      </c>
      <c r="C16" s="45" t="s">
        <v>3347</v>
      </c>
      <c r="D16" s="80" t="s">
        <v>3348</v>
      </c>
      <c r="E16" s="60"/>
      <c r="F16" s="60"/>
      <c r="G16" s="64"/>
      <c r="H16" s="52" t="s">
        <v>3349</v>
      </c>
      <c r="I16" s="60"/>
      <c r="J16" s="60"/>
      <c r="K16" s="60"/>
      <c r="L16" s="64"/>
      <c r="M16" s="25"/>
      <c r="N16" s="25"/>
      <c r="O16" s="25"/>
      <c r="P16" s="25"/>
      <c r="Q16" s="25"/>
      <c r="R16" s="25"/>
      <c r="S16" s="25"/>
      <c r="T16" s="25"/>
      <c r="U16" s="25"/>
      <c r="V16" s="25"/>
      <c r="W16" s="25"/>
      <c r="X16" s="25"/>
      <c r="Y16" s="25"/>
      <c r="Z16" s="25"/>
    </row>
    <row r="17" ht="17.25" spans="1:26">
      <c r="A17" s="25"/>
      <c r="B17" s="87">
        <v>3</v>
      </c>
      <c r="C17" s="78" t="s">
        <v>3350</v>
      </c>
      <c r="D17" s="79" t="s">
        <v>3351</v>
      </c>
      <c r="E17" s="60"/>
      <c r="F17" s="60"/>
      <c r="G17" s="64"/>
      <c r="H17" s="101" t="s">
        <v>3352</v>
      </c>
      <c r="I17" s="60"/>
      <c r="J17" s="60"/>
      <c r="K17" s="60"/>
      <c r="L17" s="64"/>
      <c r="M17" s="25"/>
      <c r="N17" s="25"/>
      <c r="O17" s="25"/>
      <c r="P17" s="25"/>
      <c r="Q17" s="25"/>
      <c r="R17" s="25"/>
      <c r="S17" s="25"/>
      <c r="T17" s="25"/>
      <c r="U17" s="25"/>
      <c r="V17" s="25"/>
      <c r="W17" s="25"/>
      <c r="X17" s="25"/>
      <c r="Y17" s="25"/>
      <c r="Z17" s="25"/>
    </row>
    <row r="18" ht="13.5" spans="1:26">
      <c r="A18" s="25"/>
      <c r="B18" s="25"/>
      <c r="C18" s="25"/>
      <c r="D18" s="88"/>
      <c r="H18" s="88"/>
      <c r="M18" s="25"/>
      <c r="N18" s="25"/>
      <c r="O18" s="25"/>
      <c r="P18" s="25"/>
      <c r="Q18" s="25"/>
      <c r="R18" s="25"/>
      <c r="S18" s="25"/>
      <c r="T18" s="25"/>
      <c r="U18" s="25"/>
      <c r="V18" s="25"/>
      <c r="W18" s="25"/>
      <c r="X18" s="25"/>
      <c r="Y18" s="25"/>
      <c r="Z18" s="25"/>
    </row>
    <row r="19" ht="13.5" spans="1:26">
      <c r="A19" s="25"/>
      <c r="B19" s="25"/>
      <c r="C19" s="25"/>
      <c r="D19" s="88"/>
      <c r="H19" s="88"/>
      <c r="M19" s="25"/>
      <c r="N19" s="25"/>
      <c r="O19" s="25"/>
      <c r="P19" s="25"/>
      <c r="Q19" s="25"/>
      <c r="R19" s="25"/>
      <c r="S19" s="25"/>
      <c r="T19" s="25"/>
      <c r="U19" s="25"/>
      <c r="V19" s="25"/>
      <c r="W19" s="25"/>
      <c r="X19" s="25"/>
      <c r="Y19" s="25"/>
      <c r="Z19" s="25"/>
    </row>
    <row r="20" ht="27.75" customHeight="1" spans="1:26">
      <c r="A20" s="25"/>
      <c r="B20" s="81"/>
      <c r="C20" s="82" t="s">
        <v>3353</v>
      </c>
      <c r="D20" s="83" t="s">
        <v>200</v>
      </c>
      <c r="E20" s="65"/>
      <c r="F20" s="65"/>
      <c r="G20" s="102"/>
      <c r="H20" s="83" t="s">
        <v>51</v>
      </c>
      <c r="I20" s="65"/>
      <c r="J20" s="65"/>
      <c r="K20" s="65"/>
      <c r="L20" s="65"/>
      <c r="M20" s="25"/>
      <c r="N20" s="25"/>
      <c r="O20" s="25"/>
      <c r="P20" s="25"/>
      <c r="Q20" s="25"/>
      <c r="R20" s="25"/>
      <c r="S20" s="25"/>
      <c r="T20" s="25"/>
      <c r="U20" s="25"/>
      <c r="V20" s="25"/>
      <c r="W20" s="25"/>
      <c r="X20" s="25"/>
      <c r="Y20" s="25"/>
      <c r="Z20" s="25"/>
    </row>
    <row r="21" ht="17.25" spans="1:26">
      <c r="A21" s="25"/>
      <c r="B21" s="74">
        <v>1</v>
      </c>
      <c r="C21" s="89" t="s">
        <v>3354</v>
      </c>
      <c r="D21" s="90" t="s">
        <v>3355</v>
      </c>
      <c r="E21" s="66"/>
      <c r="F21" s="66"/>
      <c r="G21" s="103"/>
      <c r="H21" s="105" t="s">
        <v>3356</v>
      </c>
      <c r="I21" s="66"/>
      <c r="J21" s="66"/>
      <c r="K21" s="66"/>
      <c r="L21" s="103"/>
      <c r="M21" s="25"/>
      <c r="N21" s="25"/>
      <c r="O21" s="25"/>
      <c r="P21" s="25"/>
      <c r="Q21" s="25"/>
      <c r="R21" s="25"/>
      <c r="S21" s="25"/>
      <c r="T21" s="25"/>
      <c r="U21" s="25"/>
      <c r="V21" s="25"/>
      <c r="W21" s="25"/>
      <c r="X21" s="25"/>
      <c r="Y21" s="25"/>
      <c r="Z21" s="25"/>
    </row>
    <row r="22" ht="17.25" spans="1:26">
      <c r="A22" s="25"/>
      <c r="B22" s="77">
        <v>2</v>
      </c>
      <c r="C22" s="78" t="s">
        <v>3357</v>
      </c>
      <c r="D22" s="79" t="s">
        <v>3358</v>
      </c>
      <c r="E22" s="60"/>
      <c r="F22" s="60"/>
      <c r="G22" s="64"/>
      <c r="H22" s="101" t="s">
        <v>3359</v>
      </c>
      <c r="I22" s="60"/>
      <c r="J22" s="60"/>
      <c r="K22" s="60"/>
      <c r="L22" s="64"/>
      <c r="M22" s="25"/>
      <c r="N22" s="25"/>
      <c r="O22" s="25"/>
      <c r="P22" s="25"/>
      <c r="Q22" s="25"/>
      <c r="R22" s="25"/>
      <c r="S22" s="25"/>
      <c r="T22" s="25"/>
      <c r="U22" s="25"/>
      <c r="V22" s="25"/>
      <c r="W22" s="25"/>
      <c r="X22" s="25"/>
      <c r="Y22" s="25"/>
      <c r="Z22" s="25"/>
    </row>
    <row r="23" ht="17.25" spans="1:26">
      <c r="A23" s="25"/>
      <c r="B23" s="40">
        <v>3</v>
      </c>
      <c r="C23" s="45" t="s">
        <v>3360</v>
      </c>
      <c r="D23" s="80" t="s">
        <v>3361</v>
      </c>
      <c r="E23" s="60"/>
      <c r="F23" s="60"/>
      <c r="G23" s="64"/>
      <c r="H23" s="52" t="s">
        <v>3362</v>
      </c>
      <c r="I23" s="60"/>
      <c r="J23" s="60"/>
      <c r="K23" s="60"/>
      <c r="L23" s="64"/>
      <c r="M23" s="25"/>
      <c r="N23" s="25"/>
      <c r="O23" s="25"/>
      <c r="P23" s="25"/>
      <c r="Q23" s="25"/>
      <c r="R23" s="25"/>
      <c r="S23" s="25"/>
      <c r="T23" s="25"/>
      <c r="U23" s="25"/>
      <c r="V23" s="25"/>
      <c r="W23" s="25"/>
      <c r="X23" s="25"/>
      <c r="Y23" s="25"/>
      <c r="Z23" s="25"/>
    </row>
    <row r="24" ht="17.25" spans="1:26">
      <c r="A24" s="25"/>
      <c r="B24" s="77">
        <v>4</v>
      </c>
      <c r="C24" s="78" t="s">
        <v>3363</v>
      </c>
      <c r="D24" s="79" t="s">
        <v>3364</v>
      </c>
      <c r="E24" s="60"/>
      <c r="F24" s="60"/>
      <c r="G24" s="64"/>
      <c r="H24" s="101" t="s">
        <v>3365</v>
      </c>
      <c r="I24" s="60"/>
      <c r="J24" s="60"/>
      <c r="K24" s="60"/>
      <c r="L24" s="64"/>
      <c r="M24" s="25"/>
      <c r="N24" s="25"/>
      <c r="O24" s="25"/>
      <c r="P24" s="25"/>
      <c r="Q24" s="25"/>
      <c r="R24" s="25"/>
      <c r="S24" s="25"/>
      <c r="T24" s="25"/>
      <c r="U24" s="25"/>
      <c r="V24" s="25"/>
      <c r="W24" s="25"/>
      <c r="X24" s="25"/>
      <c r="Y24" s="25"/>
      <c r="Z24" s="25"/>
    </row>
    <row r="25" ht="17.25" spans="1:26">
      <c r="A25" s="25"/>
      <c r="B25" s="40">
        <v>5</v>
      </c>
      <c r="C25" s="45" t="s">
        <v>3366</v>
      </c>
      <c r="D25" s="80" t="s">
        <v>3367</v>
      </c>
      <c r="E25" s="60"/>
      <c r="F25" s="60"/>
      <c r="G25" s="64"/>
      <c r="H25" s="52" t="s">
        <v>3368</v>
      </c>
      <c r="I25" s="60"/>
      <c r="J25" s="60"/>
      <c r="K25" s="60"/>
      <c r="L25" s="64"/>
      <c r="M25" s="25"/>
      <c r="N25" s="25"/>
      <c r="O25" s="25"/>
      <c r="P25" s="25"/>
      <c r="Q25" s="25"/>
      <c r="R25" s="25"/>
      <c r="S25" s="25"/>
      <c r="T25" s="25"/>
      <c r="U25" s="25"/>
      <c r="V25" s="25"/>
      <c r="W25" s="25"/>
      <c r="X25" s="25"/>
      <c r="Y25" s="25"/>
      <c r="Z25" s="25"/>
    </row>
    <row r="26" ht="13.5" spans="1:26">
      <c r="A26" s="25"/>
      <c r="B26" s="25"/>
      <c r="C26" s="25"/>
      <c r="D26" s="25"/>
      <c r="H26" s="25"/>
      <c r="M26" s="25"/>
      <c r="N26" s="25"/>
      <c r="O26" s="25"/>
      <c r="P26" s="25"/>
      <c r="Q26" s="25"/>
      <c r="R26" s="25"/>
      <c r="S26" s="25"/>
      <c r="T26" s="25"/>
      <c r="U26" s="25"/>
      <c r="V26" s="25"/>
      <c r="W26" s="25"/>
      <c r="X26" s="25"/>
      <c r="Y26" s="25"/>
      <c r="Z26" s="25"/>
    </row>
    <row r="27" ht="13.5" spans="1:26">
      <c r="A27" s="25"/>
      <c r="B27" s="25"/>
      <c r="C27" s="25"/>
      <c r="D27" s="25"/>
      <c r="H27" s="25"/>
      <c r="M27" s="25"/>
      <c r="N27" s="25"/>
      <c r="O27" s="25"/>
      <c r="P27" s="25"/>
      <c r="Q27" s="25"/>
      <c r="R27" s="25"/>
      <c r="S27" s="25"/>
      <c r="T27" s="25"/>
      <c r="U27" s="25"/>
      <c r="V27" s="25"/>
      <c r="W27" s="25"/>
      <c r="X27" s="25"/>
      <c r="Y27" s="25"/>
      <c r="Z27" s="25"/>
    </row>
    <row r="28" ht="13.5" spans="1:26">
      <c r="A28" s="25"/>
      <c r="B28" s="25"/>
      <c r="C28" s="25"/>
      <c r="D28" s="25"/>
      <c r="H28" s="25"/>
      <c r="M28" s="25"/>
      <c r="N28" s="25"/>
      <c r="O28" s="25"/>
      <c r="P28" s="25"/>
      <c r="Q28" s="25"/>
      <c r="R28" s="25"/>
      <c r="S28" s="25"/>
      <c r="T28" s="25"/>
      <c r="U28" s="25"/>
      <c r="V28" s="25"/>
      <c r="W28" s="25"/>
      <c r="X28" s="25"/>
      <c r="Y28" s="25"/>
      <c r="Z28" s="25"/>
    </row>
    <row r="29" ht="13.5" spans="1:26">
      <c r="A29" s="25"/>
      <c r="B29" s="25"/>
      <c r="C29" s="25"/>
      <c r="D29" s="25"/>
      <c r="H29" s="25"/>
      <c r="M29" s="25"/>
      <c r="N29" s="25"/>
      <c r="O29" s="25"/>
      <c r="P29" s="25"/>
      <c r="Q29" s="25"/>
      <c r="R29" s="25"/>
      <c r="S29" s="25"/>
      <c r="T29" s="25"/>
      <c r="U29" s="25"/>
      <c r="V29" s="25"/>
      <c r="W29" s="25"/>
      <c r="X29" s="25"/>
      <c r="Y29" s="25"/>
      <c r="Z29" s="25"/>
    </row>
    <row r="30" ht="27.75" customHeight="1" spans="1:26">
      <c r="A30" s="25"/>
      <c r="B30" s="81"/>
      <c r="C30" s="82" t="s">
        <v>206</v>
      </c>
      <c r="D30" s="83" t="s">
        <v>200</v>
      </c>
      <c r="E30" s="65"/>
      <c r="F30" s="65"/>
      <c r="G30" s="102"/>
      <c r="H30" s="83" t="s">
        <v>51</v>
      </c>
      <c r="I30" s="65"/>
      <c r="J30" s="65"/>
      <c r="K30" s="65"/>
      <c r="L30" s="65"/>
      <c r="M30" s="25"/>
      <c r="N30" s="25"/>
      <c r="O30" s="25"/>
      <c r="P30" s="25"/>
      <c r="Q30" s="25"/>
      <c r="R30" s="25"/>
      <c r="S30" s="25"/>
      <c r="T30" s="25"/>
      <c r="U30" s="25"/>
      <c r="V30" s="25"/>
      <c r="W30" s="25"/>
      <c r="X30" s="25"/>
      <c r="Y30" s="25"/>
      <c r="Z30" s="25"/>
    </row>
    <row r="31" ht="36" customHeight="1" spans="1:26">
      <c r="A31" s="25"/>
      <c r="B31" s="91">
        <v>1</v>
      </c>
      <c r="C31" s="92" t="s">
        <v>3369</v>
      </c>
      <c r="D31" s="93" t="s">
        <v>3370</v>
      </c>
      <c r="E31" s="66"/>
      <c r="F31" s="66"/>
      <c r="G31" s="103"/>
      <c r="H31" s="106" t="s">
        <v>3371</v>
      </c>
      <c r="I31" s="66"/>
      <c r="J31" s="66"/>
      <c r="K31" s="66"/>
      <c r="L31" s="103"/>
      <c r="M31" s="25"/>
      <c r="N31" s="25"/>
      <c r="O31" s="25"/>
      <c r="P31" s="25"/>
      <c r="Q31" s="25"/>
      <c r="R31" s="25"/>
      <c r="S31" s="25"/>
      <c r="T31" s="25"/>
      <c r="U31" s="25"/>
      <c r="V31" s="25"/>
      <c r="W31" s="25"/>
      <c r="X31" s="25"/>
      <c r="Y31" s="25"/>
      <c r="Z31" s="25"/>
    </row>
    <row r="32" ht="36" customHeight="1" spans="1:26">
      <c r="A32" s="25"/>
      <c r="B32" s="87">
        <v>2</v>
      </c>
      <c r="C32" s="94" t="s">
        <v>3372</v>
      </c>
      <c r="D32" s="95" t="s">
        <v>3373</v>
      </c>
      <c r="E32" s="60"/>
      <c r="F32" s="60"/>
      <c r="G32" s="64"/>
      <c r="H32" s="107" t="s">
        <v>3374</v>
      </c>
      <c r="I32" s="60"/>
      <c r="J32" s="60"/>
      <c r="K32" s="60"/>
      <c r="L32" s="64"/>
      <c r="M32" s="25"/>
      <c r="N32" s="25"/>
      <c r="O32" s="25"/>
      <c r="P32" s="25"/>
      <c r="Q32" s="25"/>
      <c r="R32" s="25"/>
      <c r="S32" s="25"/>
      <c r="T32" s="25"/>
      <c r="U32" s="25"/>
      <c r="V32" s="25"/>
      <c r="W32" s="25"/>
      <c r="X32" s="25"/>
      <c r="Y32" s="25"/>
      <c r="Z32" s="25"/>
    </row>
    <row r="33" ht="36" customHeight="1" spans="1:26">
      <c r="A33" s="25"/>
      <c r="B33" s="30">
        <v>3</v>
      </c>
      <c r="C33" s="96" t="s">
        <v>3375</v>
      </c>
      <c r="D33" s="97" t="s">
        <v>3376</v>
      </c>
      <c r="E33" s="60"/>
      <c r="F33" s="60"/>
      <c r="G33" s="64"/>
      <c r="H33" s="108" t="s">
        <v>3377</v>
      </c>
      <c r="I33" s="60"/>
      <c r="J33" s="60"/>
      <c r="K33" s="60"/>
      <c r="L33" s="64"/>
      <c r="M33" s="25"/>
      <c r="N33" s="25"/>
      <c r="O33" s="25"/>
      <c r="P33" s="25"/>
      <c r="Q33" s="25"/>
      <c r="R33" s="25"/>
      <c r="S33" s="25"/>
      <c r="T33" s="25"/>
      <c r="U33" s="25"/>
      <c r="V33" s="25"/>
      <c r="W33" s="25"/>
      <c r="X33" s="25"/>
      <c r="Y33" s="25"/>
      <c r="Z33" s="25"/>
    </row>
    <row r="34" ht="36" customHeight="1" spans="1:26">
      <c r="A34" s="25"/>
      <c r="B34" s="87">
        <v>4</v>
      </c>
      <c r="C34" s="94" t="s">
        <v>3378</v>
      </c>
      <c r="D34" s="95" t="s">
        <v>3379</v>
      </c>
      <c r="E34" s="60"/>
      <c r="F34" s="60"/>
      <c r="G34" s="64"/>
      <c r="H34" s="107" t="s">
        <v>3380</v>
      </c>
      <c r="I34" s="60"/>
      <c r="J34" s="60"/>
      <c r="K34" s="60"/>
      <c r="L34" s="64"/>
      <c r="M34" s="25"/>
      <c r="N34" s="25"/>
      <c r="O34" s="25"/>
      <c r="P34" s="25"/>
      <c r="Q34" s="25"/>
      <c r="R34" s="25"/>
      <c r="S34" s="25"/>
      <c r="T34" s="25"/>
      <c r="U34" s="25"/>
      <c r="V34" s="25"/>
      <c r="W34" s="25"/>
      <c r="X34" s="25"/>
      <c r="Y34" s="25"/>
      <c r="Z34" s="25"/>
    </row>
    <row r="35" ht="36" customHeight="1" spans="1:26">
      <c r="A35" s="25"/>
      <c r="B35" s="30">
        <v>5</v>
      </c>
      <c r="C35" s="96" t="s">
        <v>3381</v>
      </c>
      <c r="D35" s="97" t="s">
        <v>3382</v>
      </c>
      <c r="E35" s="60"/>
      <c r="F35" s="60"/>
      <c r="G35" s="64"/>
      <c r="H35" s="108" t="s">
        <v>3383</v>
      </c>
      <c r="I35" s="60"/>
      <c r="J35" s="60"/>
      <c r="K35" s="60"/>
      <c r="L35" s="64"/>
      <c r="M35" s="25"/>
      <c r="N35" s="25"/>
      <c r="O35" s="25"/>
      <c r="P35" s="25"/>
      <c r="Q35" s="25"/>
      <c r="R35" s="25"/>
      <c r="S35" s="25"/>
      <c r="T35" s="25"/>
      <c r="U35" s="25"/>
      <c r="V35" s="25"/>
      <c r="W35" s="25"/>
      <c r="X35" s="25"/>
      <c r="Y35" s="25"/>
      <c r="Z35" s="25"/>
    </row>
    <row r="36" ht="36" customHeight="1" spans="1:26">
      <c r="A36" s="25"/>
      <c r="B36" s="87">
        <v>6</v>
      </c>
      <c r="C36" s="94" t="s">
        <v>3384</v>
      </c>
      <c r="D36" s="95" t="s">
        <v>3385</v>
      </c>
      <c r="E36" s="60"/>
      <c r="F36" s="60"/>
      <c r="G36" s="64"/>
      <c r="H36" s="107" t="s">
        <v>3386</v>
      </c>
      <c r="I36" s="60"/>
      <c r="J36" s="60"/>
      <c r="K36" s="60"/>
      <c r="L36" s="64"/>
      <c r="M36" s="25"/>
      <c r="N36" s="25"/>
      <c r="O36" s="25"/>
      <c r="P36" s="25"/>
      <c r="Q36" s="25"/>
      <c r="R36" s="25"/>
      <c r="S36" s="25"/>
      <c r="T36" s="25"/>
      <c r="U36" s="25"/>
      <c r="V36" s="25"/>
      <c r="W36" s="25"/>
      <c r="X36" s="25"/>
      <c r="Y36" s="25"/>
      <c r="Z36" s="25"/>
    </row>
    <row r="37" ht="13.5"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3.5"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3.5"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3.5" spans="1:26">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3.5" spans="1:26">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3.5" spans="1:26">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3.5"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3.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68">
    <mergeCell ref="D3:G3"/>
    <mergeCell ref="H3:L3"/>
    <mergeCell ref="D4:G4"/>
    <mergeCell ref="H4:L4"/>
    <mergeCell ref="D5:G5"/>
    <mergeCell ref="H5:L5"/>
    <mergeCell ref="D6:G6"/>
    <mergeCell ref="H6:L6"/>
    <mergeCell ref="D7:G7"/>
    <mergeCell ref="H7:L7"/>
    <mergeCell ref="D8:G8"/>
    <mergeCell ref="H8:L8"/>
    <mergeCell ref="D9:G9"/>
    <mergeCell ref="H9:L9"/>
    <mergeCell ref="D10:G10"/>
    <mergeCell ref="H10:L10"/>
    <mergeCell ref="D11:G11"/>
    <mergeCell ref="H11:L11"/>
    <mergeCell ref="D12:G12"/>
    <mergeCell ref="H12:L12"/>
    <mergeCell ref="D13:G13"/>
    <mergeCell ref="H13:L13"/>
    <mergeCell ref="D14:G14"/>
    <mergeCell ref="H14:L14"/>
    <mergeCell ref="D15:G15"/>
    <mergeCell ref="H15:L15"/>
    <mergeCell ref="D16:G16"/>
    <mergeCell ref="H16:L16"/>
    <mergeCell ref="D17:G17"/>
    <mergeCell ref="H17:L17"/>
    <mergeCell ref="D18:G18"/>
    <mergeCell ref="H18:L18"/>
    <mergeCell ref="D19:G19"/>
    <mergeCell ref="H19:L19"/>
    <mergeCell ref="D20:G20"/>
    <mergeCell ref="H20:L20"/>
    <mergeCell ref="D21:G21"/>
    <mergeCell ref="H21:L21"/>
    <mergeCell ref="D22:G22"/>
    <mergeCell ref="H22:L22"/>
    <mergeCell ref="D23:G23"/>
    <mergeCell ref="H23:L23"/>
    <mergeCell ref="D24:G24"/>
    <mergeCell ref="H24:L24"/>
    <mergeCell ref="D25:G25"/>
    <mergeCell ref="H25:L25"/>
    <mergeCell ref="D26:G26"/>
    <mergeCell ref="H26:L26"/>
    <mergeCell ref="D27:G27"/>
    <mergeCell ref="H27:L27"/>
    <mergeCell ref="D28:G28"/>
    <mergeCell ref="H28:L28"/>
    <mergeCell ref="D29:G29"/>
    <mergeCell ref="H29:L29"/>
    <mergeCell ref="D30:G30"/>
    <mergeCell ref="H30:L30"/>
    <mergeCell ref="D31:G31"/>
    <mergeCell ref="H31:L31"/>
    <mergeCell ref="D32:G32"/>
    <mergeCell ref="H32:L32"/>
    <mergeCell ref="D33:G33"/>
    <mergeCell ref="H33:L33"/>
    <mergeCell ref="D34:G34"/>
    <mergeCell ref="H34:L34"/>
    <mergeCell ref="D35:G35"/>
    <mergeCell ref="H35:L35"/>
    <mergeCell ref="D36:G36"/>
    <mergeCell ref="H36:L36"/>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6285714285714" defaultRowHeight="15.75" customHeight="1"/>
  <cols>
    <col min="5" max="5" width="30.1333333333333" customWidth="1"/>
    <col min="6" max="6" width="22.8761904761905" customWidth="1"/>
    <col min="8" max="8" width="21.5047619047619" customWidth="1"/>
    <col min="10" max="10" width="28.1333333333333" customWidth="1"/>
    <col min="11" max="11" width="19.3809523809524" customWidth="1"/>
  </cols>
  <sheetData>
    <row r="1" ht="13.5" spans="1:26">
      <c r="A1" s="25"/>
      <c r="B1" s="25"/>
      <c r="C1" s="25"/>
      <c r="D1" s="25"/>
      <c r="E1" s="25"/>
      <c r="F1" s="25"/>
      <c r="G1" s="25"/>
      <c r="H1" s="25"/>
      <c r="I1" s="25"/>
      <c r="J1" s="25"/>
      <c r="K1" s="25"/>
      <c r="L1" s="25"/>
      <c r="M1" s="25"/>
      <c r="N1" s="25"/>
      <c r="O1" s="25"/>
      <c r="P1" s="25"/>
      <c r="Q1" s="25"/>
      <c r="R1" s="25"/>
      <c r="S1" s="25"/>
      <c r="T1" s="25"/>
      <c r="U1" s="25"/>
      <c r="V1" s="25"/>
      <c r="W1" s="25"/>
      <c r="X1" s="25"/>
      <c r="Y1" s="25"/>
      <c r="Z1" s="25"/>
    </row>
    <row r="2" ht="13.5" spans="1:26">
      <c r="A2" s="25"/>
      <c r="B2" s="25"/>
      <c r="C2" s="25"/>
      <c r="D2" s="25"/>
      <c r="E2" s="25"/>
      <c r="F2" s="25"/>
      <c r="G2" s="25"/>
      <c r="H2" s="25"/>
      <c r="I2" s="25"/>
      <c r="J2" s="25"/>
      <c r="K2" s="25"/>
      <c r="L2" s="25"/>
      <c r="M2" s="25"/>
      <c r="N2" s="25"/>
      <c r="O2" s="25"/>
      <c r="P2" s="25"/>
      <c r="Q2" s="25"/>
      <c r="R2" s="25"/>
      <c r="S2" s="25"/>
      <c r="T2" s="25"/>
      <c r="U2" s="25"/>
      <c r="V2" s="25"/>
      <c r="W2" s="25"/>
      <c r="X2" s="25"/>
      <c r="Y2" s="25"/>
      <c r="Z2" s="25"/>
    </row>
    <row r="3" ht="13.5" spans="1:26">
      <c r="A3" s="25"/>
      <c r="B3" s="25"/>
      <c r="C3" s="25"/>
      <c r="D3" s="26"/>
      <c r="E3" s="26"/>
      <c r="F3" s="26"/>
      <c r="G3" s="26"/>
      <c r="H3" s="26"/>
      <c r="I3" s="26"/>
      <c r="J3" s="26"/>
      <c r="K3" s="25"/>
      <c r="L3" s="25"/>
      <c r="M3" s="25"/>
      <c r="N3" s="25"/>
      <c r="O3" s="25"/>
      <c r="P3" s="25"/>
      <c r="Q3" s="25"/>
      <c r="R3" s="25"/>
      <c r="S3" s="25"/>
      <c r="T3" s="25"/>
      <c r="U3" s="25"/>
      <c r="V3" s="25"/>
      <c r="W3" s="25"/>
      <c r="X3" s="25"/>
      <c r="Y3" s="25"/>
      <c r="Z3" s="25"/>
    </row>
    <row r="4" ht="27.75" customHeight="1" spans="1:26">
      <c r="A4" s="25"/>
      <c r="B4" s="25"/>
      <c r="C4" s="25"/>
      <c r="D4" s="27" t="s">
        <v>3387</v>
      </c>
      <c r="E4" s="41"/>
      <c r="F4" s="41"/>
      <c r="G4" s="41"/>
      <c r="H4" s="41"/>
      <c r="I4" s="41"/>
      <c r="J4" s="41"/>
      <c r="K4" s="61"/>
      <c r="L4" s="25"/>
      <c r="M4" s="25"/>
      <c r="N4" s="25"/>
      <c r="O4" s="25"/>
      <c r="P4" s="25"/>
      <c r="Q4" s="25"/>
      <c r="R4" s="25"/>
      <c r="S4" s="25"/>
      <c r="T4" s="25"/>
      <c r="U4" s="25"/>
      <c r="V4" s="25"/>
      <c r="W4" s="25"/>
      <c r="X4" s="25"/>
      <c r="Y4" s="25"/>
      <c r="Z4" s="25"/>
    </row>
    <row r="5" ht="33" spans="1:26">
      <c r="A5" s="25"/>
      <c r="B5" s="25"/>
      <c r="C5" s="25"/>
      <c r="D5" s="28">
        <v>1</v>
      </c>
      <c r="E5" s="42" t="s">
        <v>362</v>
      </c>
      <c r="F5" s="42" t="s">
        <v>3291</v>
      </c>
      <c r="G5" s="42" t="s">
        <v>2768</v>
      </c>
      <c r="H5" s="42" t="s">
        <v>3388</v>
      </c>
      <c r="I5" s="42" t="s">
        <v>3389</v>
      </c>
      <c r="J5" s="62" t="s">
        <v>51</v>
      </c>
      <c r="K5" s="63"/>
      <c r="L5" s="25"/>
      <c r="M5" s="25"/>
      <c r="N5" s="25"/>
      <c r="O5" s="25"/>
      <c r="P5" s="25"/>
      <c r="Q5" s="25"/>
      <c r="R5" s="25"/>
      <c r="S5" s="25"/>
      <c r="T5" s="25"/>
      <c r="U5" s="25"/>
      <c r="V5" s="25"/>
      <c r="W5" s="25"/>
      <c r="X5" s="25"/>
      <c r="Y5" s="25"/>
      <c r="Z5" s="25"/>
    </row>
    <row r="6" ht="30" customHeight="1" spans="1:26">
      <c r="A6" s="25"/>
      <c r="B6" s="25"/>
      <c r="C6" s="25"/>
      <c r="D6" s="29">
        <v>2</v>
      </c>
      <c r="E6" s="43" t="s">
        <v>2975</v>
      </c>
      <c r="F6" s="44" t="s">
        <v>3390</v>
      </c>
      <c r="G6" s="44" t="s">
        <v>3391</v>
      </c>
      <c r="H6" s="44">
        <f>3.5%</f>
        <v>0.035</v>
      </c>
      <c r="I6" s="44">
        <f>2.4%</f>
        <v>0.024</v>
      </c>
      <c r="J6" s="53" t="s">
        <v>3392</v>
      </c>
      <c r="K6" s="64"/>
      <c r="L6" s="25"/>
      <c r="M6" s="25"/>
      <c r="N6" s="25"/>
      <c r="O6" s="25"/>
      <c r="P6" s="25"/>
      <c r="Q6" s="25"/>
      <c r="R6" s="25"/>
      <c r="S6" s="25"/>
      <c r="T6" s="25"/>
      <c r="U6" s="25"/>
      <c r="V6" s="25"/>
      <c r="W6" s="25"/>
      <c r="X6" s="25"/>
      <c r="Y6" s="25"/>
      <c r="Z6" s="25"/>
    </row>
    <row r="7" ht="30" customHeight="1" spans="1:26">
      <c r="A7" s="25"/>
      <c r="B7" s="25"/>
      <c r="C7" s="25"/>
      <c r="D7" s="30">
        <v>3</v>
      </c>
      <c r="E7" s="45" t="s">
        <v>86</v>
      </c>
      <c r="F7" s="46" t="s">
        <v>3393</v>
      </c>
      <c r="G7" s="46" t="s">
        <v>3394</v>
      </c>
      <c r="H7" s="46">
        <f>153.1%</f>
        <v>1.531</v>
      </c>
      <c r="I7" s="46">
        <f>46.8%</f>
        <v>0.468</v>
      </c>
      <c r="J7" s="52" t="s">
        <v>3395</v>
      </c>
      <c r="K7" s="64"/>
      <c r="L7" s="25"/>
      <c r="M7" s="25"/>
      <c r="N7" s="25"/>
      <c r="O7" s="25"/>
      <c r="P7" s="25"/>
      <c r="Q7" s="25"/>
      <c r="R7" s="25"/>
      <c r="S7" s="25"/>
      <c r="T7" s="25"/>
      <c r="U7" s="25"/>
      <c r="V7" s="25"/>
      <c r="W7" s="25"/>
      <c r="X7" s="25"/>
      <c r="Y7" s="25"/>
      <c r="Z7" s="25"/>
    </row>
    <row r="8" ht="30" customHeight="1" spans="1:26">
      <c r="A8" s="25"/>
      <c r="B8" s="25"/>
      <c r="C8" s="25"/>
      <c r="D8" s="29">
        <v>4</v>
      </c>
      <c r="E8" s="43" t="s">
        <v>1712</v>
      </c>
      <c r="F8" s="47">
        <v>0.096</v>
      </c>
      <c r="G8" s="47">
        <v>0.085</v>
      </c>
      <c r="H8" s="44" t="s">
        <v>3396</v>
      </c>
      <c r="I8" s="44" t="s">
        <v>599</v>
      </c>
      <c r="J8" s="53" t="s">
        <v>3397</v>
      </c>
      <c r="K8" s="64"/>
      <c r="L8" s="25"/>
      <c r="M8" s="25"/>
      <c r="N8" s="25"/>
      <c r="O8" s="25"/>
      <c r="P8" s="25"/>
      <c r="Q8" s="25"/>
      <c r="R8" s="25"/>
      <c r="S8" s="25"/>
      <c r="T8" s="25"/>
      <c r="U8" s="25"/>
      <c r="V8" s="25"/>
      <c r="W8" s="25"/>
      <c r="X8" s="25"/>
      <c r="Y8" s="25"/>
      <c r="Z8" s="25"/>
    </row>
    <row r="9" ht="30" customHeight="1" spans="1:26">
      <c r="A9" s="25"/>
      <c r="B9" s="25"/>
      <c r="C9" s="25"/>
      <c r="D9" s="30">
        <v>5</v>
      </c>
      <c r="E9" s="45" t="s">
        <v>3398</v>
      </c>
      <c r="F9" s="46" t="s">
        <v>3399</v>
      </c>
      <c r="G9" s="46" t="s">
        <v>3400</v>
      </c>
      <c r="H9" s="46">
        <f>12.9%</f>
        <v>0.129</v>
      </c>
      <c r="I9" s="46" t="s">
        <v>599</v>
      </c>
      <c r="J9" s="52" t="s">
        <v>3401</v>
      </c>
      <c r="K9" s="64"/>
      <c r="L9" s="25"/>
      <c r="M9" s="25"/>
      <c r="N9" s="25"/>
      <c r="O9" s="25"/>
      <c r="P9" s="25"/>
      <c r="Q9" s="25"/>
      <c r="R9" s="25"/>
      <c r="S9" s="25"/>
      <c r="T9" s="25"/>
      <c r="U9" s="25"/>
      <c r="V9" s="25"/>
      <c r="W9" s="25"/>
      <c r="X9" s="25"/>
      <c r="Y9" s="25"/>
      <c r="Z9" s="25"/>
    </row>
    <row r="10" ht="17.25" spans="1:26">
      <c r="A10" s="25"/>
      <c r="B10" s="25"/>
      <c r="C10" s="25"/>
      <c r="D10" s="31"/>
      <c r="E10" s="25"/>
      <c r="F10" s="25"/>
      <c r="G10" s="25"/>
      <c r="H10" s="25"/>
      <c r="I10" s="25"/>
      <c r="J10" s="25"/>
      <c r="K10" s="25"/>
      <c r="L10" s="25"/>
      <c r="M10" s="25"/>
      <c r="N10" s="25"/>
      <c r="O10" s="25"/>
      <c r="P10" s="25"/>
      <c r="Q10" s="25"/>
      <c r="R10" s="25"/>
      <c r="S10" s="25"/>
      <c r="T10" s="25"/>
      <c r="U10" s="25"/>
      <c r="V10" s="25"/>
      <c r="W10" s="25"/>
      <c r="X10" s="25"/>
      <c r="Y10" s="25"/>
      <c r="Z10" s="25"/>
    </row>
    <row r="11" ht="17.25" spans="1:26">
      <c r="A11" s="25"/>
      <c r="B11" s="25"/>
      <c r="C11" s="25"/>
      <c r="D11" s="31"/>
      <c r="E11" s="25"/>
      <c r="F11" s="25"/>
      <c r="G11" s="25"/>
      <c r="H11" s="25"/>
      <c r="I11" s="25"/>
      <c r="J11" s="25"/>
      <c r="K11" s="25"/>
      <c r="L11" s="25"/>
      <c r="M11" s="25"/>
      <c r="N11" s="25"/>
      <c r="O11" s="25"/>
      <c r="P11" s="25"/>
      <c r="Q11" s="25"/>
      <c r="R11" s="25"/>
      <c r="S11" s="25"/>
      <c r="T11" s="25"/>
      <c r="U11" s="25"/>
      <c r="V11" s="25"/>
      <c r="W11" s="25"/>
      <c r="X11" s="25"/>
      <c r="Y11" s="25"/>
      <c r="Z11" s="25"/>
    </row>
    <row r="12" ht="17.25" spans="1:26">
      <c r="A12" s="25"/>
      <c r="B12" s="25"/>
      <c r="C12" s="25"/>
      <c r="D12" s="31"/>
      <c r="E12" s="25"/>
      <c r="F12" s="25"/>
      <c r="G12" s="25"/>
      <c r="H12" s="25"/>
      <c r="I12" s="25"/>
      <c r="J12" s="25"/>
      <c r="K12" s="25"/>
      <c r="L12" s="25"/>
      <c r="M12" s="25"/>
      <c r="N12" s="25"/>
      <c r="O12" s="25"/>
      <c r="P12" s="25"/>
      <c r="Q12" s="25"/>
      <c r="R12" s="25"/>
      <c r="S12" s="25"/>
      <c r="T12" s="25"/>
      <c r="U12" s="25"/>
      <c r="V12" s="25"/>
      <c r="W12" s="25"/>
      <c r="X12" s="25"/>
      <c r="Y12" s="25"/>
      <c r="Z12" s="25"/>
    </row>
    <row r="13" ht="28.5" customHeight="1" spans="1:26">
      <c r="A13" s="25"/>
      <c r="B13" s="25"/>
      <c r="C13" s="25"/>
      <c r="D13" s="32" t="s">
        <v>3402</v>
      </c>
      <c r="L13" s="25"/>
      <c r="M13" s="25"/>
      <c r="N13" s="25"/>
      <c r="O13" s="25"/>
      <c r="P13" s="25"/>
      <c r="Q13" s="25"/>
      <c r="R13" s="25"/>
      <c r="S13" s="25"/>
      <c r="T13" s="25"/>
      <c r="U13" s="25"/>
      <c r="V13" s="25"/>
      <c r="W13" s="25"/>
      <c r="X13" s="25"/>
      <c r="Y13" s="25"/>
      <c r="Z13" s="25"/>
    </row>
    <row r="14" ht="34.5" spans="1:26">
      <c r="A14" s="25"/>
      <c r="B14" s="25"/>
      <c r="C14" s="25"/>
      <c r="D14" s="33"/>
      <c r="E14" s="48" t="s">
        <v>2607</v>
      </c>
      <c r="F14" s="48" t="s">
        <v>3403</v>
      </c>
      <c r="G14" s="48" t="s">
        <v>3404</v>
      </c>
      <c r="H14" s="48" t="s">
        <v>51</v>
      </c>
      <c r="I14" s="65"/>
      <c r="J14" s="65"/>
      <c r="K14" s="65"/>
      <c r="L14" s="25"/>
      <c r="M14" s="25"/>
      <c r="N14" s="25"/>
      <c r="O14" s="25"/>
      <c r="P14" s="25"/>
      <c r="Q14" s="25"/>
      <c r="R14" s="25"/>
      <c r="S14" s="25"/>
      <c r="T14" s="25"/>
      <c r="U14" s="25"/>
      <c r="V14" s="25"/>
      <c r="W14" s="25"/>
      <c r="X14" s="25"/>
      <c r="Y14" s="25"/>
      <c r="Z14" s="25"/>
    </row>
    <row r="15" ht="30.75" customHeight="1" spans="1:26">
      <c r="A15" s="25"/>
      <c r="B15" s="25"/>
      <c r="C15" s="25"/>
      <c r="D15" s="34">
        <v>1</v>
      </c>
      <c r="E15" s="49" t="s">
        <v>3405</v>
      </c>
      <c r="F15" s="50">
        <v>-0.017</v>
      </c>
      <c r="G15" s="49">
        <f>2.7%</f>
        <v>0.027</v>
      </c>
      <c r="H15" s="51" t="s">
        <v>3406</v>
      </c>
      <c r="I15" s="66"/>
      <c r="J15" s="66"/>
      <c r="K15" s="67"/>
      <c r="L15" s="25"/>
      <c r="M15" s="25"/>
      <c r="N15" s="25"/>
      <c r="O15" s="25"/>
      <c r="P15" s="25"/>
      <c r="Q15" s="25"/>
      <c r="R15" s="25"/>
      <c r="S15" s="25"/>
      <c r="T15" s="25"/>
      <c r="U15" s="25"/>
      <c r="V15" s="25"/>
      <c r="W15" s="25"/>
      <c r="X15" s="25"/>
      <c r="Y15" s="25"/>
      <c r="Z15" s="25"/>
    </row>
    <row r="16" ht="30.75" customHeight="1" spans="1:26">
      <c r="A16" s="25"/>
      <c r="B16" s="25"/>
      <c r="C16" s="25"/>
      <c r="D16" s="35">
        <v>2</v>
      </c>
      <c r="E16" s="45" t="s">
        <v>3407</v>
      </c>
      <c r="F16" s="45">
        <f>4.5%</f>
        <v>0.045</v>
      </c>
      <c r="G16" s="45">
        <f>2.4%</f>
        <v>0.024</v>
      </c>
      <c r="H16" s="52" t="s">
        <v>3408</v>
      </c>
      <c r="I16" s="60"/>
      <c r="J16" s="60"/>
      <c r="K16" s="68"/>
      <c r="L16" s="25"/>
      <c r="M16" s="25"/>
      <c r="N16" s="25"/>
      <c r="O16" s="25"/>
      <c r="P16" s="25"/>
      <c r="Q16" s="25"/>
      <c r="R16" s="25"/>
      <c r="S16" s="25"/>
      <c r="T16" s="25"/>
      <c r="U16" s="25"/>
      <c r="V16" s="25"/>
      <c r="W16" s="25"/>
      <c r="X16" s="25"/>
      <c r="Y16" s="25"/>
      <c r="Z16" s="25"/>
    </row>
    <row r="17" ht="30.75" customHeight="1" spans="1:26">
      <c r="A17" s="25"/>
      <c r="B17" s="25"/>
      <c r="C17" s="25"/>
      <c r="D17" s="36">
        <v>3</v>
      </c>
      <c r="E17" s="43" t="s">
        <v>3409</v>
      </c>
      <c r="F17" s="43">
        <f>2.4%</f>
        <v>0.024</v>
      </c>
      <c r="G17" s="43">
        <f>5.6%</f>
        <v>0.056</v>
      </c>
      <c r="H17" s="53" t="s">
        <v>3410</v>
      </c>
      <c r="I17" s="60"/>
      <c r="J17" s="60"/>
      <c r="K17" s="68"/>
      <c r="L17" s="25"/>
      <c r="M17" s="25"/>
      <c r="N17" s="25"/>
      <c r="O17" s="25"/>
      <c r="P17" s="25"/>
      <c r="Q17" s="25"/>
      <c r="R17" s="25"/>
      <c r="S17" s="25"/>
      <c r="T17" s="25"/>
      <c r="U17" s="25"/>
      <c r="V17" s="25"/>
      <c r="W17" s="25"/>
      <c r="X17" s="25"/>
      <c r="Y17" s="25"/>
      <c r="Z17" s="25"/>
    </row>
    <row r="18" ht="30.75" customHeight="1" spans="1:26">
      <c r="A18" s="25"/>
      <c r="B18" s="25"/>
      <c r="C18" s="25"/>
      <c r="D18" s="35">
        <v>4</v>
      </c>
      <c r="E18" s="45" t="s">
        <v>340</v>
      </c>
      <c r="F18" s="54">
        <v>-0.04</v>
      </c>
      <c r="G18" s="55">
        <v>-0.032</v>
      </c>
      <c r="H18" s="52" t="s">
        <v>3411</v>
      </c>
      <c r="I18" s="60"/>
      <c r="J18" s="60"/>
      <c r="K18" s="68"/>
      <c r="L18" s="25"/>
      <c r="M18" s="25"/>
      <c r="N18" s="25"/>
      <c r="O18" s="25"/>
      <c r="P18" s="25"/>
      <c r="Q18" s="25"/>
      <c r="R18" s="25"/>
      <c r="S18" s="25"/>
      <c r="T18" s="25"/>
      <c r="U18" s="25"/>
      <c r="V18" s="25"/>
      <c r="W18" s="25"/>
      <c r="X18" s="25"/>
      <c r="Y18" s="25"/>
      <c r="Z18" s="25"/>
    </row>
    <row r="19" ht="30.75" customHeight="1" spans="1:26">
      <c r="A19" s="25"/>
      <c r="B19" s="25"/>
      <c r="C19" s="25"/>
      <c r="D19" s="37">
        <v>5</v>
      </c>
      <c r="E19" s="56" t="s">
        <v>3412</v>
      </c>
      <c r="F19" s="57">
        <v>-0.018</v>
      </c>
      <c r="G19" s="57">
        <v>-0.018</v>
      </c>
      <c r="H19" s="58" t="s">
        <v>3413</v>
      </c>
      <c r="I19" s="69"/>
      <c r="J19" s="69"/>
      <c r="K19" s="70"/>
      <c r="L19" s="25"/>
      <c r="M19" s="25"/>
      <c r="N19" s="25"/>
      <c r="O19" s="25"/>
      <c r="P19" s="25"/>
      <c r="Q19" s="25"/>
      <c r="R19" s="25"/>
      <c r="S19" s="25"/>
      <c r="T19" s="25"/>
      <c r="U19" s="25"/>
      <c r="V19" s="25"/>
      <c r="W19" s="25"/>
      <c r="X19" s="25"/>
      <c r="Y19" s="25"/>
      <c r="Z19" s="25"/>
    </row>
    <row r="20" ht="13.5" spans="1:26">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3.5" spans="1:26">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3.5" spans="1:26">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30" customHeight="1" spans="1:26">
      <c r="A23" s="25"/>
      <c r="B23" s="25"/>
      <c r="C23" s="25"/>
      <c r="D23" s="38"/>
      <c r="E23" s="59" t="s">
        <v>3414</v>
      </c>
      <c r="F23" s="59" t="s">
        <v>3324</v>
      </c>
      <c r="L23" s="25"/>
      <c r="M23" s="25"/>
      <c r="N23" s="25"/>
      <c r="O23" s="25"/>
      <c r="P23" s="25"/>
      <c r="Q23" s="25"/>
      <c r="R23" s="25"/>
      <c r="S23" s="25"/>
      <c r="T23" s="25"/>
      <c r="U23" s="25"/>
      <c r="V23" s="25"/>
      <c r="W23" s="25"/>
      <c r="X23" s="25"/>
      <c r="Y23" s="25"/>
      <c r="Z23" s="25"/>
    </row>
    <row r="24" ht="33" customHeight="1" spans="1:26">
      <c r="A24" s="25"/>
      <c r="B24" s="25"/>
      <c r="C24" s="25"/>
      <c r="D24" s="39">
        <v>1</v>
      </c>
      <c r="E24" s="43" t="s">
        <v>3415</v>
      </c>
      <c r="F24" s="53" t="s">
        <v>3416</v>
      </c>
      <c r="G24" s="60"/>
      <c r="H24" s="60"/>
      <c r="I24" s="60"/>
      <c r="J24" s="60"/>
      <c r="K24" s="64"/>
      <c r="L24" s="25"/>
      <c r="M24" s="25"/>
      <c r="N24" s="25"/>
      <c r="O24" s="25"/>
      <c r="P24" s="25"/>
      <c r="Q24" s="25"/>
      <c r="R24" s="25"/>
      <c r="S24" s="25"/>
      <c r="T24" s="25"/>
      <c r="U24" s="25"/>
      <c r="V24" s="25"/>
      <c r="W24" s="25"/>
      <c r="X24" s="25"/>
      <c r="Y24" s="25"/>
      <c r="Z24" s="25"/>
    </row>
    <row r="25" ht="33" customHeight="1" spans="1:26">
      <c r="A25" s="25"/>
      <c r="B25" s="25"/>
      <c r="C25" s="25"/>
      <c r="D25" s="40">
        <v>2</v>
      </c>
      <c r="E25" s="45" t="s">
        <v>3354</v>
      </c>
      <c r="F25" s="52" t="s">
        <v>3417</v>
      </c>
      <c r="G25" s="60"/>
      <c r="H25" s="60"/>
      <c r="I25" s="60"/>
      <c r="J25" s="60"/>
      <c r="K25" s="64"/>
      <c r="L25" s="25"/>
      <c r="M25" s="25"/>
      <c r="N25" s="25"/>
      <c r="O25" s="25"/>
      <c r="P25" s="25"/>
      <c r="Q25" s="25"/>
      <c r="R25" s="25"/>
      <c r="S25" s="25"/>
      <c r="T25" s="25"/>
      <c r="U25" s="25"/>
      <c r="V25" s="25"/>
      <c r="W25" s="25"/>
      <c r="X25" s="25"/>
      <c r="Y25" s="25"/>
      <c r="Z25" s="25"/>
    </row>
    <row r="26" ht="33" customHeight="1" spans="1:26">
      <c r="A26" s="25"/>
      <c r="B26" s="25"/>
      <c r="C26" s="25"/>
      <c r="D26" s="39">
        <v>3</v>
      </c>
      <c r="E26" s="43" t="s">
        <v>3418</v>
      </c>
      <c r="F26" s="53" t="s">
        <v>3419</v>
      </c>
      <c r="G26" s="60"/>
      <c r="H26" s="60"/>
      <c r="I26" s="60"/>
      <c r="J26" s="60"/>
      <c r="K26" s="64"/>
      <c r="L26" s="25"/>
      <c r="M26" s="25"/>
      <c r="N26" s="25"/>
      <c r="O26" s="25"/>
      <c r="P26" s="25"/>
      <c r="Q26" s="25"/>
      <c r="R26" s="25"/>
      <c r="S26" s="25"/>
      <c r="T26" s="25"/>
      <c r="U26" s="25"/>
      <c r="V26" s="25"/>
      <c r="W26" s="25"/>
      <c r="X26" s="25"/>
      <c r="Y26" s="25"/>
      <c r="Z26" s="25"/>
    </row>
    <row r="27" ht="33" customHeight="1" spans="1:26">
      <c r="A27" s="25"/>
      <c r="B27" s="25"/>
      <c r="C27" s="25"/>
      <c r="D27" s="40">
        <v>4</v>
      </c>
      <c r="E27" s="45" t="s">
        <v>3420</v>
      </c>
      <c r="F27" s="52" t="s">
        <v>3421</v>
      </c>
      <c r="G27" s="60"/>
      <c r="H27" s="60"/>
      <c r="I27" s="60"/>
      <c r="J27" s="60"/>
      <c r="K27" s="64"/>
      <c r="L27" s="25"/>
      <c r="M27" s="25"/>
      <c r="N27" s="25"/>
      <c r="O27" s="25"/>
      <c r="P27" s="25"/>
      <c r="Q27" s="25"/>
      <c r="R27" s="25"/>
      <c r="S27" s="25"/>
      <c r="T27" s="25"/>
      <c r="U27" s="25"/>
      <c r="V27" s="25"/>
      <c r="W27" s="25"/>
      <c r="X27" s="25"/>
      <c r="Y27" s="25"/>
      <c r="Z27" s="25"/>
    </row>
    <row r="28" ht="33" customHeight="1" spans="1:26">
      <c r="A28" s="25"/>
      <c r="B28" s="25"/>
      <c r="C28" s="25"/>
      <c r="D28" s="39">
        <v>5</v>
      </c>
      <c r="E28" s="43" t="s">
        <v>3422</v>
      </c>
      <c r="F28" s="53" t="s">
        <v>3423</v>
      </c>
      <c r="G28" s="60"/>
      <c r="H28" s="60"/>
      <c r="I28" s="60"/>
      <c r="J28" s="60"/>
      <c r="K28" s="64"/>
      <c r="L28" s="25"/>
      <c r="M28" s="25"/>
      <c r="N28" s="25"/>
      <c r="O28" s="25"/>
      <c r="P28" s="25"/>
      <c r="Q28" s="25"/>
      <c r="R28" s="25"/>
      <c r="S28" s="25"/>
      <c r="T28" s="25"/>
      <c r="U28" s="25"/>
      <c r="V28" s="25"/>
      <c r="W28" s="25"/>
      <c r="X28" s="25"/>
      <c r="Y28" s="25"/>
      <c r="Z28" s="25"/>
    </row>
    <row r="29" ht="13.5" spans="1:26">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3.5" spans="1:26">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3.5" spans="1:26">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3.5" spans="1:26">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3.5" spans="1:26">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3.5" spans="1:26">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3.5" spans="1:26">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3.5" spans="1:2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3.5" spans="1:26">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3.5" spans="1:26">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3.5" spans="1:26">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3.5" spans="1:26">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3.5" spans="1:26">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3.5" spans="1:26">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3.5" spans="1:26">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3.5" spans="1:26">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3.5" spans="1:26">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3.5" spans="1:2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3.5" spans="1:26">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3.5" spans="1:26">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3.5" spans="1:26">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3.5" spans="1:26">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3.5" spans="1:26">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3.5" spans="1:26">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3.5" spans="1:26">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3.5" spans="1:26">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3.5" spans="1:26">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3.5" spans="1:2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3.5" spans="1:26">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3.5" spans="1:26">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3.5" spans="1:26">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3.5" spans="1:26">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3.5" spans="1:26">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3.5" spans="1:26">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3.5" spans="1:26">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3.5" spans="1:26">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3.5" spans="1:26">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3.5" spans="1:2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3.5" spans="1:26">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3.5" spans="1:26">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3.5" spans="1:26">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3.5" spans="1:26">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3.5" spans="1:26">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3.5" spans="1:26">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3.5" spans="1:26">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3.5" spans="1:26">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3.5" spans="1:26">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3.5" spans="1:2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3.5" spans="1:26">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3.5" spans="1:26">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3.5" spans="1:26">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3.5" spans="1:26">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3.5" spans="1:26">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3.5" spans="1:26">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3.5" spans="1:26">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3.5" spans="1:26">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3.5" spans="1:26">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3.5" spans="1:2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3.5" spans="1:26">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3.5" spans="1:26">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3.5" spans="1:26">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3.5" spans="1:26">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3.5" spans="1:26">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3.5" spans="1:26">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3.5" spans="1:26">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3.5" spans="1:26">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3.5" spans="1:26">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3.5" spans="1:2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3.5" spans="1:26">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3.5" spans="1:26">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3.5" spans="1:26">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3.5" spans="1:26">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spans="1:26">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spans="1:26">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spans="1:26">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spans="1:26">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spans="1:26">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spans="1:2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spans="1:26">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spans="1:26">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spans="1:26">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spans="1:26">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spans="1:26">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spans="1:26">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spans="1:26">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spans="1:26">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spans="1:26">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spans="1:2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spans="1:26">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spans="1:26">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spans="1:26">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spans="1:26">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spans="1:26">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spans="1:26">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spans="1:26">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spans="1:26">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spans="1:26">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spans="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spans="1:26">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spans="1:26">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spans="1:26">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spans="1:26">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spans="1:26">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spans="1:26">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spans="1:26">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spans="1:26">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spans="1:26">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spans="1:2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spans="1:26">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spans="1:26">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spans="1:26">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spans="1:26">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spans="1:26">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spans="1:26">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spans="1:26">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spans="1:26">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spans="1:26">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spans="1:2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spans="1:26">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spans="1:26">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spans="1:26">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spans="1:26">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spans="1:26">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spans="1:26">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spans="1:26">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spans="1:26">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spans="1:26">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spans="1:2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spans="1:26">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spans="1:26">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spans="1:26">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spans="1:26">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spans="1:26">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spans="1:26">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spans="1:26">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spans="1:26">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spans="1:26">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spans="1:2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spans="1:26">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spans="1:26">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spans="1:26">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spans="1:26">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spans="1:26">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spans="1:26">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spans="1:26">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spans="1:26">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spans="1:26">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spans="1:2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spans="1:26">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spans="1:26">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spans="1:26">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spans="1:26">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spans="1:26">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spans="1:26">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9">
    <mergeCell ref="D4:K4"/>
    <mergeCell ref="J5:K5"/>
    <mergeCell ref="J6:K6"/>
    <mergeCell ref="J7:K7"/>
    <mergeCell ref="J8:K8"/>
    <mergeCell ref="J9:K9"/>
    <mergeCell ref="D13:K13"/>
    <mergeCell ref="H14:K14"/>
    <mergeCell ref="H15:K15"/>
    <mergeCell ref="H16:K16"/>
    <mergeCell ref="H17:K17"/>
    <mergeCell ref="H18:K18"/>
    <mergeCell ref="H19:K19"/>
    <mergeCell ref="F23:K23"/>
    <mergeCell ref="F24:K24"/>
    <mergeCell ref="F25:K25"/>
    <mergeCell ref="F26:K26"/>
    <mergeCell ref="F27:K27"/>
    <mergeCell ref="F28:K28"/>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6"/>
  <sheetViews>
    <sheetView workbookViewId="0">
      <selection activeCell="A1" sqref="A1"/>
    </sheetView>
  </sheetViews>
  <sheetFormatPr defaultColWidth="12.6285714285714" defaultRowHeight="15.75" customHeight="1"/>
  <cols>
    <col min="5" max="5" width="21.1333333333333" customWidth="1"/>
    <col min="6" max="6" width="35.6285714285714" customWidth="1"/>
    <col min="7" max="10" width="14.752380952381" customWidth="1"/>
  </cols>
  <sheetData>
    <row r="1" ht="13.5" spans="1:1">
      <c r="A1" s="1" t="s">
        <v>282</v>
      </c>
    </row>
    <row r="4" ht="37.5" customHeight="1" spans="5:10">
      <c r="E4" s="3" t="s">
        <v>2241</v>
      </c>
      <c r="F4" s="4" t="s">
        <v>259</v>
      </c>
      <c r="G4" s="5" t="s">
        <v>3424</v>
      </c>
      <c r="H4" s="5" t="s">
        <v>3425</v>
      </c>
      <c r="I4" s="5" t="s">
        <v>3426</v>
      </c>
      <c r="J4" s="18" t="s">
        <v>3427</v>
      </c>
    </row>
    <row r="5" ht="23.25" customHeight="1" spans="5:10">
      <c r="E5" s="6" t="s">
        <v>3428</v>
      </c>
      <c r="F5" s="7" t="s">
        <v>3429</v>
      </c>
      <c r="G5" s="8" t="s">
        <v>3430</v>
      </c>
      <c r="H5" s="8" t="s">
        <v>3431</v>
      </c>
      <c r="I5" s="8">
        <f>319%</f>
        <v>3.19</v>
      </c>
      <c r="J5" s="19">
        <v>53986</v>
      </c>
    </row>
    <row r="6" ht="23.25" customHeight="1" spans="5:10">
      <c r="E6" s="9"/>
      <c r="F6" s="7" t="s">
        <v>3432</v>
      </c>
      <c r="G6" s="8" t="s">
        <v>3433</v>
      </c>
      <c r="H6" s="8" t="s">
        <v>3434</v>
      </c>
      <c r="I6" s="8">
        <f>199%</f>
        <v>1.99</v>
      </c>
      <c r="J6" s="19">
        <v>55649</v>
      </c>
    </row>
    <row r="7" ht="33.75" customHeight="1" spans="5:10">
      <c r="E7" s="9"/>
      <c r="F7" s="7" t="s">
        <v>3435</v>
      </c>
      <c r="G7" s="8" t="s">
        <v>3436</v>
      </c>
      <c r="H7" s="8" t="s">
        <v>3437</v>
      </c>
      <c r="I7" s="8">
        <f>191%</f>
        <v>1.91</v>
      </c>
      <c r="J7" s="8" t="s">
        <v>3438</v>
      </c>
    </row>
    <row r="8" ht="23.25" customHeight="1" spans="1:26">
      <c r="A8" s="2"/>
      <c r="B8" s="2"/>
      <c r="C8" s="2"/>
      <c r="D8" s="2"/>
      <c r="E8" s="9"/>
      <c r="F8" s="7" t="s">
        <v>3439</v>
      </c>
      <c r="G8" s="8" t="s">
        <v>3440</v>
      </c>
      <c r="H8" s="8" t="s">
        <v>3441</v>
      </c>
      <c r="I8" s="8">
        <f>181%</f>
        <v>1.81</v>
      </c>
      <c r="J8" s="19">
        <v>46947</v>
      </c>
      <c r="K8" s="2"/>
      <c r="L8" s="2"/>
      <c r="M8" s="2"/>
      <c r="N8" s="2"/>
      <c r="O8" s="2"/>
      <c r="P8" s="2"/>
      <c r="Q8" s="2"/>
      <c r="R8" s="2"/>
      <c r="S8" s="2"/>
      <c r="T8" s="2"/>
      <c r="U8" s="2"/>
      <c r="V8" s="2"/>
      <c r="W8" s="2"/>
      <c r="X8" s="2"/>
      <c r="Y8" s="2"/>
      <c r="Z8" s="2"/>
    </row>
    <row r="9" ht="23.25" customHeight="1" spans="1:26">
      <c r="A9" s="2"/>
      <c r="B9" s="2"/>
      <c r="C9" s="2"/>
      <c r="D9" s="2"/>
      <c r="E9" s="9"/>
      <c r="F9" s="7" t="s">
        <v>3442</v>
      </c>
      <c r="G9" s="8" t="s">
        <v>3443</v>
      </c>
      <c r="H9" s="8" t="s">
        <v>3444</v>
      </c>
      <c r="I9" s="8">
        <f>174%</f>
        <v>1.74</v>
      </c>
      <c r="J9" s="8" t="s">
        <v>3445</v>
      </c>
      <c r="K9" s="2"/>
      <c r="L9" s="2"/>
      <c r="M9" s="2"/>
      <c r="N9" s="2"/>
      <c r="O9" s="2"/>
      <c r="P9" s="2"/>
      <c r="Q9" s="2"/>
      <c r="R9" s="2"/>
      <c r="S9" s="2"/>
      <c r="T9" s="2"/>
      <c r="U9" s="2"/>
      <c r="V9" s="2"/>
      <c r="W9" s="2"/>
      <c r="X9" s="2"/>
      <c r="Y9" s="2"/>
      <c r="Z9" s="2"/>
    </row>
    <row r="10" ht="23.25" customHeight="1" spans="1:26">
      <c r="A10" s="2"/>
      <c r="B10" s="2"/>
      <c r="C10" s="2"/>
      <c r="D10" s="2"/>
      <c r="E10" s="9"/>
      <c r="F10" s="7" t="s">
        <v>3446</v>
      </c>
      <c r="G10" s="8" t="s">
        <v>3447</v>
      </c>
      <c r="H10" s="8" t="s">
        <v>3448</v>
      </c>
      <c r="I10" s="8">
        <f>105%</f>
        <v>1.05</v>
      </c>
      <c r="J10" s="20">
        <v>38889.7</v>
      </c>
      <c r="K10" s="2"/>
      <c r="L10" s="2"/>
      <c r="M10" s="2"/>
      <c r="N10" s="2"/>
      <c r="O10" s="2"/>
      <c r="P10" s="2"/>
      <c r="Q10" s="2"/>
      <c r="R10" s="2"/>
      <c r="S10" s="2"/>
      <c r="T10" s="2"/>
      <c r="U10" s="2"/>
      <c r="V10" s="2"/>
      <c r="W10" s="2"/>
      <c r="X10" s="2"/>
      <c r="Y10" s="2"/>
      <c r="Z10" s="2"/>
    </row>
    <row r="11" ht="23.25" customHeight="1" spans="5:10">
      <c r="E11" s="10"/>
      <c r="F11" s="7" t="s">
        <v>3449</v>
      </c>
      <c r="G11" s="8" t="s">
        <v>3450</v>
      </c>
      <c r="H11" s="8" t="s">
        <v>3451</v>
      </c>
      <c r="I11" s="8">
        <f>137%</f>
        <v>1.37</v>
      </c>
      <c r="J11" s="20">
        <v>15252.58</v>
      </c>
    </row>
    <row r="12" ht="23.25" customHeight="1" spans="5:10">
      <c r="E12" s="6" t="s">
        <v>3452</v>
      </c>
      <c r="F12" s="7" t="s">
        <v>3453</v>
      </c>
      <c r="G12" s="8" t="s">
        <v>3454</v>
      </c>
      <c r="H12" s="8" t="s">
        <v>3455</v>
      </c>
      <c r="I12" s="21">
        <v>-0.54</v>
      </c>
      <c r="J12" s="19">
        <v>12074</v>
      </c>
    </row>
    <row r="13" ht="23.25" customHeight="1" spans="5:10">
      <c r="E13" s="9"/>
      <c r="F13" s="7" t="s">
        <v>3456</v>
      </c>
      <c r="G13" s="8" t="s">
        <v>3457</v>
      </c>
      <c r="H13" s="8" t="s">
        <v>3458</v>
      </c>
      <c r="I13" s="21">
        <v>-0.53</v>
      </c>
      <c r="J13" s="19">
        <v>52135</v>
      </c>
    </row>
    <row r="14" ht="23.25" customHeight="1" spans="5:10">
      <c r="E14" s="9"/>
      <c r="F14" s="7" t="s">
        <v>3459</v>
      </c>
      <c r="G14" s="8" t="s">
        <v>3460</v>
      </c>
      <c r="H14" s="8" t="s">
        <v>3461</v>
      </c>
      <c r="I14" s="21">
        <v>-0.48</v>
      </c>
      <c r="J14" s="19">
        <v>13202</v>
      </c>
    </row>
    <row r="15" ht="23.25" customHeight="1" spans="5:10">
      <c r="E15" s="9"/>
      <c r="F15" s="7" t="s">
        <v>2125</v>
      </c>
      <c r="G15" s="8" t="s">
        <v>3462</v>
      </c>
      <c r="H15" s="8" t="s">
        <v>3463</v>
      </c>
      <c r="I15" s="21">
        <v>-0.45</v>
      </c>
      <c r="J15" s="19">
        <v>9414</v>
      </c>
    </row>
    <row r="16" ht="23.25" customHeight="1" spans="5:10">
      <c r="E16" s="10"/>
      <c r="F16" s="7" t="s">
        <v>3464</v>
      </c>
      <c r="G16" s="8" t="s">
        <v>3465</v>
      </c>
      <c r="H16" s="8" t="s">
        <v>3466</v>
      </c>
      <c r="I16" s="21">
        <v>-0.43</v>
      </c>
      <c r="J16" s="19">
        <v>8216</v>
      </c>
    </row>
    <row r="17" ht="13.5" spans="6:10">
      <c r="F17" s="11"/>
      <c r="G17" s="12"/>
      <c r="H17" s="12"/>
      <c r="I17" s="12"/>
      <c r="J17" s="12"/>
    </row>
    <row r="18" ht="13.5" spans="6:10">
      <c r="F18" s="11"/>
      <c r="G18" s="11"/>
      <c r="H18" s="11"/>
      <c r="I18" s="11"/>
      <c r="J18" s="11"/>
    </row>
    <row r="20" ht="24" customHeight="1"/>
    <row r="21" ht="24" customHeight="1" spans="6:10">
      <c r="F21" s="13"/>
      <c r="G21" s="13"/>
      <c r="H21" s="13"/>
      <c r="I21" s="13"/>
      <c r="J21" s="13"/>
    </row>
    <row r="22" ht="24" customHeight="1" spans="6:10">
      <c r="F22" s="14"/>
      <c r="G22" s="15"/>
      <c r="H22" s="15"/>
      <c r="I22" s="22"/>
      <c r="J22" s="23"/>
    </row>
    <row r="23" ht="24" customHeight="1" spans="6:10">
      <c r="F23" s="16"/>
      <c r="G23" s="15"/>
      <c r="H23" s="15"/>
      <c r="I23" s="15"/>
      <c r="J23" s="15"/>
    </row>
    <row r="24" ht="24" customHeight="1" spans="6:10">
      <c r="F24" s="16"/>
      <c r="G24" s="15"/>
      <c r="H24" s="15"/>
      <c r="I24" s="15"/>
      <c r="J24" s="24"/>
    </row>
    <row r="25" ht="13.5" spans="6:10">
      <c r="F25" s="17"/>
      <c r="G25" s="17"/>
      <c r="H25" s="17"/>
      <c r="I25" s="17"/>
      <c r="J25" s="17"/>
    </row>
    <row r="26" ht="13.5" spans="6:10">
      <c r="F26" s="17"/>
      <c r="G26" s="17"/>
      <c r="H26" s="17"/>
      <c r="I26" s="17"/>
      <c r="J26" s="17"/>
    </row>
  </sheetData>
  <mergeCells count="2">
    <mergeCell ref="E5:E11"/>
    <mergeCell ref="E12:E16"/>
  </mergeCells>
  <hyperlinks>
    <hyperlink ref="A1" location="Home!A1" display="Hom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50</vt:i4>
      </vt:variant>
    </vt:vector>
  </HeadingPairs>
  <TitlesOfParts>
    <vt:vector size="50" baseType="lpstr">
      <vt:lpstr>Home</vt:lpstr>
      <vt:lpstr>Kotak Bank</vt:lpstr>
      <vt:lpstr>VBL</vt:lpstr>
      <vt:lpstr>Axis Bank Q3 25</vt:lpstr>
      <vt:lpstr>China trade</vt:lpstr>
      <vt:lpstr>Top tech co</vt:lpstr>
      <vt:lpstr> IPO</vt:lpstr>
      <vt:lpstr>Yes Bank</vt:lpstr>
      <vt:lpstr>SFB</vt:lpstr>
      <vt:lpstr> LC Housing</vt:lpstr>
      <vt:lpstr>Pvt vs Psu banks</vt:lpstr>
      <vt:lpstr> Formula Banks</vt:lpstr>
      <vt:lpstr>Defence</vt:lpstr>
      <vt:lpstr> Hotels</vt:lpstr>
      <vt:lpstr> Sector and Metrics</vt:lpstr>
      <vt:lpstr> Reality</vt:lpstr>
      <vt:lpstr>Indigrid</vt:lpstr>
      <vt:lpstr>EMS</vt:lpstr>
      <vt:lpstr>IREDA</vt:lpstr>
      <vt:lpstr>Bank of Maharashtra</vt:lpstr>
      <vt:lpstr>REIT</vt:lpstr>
      <vt:lpstr> Invt trust</vt:lpstr>
      <vt:lpstr>Insurance</vt:lpstr>
      <vt:lpstr>Ites</vt:lpstr>
      <vt:lpstr> Generation Cap</vt:lpstr>
      <vt:lpstr> Banks</vt:lpstr>
      <vt:lpstr>Hospitals</vt:lpstr>
      <vt:lpstr> Renewable stock</vt:lpstr>
      <vt:lpstr> Pharma</vt:lpstr>
      <vt:lpstr>Steel</vt:lpstr>
      <vt:lpstr>SBI</vt:lpstr>
      <vt:lpstr>Carry Trade</vt:lpstr>
      <vt:lpstr>Electronics</vt:lpstr>
      <vt:lpstr>Oil Refinery</vt:lpstr>
      <vt:lpstr> Power</vt:lpstr>
      <vt:lpstr>Telecom</vt:lpstr>
      <vt:lpstr> Bajaj vs TVS</vt:lpstr>
      <vt:lpstr>Intellect Design</vt:lpstr>
      <vt:lpstr> Reits</vt:lpstr>
      <vt:lpstr> ZYDUS</vt:lpstr>
      <vt:lpstr>Marksans Pharma LTD</vt:lpstr>
      <vt:lpstr>Gravita India</vt:lpstr>
      <vt:lpstr> Zen Technology</vt:lpstr>
      <vt:lpstr> Pricol</vt:lpstr>
      <vt:lpstr>Prince Pipes</vt:lpstr>
      <vt:lpstr>Ixigo &amp; Tbo Tek</vt:lpstr>
      <vt:lpstr>Q2 software</vt:lpstr>
      <vt:lpstr>Netweb</vt:lpstr>
      <vt:lpstr> TechMah</vt:lpstr>
      <vt:lpstr> Wealth creaters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cipl1168</cp:lastModifiedBy>
  <dcterms:created xsi:type="dcterms:W3CDTF">2025-06-04T10:48:59Z</dcterms:created>
  <dcterms:modified xsi:type="dcterms:W3CDTF">2025-06-04T10:49:15Z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1033-11.1.0.11664</vt:lpwstr>
  </property>
</Properties>
</file>