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rni\Documents\"/>
    </mc:Choice>
  </mc:AlternateContent>
  <xr:revisionPtr revIDLastSave="0" documentId="8_{AEA27452-92A6-4C4F-BBA6-0029061EFDCE}" xr6:coauthVersionLast="47" xr6:coauthVersionMax="47" xr10:uidLastSave="{00000000-0000-0000-0000-000000000000}"/>
  <bookViews>
    <workbookView xWindow="22932" yWindow="-108" windowWidth="23256" windowHeight="12456" tabRatio="849" firstSheet="27" activeTab="35" xr2:uid="{00000000-000D-0000-FFFF-FFFF00000000}"/>
  </bookViews>
  <sheets>
    <sheet name="4-4SEPT-2020" sheetId="10" r:id="rId1"/>
    <sheet name="16-SEPT-2020" sheetId="1" r:id="rId2"/>
    <sheet name="26-SEPT-2020" sheetId="3" r:id="rId3"/>
    <sheet name="5-OCT-2020" sheetId="4" r:id="rId4"/>
    <sheet name="16-OCT-2020" sheetId="5" r:id="rId5"/>
    <sheet name="23-OCT-2020" sheetId="6" r:id="rId6"/>
    <sheet name="30-OCT-2020" sheetId="8" r:id="rId7"/>
    <sheet name="6-NOV-2020" sheetId="9" r:id="rId8"/>
    <sheet name="27- NOV-2020" sheetId="11" r:id="rId9"/>
    <sheet name="15-DEC-2020" sheetId="12" r:id="rId10"/>
    <sheet name="29-DEC-2020" sheetId="13" r:id="rId11"/>
    <sheet name="Sheet1" sheetId="14" r:id="rId12"/>
    <sheet name="Sheet2" sheetId="15" r:id="rId13"/>
    <sheet name="3-MAR-2021" sheetId="16" r:id="rId14"/>
    <sheet name="20-MAR-2021" sheetId="17" r:id="rId15"/>
    <sheet name="30-APR-2021" sheetId="18" r:id="rId16"/>
    <sheet name="24-MAY-2021" sheetId="19" r:id="rId17"/>
    <sheet name="16-JULY-2021" sheetId="20" r:id="rId18"/>
    <sheet name="2-AUG-2021" sheetId="21" r:id="rId19"/>
    <sheet name="6-OCT-2021" sheetId="22" r:id="rId20"/>
    <sheet name="19-OCT-2021" sheetId="23" r:id="rId21"/>
    <sheet name="31-OCT-2021" sheetId="24" r:id="rId22"/>
    <sheet name="15-DEC-2022" sheetId="25" r:id="rId23"/>
    <sheet name="25-DEC-2021" sheetId="26" r:id="rId24"/>
    <sheet name="29-JAN-2022" sheetId="27" r:id="rId25"/>
    <sheet name="23-FEB-2022" sheetId="28" r:id="rId26"/>
    <sheet name="01.APRIL2022" sheetId="29" r:id="rId27"/>
    <sheet name="16APRIL2022" sheetId="30" r:id="rId28"/>
    <sheet name="23.APRIL2022" sheetId="31" r:id="rId29"/>
    <sheet name="14-JUNE-2022" sheetId="32" r:id="rId30"/>
    <sheet name="18-OCT-2022" sheetId="33" r:id="rId31"/>
    <sheet name="26-NOV-2022" sheetId="34" r:id="rId32"/>
    <sheet name="14-DEC-2022" sheetId="37" r:id="rId33"/>
    <sheet name="13-MAR-2023" sheetId="38" r:id="rId34"/>
    <sheet name="18- APRIL 2023 (2)" sheetId="43" r:id="rId35"/>
    <sheet name="18- APRIL 2023" sheetId="39" r:id="rId36"/>
    <sheet name="27-OCT 2023" sheetId="42" r:id="rId37"/>
    <sheet name="Sheet3" sheetId="40" r:id="rId38"/>
  </sheets>
  <definedNames>
    <definedName name="_xlnm.Print_Area" localSheetId="15">'30-APR-2021'!$A$1:$H$11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43" l="1"/>
  <c r="G11" i="43" s="1"/>
  <c r="F10" i="43"/>
  <c r="G9" i="43"/>
  <c r="F9" i="43"/>
  <c r="G8" i="43"/>
  <c r="F8" i="43"/>
  <c r="G7" i="43"/>
  <c r="F7" i="43"/>
  <c r="G6" i="43"/>
  <c r="F6" i="43"/>
  <c r="G5" i="43"/>
  <c r="F5" i="43"/>
  <c r="G4" i="43"/>
  <c r="F4" i="43"/>
  <c r="G3" i="43"/>
  <c r="F3" i="43"/>
  <c r="E6" i="42"/>
  <c r="C11" i="42"/>
  <c r="F8" i="42"/>
  <c r="E8" i="42"/>
  <c r="F7" i="42"/>
  <c r="E7" i="42"/>
  <c r="F6" i="42"/>
  <c r="F5" i="42"/>
  <c r="E5" i="42"/>
  <c r="F4" i="42"/>
  <c r="E4" i="42"/>
  <c r="F3" i="42"/>
  <c r="E3" i="42"/>
  <c r="C3" i="30"/>
  <c r="G3" i="30" s="1"/>
  <c r="H3" i="30" s="1"/>
  <c r="H12" i="30" s="1"/>
  <c r="F3" i="30"/>
  <c r="F12" i="30" s="1"/>
  <c r="C4" i="30"/>
  <c r="G4" i="30" s="1"/>
  <c r="H4" i="30" s="1"/>
  <c r="F4" i="30"/>
  <c r="C5" i="30"/>
  <c r="F5" i="30"/>
  <c r="G5" i="30"/>
  <c r="H5" i="30"/>
  <c r="C6" i="30"/>
  <c r="F6" i="30"/>
  <c r="G6" i="30"/>
  <c r="H6" i="30"/>
  <c r="C7" i="30"/>
  <c r="F7" i="30"/>
  <c r="G7" i="30"/>
  <c r="H7" i="30"/>
  <c r="C8" i="30"/>
  <c r="F8" i="30"/>
  <c r="G8" i="30"/>
  <c r="H8" i="30"/>
  <c r="C9" i="30"/>
  <c r="F9" i="30"/>
  <c r="G9" i="30"/>
  <c r="H9" i="30"/>
  <c r="D12" i="30"/>
  <c r="G11" i="39"/>
  <c r="G10" i="39"/>
  <c r="G9" i="39"/>
  <c r="F10" i="39"/>
  <c r="F9" i="39"/>
  <c r="F4" i="39"/>
  <c r="F5" i="39"/>
  <c r="F6" i="39"/>
  <c r="F7" i="39"/>
  <c r="F8" i="39"/>
  <c r="G8" i="39"/>
  <c r="G7" i="39"/>
  <c r="G6" i="39"/>
  <c r="G5" i="39"/>
  <c r="G4" i="39"/>
  <c r="G3" i="39"/>
  <c r="F3" i="39"/>
  <c r="E7" i="38"/>
  <c r="F5" i="38"/>
  <c r="F6" i="38"/>
  <c r="E5" i="38"/>
  <c r="E6" i="38"/>
  <c r="C9" i="38"/>
  <c r="F7" i="38"/>
  <c r="F4" i="38"/>
  <c r="E4" i="38"/>
  <c r="F3" i="38"/>
  <c r="E3" i="38"/>
  <c r="E11" i="42" l="1"/>
  <c r="F11" i="42"/>
  <c r="F9" i="38"/>
  <c r="E9" i="38"/>
  <c r="C7" i="37"/>
  <c r="F5" i="37"/>
  <c r="F4" i="37"/>
  <c r="F7" i="37" s="1"/>
  <c r="E4" i="37"/>
  <c r="E7" i="37" s="1"/>
  <c r="F3" i="37"/>
  <c r="E3" i="37"/>
  <c r="F4" i="34"/>
  <c r="F5" i="34"/>
  <c r="F6" i="34"/>
  <c r="F7" i="34"/>
  <c r="F8" i="34"/>
  <c r="F9" i="34"/>
  <c r="F10" i="34"/>
  <c r="F11" i="34"/>
  <c r="F12" i="34"/>
  <c r="F3" i="34"/>
  <c r="C14" i="34"/>
  <c r="E12" i="34"/>
  <c r="E11" i="34"/>
  <c r="E10" i="34"/>
  <c r="E9" i="34"/>
  <c r="E8" i="34"/>
  <c r="E7" i="34"/>
  <c r="E6" i="34"/>
  <c r="E5" i="34"/>
  <c r="E4" i="34"/>
  <c r="E3" i="34"/>
  <c r="C7" i="33"/>
  <c r="F4" i="33"/>
  <c r="E4" i="33"/>
  <c r="F3" i="33"/>
  <c r="E3" i="33"/>
  <c r="E7" i="33" s="1"/>
  <c r="F14" i="34" l="1"/>
  <c r="E14" i="34"/>
  <c r="F7" i="33"/>
  <c r="C11" i="32"/>
  <c r="F8" i="32"/>
  <c r="E8" i="32"/>
  <c r="F7" i="32"/>
  <c r="E7" i="32"/>
  <c r="F6" i="32"/>
  <c r="E6" i="32"/>
  <c r="F5" i="32"/>
  <c r="E5" i="32"/>
  <c r="F4" i="32"/>
  <c r="E4" i="32"/>
  <c r="F3" i="32"/>
  <c r="E3" i="32"/>
  <c r="E11" i="32" s="1"/>
  <c r="F3" i="31"/>
  <c r="F7" i="31" s="1"/>
  <c r="C7" i="31"/>
  <c r="E3" i="31"/>
  <c r="E7" i="31" s="1"/>
  <c r="F11" i="32" l="1"/>
  <c r="C4" i="29"/>
  <c r="G4" i="29" s="1"/>
  <c r="H4" i="29" s="1"/>
  <c r="C5" i="29"/>
  <c r="G5" i="29" s="1"/>
  <c r="H5" i="29" s="1"/>
  <c r="C6" i="29"/>
  <c r="G6" i="29" s="1"/>
  <c r="H6" i="29" s="1"/>
  <c r="C7" i="29"/>
  <c r="C8" i="29"/>
  <c r="G8" i="29" s="1"/>
  <c r="H8" i="29" s="1"/>
  <c r="C9" i="29"/>
  <c r="G9" i="29" s="1"/>
  <c r="H9" i="29" s="1"/>
  <c r="C3" i="29"/>
  <c r="G3" i="29" s="1"/>
  <c r="H3" i="29" s="1"/>
  <c r="D12" i="29"/>
  <c r="C10" i="29"/>
  <c r="G10" i="29" s="1"/>
  <c r="H10" i="29" s="1"/>
  <c r="F9" i="29"/>
  <c r="F8" i="29"/>
  <c r="F7" i="29"/>
  <c r="G7" i="29"/>
  <c r="H7" i="29" s="1"/>
  <c r="F6" i="29"/>
  <c r="F5" i="29"/>
  <c r="F4" i="29"/>
  <c r="F3" i="29"/>
  <c r="C4" i="28"/>
  <c r="G4" i="28" s="1"/>
  <c r="H4" i="28" s="1"/>
  <c r="C5" i="28"/>
  <c r="G5" i="28" s="1"/>
  <c r="H5" i="28" s="1"/>
  <c r="C6" i="28"/>
  <c r="G6" i="28" s="1"/>
  <c r="H6" i="28" s="1"/>
  <c r="C7" i="28"/>
  <c r="G7" i="28" s="1"/>
  <c r="H7" i="28" s="1"/>
  <c r="C8" i="28"/>
  <c r="G8" i="28" s="1"/>
  <c r="H8" i="28" s="1"/>
  <c r="C9" i="28"/>
  <c r="C10" i="28"/>
  <c r="G10" i="28" s="1"/>
  <c r="H10" i="28" s="1"/>
  <c r="C11" i="28"/>
  <c r="G11" i="28" s="1"/>
  <c r="H11" i="28" s="1"/>
  <c r="C12" i="28"/>
  <c r="G12" i="28" s="1"/>
  <c r="H12" i="28" s="1"/>
  <c r="C13" i="28"/>
  <c r="G13" i="28" s="1"/>
  <c r="H13" i="28" s="1"/>
  <c r="C14" i="28"/>
  <c r="G14" i="28" s="1"/>
  <c r="H14" i="28" s="1"/>
  <c r="C15" i="28"/>
  <c r="G15" i="28" s="1"/>
  <c r="H15" i="28" s="1"/>
  <c r="C16" i="28"/>
  <c r="C17" i="28"/>
  <c r="G17" i="28" s="1"/>
  <c r="H17" i="28" s="1"/>
  <c r="C18" i="28"/>
  <c r="G18" i="28" s="1"/>
  <c r="H18" i="28" s="1"/>
  <c r="C19" i="28"/>
  <c r="G19" i="28" s="1"/>
  <c r="H19" i="28" s="1"/>
  <c r="C3" i="28"/>
  <c r="G3" i="28" s="1"/>
  <c r="H3" i="28" s="1"/>
  <c r="D21" i="28"/>
  <c r="F18" i="28"/>
  <c r="F17" i="28"/>
  <c r="F16" i="28"/>
  <c r="G16" i="28"/>
  <c r="H16" i="28" s="1"/>
  <c r="F15" i="28"/>
  <c r="F14" i="28"/>
  <c r="F13" i="28"/>
  <c r="F12" i="28"/>
  <c r="F11" i="28"/>
  <c r="F10" i="28"/>
  <c r="G9" i="28"/>
  <c r="H9" i="28" s="1"/>
  <c r="F9" i="28"/>
  <c r="F8" i="28"/>
  <c r="F7" i="28"/>
  <c r="F6" i="28"/>
  <c r="F5" i="28"/>
  <c r="F4" i="28"/>
  <c r="F3" i="28"/>
  <c r="C4" i="27"/>
  <c r="G4" i="27" s="1"/>
  <c r="H4" i="27" s="1"/>
  <c r="C5" i="27"/>
  <c r="G5" i="27" s="1"/>
  <c r="H5" i="27" s="1"/>
  <c r="C6" i="27"/>
  <c r="G6" i="27" s="1"/>
  <c r="H6" i="27" s="1"/>
  <c r="C7" i="27"/>
  <c r="C3" i="27"/>
  <c r="G3" i="27" s="1"/>
  <c r="H3" i="27" s="1"/>
  <c r="D9" i="27"/>
  <c r="F7" i="27"/>
  <c r="G7" i="27"/>
  <c r="H7" i="27" s="1"/>
  <c r="F6" i="27"/>
  <c r="F5" i="27"/>
  <c r="F4" i="27"/>
  <c r="F3" i="27"/>
  <c r="C4" i="26"/>
  <c r="G4" i="26" s="1"/>
  <c r="H4" i="26" s="1"/>
  <c r="C5" i="26"/>
  <c r="G5" i="26" s="1"/>
  <c r="H5" i="26" s="1"/>
  <c r="C6" i="26"/>
  <c r="G6" i="26" s="1"/>
  <c r="H6" i="26" s="1"/>
  <c r="C7" i="26"/>
  <c r="G7" i="26" s="1"/>
  <c r="H7" i="26" s="1"/>
  <c r="C8" i="26"/>
  <c r="G8" i="26" s="1"/>
  <c r="H8" i="26" s="1"/>
  <c r="C9" i="26"/>
  <c r="G9" i="26" s="1"/>
  <c r="H9" i="26" s="1"/>
  <c r="C10" i="26"/>
  <c r="G10" i="26" s="1"/>
  <c r="H10" i="26" s="1"/>
  <c r="C3" i="26"/>
  <c r="G3" i="26" s="1"/>
  <c r="H3" i="26" s="1"/>
  <c r="D12" i="26"/>
  <c r="F10" i="26"/>
  <c r="F9" i="26"/>
  <c r="F8" i="26"/>
  <c r="F7" i="26"/>
  <c r="F6" i="26"/>
  <c r="F5" i="26"/>
  <c r="F4" i="26"/>
  <c r="F3" i="26"/>
  <c r="D6" i="25"/>
  <c r="F3" i="25"/>
  <c r="F6" i="25" s="1"/>
  <c r="C3" i="25"/>
  <c r="G3" i="25" s="1"/>
  <c r="H3" i="25" s="1"/>
  <c r="C4" i="24"/>
  <c r="C5" i="24"/>
  <c r="G5" i="24" s="1"/>
  <c r="H5" i="24" s="1"/>
  <c r="C6" i="24"/>
  <c r="G6" i="24" s="1"/>
  <c r="H6" i="24" s="1"/>
  <c r="C7" i="24"/>
  <c r="C3" i="24"/>
  <c r="G3" i="24" s="1"/>
  <c r="H3" i="24" s="1"/>
  <c r="D9" i="24"/>
  <c r="G7" i="24"/>
  <c r="H7" i="24" s="1"/>
  <c r="F7" i="24"/>
  <c r="F6" i="24"/>
  <c r="F5" i="24"/>
  <c r="G4" i="24"/>
  <c r="H4" i="24" s="1"/>
  <c r="F4" i="24"/>
  <c r="F3" i="24"/>
  <c r="C4" i="23"/>
  <c r="G4" i="23" s="1"/>
  <c r="H4" i="23" s="1"/>
  <c r="C5" i="23"/>
  <c r="C6" i="23"/>
  <c r="G6" i="23" s="1"/>
  <c r="H6" i="23" s="1"/>
  <c r="C7" i="23"/>
  <c r="G7" i="23" s="1"/>
  <c r="H7" i="23" s="1"/>
  <c r="C8" i="23"/>
  <c r="G8" i="23" s="1"/>
  <c r="H8" i="23" s="1"/>
  <c r="C9" i="23"/>
  <c r="G9" i="23" s="1"/>
  <c r="H9" i="23" s="1"/>
  <c r="C10" i="23"/>
  <c r="G10" i="23" s="1"/>
  <c r="H10" i="23" s="1"/>
  <c r="C11" i="23"/>
  <c r="G11" i="23" s="1"/>
  <c r="H11" i="23" s="1"/>
  <c r="C12" i="23"/>
  <c r="G12" i="23" s="1"/>
  <c r="H12" i="23" s="1"/>
  <c r="C13" i="23"/>
  <c r="G13" i="23" s="1"/>
  <c r="H13" i="23" s="1"/>
  <c r="C14" i="23"/>
  <c r="G14" i="23" s="1"/>
  <c r="H14" i="23" s="1"/>
  <c r="C3" i="23"/>
  <c r="D16" i="23"/>
  <c r="F14" i="23"/>
  <c r="F13" i="23"/>
  <c r="F12" i="23"/>
  <c r="F11" i="23"/>
  <c r="F10" i="23"/>
  <c r="F9" i="23"/>
  <c r="F8" i="23"/>
  <c r="F7" i="23"/>
  <c r="F6" i="23"/>
  <c r="F5" i="23"/>
  <c r="G5" i="23"/>
  <c r="H5" i="23" s="1"/>
  <c r="F4" i="23"/>
  <c r="F3" i="23"/>
  <c r="G3" i="23"/>
  <c r="H3" i="23" s="1"/>
  <c r="C4" i="22"/>
  <c r="G4" i="22" s="1"/>
  <c r="H4" i="22" s="1"/>
  <c r="C5" i="22"/>
  <c r="G5" i="22" s="1"/>
  <c r="H5" i="22" s="1"/>
  <c r="C6" i="22"/>
  <c r="G6" i="22" s="1"/>
  <c r="H6" i="22" s="1"/>
  <c r="C7" i="22"/>
  <c r="G7" i="22" s="1"/>
  <c r="H7" i="22" s="1"/>
  <c r="C8" i="22"/>
  <c r="G8" i="22" s="1"/>
  <c r="H8" i="22" s="1"/>
  <c r="C9" i="22"/>
  <c r="G9" i="22" s="1"/>
  <c r="H9" i="22" s="1"/>
  <c r="C10" i="22"/>
  <c r="G10" i="22" s="1"/>
  <c r="H10" i="22" s="1"/>
  <c r="C11" i="22"/>
  <c r="G11" i="22" s="1"/>
  <c r="H11" i="22" s="1"/>
  <c r="C12" i="22"/>
  <c r="G12" i="22" s="1"/>
  <c r="H12" i="22" s="1"/>
  <c r="C13" i="22"/>
  <c r="G13" i="22" s="1"/>
  <c r="H13" i="22" s="1"/>
  <c r="C14" i="22"/>
  <c r="G14" i="22" s="1"/>
  <c r="H14" i="22" s="1"/>
  <c r="C15" i="22"/>
  <c r="G15" i="22" s="1"/>
  <c r="H15" i="22" s="1"/>
  <c r="C3" i="22"/>
  <c r="G3" i="22" s="1"/>
  <c r="H3" i="22" s="1"/>
  <c r="D17" i="22"/>
  <c r="F15" i="22"/>
  <c r="F14" i="22"/>
  <c r="F13" i="22"/>
  <c r="F12" i="22"/>
  <c r="F11" i="22"/>
  <c r="F10" i="22"/>
  <c r="F9" i="22"/>
  <c r="F7" i="22"/>
  <c r="F6" i="22"/>
  <c r="F5" i="22"/>
  <c r="F4" i="22"/>
  <c r="F3" i="22"/>
  <c r="C4" i="21"/>
  <c r="G4" i="21" s="1"/>
  <c r="H4" i="21" s="1"/>
  <c r="C5" i="21"/>
  <c r="G5" i="21" s="1"/>
  <c r="H5" i="21" s="1"/>
  <c r="C6" i="21"/>
  <c r="G6" i="21" s="1"/>
  <c r="H6" i="21" s="1"/>
  <c r="C7" i="21"/>
  <c r="G7" i="21" s="1"/>
  <c r="H7" i="21" s="1"/>
  <c r="C3" i="21"/>
  <c r="G3" i="21" s="1"/>
  <c r="D9" i="21"/>
  <c r="B9" i="21"/>
  <c r="F7" i="21"/>
  <c r="F6" i="21"/>
  <c r="F5" i="21"/>
  <c r="F4" i="21"/>
  <c r="F3" i="21"/>
  <c r="F9" i="24" l="1"/>
  <c r="F12" i="26"/>
  <c r="F16" i="23"/>
  <c r="F12" i="29"/>
  <c r="F9" i="27"/>
  <c r="F21" i="28"/>
  <c r="F17" i="22"/>
  <c r="F9" i="21"/>
  <c r="H12" i="29"/>
  <c r="H21" i="28"/>
  <c r="H9" i="27"/>
  <c r="H12" i="26"/>
  <c r="H6" i="25"/>
  <c r="H9" i="24"/>
  <c r="H16" i="23"/>
  <c r="H17" i="22"/>
  <c r="G9" i="21"/>
  <c r="H3" i="21"/>
  <c r="H9" i="21" s="1"/>
  <c r="C4" i="20" l="1"/>
  <c r="G4" i="20" s="1"/>
  <c r="H4" i="20" s="1"/>
  <c r="C5" i="20"/>
  <c r="G5" i="20" s="1"/>
  <c r="H5" i="20" s="1"/>
  <c r="C6" i="20"/>
  <c r="G6" i="20" s="1"/>
  <c r="H6" i="20" s="1"/>
  <c r="C7" i="20"/>
  <c r="G7" i="20" s="1"/>
  <c r="H7" i="20" s="1"/>
  <c r="C8" i="20"/>
  <c r="G8" i="20" s="1"/>
  <c r="H8" i="20" s="1"/>
  <c r="C9" i="20"/>
  <c r="G9" i="20" s="1"/>
  <c r="H9" i="20" s="1"/>
  <c r="C10" i="20"/>
  <c r="G10" i="20" s="1"/>
  <c r="H10" i="20" s="1"/>
  <c r="C11" i="20"/>
  <c r="G11" i="20" s="1"/>
  <c r="H11" i="20" s="1"/>
  <c r="C12" i="20"/>
  <c r="G12" i="20" s="1"/>
  <c r="H12" i="20" s="1"/>
  <c r="C13" i="20"/>
  <c r="G13" i="20" s="1"/>
  <c r="H13" i="20" s="1"/>
  <c r="C14" i="20"/>
  <c r="G14" i="20" s="1"/>
  <c r="H14" i="20" s="1"/>
  <c r="C15" i="20"/>
  <c r="G15" i="20" s="1"/>
  <c r="H15" i="20" s="1"/>
  <c r="C16" i="20"/>
  <c r="G16" i="20" s="1"/>
  <c r="H16" i="20" s="1"/>
  <c r="C17" i="20"/>
  <c r="G17" i="20" s="1"/>
  <c r="H17" i="20" s="1"/>
  <c r="C3" i="20"/>
  <c r="G3" i="20" s="1"/>
  <c r="D19" i="20"/>
  <c r="B19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C4" i="19"/>
  <c r="G4" i="19" s="1"/>
  <c r="H4" i="19" s="1"/>
  <c r="C5" i="19"/>
  <c r="G5" i="19" s="1"/>
  <c r="H5" i="19" s="1"/>
  <c r="C6" i="19"/>
  <c r="G6" i="19" s="1"/>
  <c r="H6" i="19" s="1"/>
  <c r="C7" i="19"/>
  <c r="C8" i="19"/>
  <c r="C9" i="19"/>
  <c r="G9" i="19" s="1"/>
  <c r="H9" i="19" s="1"/>
  <c r="C10" i="19"/>
  <c r="G10" i="19" s="1"/>
  <c r="H10" i="19" s="1"/>
  <c r="C11" i="19"/>
  <c r="C12" i="19"/>
  <c r="C13" i="19"/>
  <c r="G13" i="19" s="1"/>
  <c r="H13" i="19" s="1"/>
  <c r="C3" i="19"/>
  <c r="G3" i="19" s="1"/>
  <c r="H3" i="19" s="1"/>
  <c r="D15" i="19"/>
  <c r="B15" i="19"/>
  <c r="F13" i="19"/>
  <c r="G12" i="19"/>
  <c r="H12" i="19" s="1"/>
  <c r="F12" i="19"/>
  <c r="G11" i="19"/>
  <c r="H11" i="19" s="1"/>
  <c r="F11" i="19"/>
  <c r="F10" i="19"/>
  <c r="F9" i="19"/>
  <c r="G8" i="19"/>
  <c r="H8" i="19" s="1"/>
  <c r="F8" i="19"/>
  <c r="G7" i="19"/>
  <c r="H7" i="19" s="1"/>
  <c r="F7" i="19"/>
  <c r="F6" i="19"/>
  <c r="F5" i="19"/>
  <c r="F4" i="19"/>
  <c r="F3" i="19"/>
  <c r="C4" i="18"/>
  <c r="G4" i="18" s="1"/>
  <c r="H4" i="18" s="1"/>
  <c r="C5" i="18"/>
  <c r="G5" i="18" s="1"/>
  <c r="H5" i="18" s="1"/>
  <c r="C6" i="18"/>
  <c r="G6" i="18" s="1"/>
  <c r="H6" i="18" s="1"/>
  <c r="C7" i="18"/>
  <c r="C8" i="18"/>
  <c r="G8" i="18" s="1"/>
  <c r="H8" i="18" s="1"/>
  <c r="C9" i="18"/>
  <c r="G9" i="18" s="1"/>
  <c r="H9" i="18" s="1"/>
  <c r="C3" i="18"/>
  <c r="G3" i="18" s="1"/>
  <c r="D11" i="18"/>
  <c r="B11" i="18"/>
  <c r="F9" i="18"/>
  <c r="F8" i="18"/>
  <c r="G7" i="18"/>
  <c r="H7" i="18" s="1"/>
  <c r="F7" i="18"/>
  <c r="F6" i="18"/>
  <c r="F5" i="18"/>
  <c r="F4" i="18"/>
  <c r="F3" i="18"/>
  <c r="C4" i="17"/>
  <c r="G4" i="17" s="1"/>
  <c r="H4" i="17" s="1"/>
  <c r="C5" i="17"/>
  <c r="G5" i="17" s="1"/>
  <c r="H5" i="17" s="1"/>
  <c r="C6" i="17"/>
  <c r="G6" i="17" s="1"/>
  <c r="H6" i="17" s="1"/>
  <c r="C7" i="17"/>
  <c r="C8" i="17"/>
  <c r="G8" i="17" s="1"/>
  <c r="H8" i="17" s="1"/>
  <c r="C9" i="17"/>
  <c r="G9" i="17" s="1"/>
  <c r="H9" i="17" s="1"/>
  <c r="C3" i="17"/>
  <c r="G3" i="17" s="1"/>
  <c r="D11" i="17"/>
  <c r="B11" i="17"/>
  <c r="F9" i="17"/>
  <c r="F8" i="17"/>
  <c r="F7" i="17"/>
  <c r="G7" i="17"/>
  <c r="H7" i="17" s="1"/>
  <c r="F6" i="17"/>
  <c r="F5" i="17"/>
  <c r="F4" i="17"/>
  <c r="F3" i="17"/>
  <c r="C4" i="16"/>
  <c r="G4" i="16" s="1"/>
  <c r="H4" i="16" s="1"/>
  <c r="C5" i="16"/>
  <c r="C6" i="16"/>
  <c r="G6" i="16" s="1"/>
  <c r="H6" i="16" s="1"/>
  <c r="C7" i="16"/>
  <c r="G7" i="16" s="1"/>
  <c r="H7" i="16" s="1"/>
  <c r="C8" i="16"/>
  <c r="G8" i="16" s="1"/>
  <c r="H8" i="16" s="1"/>
  <c r="C9" i="16"/>
  <c r="G9" i="16" s="1"/>
  <c r="H9" i="16" s="1"/>
  <c r="C10" i="16"/>
  <c r="C11" i="16"/>
  <c r="G11" i="16" s="1"/>
  <c r="H11" i="16" s="1"/>
  <c r="C12" i="16"/>
  <c r="G12" i="16" s="1"/>
  <c r="H12" i="16" s="1"/>
  <c r="C13" i="16"/>
  <c r="G13" i="16" s="1"/>
  <c r="H13" i="16" s="1"/>
  <c r="C14" i="16"/>
  <c r="G14" i="16" s="1"/>
  <c r="H14" i="16" s="1"/>
  <c r="C15" i="16"/>
  <c r="G15" i="16" s="1"/>
  <c r="H15" i="16" s="1"/>
  <c r="C16" i="16"/>
  <c r="G16" i="16" s="1"/>
  <c r="H16" i="16" s="1"/>
  <c r="C3" i="16"/>
  <c r="G3" i="16" s="1"/>
  <c r="D18" i="16"/>
  <c r="B18" i="16"/>
  <c r="F16" i="16"/>
  <c r="F15" i="16"/>
  <c r="F14" i="16"/>
  <c r="F13" i="16"/>
  <c r="F12" i="16"/>
  <c r="F11" i="16"/>
  <c r="G10" i="16"/>
  <c r="H10" i="16" s="1"/>
  <c r="F10" i="16"/>
  <c r="F9" i="16"/>
  <c r="F8" i="16"/>
  <c r="F7" i="16"/>
  <c r="F6" i="16"/>
  <c r="G5" i="16"/>
  <c r="H5" i="16" s="1"/>
  <c r="F5" i="16"/>
  <c r="F4" i="16"/>
  <c r="F3" i="16"/>
  <c r="G8" i="14"/>
  <c r="H8" i="14" s="1"/>
  <c r="C10" i="14"/>
  <c r="G10" i="14" s="1"/>
  <c r="H10" i="14" s="1"/>
  <c r="C11" i="14"/>
  <c r="G11" i="14" s="1"/>
  <c r="H11" i="14" s="1"/>
  <c r="C5" i="15"/>
  <c r="G5" i="15" s="1"/>
  <c r="H5" i="15" s="1"/>
  <c r="C6" i="15"/>
  <c r="G6" i="15" s="1"/>
  <c r="H6" i="15" s="1"/>
  <c r="C7" i="15"/>
  <c r="G7" i="15" s="1"/>
  <c r="H7" i="15" s="1"/>
  <c r="C8" i="15"/>
  <c r="G8" i="15" s="1"/>
  <c r="H8" i="15" s="1"/>
  <c r="C9" i="15"/>
  <c r="G9" i="15" s="1"/>
  <c r="H9" i="15" s="1"/>
  <c r="C10" i="15"/>
  <c r="G10" i="15" s="1"/>
  <c r="H10" i="15" s="1"/>
  <c r="C4" i="14"/>
  <c r="G4" i="14" s="1"/>
  <c r="H4" i="14" s="1"/>
  <c r="C5" i="14"/>
  <c r="G5" i="14" s="1"/>
  <c r="H5" i="14" s="1"/>
  <c r="G6" i="14"/>
  <c r="H6" i="14" s="1"/>
  <c r="C3" i="14"/>
  <c r="G3" i="14" s="1"/>
  <c r="D12" i="15"/>
  <c r="B12" i="15"/>
  <c r="F10" i="15"/>
  <c r="F9" i="15"/>
  <c r="F8" i="15"/>
  <c r="F7" i="15"/>
  <c r="F6" i="15"/>
  <c r="F5" i="15"/>
  <c r="G4" i="15"/>
  <c r="H4" i="15" s="1"/>
  <c r="F4" i="15"/>
  <c r="F3" i="15"/>
  <c r="G3" i="15"/>
  <c r="D14" i="14"/>
  <c r="B14" i="14"/>
  <c r="F11" i="14"/>
  <c r="F10" i="14"/>
  <c r="G9" i="14"/>
  <c r="H9" i="14" s="1"/>
  <c r="F9" i="14"/>
  <c r="F8" i="14"/>
  <c r="G7" i="14"/>
  <c r="H7" i="14" s="1"/>
  <c r="F7" i="14"/>
  <c r="F6" i="14"/>
  <c r="F5" i="14"/>
  <c r="F4" i="14"/>
  <c r="F3" i="14"/>
  <c r="F11" i="17" l="1"/>
  <c r="F15" i="19"/>
  <c r="F18" i="16"/>
  <c r="F11" i="18"/>
  <c r="F19" i="20"/>
  <c r="F12" i="15"/>
  <c r="F14" i="14"/>
  <c r="H3" i="20"/>
  <c r="H19" i="20" s="1"/>
  <c r="G19" i="20"/>
  <c r="H15" i="19"/>
  <c r="G15" i="19"/>
  <c r="G11" i="18"/>
  <c r="H3" i="18"/>
  <c r="H11" i="18" s="1"/>
  <c r="H3" i="17"/>
  <c r="H11" i="17" s="1"/>
  <c r="G11" i="17"/>
  <c r="G18" i="16"/>
  <c r="H3" i="16"/>
  <c r="H18" i="16" s="1"/>
  <c r="G14" i="14"/>
  <c r="H3" i="14"/>
  <c r="H14" i="14" s="1"/>
  <c r="H3" i="15"/>
  <c r="H12" i="15" s="1"/>
  <c r="G12" i="15"/>
  <c r="C6" i="13"/>
  <c r="G6" i="13" s="1"/>
  <c r="H6" i="13" s="1"/>
  <c r="C4" i="13"/>
  <c r="G4" i="13" s="1"/>
  <c r="H4" i="13" s="1"/>
  <c r="G5" i="13"/>
  <c r="H5" i="13" s="1"/>
  <c r="C7" i="13"/>
  <c r="G7" i="13" s="1"/>
  <c r="H7" i="13" s="1"/>
  <c r="C8" i="13"/>
  <c r="G8" i="13" s="1"/>
  <c r="H8" i="13" s="1"/>
  <c r="C9" i="13"/>
  <c r="G9" i="13" s="1"/>
  <c r="H9" i="13" s="1"/>
  <c r="C3" i="13"/>
  <c r="G3" i="13" s="1"/>
  <c r="D12" i="13"/>
  <c r="B12" i="13"/>
  <c r="F9" i="13"/>
  <c r="F8" i="13"/>
  <c r="F7" i="13"/>
  <c r="F6" i="13"/>
  <c r="F5" i="13"/>
  <c r="F4" i="13"/>
  <c r="F3" i="13"/>
  <c r="C13" i="12"/>
  <c r="G13" i="12" s="1"/>
  <c r="H13" i="12" s="1"/>
  <c r="C14" i="12"/>
  <c r="G14" i="12" s="1"/>
  <c r="H14" i="12" s="1"/>
  <c r="C15" i="12"/>
  <c r="G15" i="12" s="1"/>
  <c r="H15" i="12" s="1"/>
  <c r="C8" i="12"/>
  <c r="G8" i="12" s="1"/>
  <c r="H8" i="12" s="1"/>
  <c r="C9" i="12"/>
  <c r="G9" i="12" s="1"/>
  <c r="H9" i="12" s="1"/>
  <c r="C10" i="12"/>
  <c r="C11" i="12"/>
  <c r="G11" i="12" s="1"/>
  <c r="H11" i="12" s="1"/>
  <c r="C12" i="12"/>
  <c r="G12" i="12" s="1"/>
  <c r="H12" i="12" s="1"/>
  <c r="C7" i="12"/>
  <c r="G7" i="12" s="1"/>
  <c r="H7" i="12" s="1"/>
  <c r="C4" i="12"/>
  <c r="G4" i="12" s="1"/>
  <c r="H4" i="12" s="1"/>
  <c r="C3" i="12"/>
  <c r="G3" i="12" s="1"/>
  <c r="D17" i="12"/>
  <c r="B17" i="12"/>
  <c r="F15" i="12"/>
  <c r="F14" i="12"/>
  <c r="F13" i="12"/>
  <c r="F12" i="12"/>
  <c r="F11" i="12"/>
  <c r="G10" i="12"/>
  <c r="H10" i="12" s="1"/>
  <c r="F10" i="12"/>
  <c r="F9" i="12"/>
  <c r="F8" i="12"/>
  <c r="F7" i="12"/>
  <c r="G6" i="12"/>
  <c r="H6" i="12" s="1"/>
  <c r="F6" i="12"/>
  <c r="G5" i="12"/>
  <c r="H5" i="12" s="1"/>
  <c r="F5" i="12"/>
  <c r="F4" i="12"/>
  <c r="F3" i="12"/>
  <c r="C15" i="11"/>
  <c r="G15" i="11" s="1"/>
  <c r="H15" i="11" s="1"/>
  <c r="C16" i="11"/>
  <c r="G16" i="11" s="1"/>
  <c r="H16" i="11" s="1"/>
  <c r="C17" i="11"/>
  <c r="G17" i="11" s="1"/>
  <c r="H17" i="11" s="1"/>
  <c r="C18" i="11"/>
  <c r="C19" i="11"/>
  <c r="G19" i="11" s="1"/>
  <c r="H19" i="11" s="1"/>
  <c r="C20" i="11"/>
  <c r="G20" i="11" s="1"/>
  <c r="H20" i="11" s="1"/>
  <c r="C14" i="11"/>
  <c r="G14" i="11" s="1"/>
  <c r="H14" i="11" s="1"/>
  <c r="C4" i="11"/>
  <c r="G4" i="11" s="1"/>
  <c r="H4" i="11" s="1"/>
  <c r="C5" i="11"/>
  <c r="G5" i="11" s="1"/>
  <c r="H5" i="11" s="1"/>
  <c r="C6" i="11"/>
  <c r="G6" i="11" s="1"/>
  <c r="H6" i="11" s="1"/>
  <c r="C7" i="11"/>
  <c r="G7" i="11" s="1"/>
  <c r="H7" i="11" s="1"/>
  <c r="C8" i="11"/>
  <c r="G8" i="11" s="1"/>
  <c r="H8" i="11" s="1"/>
  <c r="C9" i="11"/>
  <c r="G9" i="11" s="1"/>
  <c r="H9" i="11" s="1"/>
  <c r="C10" i="11"/>
  <c r="G10" i="11" s="1"/>
  <c r="H10" i="11" s="1"/>
  <c r="C3" i="11"/>
  <c r="G3" i="11" s="1"/>
  <c r="D22" i="11"/>
  <c r="B22" i="11"/>
  <c r="F20" i="11"/>
  <c r="F19" i="11"/>
  <c r="G18" i="11"/>
  <c r="H18" i="11" s="1"/>
  <c r="F18" i="11"/>
  <c r="F17" i="11"/>
  <c r="F16" i="11"/>
  <c r="F15" i="11"/>
  <c r="F14" i="11"/>
  <c r="G13" i="11"/>
  <c r="H13" i="11" s="1"/>
  <c r="F13" i="11"/>
  <c r="G12" i="11"/>
  <c r="H12" i="11" s="1"/>
  <c r="F12" i="11"/>
  <c r="G11" i="11"/>
  <c r="H11" i="11" s="1"/>
  <c r="F11" i="11"/>
  <c r="F10" i="11"/>
  <c r="F9" i="11"/>
  <c r="F8" i="11"/>
  <c r="F7" i="11"/>
  <c r="F6" i="11"/>
  <c r="F5" i="11"/>
  <c r="F4" i="11"/>
  <c r="F3" i="11"/>
  <c r="B14" i="10"/>
  <c r="C12" i="10"/>
  <c r="E12" i="10" s="1"/>
  <c r="F12" i="10" s="1"/>
  <c r="E11" i="10"/>
  <c r="F11" i="10" s="1"/>
  <c r="E10" i="10"/>
  <c r="F10" i="10" s="1"/>
  <c r="E9" i="10"/>
  <c r="F9" i="10" s="1"/>
  <c r="C8" i="10"/>
  <c r="E8" i="10" s="1"/>
  <c r="F8" i="10" s="1"/>
  <c r="C7" i="10"/>
  <c r="E7" i="10" s="1"/>
  <c r="F7" i="10" s="1"/>
  <c r="E6" i="10"/>
  <c r="F6" i="10" s="1"/>
  <c r="E5" i="10"/>
  <c r="F5" i="10" s="1"/>
  <c r="E4" i="10"/>
  <c r="F4" i="10" s="1"/>
  <c r="E3" i="10"/>
  <c r="C26" i="9"/>
  <c r="G26" i="9" s="1"/>
  <c r="H26" i="9" s="1"/>
  <c r="C25" i="9"/>
  <c r="G25" i="9" s="1"/>
  <c r="H25" i="9" s="1"/>
  <c r="C22" i="9"/>
  <c r="G22" i="9" s="1"/>
  <c r="H22" i="9" s="1"/>
  <c r="C4" i="9"/>
  <c r="G4" i="9" s="1"/>
  <c r="H4" i="9" s="1"/>
  <c r="C5" i="9"/>
  <c r="G5" i="9" s="1"/>
  <c r="H5" i="9" s="1"/>
  <c r="C6" i="9"/>
  <c r="G6" i="9" s="1"/>
  <c r="H6" i="9" s="1"/>
  <c r="C7" i="9"/>
  <c r="G7" i="9" s="1"/>
  <c r="H7" i="9" s="1"/>
  <c r="C8" i="9"/>
  <c r="G8" i="9" s="1"/>
  <c r="H8" i="9" s="1"/>
  <c r="C9" i="9"/>
  <c r="G9" i="9" s="1"/>
  <c r="H9" i="9" s="1"/>
  <c r="C18" i="9"/>
  <c r="G18" i="9" s="1"/>
  <c r="H18" i="9" s="1"/>
  <c r="C21" i="9"/>
  <c r="G21" i="9" s="1"/>
  <c r="H21" i="9" s="1"/>
  <c r="C3" i="9"/>
  <c r="G3" i="9" s="1"/>
  <c r="H3" i="9" s="1"/>
  <c r="C4" i="8"/>
  <c r="C5" i="8"/>
  <c r="G5" i="8" s="1"/>
  <c r="H5" i="8" s="1"/>
  <c r="C6" i="8"/>
  <c r="G6" i="8" s="1"/>
  <c r="H6" i="8" s="1"/>
  <c r="C7" i="8"/>
  <c r="G7" i="8" s="1"/>
  <c r="H7" i="8" s="1"/>
  <c r="C8" i="8"/>
  <c r="G8" i="8" s="1"/>
  <c r="H8" i="8" s="1"/>
  <c r="C9" i="8"/>
  <c r="C10" i="8"/>
  <c r="G10" i="8" s="1"/>
  <c r="H10" i="8" s="1"/>
  <c r="C11" i="8"/>
  <c r="G11" i="8" s="1"/>
  <c r="H11" i="8" s="1"/>
  <c r="C12" i="8"/>
  <c r="G12" i="8" s="1"/>
  <c r="H12" i="8" s="1"/>
  <c r="C13" i="8"/>
  <c r="G13" i="8" s="1"/>
  <c r="H13" i="8" s="1"/>
  <c r="C14" i="8"/>
  <c r="G14" i="8" s="1"/>
  <c r="H14" i="8" s="1"/>
  <c r="C15" i="8"/>
  <c r="G15" i="8" s="1"/>
  <c r="H15" i="8" s="1"/>
  <c r="G9" i="8"/>
  <c r="H9" i="8" s="1"/>
  <c r="C3" i="8"/>
  <c r="G3" i="8" s="1"/>
  <c r="C5" i="6"/>
  <c r="E5" i="6" s="1"/>
  <c r="F5" i="6" s="1"/>
  <c r="C7" i="5"/>
  <c r="C8" i="5"/>
  <c r="E8" i="5" s="1"/>
  <c r="F8" i="5" s="1"/>
  <c r="C9" i="5"/>
  <c r="E9" i="5" s="1"/>
  <c r="F9" i="5" s="1"/>
  <c r="C10" i="5"/>
  <c r="E10" i="5" s="1"/>
  <c r="F10" i="5" s="1"/>
  <c r="C11" i="5"/>
  <c r="E11" i="5" s="1"/>
  <c r="F11" i="5" s="1"/>
  <c r="C12" i="5"/>
  <c r="E12" i="5" s="1"/>
  <c r="F12" i="5" s="1"/>
  <c r="C13" i="5"/>
  <c r="E13" i="5" s="1"/>
  <c r="F13" i="5" s="1"/>
  <c r="C6" i="5"/>
  <c r="E6" i="5" s="1"/>
  <c r="F6" i="5" s="1"/>
  <c r="C10" i="4"/>
  <c r="C9" i="4"/>
  <c r="E9" i="4" s="1"/>
  <c r="F9" i="4" s="1"/>
  <c r="C10" i="3"/>
  <c r="E10" i="3" s="1"/>
  <c r="F10" i="3" s="1"/>
  <c r="C11" i="3"/>
  <c r="E11" i="3" s="1"/>
  <c r="F11" i="3" s="1"/>
  <c r="C12" i="3"/>
  <c r="E12" i="3" s="1"/>
  <c r="F12" i="3" s="1"/>
  <c r="C13" i="3"/>
  <c r="E13" i="3" s="1"/>
  <c r="F13" i="3" s="1"/>
  <c r="C14" i="3"/>
  <c r="C15" i="3"/>
  <c r="E15" i="3" s="1"/>
  <c r="F15" i="3" s="1"/>
  <c r="C9" i="3"/>
  <c r="E9" i="3" s="1"/>
  <c r="F9" i="3" s="1"/>
  <c r="C11" i="1"/>
  <c r="E11" i="1" s="1"/>
  <c r="C12" i="1"/>
  <c r="E12" i="1" s="1"/>
  <c r="C13" i="1"/>
  <c r="E13" i="1" s="1"/>
  <c r="C14" i="1"/>
  <c r="E14" i="1" s="1"/>
  <c r="C15" i="1"/>
  <c r="E15" i="1" s="1"/>
  <c r="F15" i="1" s="1"/>
  <c r="C16" i="1"/>
  <c r="E16" i="1" s="1"/>
  <c r="F16" i="1" s="1"/>
  <c r="C17" i="1"/>
  <c r="E17" i="1" s="1"/>
  <c r="F17" i="1" s="1"/>
  <c r="C18" i="1"/>
  <c r="C19" i="1"/>
  <c r="E19" i="1" s="1"/>
  <c r="F19" i="1" s="1"/>
  <c r="C10" i="1"/>
  <c r="E10" i="1" s="1"/>
  <c r="C8" i="1"/>
  <c r="E8" i="1" s="1"/>
  <c r="F8" i="1" s="1"/>
  <c r="C4" i="1"/>
  <c r="C5" i="1"/>
  <c r="E5" i="1" s="1"/>
  <c r="F5" i="1" s="1"/>
  <c r="C6" i="1"/>
  <c r="E6" i="1" s="1"/>
  <c r="F6" i="1" s="1"/>
  <c r="C7" i="1"/>
  <c r="E7" i="1" s="1"/>
  <c r="F7" i="1" s="1"/>
  <c r="C3" i="1"/>
  <c r="E3" i="1" s="1"/>
  <c r="F3" i="1" s="1"/>
  <c r="F15" i="8"/>
  <c r="F14" i="8"/>
  <c r="F11" i="8"/>
  <c r="F5" i="8"/>
  <c r="F6" i="8"/>
  <c r="F22" i="9"/>
  <c r="F21" i="9"/>
  <c r="F18" i="9"/>
  <c r="F8" i="9"/>
  <c r="F7" i="9"/>
  <c r="F28" i="9"/>
  <c r="F27" i="9"/>
  <c r="F26" i="9"/>
  <c r="F25" i="9"/>
  <c r="G28" i="9"/>
  <c r="H28" i="9" s="1"/>
  <c r="G27" i="9"/>
  <c r="H27" i="9" s="1"/>
  <c r="D33" i="9"/>
  <c r="B33" i="9"/>
  <c r="C31" i="9"/>
  <c r="G31" i="9" s="1"/>
  <c r="H31" i="9" s="1"/>
  <c r="F29" i="9"/>
  <c r="G29" i="9"/>
  <c r="H29" i="9" s="1"/>
  <c r="F24" i="9"/>
  <c r="G24" i="9"/>
  <c r="H24" i="9" s="1"/>
  <c r="F23" i="9"/>
  <c r="G23" i="9"/>
  <c r="H23" i="9" s="1"/>
  <c r="F9" i="9"/>
  <c r="F6" i="9"/>
  <c r="F5" i="9"/>
  <c r="F4" i="9"/>
  <c r="F3" i="9"/>
  <c r="F4" i="8"/>
  <c r="F7" i="8"/>
  <c r="F8" i="8"/>
  <c r="F9" i="8"/>
  <c r="F10" i="8"/>
  <c r="F12" i="8"/>
  <c r="F13" i="8"/>
  <c r="F3" i="8"/>
  <c r="D18" i="8"/>
  <c r="B18" i="8"/>
  <c r="C16" i="8"/>
  <c r="G16" i="8" s="1"/>
  <c r="H16" i="8" s="1"/>
  <c r="G4" i="8"/>
  <c r="H4" i="8" s="1"/>
  <c r="B8" i="6"/>
  <c r="E6" i="6"/>
  <c r="F6" i="6" s="1"/>
  <c r="E4" i="6"/>
  <c r="F4" i="6" s="1"/>
  <c r="E3" i="6"/>
  <c r="F3" i="6" s="1"/>
  <c r="C20" i="1"/>
  <c r="E20" i="1" s="1"/>
  <c r="B15" i="5"/>
  <c r="E7" i="5"/>
  <c r="F7" i="5" s="1"/>
  <c r="E5" i="5"/>
  <c r="F5" i="5" s="1"/>
  <c r="E4" i="5"/>
  <c r="F4" i="5" s="1"/>
  <c r="E3" i="5"/>
  <c r="B13" i="4"/>
  <c r="C11" i="4"/>
  <c r="E11" i="4" s="1"/>
  <c r="F11" i="4" s="1"/>
  <c r="E10" i="4"/>
  <c r="F10" i="4" s="1"/>
  <c r="E8" i="4"/>
  <c r="F8" i="4" s="1"/>
  <c r="E7" i="4"/>
  <c r="F7" i="4" s="1"/>
  <c r="E6" i="4"/>
  <c r="F6" i="4" s="1"/>
  <c r="E5" i="4"/>
  <c r="F5" i="4" s="1"/>
  <c r="E4" i="4"/>
  <c r="F4" i="4" s="1"/>
  <c r="E3" i="4"/>
  <c r="F3" i="4" s="1"/>
  <c r="E6" i="3"/>
  <c r="F6" i="3" s="1"/>
  <c r="E14" i="3"/>
  <c r="F14" i="3" s="1"/>
  <c r="C16" i="3"/>
  <c r="E16" i="3" s="1"/>
  <c r="F16" i="3" s="1"/>
  <c r="B18" i="3"/>
  <c r="E8" i="3"/>
  <c r="F8" i="3" s="1"/>
  <c r="E7" i="3"/>
  <c r="F7" i="3" s="1"/>
  <c r="E5" i="3"/>
  <c r="F5" i="3" s="1"/>
  <c r="E4" i="3"/>
  <c r="F4" i="3" s="1"/>
  <c r="E3" i="3"/>
  <c r="F3" i="3" s="1"/>
  <c r="E18" i="1"/>
  <c r="F18" i="1" s="1"/>
  <c r="B22" i="1"/>
  <c r="E4" i="1"/>
  <c r="F4" i="1" s="1"/>
  <c r="E9" i="1"/>
  <c r="F9" i="1" s="1"/>
  <c r="F12" i="13" l="1"/>
  <c r="F17" i="12"/>
  <c r="H3" i="13"/>
  <c r="H12" i="13" s="1"/>
  <c r="G12" i="13"/>
  <c r="F22" i="11"/>
  <c r="G17" i="12"/>
  <c r="H3" i="12"/>
  <c r="H17" i="12" s="1"/>
  <c r="H3" i="11"/>
  <c r="H22" i="11" s="1"/>
  <c r="G22" i="11"/>
  <c r="E14" i="10"/>
  <c r="F3" i="10"/>
  <c r="F14" i="10" s="1"/>
  <c r="F18" i="8"/>
  <c r="F33" i="9"/>
  <c r="H33" i="9"/>
  <c r="G33" i="9"/>
  <c r="H3" i="8"/>
  <c r="H18" i="8" s="1"/>
  <c r="G18" i="8"/>
  <c r="E8" i="6"/>
  <c r="F8" i="6"/>
  <c r="F3" i="5"/>
  <c r="F15" i="5" s="1"/>
  <c r="E15" i="5"/>
  <c r="E13" i="4"/>
  <c r="F13" i="4"/>
  <c r="F10" i="1"/>
  <c r="F11" i="1"/>
  <c r="F12" i="1"/>
  <c r="F13" i="1"/>
  <c r="F14" i="1"/>
  <c r="F18" i="3"/>
  <c r="E18" i="3"/>
  <c r="E22" i="1"/>
  <c r="F22" i="1" l="1"/>
  <c r="J33" i="9" s="1"/>
  <c r="I19" i="12" l="1"/>
  <c r="I21" i="12" s="1"/>
  <c r="J23" i="11"/>
  <c r="I14" i="13"/>
  <c r="I16" i="13" s="1"/>
  <c r="J18" i="8"/>
</calcChain>
</file>

<file path=xl/sharedStrings.xml><?xml version="1.0" encoding="utf-8"?>
<sst xmlns="http://schemas.openxmlformats.org/spreadsheetml/2006/main" count="642" uniqueCount="254">
  <si>
    <t>Rate</t>
  </si>
  <si>
    <t>Quantity</t>
  </si>
  <si>
    <t>Net Rate</t>
  </si>
  <si>
    <t>Product Name</t>
  </si>
  <si>
    <t>ENAMEL BLACK - 1 LIT</t>
  </si>
  <si>
    <t>ENAMEL WHITE - 1 LIT</t>
  </si>
  <si>
    <t>ENAMEL GOLD BROWEN - 1 LIT</t>
  </si>
  <si>
    <t>ENAMEL BROWN - 1 LIT</t>
  </si>
  <si>
    <t>UNI PRIMER W THINABLE - 10 LIT</t>
  </si>
  <si>
    <t>NC GLOSSY WHITE 1 LIT</t>
  </si>
  <si>
    <t>NC GLOSSY BLACK 1 LIT</t>
  </si>
  <si>
    <t>NC GLOSSY BROWN 1 LIT</t>
  </si>
  <si>
    <t>NC RED OXIDE 1 LIT</t>
  </si>
  <si>
    <t>NC PS WHITE 1 LIT</t>
  </si>
  <si>
    <t>TOTAL</t>
  </si>
  <si>
    <t>UNI PRIMER W THINABLE - 20 LIT</t>
  </si>
  <si>
    <t>DISTEMPER - 20 KG</t>
  </si>
  <si>
    <t>GLOSSY EMULSION WHITE - 1 LIT</t>
  </si>
  <si>
    <t>GLOSSY EMULSION WHITE - 4 LIT</t>
  </si>
  <si>
    <t>GLOSSY EMULSION GOLDEN YELLOW - 4 LIT</t>
  </si>
  <si>
    <t>PRIMER WHITE - 1 LIT</t>
  </si>
  <si>
    <t>GP ENAMEL WHITE - 1 LIT</t>
  </si>
  <si>
    <t>ACRYLIC DISTEMPER - 20 KG</t>
  </si>
  <si>
    <t>WATER PRIMER - 20 LIT</t>
  </si>
  <si>
    <t>N/C P.S WHITE - 4 LIT</t>
  </si>
  <si>
    <t>N/C P.S WHITE - 1 LIT</t>
  </si>
  <si>
    <t>N/C BROWN - 1 LIT</t>
  </si>
  <si>
    <t>SANDING SEALER - 4 LIT</t>
  </si>
  <si>
    <t>SANDING SEALER - 1 LIT</t>
  </si>
  <si>
    <t>N/C P.S WHITE - 20 LIT</t>
  </si>
  <si>
    <t>BLACK ENAMEL R/T - 1/2 LIT</t>
  </si>
  <si>
    <t>BLACK ENAMEL R/T - 1 LIT</t>
  </si>
  <si>
    <t>EXT. EMULSION - 20 LIT</t>
  </si>
  <si>
    <t>EXT. EMULSION - 10 LIT</t>
  </si>
  <si>
    <t>EXT. EMULSION - 4 LIT</t>
  </si>
  <si>
    <t>EXT. EMULSION - 1 LIT</t>
  </si>
  <si>
    <t>EXT. EMULSION YELLOW - 1 LIT</t>
  </si>
  <si>
    <t>EXT. EMULSION ORANGE - 1 LIT</t>
  </si>
  <si>
    <t>EXT. EMULSION SIGNAL RED - 1 LIT</t>
  </si>
  <si>
    <t>DYSTEMPER - 10 KG</t>
  </si>
  <si>
    <t>GLOSSY EMULSION RED - 1 LIT</t>
  </si>
  <si>
    <t>GLOSSY EMULSION YELLOW - 1 LIT</t>
  </si>
  <si>
    <t>GLOSSY EMULSION PHIROZA - 1 LIT</t>
  </si>
  <si>
    <t>GLOSSY EMULSION M GREEN - 1 LIT</t>
  </si>
  <si>
    <t>EXT. EMULSION WHITE - 20 LIT</t>
  </si>
  <si>
    <t>EXT. EMULSION WHITE - 10 LIT</t>
  </si>
  <si>
    <t>EXT. EMULSION WHITE - 4 LIT</t>
  </si>
  <si>
    <t>EXT. EMULSION WHITE - 1 LIT</t>
  </si>
  <si>
    <t>EXT. EMULSION ROYAL BLUE - 1 LIT</t>
  </si>
  <si>
    <t xml:space="preserve">RO PRIMER - 1 LIT </t>
  </si>
  <si>
    <t>G.P SYN ENAMEL OTHER SHADE - 1 LIT</t>
  </si>
  <si>
    <t>G.P SYN ENAMEL OTHER SHADE - 1/2 LIT</t>
  </si>
  <si>
    <t>G.P PRIMER WHITE - 1 LIT</t>
  </si>
  <si>
    <t>G.P PRIMER WHITE - 1/2 LIT</t>
  </si>
  <si>
    <t>G.P PRIMER RED OXIDE - 1 LIT</t>
  </si>
  <si>
    <t>G.P PRIMER RED OXIDE - 1/2 LIT</t>
  </si>
  <si>
    <t>G.P SYN ENAMEL G.YELLOW - 1 LIT</t>
  </si>
  <si>
    <t>G.P SYN ENAMEL G.YELLOW - 1/2 LIT</t>
  </si>
  <si>
    <t>LITER</t>
  </si>
  <si>
    <t>KG/LIT</t>
  </si>
  <si>
    <t>G.P SYN ENAMEL G.BROWN - 1 LIT</t>
  </si>
  <si>
    <t>G.P SYN ENAMEL T.BROWN - 1 LIT</t>
  </si>
  <si>
    <t>G.P SYN ENAMEL SMOKE GREY - 1 LIT</t>
  </si>
  <si>
    <t>G.P SYN ENAMEL PHIROZA - 1 LIT</t>
  </si>
  <si>
    <t>G.P SYN ENAMEL BLACK - 1 LIT</t>
  </si>
  <si>
    <t>EXTERIOR EMULSION A4S - 20 LIT</t>
  </si>
  <si>
    <t>EXTERIOR EMULSION A4S - 10 LIT</t>
  </si>
  <si>
    <t>UNIVERSAL PRIMER - 20 LIT</t>
  </si>
  <si>
    <t>UNIVERSAL PRIMER - 10 LIT</t>
  </si>
  <si>
    <t>EXTERIOR EMULSION S.RED - 1 LIT</t>
  </si>
  <si>
    <t>EXTERIOR EMULSION YELLOW - 1 LIT</t>
  </si>
  <si>
    <t>G.P SYN ENAMEL G.YELLOW- 200 ml</t>
  </si>
  <si>
    <t>RED OXIDE PRIMER - 200 ml</t>
  </si>
  <si>
    <t>WHITE PRIMER SURFACER - 1 LIT</t>
  </si>
  <si>
    <t>G.P PRIMER RED OXIDE - 200 ml</t>
  </si>
  <si>
    <t>G.P SYN ENAMEL OTHER SHADE - 200 ml</t>
  </si>
  <si>
    <t>G.P SYN ENAMEL OTHER SHADE - 100 ml</t>
  </si>
  <si>
    <t>G.P SYN ENAMEL G.YELLOW - 200 ml</t>
  </si>
  <si>
    <t>G.P SYN ENAMEL G.YELLOW - 100 ml</t>
  </si>
  <si>
    <t xml:space="preserve">BILL NO - 2  </t>
  </si>
  <si>
    <t>BIL NO - 1</t>
  </si>
  <si>
    <t>BILL NO - 3</t>
  </si>
  <si>
    <t>BILL NO - 4</t>
  </si>
  <si>
    <t>BILL NO - 5</t>
  </si>
  <si>
    <t>BILL NO - 6</t>
  </si>
  <si>
    <t>G.P SYN ENAMEL OTHER SHADES - 200 ml</t>
  </si>
  <si>
    <t>G.P SYN ENAMEL OTHER SHADES - 100 ml</t>
  </si>
  <si>
    <t>EXTERIOR EMULSION ORANGE - 1 LIT</t>
  </si>
  <si>
    <t>After deduc (6%)</t>
  </si>
  <si>
    <t>BILL NO - (7 &amp; 8)</t>
  </si>
  <si>
    <t>BILL NO - 9</t>
  </si>
  <si>
    <t xml:space="preserve"> deduc (6%)</t>
  </si>
  <si>
    <t>BILL NO - 10</t>
  </si>
  <si>
    <t>G.P SYN ENAMEL OTHER SHADES - 1 LIT</t>
  </si>
  <si>
    <t>G.P SYN ENAMEL OTHER SHADES - 1/2 LIT</t>
  </si>
  <si>
    <t>G.P SYN ENAMEL OTHER SHADES - 4 LIT</t>
  </si>
  <si>
    <t>G.P SYN ENAMEL WHITE - 1 LIT</t>
  </si>
  <si>
    <t>G.P SYN ENAMEL WHITE - 1/2 LIT</t>
  </si>
  <si>
    <t>RED OXIDE PRIMER - 1 LIT</t>
  </si>
  <si>
    <t>RED OXIDE PRIMER - 1/2 LIT</t>
  </si>
  <si>
    <t>P.S WHITE PRIMER - 1 LIT</t>
  </si>
  <si>
    <t>UNIVERSAL PRIMER - 4 LIT</t>
  </si>
  <si>
    <t>UNIVERSAL PRIMER - 1 LIT</t>
  </si>
  <si>
    <t>N.C BLACK - 1 LIT</t>
  </si>
  <si>
    <t>N.C BROWN - 1 LIT</t>
  </si>
  <si>
    <t>N.C SANDING SEALLER - 1 LIT</t>
  </si>
  <si>
    <t>N.C PS GREY - 1 LIT</t>
  </si>
  <si>
    <t>BLACK JAPAN - 1 LIT</t>
  </si>
  <si>
    <t>BLACK JAPAN - 1/2 LIT</t>
  </si>
  <si>
    <t>NC MELAMINE GLOSSY - 1 LIT</t>
  </si>
  <si>
    <t>BILL NO - 11</t>
  </si>
  <si>
    <t>N.C GLOSSY BLACK - 1 LIT</t>
  </si>
  <si>
    <t>N.C GLOSSY WHITE - 1 LIT</t>
  </si>
  <si>
    <t>N.C RED OXIDE - 1 LIT</t>
  </si>
  <si>
    <t>PAINT REMOVER - 1 LIT</t>
  </si>
  <si>
    <t>EXTERIOR EMULSION OTHER SHADES - 1 LIT</t>
  </si>
  <si>
    <t>EXTERIOR EMULSION H.G WHITE - 1 LIT</t>
  </si>
  <si>
    <t>G.P SYN ENAMEL  WHITE - 4 LIT</t>
  </si>
  <si>
    <t>EXTERIOR EMULSION H.G WHITE - 20 LIT</t>
  </si>
  <si>
    <t>P.S WHITE - 1 LIT</t>
  </si>
  <si>
    <t>RED-OXIDE - 1 LIT</t>
  </si>
  <si>
    <t>MELAMINE GLOSSY - 1 LIT</t>
  </si>
  <si>
    <t>BILL NO - 12</t>
  </si>
  <si>
    <t>BILL NO - 13</t>
  </si>
  <si>
    <t>G.S PRIMER RED-OXIDE - 1 LIT</t>
  </si>
  <si>
    <t>EXTERIOR EMULSION SIGNAL RED - 20 LIT</t>
  </si>
  <si>
    <t>BILL NO - 14</t>
  </si>
  <si>
    <t>EXTERIOR EMULSION H.G YELLOW- 4 LIT</t>
  </si>
  <si>
    <t>EXTERIOR EMULSION H.G WHITE- 1 LIT</t>
  </si>
  <si>
    <t>N.C SANDING SEALER - 1 LIT</t>
  </si>
  <si>
    <t>N.C WHITE - 1 LIT</t>
  </si>
  <si>
    <t>BILL NO - 15</t>
  </si>
  <si>
    <t>G.P SYN ENAMEL  WHITE - 1 LIT</t>
  </si>
  <si>
    <t>G.P SYN ENAMEL  WHITE - 1/2 LIT</t>
  </si>
  <si>
    <t>PS WHITE PRIMER - 1 LIT</t>
  </si>
  <si>
    <t>PS WHITE PRIMER - 1/2 LIT</t>
  </si>
  <si>
    <t>MELAMINE GLOSSY - 4 LIT</t>
  </si>
  <si>
    <t>BILL NO - 16</t>
  </si>
  <si>
    <t>EXTERIOR EMULSION H.G YELLOW - 1 LIT</t>
  </si>
  <si>
    <t>EXTERIOR EMULSION H.G RED - 1 LIT</t>
  </si>
  <si>
    <t>NC BROWN - 1 LIT</t>
  </si>
  <si>
    <t>BILL NO - 17</t>
  </si>
  <si>
    <t>G.P SYN ENAMEL OTHER SHADES  - 200 ML</t>
  </si>
  <si>
    <t>G.P SYN ENAMEL  WHITE - 200 ML</t>
  </si>
  <si>
    <t>NC BROWN - 1 LTR</t>
  </si>
  <si>
    <t>NC SANDING SEALER - 1 LIT</t>
  </si>
  <si>
    <t>BILL NO - 18</t>
  </si>
  <si>
    <t>G.P SYN ENAMEL OTHER SHADES  - 500 ML</t>
  </si>
  <si>
    <t>G.P SYN ENAMEL  WHITE - 4 LTR</t>
  </si>
  <si>
    <t>G.P SYN ENAMEL  WHITE - 1 LTR</t>
  </si>
  <si>
    <t>G.P SYN ENAMEL  WHITE - 500 ML</t>
  </si>
  <si>
    <t>NC G.WHITE - 1 LTR</t>
  </si>
  <si>
    <t>NC P.S.WHITE - 1 LTR</t>
  </si>
  <si>
    <t>NC SANDING SEALER -500 ML</t>
  </si>
  <si>
    <t>EXTERIOR EMULSION H.G WHITE - 20LTR</t>
  </si>
  <si>
    <t>BILL NO - 19</t>
  </si>
  <si>
    <t>G.P SYN PRIMER SUFACER WHITE - 4 LTR</t>
  </si>
  <si>
    <t>G.P RED OXIDE PRIMER - 1 LTR</t>
  </si>
  <si>
    <t>NC WHITE - 1 LTR</t>
  </si>
  <si>
    <t>NC SANDING SEALER -1 LTR</t>
  </si>
  <si>
    <t>NC BLACK - 1 LTR</t>
  </si>
  <si>
    <t>G.P SYN PRIMER SUFACER WHITE - 1 LTR</t>
  </si>
  <si>
    <t>G.P RED OXIDE PRIMER - 500 ML</t>
  </si>
  <si>
    <t>BILL NO - 20</t>
  </si>
  <si>
    <t>BILL NO - 21</t>
  </si>
  <si>
    <t>NC SANDING SEALER -4 LTR</t>
  </si>
  <si>
    <t>NC SANDING SEALER -500 ml</t>
  </si>
  <si>
    <t>BILL NO - 22</t>
  </si>
  <si>
    <t>G.P RED OXIDE PRIMER - 4 LTR</t>
  </si>
  <si>
    <t>G.S PRIMER SURFACER WHITE - 1 LTR</t>
  </si>
  <si>
    <t>G.S PRIMER SURFACER WHITE - 500 ML</t>
  </si>
  <si>
    <t>NC PS GREY - 1LTR</t>
  </si>
  <si>
    <t>NC GLOSSY BLACK - 500 ML</t>
  </si>
  <si>
    <t>NC GLOSSY WHITE - 500 ML</t>
  </si>
  <si>
    <t>NC RED OXIDE - 500 ML</t>
  </si>
  <si>
    <t>UNIVERSAL PRIMER - 20 LTR</t>
  </si>
  <si>
    <t>UNIVERSAL PRIMER -10 LTR</t>
  </si>
  <si>
    <t>BILL NO - 23</t>
  </si>
  <si>
    <t>NC PS GREY - 500 ML</t>
  </si>
  <si>
    <t>NC PS WHITE - 500 ML</t>
  </si>
  <si>
    <t>EXT.EMULSION H.G WHITE - 20 LTR</t>
  </si>
  <si>
    <t>BILL NO - 24</t>
  </si>
  <si>
    <t>H.G EXT. WHITE - 20 LTR</t>
  </si>
  <si>
    <t>BILL NO - 25</t>
  </si>
  <si>
    <t>UNIVERSAL PRIMER - 10 LTR</t>
  </si>
  <si>
    <t>G.P SYN ENAMEL - 4 LTR</t>
  </si>
  <si>
    <t>NC PS GREY - 1 LTR</t>
  </si>
  <si>
    <t>NC PS WHITE - 1 LTR</t>
  </si>
  <si>
    <t>BILL NO - 26</t>
  </si>
  <si>
    <t>NC G.BLACK - 500 ML</t>
  </si>
  <si>
    <t>H.G WHITE - 20 LTR</t>
  </si>
  <si>
    <t>BILL NO - 27</t>
  </si>
  <si>
    <t>G.P SYN ENAMEL WHITE - 4 LTR</t>
  </si>
  <si>
    <t>G.P SYN ENAMEL WHITE - 1 LTR</t>
  </si>
  <si>
    <t>G.P SYN ENAMEL WHITE - 500 ML</t>
  </si>
  <si>
    <t>G.P SYN ENAMEL OTHER SHADES - 4 LTR</t>
  </si>
  <si>
    <t>G.P SYN ENAMEL OTHER SHADES - 1 LTR</t>
  </si>
  <si>
    <t>G.P SYN ENAMEL OTHER SHADES - 500 ML</t>
  </si>
  <si>
    <t>G.P SYN ENAMEL OTHER SHADES - 200 ML</t>
  </si>
  <si>
    <t>NC G.WHITE -500 ML</t>
  </si>
  <si>
    <t>NC BROWN - 500 ML</t>
  </si>
  <si>
    <t>NC G.BLACK - 1 LTR</t>
  </si>
  <si>
    <t>GP SYN. P.S WHITE - 4 LTR</t>
  </si>
  <si>
    <t>GP SYN. ROP - 1 LTR</t>
  </si>
  <si>
    <t>GP SYN. ROP - 500 ML</t>
  </si>
  <si>
    <t>GP SYN. ROP -200 ML</t>
  </si>
  <si>
    <t>BILL NO - 28</t>
  </si>
  <si>
    <t>NC SEALER - 4 LTR</t>
  </si>
  <si>
    <t>PAINT REMOVER - 1 LTR</t>
  </si>
  <si>
    <t>PRIMER R.O - 4 LTR</t>
  </si>
  <si>
    <t>EXT. EMULSION - 20 LTR</t>
  </si>
  <si>
    <t>BILL NO - 29</t>
  </si>
  <si>
    <t>G.P SYN ENAMEL WHITE -200 ML</t>
  </si>
  <si>
    <t>G.P SYN ENAMEL OTHER SHADES - 100 ML</t>
  </si>
  <si>
    <t>PRIMER PS WHITE - 4 LTR</t>
  </si>
  <si>
    <t>BILL NO - 30</t>
  </si>
  <si>
    <t>EXT. EMULSION 20-LTR</t>
  </si>
  <si>
    <t>NC BLACK - 500 ML</t>
  </si>
  <si>
    <t>NC WHITE - 500 ML</t>
  </si>
  <si>
    <t>NC SEALER- 500 ML</t>
  </si>
  <si>
    <t>H.G EMULSION - 20LTR</t>
  </si>
  <si>
    <t>BILL NO - 31</t>
  </si>
  <si>
    <t>BILL NO - 32</t>
  </si>
  <si>
    <t>EXT. EMULSION H.G WHITE 20-LTR</t>
  </si>
  <si>
    <t>PS WHITE - 4 LTR</t>
  </si>
  <si>
    <t>BILL NO - 33</t>
  </si>
  <si>
    <t>ENAMEL G.YELLOW - 4 LTR</t>
  </si>
  <si>
    <t>ENAMEL RED - 4 LTR</t>
  </si>
  <si>
    <t>ENAMEL BLACK - 1 LTR</t>
  </si>
  <si>
    <t>RED OXIDE PRIMER - 1 LTR</t>
  </si>
  <si>
    <t>NC G.BROWN - 1 LTR</t>
  </si>
  <si>
    <t>NC SEALER - 1 LTR</t>
  </si>
  <si>
    <t>NC SEALER - 500 ML</t>
  </si>
  <si>
    <t>ENAMEL S.RED - 4 LTR</t>
  </si>
  <si>
    <t>ENAMEL S.RED - 1 LTR</t>
  </si>
  <si>
    <t>BILL NO - 34</t>
  </si>
  <si>
    <t>WHITE ENAMEL - 4 LTR</t>
  </si>
  <si>
    <t>BILL NO - 35</t>
  </si>
  <si>
    <t>BILL NO - 36</t>
  </si>
  <si>
    <t>G- Yellow - 4 LTR</t>
  </si>
  <si>
    <t>S-RED ENAMEL- 4 LITRE</t>
  </si>
  <si>
    <t>Gr- BROWN ENAMEL- 4 LTR</t>
  </si>
  <si>
    <t>BLACK ENAMEL-1LTR</t>
  </si>
  <si>
    <t>BLACK ENAMEL-500 ML</t>
  </si>
  <si>
    <t>NC SEALER - 1/2 LTR</t>
  </si>
  <si>
    <t>RED OXIDE PRIMER 1LIT</t>
  </si>
  <si>
    <t>RED OXIDE PRIMER  500LIT</t>
  </si>
  <si>
    <t>BILL NO - 37</t>
  </si>
  <si>
    <t xml:space="preserve">    </t>
  </si>
  <si>
    <t>ENAMEL OTHER SHADE 4LIT</t>
  </si>
  <si>
    <t>P,S,WHITE 4LIT</t>
  </si>
  <si>
    <t>PAINT OTHER SHADE 1LIT</t>
  </si>
  <si>
    <t>PAIN OTHER SHADE 500ML</t>
  </si>
  <si>
    <t>RED OXIDE PRIMER 500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</si>
</sst>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/>
    <xf numFmtId="1" fontId="1" fillId="0" borderId="0" xfId="0" applyNumberFormat="1" applyFont="1" applyAlignment="1">
      <alignment horizontal="center"/>
    </xf>
    <xf numFmtId="9" fontId="0" fillId="2" borderId="0" xfId="0" applyNumberFormat="1" applyFill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6" borderId="5" xfId="0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3" borderId="6" xfId="0" applyFont="1" applyFill="1" applyBorder="1"/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30" zoomScaleNormal="130" workbookViewId="0">
      <selection activeCell="A19" sqref="A19"/>
    </sheetView>
  </sheetViews>
  <sheetFormatPr defaultRowHeight="14.4" x14ac:dyDescent="0.3"/>
  <cols>
    <col min="1" max="1" width="30.44140625" bestFit="1" customWidth="1"/>
    <col min="5" max="5" width="15.109375" bestFit="1" customWidth="1"/>
  </cols>
  <sheetData>
    <row r="1" spans="1:6" x14ac:dyDescent="0.3">
      <c r="A1" s="28" t="s">
        <v>80</v>
      </c>
      <c r="B1" s="28"/>
      <c r="C1" s="28"/>
      <c r="D1" s="28"/>
      <c r="E1" s="28"/>
      <c r="F1" s="28"/>
    </row>
    <row r="2" spans="1:6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88</v>
      </c>
      <c r="F2" s="2" t="s">
        <v>2</v>
      </c>
    </row>
    <row r="3" spans="1:6" x14ac:dyDescent="0.3">
      <c r="A3" s="9" t="s">
        <v>32</v>
      </c>
      <c r="B3" s="1">
        <v>1800</v>
      </c>
      <c r="C3" s="1"/>
      <c r="D3" s="1">
        <v>2</v>
      </c>
      <c r="E3" s="1">
        <f>B3-C3</f>
        <v>1800</v>
      </c>
      <c r="F3" s="1">
        <f>E3*D3</f>
        <v>3600</v>
      </c>
    </row>
    <row r="4" spans="1:6" x14ac:dyDescent="0.3">
      <c r="A4" s="9" t="s">
        <v>33</v>
      </c>
      <c r="B4" s="1">
        <v>960</v>
      </c>
      <c r="C4" s="1"/>
      <c r="D4" s="1">
        <v>2</v>
      </c>
      <c r="E4" s="1">
        <f t="shared" ref="E4:E12" si="0">B4-C4</f>
        <v>960</v>
      </c>
      <c r="F4" s="1">
        <f t="shared" ref="F4:F12" si="1">E4*D4</f>
        <v>1920</v>
      </c>
    </row>
    <row r="5" spans="1:6" x14ac:dyDescent="0.3">
      <c r="A5" s="9" t="s">
        <v>34</v>
      </c>
      <c r="B5" s="1">
        <v>450</v>
      </c>
      <c r="C5" s="1"/>
      <c r="D5" s="1">
        <v>4</v>
      </c>
      <c r="E5" s="1">
        <f t="shared" si="0"/>
        <v>450</v>
      </c>
      <c r="F5" s="1">
        <f t="shared" si="1"/>
        <v>1800</v>
      </c>
    </row>
    <row r="6" spans="1:6" x14ac:dyDescent="0.3">
      <c r="A6" s="9" t="s">
        <v>35</v>
      </c>
      <c r="B6" s="1">
        <v>115</v>
      </c>
      <c r="C6" s="1"/>
      <c r="D6" s="1">
        <v>6</v>
      </c>
      <c r="E6" s="1">
        <f t="shared" si="0"/>
        <v>115</v>
      </c>
      <c r="F6" s="1">
        <f t="shared" si="1"/>
        <v>690</v>
      </c>
    </row>
    <row r="7" spans="1:6" x14ac:dyDescent="0.3">
      <c r="A7" s="9" t="s">
        <v>15</v>
      </c>
      <c r="B7" s="1">
        <v>1000</v>
      </c>
      <c r="C7" s="1">
        <f>(6/100)*B7</f>
        <v>60</v>
      </c>
      <c r="D7" s="1">
        <v>1</v>
      </c>
      <c r="E7" s="1">
        <f t="shared" si="0"/>
        <v>940</v>
      </c>
      <c r="F7" s="1">
        <f t="shared" si="1"/>
        <v>940</v>
      </c>
    </row>
    <row r="8" spans="1:6" x14ac:dyDescent="0.3">
      <c r="A8" s="9" t="s">
        <v>8</v>
      </c>
      <c r="B8" s="1">
        <v>550</v>
      </c>
      <c r="C8" s="1">
        <f>(6/100)*B8</f>
        <v>33</v>
      </c>
      <c r="D8" s="1">
        <v>1</v>
      </c>
      <c r="E8" s="1">
        <f t="shared" si="0"/>
        <v>517</v>
      </c>
      <c r="F8" s="1">
        <f t="shared" si="1"/>
        <v>517</v>
      </c>
    </row>
    <row r="9" spans="1:6" x14ac:dyDescent="0.3">
      <c r="A9" s="9" t="s">
        <v>36</v>
      </c>
      <c r="B9" s="1">
        <v>126</v>
      </c>
      <c r="C9" s="1"/>
      <c r="D9" s="1">
        <v>6</v>
      </c>
      <c r="E9" s="1">
        <f t="shared" si="0"/>
        <v>126</v>
      </c>
      <c r="F9" s="1">
        <f t="shared" si="1"/>
        <v>756</v>
      </c>
    </row>
    <row r="10" spans="1:6" x14ac:dyDescent="0.3">
      <c r="A10" s="9" t="s">
        <v>37</v>
      </c>
      <c r="B10" s="1">
        <v>126</v>
      </c>
      <c r="C10" s="1"/>
      <c r="D10" s="1">
        <v>6</v>
      </c>
      <c r="E10" s="1">
        <f t="shared" si="0"/>
        <v>126</v>
      </c>
      <c r="F10" s="1">
        <f t="shared" si="1"/>
        <v>756</v>
      </c>
    </row>
    <row r="11" spans="1:6" x14ac:dyDescent="0.3">
      <c r="A11" s="9" t="s">
        <v>38</v>
      </c>
      <c r="B11" s="1">
        <v>150</v>
      </c>
      <c r="C11" s="1"/>
      <c r="D11" s="1">
        <v>6</v>
      </c>
      <c r="E11" s="1">
        <f t="shared" si="0"/>
        <v>150</v>
      </c>
      <c r="F11" s="1">
        <f t="shared" si="1"/>
        <v>900</v>
      </c>
    </row>
    <row r="12" spans="1:6" x14ac:dyDescent="0.3">
      <c r="A12" s="9" t="s">
        <v>16</v>
      </c>
      <c r="B12" s="1">
        <v>680</v>
      </c>
      <c r="C12" s="1">
        <f>(6/100)*B12</f>
        <v>40.799999999999997</v>
      </c>
      <c r="D12" s="1">
        <v>4</v>
      </c>
      <c r="E12" s="1">
        <f t="shared" si="0"/>
        <v>639.20000000000005</v>
      </c>
      <c r="F12" s="1">
        <f t="shared" si="1"/>
        <v>2556.8000000000002</v>
      </c>
    </row>
    <row r="13" spans="1:6" x14ac:dyDescent="0.3">
      <c r="B13" s="1"/>
      <c r="C13" s="1"/>
      <c r="D13" s="1"/>
      <c r="E13" s="1"/>
      <c r="F13" s="1"/>
    </row>
    <row r="14" spans="1:6" x14ac:dyDescent="0.3">
      <c r="A14" s="10" t="s">
        <v>14</v>
      </c>
      <c r="B14" s="2">
        <f>SUM(B3:B13)</f>
        <v>5957</v>
      </c>
      <c r="C14" s="8"/>
      <c r="E14" s="2">
        <f>SUM(E3:E13)</f>
        <v>5823.2</v>
      </c>
      <c r="F14" s="2">
        <f>SUM(F3:F13)</f>
        <v>14435.8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1"/>
  <sheetViews>
    <sheetView zoomScale="160" zoomScaleNormal="160" workbookViewId="0">
      <selection activeCell="A11" sqref="A11"/>
    </sheetView>
  </sheetViews>
  <sheetFormatPr defaultRowHeight="14.4" x14ac:dyDescent="0.3"/>
  <cols>
    <col min="1" max="1" width="48.77734375" customWidth="1"/>
    <col min="2" max="2" width="7.77734375" customWidth="1"/>
    <col min="3" max="3" width="7.6640625" customWidth="1"/>
    <col min="4" max="4" width="8.33203125" bestFit="1" customWidth="1"/>
    <col min="5" max="5" width="7.44140625" customWidth="1"/>
    <col min="6" max="6" width="7.77734375" customWidth="1"/>
    <col min="7" max="7" width="17.109375" customWidth="1"/>
    <col min="8" max="8" width="10.33203125" customWidth="1"/>
  </cols>
  <sheetData>
    <row r="1" spans="1:8" x14ac:dyDescent="0.3">
      <c r="A1" s="30" t="s">
        <v>110</v>
      </c>
      <c r="B1" s="30"/>
      <c r="C1" s="30"/>
      <c r="D1" s="30"/>
      <c r="E1" s="30"/>
      <c r="F1" s="30"/>
      <c r="G1" s="30"/>
      <c r="H1" s="30"/>
    </row>
    <row r="2" spans="1:8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58</v>
      </c>
      <c r="F2" s="2" t="s">
        <v>59</v>
      </c>
      <c r="G2" s="2" t="s">
        <v>88</v>
      </c>
      <c r="H2" s="2" t="s">
        <v>2</v>
      </c>
    </row>
    <row r="3" spans="1:8" x14ac:dyDescent="0.3">
      <c r="A3" s="9" t="s">
        <v>93</v>
      </c>
      <c r="B3" s="1">
        <v>105</v>
      </c>
      <c r="C3" s="1">
        <f>(6/100)*B3</f>
        <v>6.3</v>
      </c>
      <c r="D3" s="1">
        <v>18</v>
      </c>
      <c r="E3" s="1">
        <v>1</v>
      </c>
      <c r="F3" s="1">
        <f>E3*D3</f>
        <v>18</v>
      </c>
      <c r="G3" s="1">
        <f>B3-C3</f>
        <v>98.7</v>
      </c>
      <c r="H3" s="1">
        <f>G3*D3</f>
        <v>1776.6000000000001</v>
      </c>
    </row>
    <row r="4" spans="1:8" x14ac:dyDescent="0.3">
      <c r="A4" s="9" t="s">
        <v>94</v>
      </c>
      <c r="B4" s="1">
        <v>57</v>
      </c>
      <c r="C4" s="1">
        <f>(6/100)*B4</f>
        <v>3.42</v>
      </c>
      <c r="D4" s="1">
        <v>16</v>
      </c>
      <c r="E4" s="1">
        <v>0.5</v>
      </c>
      <c r="F4" s="1">
        <f t="shared" ref="F4:F15" si="0">E4*D4</f>
        <v>8</v>
      </c>
      <c r="G4" s="1">
        <f t="shared" ref="G4:G15" si="1">B4-C4</f>
        <v>53.58</v>
      </c>
      <c r="H4" s="1">
        <f t="shared" ref="H4:H15" si="2">G4*D4</f>
        <v>857.28</v>
      </c>
    </row>
    <row r="5" spans="1:8" x14ac:dyDescent="0.3">
      <c r="A5" s="9" t="s">
        <v>68</v>
      </c>
      <c r="B5" s="1">
        <v>550</v>
      </c>
      <c r="C5" s="1"/>
      <c r="D5" s="1">
        <v>3</v>
      </c>
      <c r="E5" s="1">
        <v>1</v>
      </c>
      <c r="F5" s="1">
        <f t="shared" si="0"/>
        <v>3</v>
      </c>
      <c r="G5" s="1">
        <f t="shared" si="1"/>
        <v>550</v>
      </c>
      <c r="H5" s="1">
        <f t="shared" si="2"/>
        <v>1650</v>
      </c>
    </row>
    <row r="6" spans="1:8" x14ac:dyDescent="0.3">
      <c r="A6" s="9" t="s">
        <v>67</v>
      </c>
      <c r="B6" s="1">
        <v>1000</v>
      </c>
      <c r="C6" s="1"/>
      <c r="D6" s="1">
        <v>5</v>
      </c>
      <c r="E6" s="1">
        <v>20</v>
      </c>
      <c r="F6" s="1">
        <f t="shared" si="0"/>
        <v>100</v>
      </c>
      <c r="G6" s="1">
        <f t="shared" si="1"/>
        <v>1000</v>
      </c>
      <c r="H6" s="1">
        <f t="shared" si="2"/>
        <v>5000</v>
      </c>
    </row>
    <row r="7" spans="1:8" x14ac:dyDescent="0.3">
      <c r="A7" s="9" t="s">
        <v>111</v>
      </c>
      <c r="B7" s="1">
        <v>185</v>
      </c>
      <c r="C7" s="1">
        <f>(6/100)*B7</f>
        <v>11.1</v>
      </c>
      <c r="D7" s="1">
        <v>6</v>
      </c>
      <c r="E7" s="1">
        <v>1</v>
      </c>
      <c r="F7" s="1">
        <f t="shared" si="0"/>
        <v>6</v>
      </c>
      <c r="G7" s="1">
        <f t="shared" si="1"/>
        <v>173.9</v>
      </c>
      <c r="H7" s="1">
        <f t="shared" si="2"/>
        <v>1043.4000000000001</v>
      </c>
    </row>
    <row r="8" spans="1:8" x14ac:dyDescent="0.3">
      <c r="A8" s="9" t="s">
        <v>112</v>
      </c>
      <c r="B8" s="1">
        <v>210</v>
      </c>
      <c r="C8" s="1">
        <f t="shared" ref="C8:C15" si="3">(6/100)*B8</f>
        <v>12.6</v>
      </c>
      <c r="D8" s="1">
        <v>6</v>
      </c>
      <c r="E8" s="1">
        <v>1</v>
      </c>
      <c r="F8" s="1">
        <f t="shared" si="0"/>
        <v>6</v>
      </c>
      <c r="G8" s="1">
        <f t="shared" si="1"/>
        <v>197.4</v>
      </c>
      <c r="H8" s="1">
        <f t="shared" si="2"/>
        <v>1184.4000000000001</v>
      </c>
    </row>
    <row r="9" spans="1:8" x14ac:dyDescent="0.3">
      <c r="A9" s="9" t="s">
        <v>104</v>
      </c>
      <c r="B9" s="1">
        <v>185</v>
      </c>
      <c r="C9" s="1">
        <f t="shared" si="3"/>
        <v>11.1</v>
      </c>
      <c r="D9" s="1">
        <v>6</v>
      </c>
      <c r="E9" s="1">
        <v>1</v>
      </c>
      <c r="F9" s="1">
        <f t="shared" si="0"/>
        <v>6</v>
      </c>
      <c r="G9" s="1">
        <f t="shared" si="1"/>
        <v>173.9</v>
      </c>
      <c r="H9" s="1">
        <f t="shared" si="2"/>
        <v>1043.4000000000001</v>
      </c>
    </row>
    <row r="10" spans="1:8" x14ac:dyDescent="0.3">
      <c r="A10" s="9" t="s">
        <v>105</v>
      </c>
      <c r="B10" s="1">
        <v>170</v>
      </c>
      <c r="C10" s="1">
        <f t="shared" si="3"/>
        <v>10.199999999999999</v>
      </c>
      <c r="D10" s="1">
        <v>6</v>
      </c>
      <c r="E10" s="1">
        <v>1</v>
      </c>
      <c r="F10" s="1">
        <f t="shared" si="0"/>
        <v>6</v>
      </c>
      <c r="G10" s="1">
        <f t="shared" si="1"/>
        <v>159.80000000000001</v>
      </c>
      <c r="H10" s="1">
        <f t="shared" si="2"/>
        <v>958.80000000000007</v>
      </c>
    </row>
    <row r="11" spans="1:8" x14ac:dyDescent="0.3">
      <c r="A11" s="9" t="s">
        <v>113</v>
      </c>
      <c r="B11" s="1">
        <v>185</v>
      </c>
      <c r="C11" s="1">
        <f t="shared" si="3"/>
        <v>11.1</v>
      </c>
      <c r="D11" s="1">
        <v>6</v>
      </c>
      <c r="E11" s="1">
        <v>1</v>
      </c>
      <c r="F11" s="1">
        <f t="shared" si="0"/>
        <v>6</v>
      </c>
      <c r="G11" s="1">
        <f t="shared" si="1"/>
        <v>173.9</v>
      </c>
      <c r="H11" s="1">
        <f t="shared" si="2"/>
        <v>1043.4000000000001</v>
      </c>
    </row>
    <row r="12" spans="1:8" x14ac:dyDescent="0.3">
      <c r="A12" s="9" t="s">
        <v>114</v>
      </c>
      <c r="B12" s="1">
        <v>120</v>
      </c>
      <c r="C12" s="1">
        <f t="shared" si="3"/>
        <v>7.1999999999999993</v>
      </c>
      <c r="D12" s="1">
        <v>16</v>
      </c>
      <c r="E12" s="1">
        <v>1</v>
      </c>
      <c r="F12" s="1">
        <f t="shared" si="0"/>
        <v>16</v>
      </c>
      <c r="G12" s="1">
        <f t="shared" si="1"/>
        <v>112.8</v>
      </c>
      <c r="H12" s="1">
        <f t="shared" si="2"/>
        <v>1804.8</v>
      </c>
    </row>
    <row r="13" spans="1:8" x14ac:dyDescent="0.3">
      <c r="A13" s="9" t="s">
        <v>115</v>
      </c>
      <c r="B13" s="1">
        <v>126</v>
      </c>
      <c r="C13" s="1">
        <f t="shared" si="3"/>
        <v>7.56</v>
      </c>
      <c r="D13" s="1">
        <v>6</v>
      </c>
      <c r="E13" s="1">
        <v>1</v>
      </c>
      <c r="F13" s="1">
        <f t="shared" si="0"/>
        <v>6</v>
      </c>
      <c r="G13" s="1">
        <f t="shared" si="1"/>
        <v>118.44</v>
      </c>
      <c r="H13" s="1">
        <f t="shared" si="2"/>
        <v>710.64</v>
      </c>
    </row>
    <row r="14" spans="1:8" x14ac:dyDescent="0.3">
      <c r="A14" s="9" t="s">
        <v>116</v>
      </c>
      <c r="B14" s="1">
        <v>200</v>
      </c>
      <c r="C14" s="1">
        <f t="shared" si="3"/>
        <v>12</v>
      </c>
      <c r="D14" s="1">
        <v>6</v>
      </c>
      <c r="E14" s="1">
        <v>1</v>
      </c>
      <c r="F14" s="1">
        <f t="shared" si="0"/>
        <v>6</v>
      </c>
      <c r="G14" s="1">
        <f t="shared" si="1"/>
        <v>188</v>
      </c>
      <c r="H14" s="1">
        <f t="shared" si="2"/>
        <v>1128</v>
      </c>
    </row>
    <row r="15" spans="1:8" x14ac:dyDescent="0.3">
      <c r="A15" s="9" t="s">
        <v>69</v>
      </c>
      <c r="B15" s="1">
        <v>150</v>
      </c>
      <c r="C15" s="1">
        <f t="shared" si="3"/>
        <v>9</v>
      </c>
      <c r="D15" s="1">
        <v>6</v>
      </c>
      <c r="E15" s="1">
        <v>1</v>
      </c>
      <c r="F15" s="1">
        <f t="shared" si="0"/>
        <v>6</v>
      </c>
      <c r="G15" s="1">
        <f t="shared" si="1"/>
        <v>141</v>
      </c>
      <c r="H15" s="1">
        <f t="shared" si="2"/>
        <v>846</v>
      </c>
    </row>
    <row r="16" spans="1:8" x14ac:dyDescent="0.3">
      <c r="B16" s="1"/>
      <c r="C16" s="1"/>
      <c r="D16" s="1"/>
      <c r="E16" s="1"/>
      <c r="F16" s="1"/>
      <c r="G16" s="1"/>
      <c r="H16" s="1"/>
    </row>
    <row r="17" spans="1:9" x14ac:dyDescent="0.3">
      <c r="A17" s="10" t="s">
        <v>14</v>
      </c>
      <c r="B17" s="2">
        <f>SUM(B3:B16)</f>
        <v>3243</v>
      </c>
      <c r="C17" s="8"/>
      <c r="D17" s="2">
        <f>SUM(D3:D16)</f>
        <v>106</v>
      </c>
      <c r="E17" s="11"/>
      <c r="F17" s="2">
        <f>SUM(F3:F16)</f>
        <v>193</v>
      </c>
      <c r="G17" s="2">
        <f>SUM(G3:G16)</f>
        <v>3141.4200000000005</v>
      </c>
      <c r="H17" s="2">
        <f>SUM(H3:H16)</f>
        <v>19046.719999999998</v>
      </c>
    </row>
    <row r="19" spans="1:9" x14ac:dyDescent="0.3">
      <c r="I19">
        <f>H17+'27- NOV-2020'!H22+'6-NOV-2020'!H33+'30-OCT-2020'!H18+'23-OCT-2020'!F8+'16-OCT-2020'!F15+'5-OCT-2020'!F13+'26-SEPT-2020'!F18+'16-SEPT-2020'!F22+'4-4SEPT-2020'!F14</f>
        <v>210814.74</v>
      </c>
    </row>
    <row r="21" spans="1:9" x14ac:dyDescent="0.3">
      <c r="I21">
        <f>I19-I20</f>
        <v>210814.74</v>
      </c>
    </row>
  </sheetData>
  <mergeCells count="1">
    <mergeCell ref="A1:H1"/>
  </mergeCells>
  <pageMargins left="0.7" right="0.7" top="0.75" bottom="0.75" header="0.3" footer="0.3"/>
  <pageSetup paperSize="9" scale="75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6"/>
  <sheetViews>
    <sheetView zoomScale="145" zoomScaleNormal="145" workbookViewId="0">
      <selection activeCell="D19" sqref="D19"/>
    </sheetView>
  </sheetViews>
  <sheetFormatPr defaultRowHeight="14.4" x14ac:dyDescent="0.3"/>
  <cols>
    <col min="1" max="1" width="35.109375" bestFit="1" customWidth="1"/>
    <col min="6" max="6" width="9" customWidth="1"/>
    <col min="7" max="7" width="16.109375" bestFit="1" customWidth="1"/>
  </cols>
  <sheetData>
    <row r="1" spans="1:9" x14ac:dyDescent="0.3">
      <c r="A1" s="30" t="s">
        <v>122</v>
      </c>
      <c r="B1" s="30"/>
      <c r="C1" s="30"/>
      <c r="D1" s="30"/>
      <c r="E1" s="30"/>
      <c r="F1" s="30"/>
      <c r="G1" s="30"/>
      <c r="H1" s="30"/>
    </row>
    <row r="2" spans="1:9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58</v>
      </c>
      <c r="F2" s="2" t="s">
        <v>59</v>
      </c>
      <c r="G2" s="2" t="s">
        <v>88</v>
      </c>
      <c r="H2" s="2" t="s">
        <v>2</v>
      </c>
    </row>
    <row r="3" spans="1:9" x14ac:dyDescent="0.3">
      <c r="A3" s="9" t="s">
        <v>96</v>
      </c>
      <c r="B3" s="1">
        <v>115</v>
      </c>
      <c r="C3" s="1">
        <f>(6/100)*B3</f>
        <v>6.8999999999999995</v>
      </c>
      <c r="D3" s="1">
        <v>6</v>
      </c>
      <c r="E3" s="1">
        <v>1</v>
      </c>
      <c r="F3" s="1">
        <f>E3*D3</f>
        <v>6</v>
      </c>
      <c r="G3" s="1">
        <f>B3-C3</f>
        <v>108.1</v>
      </c>
      <c r="H3" s="1">
        <f>G3*D3</f>
        <v>648.59999999999991</v>
      </c>
    </row>
    <row r="4" spans="1:9" x14ac:dyDescent="0.3">
      <c r="A4" s="9" t="s">
        <v>117</v>
      </c>
      <c r="B4" s="1">
        <v>450</v>
      </c>
      <c r="C4" s="1">
        <f t="shared" ref="C4:C9" si="0">(6/100)*B4</f>
        <v>27</v>
      </c>
      <c r="D4" s="1">
        <v>4</v>
      </c>
      <c r="E4" s="1">
        <v>0.5</v>
      </c>
      <c r="F4" s="1">
        <f t="shared" ref="F4:F9" si="1">E4*D4</f>
        <v>2</v>
      </c>
      <c r="G4" s="1">
        <f t="shared" ref="G4:G9" si="2">B4-C4</f>
        <v>423</v>
      </c>
      <c r="H4" s="1">
        <f t="shared" ref="H4:H9" si="3">G4*D4</f>
        <v>1692</v>
      </c>
    </row>
    <row r="5" spans="1:9" x14ac:dyDescent="0.3">
      <c r="A5" s="9" t="s">
        <v>67</v>
      </c>
      <c r="B5" s="1">
        <v>1000</v>
      </c>
      <c r="C5" s="1"/>
      <c r="D5" s="1">
        <v>2</v>
      </c>
      <c r="E5" s="1">
        <v>20</v>
      </c>
      <c r="F5" s="1">
        <f t="shared" si="1"/>
        <v>40</v>
      </c>
      <c r="G5" s="1">
        <f t="shared" si="2"/>
        <v>1000</v>
      </c>
      <c r="H5" s="1">
        <f t="shared" si="3"/>
        <v>2000</v>
      </c>
    </row>
    <row r="6" spans="1:9" x14ac:dyDescent="0.3">
      <c r="A6" s="9" t="s">
        <v>118</v>
      </c>
      <c r="B6" s="1">
        <v>3500</v>
      </c>
      <c r="C6" s="1">
        <f t="shared" si="0"/>
        <v>210</v>
      </c>
      <c r="D6" s="1">
        <v>2</v>
      </c>
      <c r="E6" s="1">
        <v>20</v>
      </c>
      <c r="F6" s="1">
        <f t="shared" si="1"/>
        <v>40</v>
      </c>
      <c r="G6" s="1">
        <f t="shared" si="2"/>
        <v>3290</v>
      </c>
      <c r="H6" s="1">
        <f t="shared" si="3"/>
        <v>6580</v>
      </c>
    </row>
    <row r="7" spans="1:9" x14ac:dyDescent="0.3">
      <c r="A7" s="9" t="s">
        <v>119</v>
      </c>
      <c r="B7" s="1">
        <v>80</v>
      </c>
      <c r="C7" s="1">
        <f t="shared" si="0"/>
        <v>4.8</v>
      </c>
      <c r="D7" s="1">
        <v>6</v>
      </c>
      <c r="E7" s="1">
        <v>1</v>
      </c>
      <c r="F7" s="1">
        <f t="shared" si="1"/>
        <v>6</v>
      </c>
      <c r="G7" s="1">
        <f t="shared" si="2"/>
        <v>75.2</v>
      </c>
      <c r="H7" s="1">
        <f t="shared" si="3"/>
        <v>451.20000000000005</v>
      </c>
    </row>
    <row r="8" spans="1:9" x14ac:dyDescent="0.3">
      <c r="A8" s="9" t="s">
        <v>120</v>
      </c>
      <c r="B8" s="1">
        <v>75</v>
      </c>
      <c r="C8" s="1">
        <f t="shared" si="0"/>
        <v>4.5</v>
      </c>
      <c r="D8" s="1">
        <v>6</v>
      </c>
      <c r="E8" s="1">
        <v>1</v>
      </c>
      <c r="F8" s="1">
        <f t="shared" si="1"/>
        <v>6</v>
      </c>
      <c r="G8" s="1">
        <f t="shared" si="2"/>
        <v>70.5</v>
      </c>
      <c r="H8" s="1">
        <f t="shared" si="3"/>
        <v>423</v>
      </c>
    </row>
    <row r="9" spans="1:9" x14ac:dyDescent="0.3">
      <c r="A9" s="9" t="s">
        <v>121</v>
      </c>
      <c r="B9" s="1">
        <v>200</v>
      </c>
      <c r="C9" s="1">
        <f t="shared" si="0"/>
        <v>12</v>
      </c>
      <c r="D9" s="1">
        <v>12</v>
      </c>
      <c r="E9" s="1">
        <v>1</v>
      </c>
      <c r="F9" s="1">
        <f t="shared" si="1"/>
        <v>12</v>
      </c>
      <c r="G9" s="1">
        <f t="shared" si="2"/>
        <v>188</v>
      </c>
      <c r="H9" s="1">
        <f t="shared" si="3"/>
        <v>2256</v>
      </c>
    </row>
    <row r="10" spans="1:9" x14ac:dyDescent="0.3">
      <c r="A10" s="9"/>
      <c r="B10" s="1"/>
      <c r="C10" s="1"/>
      <c r="D10" s="1"/>
      <c r="E10" s="1"/>
      <c r="F10" s="1"/>
      <c r="G10" s="1"/>
      <c r="H10" s="1"/>
    </row>
    <row r="11" spans="1:9" x14ac:dyDescent="0.3">
      <c r="B11" s="1"/>
      <c r="C11" s="1"/>
      <c r="D11" s="1"/>
      <c r="E11" s="1"/>
      <c r="F11" s="1"/>
      <c r="G11" s="1"/>
      <c r="H11" s="1"/>
    </row>
    <row r="12" spans="1:9" x14ac:dyDescent="0.3">
      <c r="A12" s="10" t="s">
        <v>14</v>
      </c>
      <c r="B12" s="2">
        <f>SUM(B3:B11)</f>
        <v>5420</v>
      </c>
      <c r="C12" s="8"/>
      <c r="D12" s="2">
        <f>SUM(D3:D11)</f>
        <v>38</v>
      </c>
      <c r="E12" s="11"/>
      <c r="F12" s="2">
        <f>SUM(F3:F11)</f>
        <v>112</v>
      </c>
      <c r="G12" s="2">
        <f>SUM(G3:G11)</f>
        <v>5154.8</v>
      </c>
      <c r="H12" s="2">
        <f>SUM(H3:H11)</f>
        <v>14050.800000000001</v>
      </c>
    </row>
    <row r="14" spans="1:9" x14ac:dyDescent="0.3">
      <c r="I14">
        <f>'29-DEC-2020'!H12+'15-DEC-2020'!I19</f>
        <v>224865.53999999998</v>
      </c>
    </row>
    <row r="15" spans="1:9" x14ac:dyDescent="0.3">
      <c r="I15">
        <v>181500</v>
      </c>
    </row>
    <row r="16" spans="1:9" x14ac:dyDescent="0.3">
      <c r="I16">
        <f>I14-I15</f>
        <v>43365.539999999979</v>
      </c>
    </row>
  </sheetData>
  <mergeCells count="1">
    <mergeCell ref="A1:H1"/>
  </mergeCells>
  <pageMargins left="0.7" right="0.7" top="0.75" bottom="0.75" header="0.3" footer="0.3"/>
  <pageSetup paperSize="9" scale="83" orientation="portrait" horizontalDpi="300" verticalDpi="300" r:id="rId1"/>
  <colBreaks count="1" manualBreakCount="1">
    <brk id="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4"/>
  <sheetViews>
    <sheetView zoomScale="160" zoomScaleNormal="160" workbookViewId="0">
      <selection activeCell="J17" sqref="J17"/>
    </sheetView>
  </sheetViews>
  <sheetFormatPr defaultRowHeight="14.4" x14ac:dyDescent="0.3"/>
  <cols>
    <col min="1" max="1" width="36.44140625" bestFit="1" customWidth="1"/>
    <col min="7" max="7" width="16.21875" bestFit="1" customWidth="1"/>
    <col min="8" max="8" width="8.21875" bestFit="1" customWidth="1"/>
  </cols>
  <sheetData>
    <row r="1" spans="1:8" x14ac:dyDescent="0.3">
      <c r="A1" s="30" t="s">
        <v>123</v>
      </c>
      <c r="B1" s="30"/>
      <c r="C1" s="30"/>
      <c r="D1" s="30"/>
      <c r="E1" s="30"/>
      <c r="F1" s="30"/>
      <c r="G1" s="30"/>
      <c r="H1" s="30"/>
    </row>
    <row r="2" spans="1:8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58</v>
      </c>
      <c r="F2" s="2" t="s">
        <v>59</v>
      </c>
      <c r="G2" s="2" t="s">
        <v>88</v>
      </c>
      <c r="H2" s="2" t="s">
        <v>2</v>
      </c>
    </row>
    <row r="3" spans="1:8" x14ac:dyDescent="0.3">
      <c r="A3" s="9" t="s">
        <v>93</v>
      </c>
      <c r="B3" s="1">
        <v>114</v>
      </c>
      <c r="C3" s="1">
        <f>(6/100)*B3</f>
        <v>6.84</v>
      </c>
      <c r="D3" s="1">
        <v>24</v>
      </c>
      <c r="E3" s="1">
        <v>1</v>
      </c>
      <c r="F3" s="1">
        <f t="shared" ref="F3:F11" si="0">E3*D3</f>
        <v>24</v>
      </c>
      <c r="G3" s="1">
        <f t="shared" ref="G3:G11" si="1">B3-C3</f>
        <v>107.16</v>
      </c>
      <c r="H3" s="1">
        <f t="shared" ref="H3:H11" si="2">G3*D3</f>
        <v>2571.84</v>
      </c>
    </row>
    <row r="4" spans="1:8" x14ac:dyDescent="0.3">
      <c r="A4" s="9" t="s">
        <v>117</v>
      </c>
      <c r="B4" s="1">
        <v>486</v>
      </c>
      <c r="C4" s="1">
        <f t="shared" ref="C4:C11" si="3">(6/100)*B4</f>
        <v>29.16</v>
      </c>
      <c r="D4" s="1">
        <v>4</v>
      </c>
      <c r="E4" s="1">
        <v>0.5</v>
      </c>
      <c r="F4" s="1">
        <f t="shared" si="0"/>
        <v>2</v>
      </c>
      <c r="G4" s="1">
        <f t="shared" si="1"/>
        <v>456.84</v>
      </c>
      <c r="H4" s="1">
        <f t="shared" si="2"/>
        <v>1827.36</v>
      </c>
    </row>
    <row r="5" spans="1:8" x14ac:dyDescent="0.3">
      <c r="A5" s="9" t="s">
        <v>124</v>
      </c>
      <c r="B5" s="1">
        <v>80</v>
      </c>
      <c r="C5" s="1">
        <f t="shared" si="3"/>
        <v>4.8</v>
      </c>
      <c r="D5" s="1">
        <v>12</v>
      </c>
      <c r="E5" s="1">
        <v>1</v>
      </c>
      <c r="F5" s="1">
        <f t="shared" si="0"/>
        <v>12</v>
      </c>
      <c r="G5" s="1">
        <f t="shared" si="1"/>
        <v>75.2</v>
      </c>
      <c r="H5" s="1">
        <f t="shared" si="2"/>
        <v>902.40000000000009</v>
      </c>
    </row>
    <row r="6" spans="1:8" x14ac:dyDescent="0.3">
      <c r="A6" s="9" t="s">
        <v>67</v>
      </c>
      <c r="B6" s="1">
        <v>1060</v>
      </c>
      <c r="C6" s="1"/>
      <c r="D6" s="1">
        <v>2</v>
      </c>
      <c r="E6" s="1">
        <v>20</v>
      </c>
      <c r="F6" s="1">
        <f t="shared" si="0"/>
        <v>40</v>
      </c>
      <c r="G6" s="1">
        <f t="shared" si="1"/>
        <v>1060</v>
      </c>
      <c r="H6" s="1">
        <f t="shared" si="2"/>
        <v>2120</v>
      </c>
    </row>
    <row r="7" spans="1:8" x14ac:dyDescent="0.3">
      <c r="A7" s="9" t="s">
        <v>68</v>
      </c>
      <c r="B7" s="1">
        <v>580</v>
      </c>
      <c r="C7" s="1"/>
      <c r="D7" s="1">
        <v>2</v>
      </c>
      <c r="E7" s="1">
        <v>10</v>
      </c>
      <c r="F7" s="1">
        <f t="shared" si="0"/>
        <v>20</v>
      </c>
      <c r="G7" s="1">
        <f t="shared" si="1"/>
        <v>580</v>
      </c>
      <c r="H7" s="1">
        <f t="shared" si="2"/>
        <v>1160</v>
      </c>
    </row>
    <row r="8" spans="1:8" x14ac:dyDescent="0.3">
      <c r="A8" s="9" t="s">
        <v>101</v>
      </c>
      <c r="B8" s="1">
        <v>330</v>
      </c>
      <c r="C8" s="1"/>
      <c r="D8" s="1">
        <v>8</v>
      </c>
      <c r="E8" s="1">
        <v>4</v>
      </c>
      <c r="F8" s="1">
        <f t="shared" si="0"/>
        <v>32</v>
      </c>
      <c r="G8" s="1">
        <f t="shared" si="1"/>
        <v>330</v>
      </c>
      <c r="H8" s="1">
        <f t="shared" si="2"/>
        <v>2640</v>
      </c>
    </row>
    <row r="9" spans="1:8" x14ac:dyDescent="0.3">
      <c r="A9" s="9" t="s">
        <v>102</v>
      </c>
      <c r="B9" s="1">
        <v>85</v>
      </c>
      <c r="C9" s="1"/>
      <c r="D9" s="1">
        <v>12</v>
      </c>
      <c r="E9" s="1">
        <v>1</v>
      </c>
      <c r="F9" s="1">
        <f t="shared" si="0"/>
        <v>12</v>
      </c>
      <c r="G9" s="1">
        <f t="shared" si="1"/>
        <v>85</v>
      </c>
      <c r="H9" s="1">
        <f t="shared" si="2"/>
        <v>1020</v>
      </c>
    </row>
    <row r="10" spans="1:8" x14ac:dyDescent="0.3">
      <c r="A10" s="9" t="s">
        <v>118</v>
      </c>
      <c r="B10" s="1">
        <v>4000</v>
      </c>
      <c r="C10" s="1">
        <f t="shared" si="3"/>
        <v>240</v>
      </c>
      <c r="D10" s="1">
        <v>1</v>
      </c>
      <c r="E10" s="1">
        <v>20</v>
      </c>
      <c r="F10" s="1">
        <f t="shared" si="0"/>
        <v>20</v>
      </c>
      <c r="G10" s="1">
        <f t="shared" si="1"/>
        <v>3760</v>
      </c>
      <c r="H10" s="1">
        <f t="shared" si="2"/>
        <v>3760</v>
      </c>
    </row>
    <row r="11" spans="1:8" x14ac:dyDescent="0.3">
      <c r="A11" s="9" t="s">
        <v>125</v>
      </c>
      <c r="B11" s="1">
        <v>2700</v>
      </c>
      <c r="C11" s="1">
        <f t="shared" si="3"/>
        <v>162</v>
      </c>
      <c r="D11" s="1">
        <v>1</v>
      </c>
      <c r="E11" s="1">
        <v>20</v>
      </c>
      <c r="F11" s="1">
        <f t="shared" si="0"/>
        <v>20</v>
      </c>
      <c r="G11" s="1">
        <f t="shared" si="1"/>
        <v>2538</v>
      </c>
      <c r="H11" s="1">
        <f t="shared" si="2"/>
        <v>2538</v>
      </c>
    </row>
    <row r="12" spans="1:8" x14ac:dyDescent="0.3">
      <c r="A12" s="9"/>
      <c r="B12" s="1"/>
      <c r="C12" s="1"/>
      <c r="D12" s="1"/>
      <c r="E12" s="1"/>
      <c r="F12" s="1"/>
      <c r="G12" s="1"/>
      <c r="H12" s="1"/>
    </row>
    <row r="13" spans="1:8" x14ac:dyDescent="0.3">
      <c r="B13" s="1"/>
      <c r="C13" s="1"/>
      <c r="D13" s="1"/>
      <c r="E13" s="1"/>
      <c r="F13" s="1"/>
      <c r="G13" s="1"/>
      <c r="H13" s="1"/>
    </row>
    <row r="14" spans="1:8" x14ac:dyDescent="0.3">
      <c r="A14" s="10" t="s">
        <v>14</v>
      </c>
      <c r="B14" s="2">
        <f>SUM(B3:B13)</f>
        <v>9435</v>
      </c>
      <c r="C14" s="8"/>
      <c r="D14" s="2">
        <f>SUM(D3:D13)</f>
        <v>66</v>
      </c>
      <c r="E14" s="11"/>
      <c r="F14" s="2">
        <f>SUM(F3:F13)</f>
        <v>182</v>
      </c>
      <c r="G14" s="2">
        <f>SUM(G3:G13)</f>
        <v>8992.2000000000007</v>
      </c>
      <c r="H14" s="2">
        <f>SUM(H3:H13)</f>
        <v>18539.599999999999</v>
      </c>
    </row>
  </sheetData>
  <mergeCells count="1">
    <mergeCell ref="A1:H1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"/>
  <sheetViews>
    <sheetView zoomScale="175" zoomScaleNormal="175" workbookViewId="0">
      <selection activeCell="E18" sqref="E18"/>
    </sheetView>
  </sheetViews>
  <sheetFormatPr defaultRowHeight="14.4" x14ac:dyDescent="0.3"/>
  <cols>
    <col min="1" max="1" width="35.44140625" bestFit="1" customWidth="1"/>
    <col min="7" max="7" width="16.21875" bestFit="1" customWidth="1"/>
  </cols>
  <sheetData>
    <row r="1" spans="1:8" x14ac:dyDescent="0.3">
      <c r="A1" s="30" t="s">
        <v>126</v>
      </c>
      <c r="B1" s="30"/>
      <c r="C1" s="30"/>
      <c r="D1" s="30"/>
      <c r="E1" s="30"/>
      <c r="F1" s="30"/>
      <c r="G1" s="30"/>
      <c r="H1" s="30"/>
    </row>
    <row r="2" spans="1:8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58</v>
      </c>
      <c r="F2" s="2" t="s">
        <v>59</v>
      </c>
      <c r="G2" s="2" t="s">
        <v>88</v>
      </c>
      <c r="H2" s="2" t="s">
        <v>2</v>
      </c>
    </row>
    <row r="3" spans="1:8" x14ac:dyDescent="0.3">
      <c r="A3" s="9" t="s">
        <v>67</v>
      </c>
      <c r="B3" s="1">
        <v>1060</v>
      </c>
      <c r="C3" s="1"/>
      <c r="D3" s="1">
        <v>5</v>
      </c>
      <c r="E3" s="1">
        <v>20</v>
      </c>
      <c r="F3" s="1">
        <f t="shared" ref="F3:F10" si="0">E3*D3</f>
        <v>100</v>
      </c>
      <c r="G3" s="1">
        <f t="shared" ref="G3:G10" si="1">B3-C3</f>
        <v>1060</v>
      </c>
      <c r="H3" s="1">
        <f t="shared" ref="H3:H10" si="2">G3*D3</f>
        <v>5300</v>
      </c>
    </row>
    <row r="4" spans="1:8" x14ac:dyDescent="0.3">
      <c r="A4" s="9" t="s">
        <v>68</v>
      </c>
      <c r="B4" s="1">
        <v>580</v>
      </c>
      <c r="C4" s="1"/>
      <c r="D4" s="1">
        <v>2</v>
      </c>
      <c r="E4" s="1">
        <v>10</v>
      </c>
      <c r="F4" s="1">
        <f t="shared" si="0"/>
        <v>20</v>
      </c>
      <c r="G4" s="1">
        <f t="shared" si="1"/>
        <v>580</v>
      </c>
      <c r="H4" s="1">
        <f t="shared" si="2"/>
        <v>1160</v>
      </c>
    </row>
    <row r="5" spans="1:8" x14ac:dyDescent="0.3">
      <c r="A5" s="9" t="s">
        <v>118</v>
      </c>
      <c r="B5" s="1">
        <v>4000</v>
      </c>
      <c r="C5" s="1">
        <f t="shared" ref="C5:C7" si="3">(6/100)*B5</f>
        <v>240</v>
      </c>
      <c r="D5" s="1">
        <v>1</v>
      </c>
      <c r="E5" s="1">
        <v>20</v>
      </c>
      <c r="F5" s="1">
        <f t="shared" si="0"/>
        <v>20</v>
      </c>
      <c r="G5" s="1">
        <f t="shared" si="1"/>
        <v>3760</v>
      </c>
      <c r="H5" s="1">
        <f t="shared" si="2"/>
        <v>3760</v>
      </c>
    </row>
    <row r="6" spans="1:8" x14ac:dyDescent="0.3">
      <c r="A6" s="9" t="s">
        <v>127</v>
      </c>
      <c r="B6" s="1">
        <v>830</v>
      </c>
      <c r="C6" s="1">
        <f t="shared" si="3"/>
        <v>49.8</v>
      </c>
      <c r="D6" s="1">
        <v>4</v>
      </c>
      <c r="E6" s="1">
        <v>4</v>
      </c>
      <c r="F6" s="1">
        <f t="shared" si="0"/>
        <v>16</v>
      </c>
      <c r="G6" s="1">
        <f t="shared" si="1"/>
        <v>780.2</v>
      </c>
      <c r="H6" s="1">
        <f t="shared" si="2"/>
        <v>3120.8</v>
      </c>
    </row>
    <row r="7" spans="1:8" x14ac:dyDescent="0.3">
      <c r="A7" s="9" t="s">
        <v>128</v>
      </c>
      <c r="B7" s="1">
        <v>210</v>
      </c>
      <c r="C7" s="1">
        <f t="shared" si="3"/>
        <v>12.6</v>
      </c>
      <c r="D7" s="1">
        <v>6</v>
      </c>
      <c r="E7" s="1">
        <v>1</v>
      </c>
      <c r="F7" s="1">
        <f t="shared" si="0"/>
        <v>6</v>
      </c>
      <c r="G7" s="1">
        <f t="shared" si="1"/>
        <v>197.4</v>
      </c>
      <c r="H7" s="1">
        <f t="shared" si="2"/>
        <v>1184.4000000000001</v>
      </c>
    </row>
    <row r="8" spans="1:8" x14ac:dyDescent="0.3">
      <c r="A8" s="9" t="s">
        <v>129</v>
      </c>
      <c r="B8" s="1">
        <v>182</v>
      </c>
      <c r="C8" s="1">
        <f t="shared" ref="C8:C10" si="4">(6/100)*B8</f>
        <v>10.92</v>
      </c>
      <c r="D8" s="1">
        <v>6</v>
      </c>
      <c r="E8" s="1">
        <v>6</v>
      </c>
      <c r="F8" s="1">
        <f t="shared" si="0"/>
        <v>36</v>
      </c>
      <c r="G8" s="1">
        <f t="shared" si="1"/>
        <v>171.08</v>
      </c>
      <c r="H8" s="1">
        <f t="shared" si="2"/>
        <v>1026.48</v>
      </c>
    </row>
    <row r="9" spans="1:8" x14ac:dyDescent="0.3">
      <c r="A9" s="9" t="s">
        <v>130</v>
      </c>
      <c r="B9" s="1">
        <v>222</v>
      </c>
      <c r="C9" s="1">
        <f t="shared" si="4"/>
        <v>13.32</v>
      </c>
      <c r="D9" s="1">
        <v>6</v>
      </c>
      <c r="E9" s="1">
        <v>6</v>
      </c>
      <c r="F9" s="1">
        <f t="shared" si="0"/>
        <v>36</v>
      </c>
      <c r="G9" s="1">
        <f t="shared" si="1"/>
        <v>208.68</v>
      </c>
      <c r="H9" s="1">
        <f t="shared" si="2"/>
        <v>1252.08</v>
      </c>
    </row>
    <row r="10" spans="1:8" x14ac:dyDescent="0.3">
      <c r="A10" s="9" t="s">
        <v>104</v>
      </c>
      <c r="B10" s="1">
        <v>197</v>
      </c>
      <c r="C10" s="1">
        <f t="shared" si="4"/>
        <v>11.82</v>
      </c>
      <c r="D10" s="1">
        <v>6</v>
      </c>
      <c r="E10" s="1">
        <v>6</v>
      </c>
      <c r="F10" s="1">
        <f t="shared" si="0"/>
        <v>36</v>
      </c>
      <c r="G10" s="1">
        <f t="shared" si="1"/>
        <v>185.18</v>
      </c>
      <c r="H10" s="1">
        <f t="shared" si="2"/>
        <v>1111.08</v>
      </c>
    </row>
    <row r="11" spans="1:8" x14ac:dyDescent="0.3">
      <c r="B11" s="1"/>
      <c r="C11" s="1"/>
      <c r="D11" s="1"/>
      <c r="E11" s="1"/>
      <c r="F11" s="1"/>
      <c r="G11" s="1"/>
      <c r="H11" s="1"/>
    </row>
    <row r="12" spans="1:8" x14ac:dyDescent="0.3">
      <c r="A12" s="10" t="s">
        <v>14</v>
      </c>
      <c r="B12" s="2">
        <f>SUM(B3:B11)</f>
        <v>7281</v>
      </c>
      <c r="C12" s="8"/>
      <c r="D12" s="2">
        <f>SUM(D3:D11)</f>
        <v>36</v>
      </c>
      <c r="E12" s="11"/>
      <c r="F12" s="2">
        <f>SUM(F3:F11)</f>
        <v>270</v>
      </c>
      <c r="G12" s="2">
        <f>SUM(G3:G11)</f>
        <v>6942.54</v>
      </c>
      <c r="H12" s="2">
        <f>SUM(H3:H11)</f>
        <v>17914.839999999997</v>
      </c>
    </row>
  </sheetData>
  <mergeCells count="1">
    <mergeCell ref="A1:H1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4"/>
  <sheetViews>
    <sheetView zoomScale="130" zoomScaleNormal="130" workbookViewId="0">
      <selection activeCell="G28" sqref="G28"/>
    </sheetView>
  </sheetViews>
  <sheetFormatPr defaultRowHeight="14.4" x14ac:dyDescent="0.3"/>
  <cols>
    <col min="1" max="1" width="36.44140625" bestFit="1" customWidth="1"/>
    <col min="7" max="7" width="16.21875" bestFit="1" customWidth="1"/>
  </cols>
  <sheetData>
    <row r="1" spans="1:8" x14ac:dyDescent="0.3">
      <c r="A1" s="30" t="s">
        <v>131</v>
      </c>
      <c r="B1" s="30"/>
      <c r="C1" s="30"/>
      <c r="D1" s="30"/>
      <c r="E1" s="30"/>
      <c r="F1" s="30"/>
      <c r="G1" s="30"/>
      <c r="H1" s="30"/>
    </row>
    <row r="2" spans="1:8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58</v>
      </c>
      <c r="F2" s="2" t="s">
        <v>59</v>
      </c>
      <c r="G2" s="2" t="s">
        <v>88</v>
      </c>
      <c r="H2" s="2" t="s">
        <v>2</v>
      </c>
    </row>
    <row r="3" spans="1:8" x14ac:dyDescent="0.3">
      <c r="A3" s="9" t="s">
        <v>93</v>
      </c>
      <c r="B3" s="1">
        <v>114</v>
      </c>
      <c r="C3" s="1">
        <f>(6/100)*B3</f>
        <v>6.84</v>
      </c>
      <c r="D3" s="1">
        <v>18</v>
      </c>
      <c r="E3" s="1">
        <v>1</v>
      </c>
      <c r="F3" s="1">
        <f t="shared" ref="F3:F16" si="0">E3*D3</f>
        <v>18</v>
      </c>
      <c r="G3" s="1">
        <f t="shared" ref="G3:G16" si="1">B3-C3</f>
        <v>107.16</v>
      </c>
      <c r="H3" s="1">
        <f t="shared" ref="H3:H16" si="2">G3*D3</f>
        <v>1928.8799999999999</v>
      </c>
    </row>
    <row r="4" spans="1:8" x14ac:dyDescent="0.3">
      <c r="A4" s="9" t="s">
        <v>94</v>
      </c>
      <c r="B4" s="1">
        <v>62</v>
      </c>
      <c r="C4" s="1">
        <f t="shared" ref="C4:C16" si="3">(6/100)*B4</f>
        <v>3.7199999999999998</v>
      </c>
      <c r="D4" s="1">
        <v>8</v>
      </c>
      <c r="E4" s="1">
        <v>0.5</v>
      </c>
      <c r="F4" s="1">
        <f t="shared" si="0"/>
        <v>4</v>
      </c>
      <c r="G4" s="1">
        <f t="shared" si="1"/>
        <v>58.28</v>
      </c>
      <c r="H4" s="1">
        <f t="shared" si="2"/>
        <v>466.24</v>
      </c>
    </row>
    <row r="5" spans="1:8" x14ac:dyDescent="0.3">
      <c r="A5" s="9" t="s">
        <v>132</v>
      </c>
      <c r="B5" s="1">
        <v>124</v>
      </c>
      <c r="C5" s="1">
        <f t="shared" si="3"/>
        <v>7.4399999999999995</v>
      </c>
      <c r="D5" s="1">
        <v>6</v>
      </c>
      <c r="E5" s="1">
        <v>1</v>
      </c>
      <c r="F5" s="1">
        <f t="shared" si="0"/>
        <v>6</v>
      </c>
      <c r="G5" s="1">
        <f t="shared" si="1"/>
        <v>116.56</v>
      </c>
      <c r="H5" s="1">
        <f t="shared" si="2"/>
        <v>699.36</v>
      </c>
    </row>
    <row r="6" spans="1:8" x14ac:dyDescent="0.3">
      <c r="A6" s="9" t="s">
        <v>117</v>
      </c>
      <c r="B6" s="1">
        <v>486</v>
      </c>
      <c r="C6" s="1">
        <f t="shared" si="3"/>
        <v>29.16</v>
      </c>
      <c r="D6" s="1">
        <v>4</v>
      </c>
      <c r="E6" s="1">
        <v>4</v>
      </c>
      <c r="F6" s="1">
        <f t="shared" si="0"/>
        <v>16</v>
      </c>
      <c r="G6" s="1">
        <f t="shared" si="1"/>
        <v>456.84</v>
      </c>
      <c r="H6" s="1">
        <f t="shared" si="2"/>
        <v>1827.36</v>
      </c>
    </row>
    <row r="7" spans="1:8" x14ac:dyDescent="0.3">
      <c r="A7" s="9" t="s">
        <v>133</v>
      </c>
      <c r="B7" s="1">
        <v>67</v>
      </c>
      <c r="C7" s="1">
        <f t="shared" si="3"/>
        <v>4.0199999999999996</v>
      </c>
      <c r="D7" s="1">
        <v>8</v>
      </c>
      <c r="E7" s="1">
        <v>0.5</v>
      </c>
      <c r="F7" s="1">
        <f t="shared" si="0"/>
        <v>4</v>
      </c>
      <c r="G7" s="1">
        <f t="shared" si="1"/>
        <v>62.980000000000004</v>
      </c>
      <c r="H7" s="1">
        <f t="shared" si="2"/>
        <v>503.84000000000003</v>
      </c>
    </row>
    <row r="8" spans="1:8" x14ac:dyDescent="0.3">
      <c r="A8" s="9" t="s">
        <v>124</v>
      </c>
      <c r="B8" s="1">
        <v>80</v>
      </c>
      <c r="C8" s="1">
        <f t="shared" si="3"/>
        <v>4.8</v>
      </c>
      <c r="D8" s="1">
        <v>6</v>
      </c>
      <c r="E8" s="1">
        <v>1</v>
      </c>
      <c r="F8" s="1">
        <f t="shared" si="0"/>
        <v>6</v>
      </c>
      <c r="G8" s="1">
        <f t="shared" si="1"/>
        <v>75.2</v>
      </c>
      <c r="H8" s="1">
        <f t="shared" si="2"/>
        <v>451.20000000000005</v>
      </c>
    </row>
    <row r="9" spans="1:8" x14ac:dyDescent="0.3">
      <c r="A9" s="9" t="s">
        <v>134</v>
      </c>
      <c r="B9" s="1">
        <v>86</v>
      </c>
      <c r="C9" s="1">
        <f t="shared" si="3"/>
        <v>5.16</v>
      </c>
      <c r="D9" s="1">
        <v>6</v>
      </c>
      <c r="E9" s="1">
        <v>1</v>
      </c>
      <c r="F9" s="1">
        <f t="shared" si="0"/>
        <v>6</v>
      </c>
      <c r="G9" s="1">
        <f t="shared" si="1"/>
        <v>80.84</v>
      </c>
      <c r="H9" s="1">
        <f t="shared" si="2"/>
        <v>485.04</v>
      </c>
    </row>
    <row r="10" spans="1:8" x14ac:dyDescent="0.3">
      <c r="A10" s="9" t="s">
        <v>135</v>
      </c>
      <c r="B10" s="1">
        <v>47</v>
      </c>
      <c r="C10" s="1">
        <f t="shared" si="3"/>
        <v>2.82</v>
      </c>
      <c r="D10" s="1">
        <v>8</v>
      </c>
      <c r="E10" s="1">
        <v>0.5</v>
      </c>
      <c r="F10" s="1">
        <f t="shared" si="0"/>
        <v>4</v>
      </c>
      <c r="G10" s="1">
        <f t="shared" si="1"/>
        <v>44.18</v>
      </c>
      <c r="H10" s="1">
        <f t="shared" si="2"/>
        <v>353.44</v>
      </c>
    </row>
    <row r="11" spans="1:8" x14ac:dyDescent="0.3">
      <c r="A11" s="9" t="s">
        <v>67</v>
      </c>
      <c r="B11" s="1">
        <v>1060</v>
      </c>
      <c r="C11" s="1">
        <f t="shared" si="3"/>
        <v>63.599999999999994</v>
      </c>
      <c r="D11" s="1">
        <v>2</v>
      </c>
      <c r="E11" s="1">
        <v>20</v>
      </c>
      <c r="F11" s="1">
        <f t="shared" si="0"/>
        <v>40</v>
      </c>
      <c r="G11" s="1">
        <f t="shared" si="1"/>
        <v>996.4</v>
      </c>
      <c r="H11" s="1">
        <f t="shared" si="2"/>
        <v>1992.8</v>
      </c>
    </row>
    <row r="12" spans="1:8" x14ac:dyDescent="0.3">
      <c r="A12" s="9" t="s">
        <v>101</v>
      </c>
      <c r="B12" s="1">
        <v>330</v>
      </c>
      <c r="C12" s="1">
        <f t="shared" si="3"/>
        <v>19.8</v>
      </c>
      <c r="D12" s="1">
        <v>8</v>
      </c>
      <c r="E12" s="1">
        <v>4</v>
      </c>
      <c r="F12" s="1">
        <f t="shared" si="0"/>
        <v>32</v>
      </c>
      <c r="G12" s="1">
        <f t="shared" si="1"/>
        <v>310.2</v>
      </c>
      <c r="H12" s="1">
        <f t="shared" si="2"/>
        <v>2481.6</v>
      </c>
    </row>
    <row r="13" spans="1:8" x14ac:dyDescent="0.3">
      <c r="A13" s="9" t="s">
        <v>118</v>
      </c>
      <c r="B13" s="1">
        <v>4000</v>
      </c>
      <c r="C13" s="1">
        <f t="shared" si="3"/>
        <v>240</v>
      </c>
      <c r="D13" s="1">
        <v>2</v>
      </c>
      <c r="E13" s="1">
        <v>20</v>
      </c>
      <c r="F13" s="1">
        <f t="shared" si="0"/>
        <v>40</v>
      </c>
      <c r="G13" s="1">
        <f t="shared" si="1"/>
        <v>3760</v>
      </c>
      <c r="H13" s="1">
        <f t="shared" si="2"/>
        <v>7520</v>
      </c>
    </row>
    <row r="14" spans="1:8" x14ac:dyDescent="0.3">
      <c r="A14" s="9" t="s">
        <v>136</v>
      </c>
      <c r="B14" s="1">
        <v>830</v>
      </c>
      <c r="C14" s="1">
        <f t="shared" si="3"/>
        <v>49.8</v>
      </c>
      <c r="D14" s="1">
        <v>4</v>
      </c>
      <c r="E14" s="1">
        <v>4</v>
      </c>
      <c r="F14" s="1">
        <f t="shared" si="0"/>
        <v>16</v>
      </c>
      <c r="G14" s="1">
        <f t="shared" si="1"/>
        <v>780.2</v>
      </c>
      <c r="H14" s="1">
        <f t="shared" si="2"/>
        <v>3120.8</v>
      </c>
    </row>
    <row r="15" spans="1:8" x14ac:dyDescent="0.3">
      <c r="A15" s="9" t="s">
        <v>28</v>
      </c>
      <c r="B15" s="1">
        <v>182</v>
      </c>
      <c r="C15" s="1">
        <f t="shared" si="3"/>
        <v>10.92</v>
      </c>
      <c r="D15" s="1">
        <v>12</v>
      </c>
      <c r="E15" s="1">
        <v>1</v>
      </c>
      <c r="F15" s="1">
        <f t="shared" si="0"/>
        <v>12</v>
      </c>
      <c r="G15" s="1">
        <f t="shared" si="1"/>
        <v>171.08</v>
      </c>
      <c r="H15" s="1">
        <f t="shared" si="2"/>
        <v>2052.96</v>
      </c>
    </row>
    <row r="16" spans="1:8" x14ac:dyDescent="0.3">
      <c r="A16" s="9" t="s">
        <v>114</v>
      </c>
      <c r="B16" s="1">
        <v>130</v>
      </c>
      <c r="C16" s="1">
        <f t="shared" si="3"/>
        <v>7.8</v>
      </c>
      <c r="D16" s="1">
        <v>16</v>
      </c>
      <c r="E16" s="1">
        <v>1</v>
      </c>
      <c r="F16" s="1">
        <f t="shared" si="0"/>
        <v>16</v>
      </c>
      <c r="G16" s="1">
        <f t="shared" si="1"/>
        <v>122.2</v>
      </c>
      <c r="H16" s="1">
        <f t="shared" si="2"/>
        <v>1955.2</v>
      </c>
    </row>
    <row r="17" spans="1:8" x14ac:dyDescent="0.3">
      <c r="B17" s="1"/>
      <c r="C17" s="1"/>
      <c r="D17" s="1"/>
      <c r="E17" s="1"/>
      <c r="F17" s="1"/>
      <c r="G17" s="1"/>
      <c r="H17" s="1"/>
    </row>
    <row r="18" spans="1:8" x14ac:dyDescent="0.3">
      <c r="A18" s="10" t="s">
        <v>14</v>
      </c>
      <c r="B18" s="2">
        <f>SUM(B3:B17)</f>
        <v>7598</v>
      </c>
      <c r="C18" s="8"/>
      <c r="D18" s="2">
        <f>SUM(D3:D17)</f>
        <v>108</v>
      </c>
      <c r="E18" s="11"/>
      <c r="F18" s="2">
        <f>SUM(F3:F17)</f>
        <v>220</v>
      </c>
      <c r="G18" s="2">
        <f>SUM(G3:G17)</f>
        <v>7142.119999999999</v>
      </c>
      <c r="H18" s="2">
        <f>SUM(H3:H17)</f>
        <v>25838.720000000001</v>
      </c>
    </row>
    <row r="20" spans="1:8" x14ac:dyDescent="0.3">
      <c r="G20" s="5"/>
      <c r="H20" s="13"/>
    </row>
    <row r="21" spans="1:8" x14ac:dyDescent="0.3">
      <c r="G21" s="5"/>
      <c r="H21" s="13"/>
    </row>
    <row r="22" spans="1:8" x14ac:dyDescent="0.3">
      <c r="G22" s="5"/>
      <c r="H22" s="13"/>
    </row>
    <row r="23" spans="1:8" x14ac:dyDescent="0.3">
      <c r="G23" s="5"/>
      <c r="H23" s="13"/>
    </row>
    <row r="24" spans="1:8" x14ac:dyDescent="0.3">
      <c r="G24" s="5"/>
      <c r="H24" s="13"/>
    </row>
  </sheetData>
  <mergeCells count="1">
    <mergeCell ref="A1:H1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1"/>
  <sheetViews>
    <sheetView zoomScale="160" zoomScaleNormal="160" workbookViewId="0">
      <selection activeCell="E15" sqref="E15"/>
    </sheetView>
  </sheetViews>
  <sheetFormatPr defaultRowHeight="14.4" x14ac:dyDescent="0.3"/>
  <cols>
    <col min="1" max="1" width="35.44140625" bestFit="1" customWidth="1"/>
    <col min="7" max="7" width="16.109375" bestFit="1" customWidth="1"/>
  </cols>
  <sheetData>
    <row r="1" spans="1:8" x14ac:dyDescent="0.3">
      <c r="A1" s="30" t="s">
        <v>137</v>
      </c>
      <c r="B1" s="30"/>
      <c r="C1" s="30"/>
      <c r="D1" s="30"/>
      <c r="E1" s="30"/>
      <c r="F1" s="30"/>
      <c r="G1" s="30"/>
      <c r="H1" s="30"/>
    </row>
    <row r="2" spans="1:8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58</v>
      </c>
      <c r="F2" s="2" t="s">
        <v>59</v>
      </c>
      <c r="G2" s="2" t="s">
        <v>88</v>
      </c>
      <c r="H2" s="2" t="s">
        <v>2</v>
      </c>
    </row>
    <row r="3" spans="1:8" x14ac:dyDescent="0.3">
      <c r="A3" s="9" t="s">
        <v>134</v>
      </c>
      <c r="B3" s="1">
        <v>86</v>
      </c>
      <c r="C3" s="1">
        <f>(6/100)*B3</f>
        <v>5.16</v>
      </c>
      <c r="D3" s="1">
        <v>6</v>
      </c>
      <c r="E3" s="1">
        <v>1</v>
      </c>
      <c r="F3" s="1">
        <f t="shared" ref="F3:F9" si="0">E3*D3</f>
        <v>6</v>
      </c>
      <c r="G3" s="1">
        <f t="shared" ref="G3:G9" si="1">B3-C3</f>
        <v>80.84</v>
      </c>
      <c r="H3" s="1">
        <f t="shared" ref="H3:H9" si="2">G3*D3</f>
        <v>485.04</v>
      </c>
    </row>
    <row r="4" spans="1:8" x14ac:dyDescent="0.3">
      <c r="A4" s="9" t="s">
        <v>67</v>
      </c>
      <c r="B4" s="1">
        <v>1060</v>
      </c>
      <c r="C4" s="1">
        <f t="shared" ref="C4:C9" si="3">(6/100)*B4</f>
        <v>63.599999999999994</v>
      </c>
      <c r="D4" s="1">
        <v>3</v>
      </c>
      <c r="E4" s="1">
        <v>20</v>
      </c>
      <c r="F4" s="1">
        <f t="shared" si="0"/>
        <v>60</v>
      </c>
      <c r="G4" s="1">
        <f t="shared" si="1"/>
        <v>996.4</v>
      </c>
      <c r="H4" s="1">
        <f t="shared" si="2"/>
        <v>2989.2</v>
      </c>
    </row>
    <row r="5" spans="1:8" x14ac:dyDescent="0.3">
      <c r="A5" s="9" t="s">
        <v>118</v>
      </c>
      <c r="B5" s="1">
        <v>4000</v>
      </c>
      <c r="C5" s="1">
        <f t="shared" si="3"/>
        <v>240</v>
      </c>
      <c r="D5" s="1">
        <v>3</v>
      </c>
      <c r="E5" s="1">
        <v>20</v>
      </c>
      <c r="F5" s="1">
        <f t="shared" si="0"/>
        <v>60</v>
      </c>
      <c r="G5" s="1">
        <f t="shared" si="1"/>
        <v>3760</v>
      </c>
      <c r="H5" s="1">
        <f t="shared" si="2"/>
        <v>11280</v>
      </c>
    </row>
    <row r="6" spans="1:8" x14ac:dyDescent="0.3">
      <c r="A6" s="9" t="s">
        <v>116</v>
      </c>
      <c r="B6" s="1">
        <v>210</v>
      </c>
      <c r="C6" s="1">
        <f t="shared" si="3"/>
        <v>12.6</v>
      </c>
      <c r="D6" s="1">
        <v>6</v>
      </c>
      <c r="E6" s="1">
        <v>4</v>
      </c>
      <c r="F6" s="1">
        <f t="shared" si="0"/>
        <v>24</v>
      </c>
      <c r="G6" s="1">
        <f t="shared" si="1"/>
        <v>197.4</v>
      </c>
      <c r="H6" s="1">
        <f t="shared" si="2"/>
        <v>1184.4000000000001</v>
      </c>
    </row>
    <row r="7" spans="1:8" x14ac:dyDescent="0.3">
      <c r="A7" s="9" t="s">
        <v>138</v>
      </c>
      <c r="B7" s="1">
        <v>210</v>
      </c>
      <c r="C7" s="1">
        <f t="shared" si="3"/>
        <v>12.6</v>
      </c>
      <c r="D7" s="1">
        <v>6</v>
      </c>
      <c r="E7" s="1">
        <v>1</v>
      </c>
      <c r="F7" s="1">
        <f t="shared" si="0"/>
        <v>6</v>
      </c>
      <c r="G7" s="1">
        <f t="shared" si="1"/>
        <v>197.4</v>
      </c>
      <c r="H7" s="1">
        <f t="shared" si="2"/>
        <v>1184.4000000000001</v>
      </c>
    </row>
    <row r="8" spans="1:8" x14ac:dyDescent="0.3">
      <c r="A8" s="9" t="s">
        <v>139</v>
      </c>
      <c r="B8" s="1">
        <v>210</v>
      </c>
      <c r="C8" s="1">
        <f t="shared" si="3"/>
        <v>12.6</v>
      </c>
      <c r="D8" s="1">
        <v>6</v>
      </c>
      <c r="E8" s="1">
        <v>1</v>
      </c>
      <c r="F8" s="1">
        <f t="shared" si="0"/>
        <v>6</v>
      </c>
      <c r="G8" s="1">
        <f t="shared" si="1"/>
        <v>197.4</v>
      </c>
      <c r="H8" s="1">
        <f t="shared" si="2"/>
        <v>1184.4000000000001</v>
      </c>
    </row>
    <row r="9" spans="1:8" x14ac:dyDescent="0.3">
      <c r="A9" s="9" t="s">
        <v>140</v>
      </c>
      <c r="B9" s="1">
        <v>197</v>
      </c>
      <c r="C9" s="1">
        <f t="shared" si="3"/>
        <v>11.82</v>
      </c>
      <c r="D9" s="1">
        <v>6</v>
      </c>
      <c r="E9" s="1">
        <v>1</v>
      </c>
      <c r="F9" s="1">
        <f t="shared" si="0"/>
        <v>6</v>
      </c>
      <c r="G9" s="1">
        <f t="shared" si="1"/>
        <v>185.18</v>
      </c>
      <c r="H9" s="1">
        <f t="shared" si="2"/>
        <v>1111.08</v>
      </c>
    </row>
    <row r="10" spans="1:8" x14ac:dyDescent="0.3">
      <c r="B10" s="1"/>
      <c r="C10" s="1"/>
      <c r="D10" s="1"/>
      <c r="E10" s="1"/>
      <c r="F10" s="1"/>
      <c r="G10" s="1"/>
      <c r="H10" s="1"/>
    </row>
    <row r="11" spans="1:8" x14ac:dyDescent="0.3">
      <c r="A11" s="10" t="s">
        <v>14</v>
      </c>
      <c r="B11" s="2">
        <f>SUM(B3:B10)</f>
        <v>5973</v>
      </c>
      <c r="C11" s="8"/>
      <c r="D11" s="2">
        <f>SUM(D3:D10)</f>
        <v>36</v>
      </c>
      <c r="E11" s="11"/>
      <c r="F11" s="2">
        <f>SUM(F3:F10)</f>
        <v>168</v>
      </c>
      <c r="G11" s="2">
        <f>SUM(G3:G10)</f>
        <v>5614.619999999999</v>
      </c>
      <c r="H11" s="2">
        <f>SUM(H3:H10)</f>
        <v>19418.520000000004</v>
      </c>
    </row>
  </sheetData>
  <mergeCells count="1">
    <mergeCell ref="A1:H1"/>
  </mergeCell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1"/>
  <sheetViews>
    <sheetView zoomScaleSheetLayoutView="145" workbookViewId="0">
      <selection activeCell="H15" sqref="H15"/>
    </sheetView>
  </sheetViews>
  <sheetFormatPr defaultRowHeight="14.4" x14ac:dyDescent="0.3"/>
  <cols>
    <col min="1" max="1" width="38.109375" customWidth="1"/>
    <col min="2" max="2" width="5.6640625" customWidth="1"/>
    <col min="3" max="3" width="6.21875" customWidth="1"/>
    <col min="4" max="4" width="9.6640625" customWidth="1"/>
    <col min="5" max="5" width="5.88671875" customWidth="1"/>
    <col min="6" max="6" width="6.77734375" customWidth="1"/>
    <col min="7" max="7" width="15.88671875" customWidth="1"/>
  </cols>
  <sheetData>
    <row r="1" spans="1:8" x14ac:dyDescent="0.3">
      <c r="A1" s="30" t="s">
        <v>141</v>
      </c>
      <c r="B1" s="30"/>
      <c r="C1" s="30"/>
      <c r="D1" s="30"/>
      <c r="E1" s="30"/>
      <c r="F1" s="30"/>
      <c r="G1" s="30"/>
      <c r="H1" s="30"/>
    </row>
    <row r="2" spans="1:8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58</v>
      </c>
      <c r="F2" s="2" t="s">
        <v>59</v>
      </c>
      <c r="G2" s="2" t="s">
        <v>88</v>
      </c>
      <c r="H2" s="2" t="s">
        <v>2</v>
      </c>
    </row>
    <row r="3" spans="1:8" x14ac:dyDescent="0.3">
      <c r="A3" s="9" t="s">
        <v>93</v>
      </c>
      <c r="B3" s="1">
        <v>114</v>
      </c>
      <c r="C3" s="1">
        <f>(6/100)*B3</f>
        <v>6.84</v>
      </c>
      <c r="D3" s="1">
        <v>18</v>
      </c>
      <c r="E3" s="1">
        <v>1</v>
      </c>
      <c r="F3" s="1">
        <f t="shared" ref="F3:F9" si="0">E3*D3</f>
        <v>18</v>
      </c>
      <c r="G3" s="1">
        <f t="shared" ref="G3:G9" si="1">B3-C3</f>
        <v>107.16</v>
      </c>
      <c r="H3" s="1">
        <f t="shared" ref="H3:H9" si="2">G3*D3</f>
        <v>1928.8799999999999</v>
      </c>
    </row>
    <row r="4" spans="1:8" x14ac:dyDescent="0.3">
      <c r="A4" s="9" t="s">
        <v>94</v>
      </c>
      <c r="B4" s="1">
        <v>62</v>
      </c>
      <c r="C4" s="1">
        <f t="shared" ref="C4:C9" si="3">(6/100)*B4</f>
        <v>3.7199999999999998</v>
      </c>
      <c r="D4" s="1">
        <v>8</v>
      </c>
      <c r="E4" s="1">
        <v>0.5</v>
      </c>
      <c r="F4" s="1">
        <f t="shared" si="0"/>
        <v>4</v>
      </c>
      <c r="G4" s="1">
        <f t="shared" si="1"/>
        <v>58.28</v>
      </c>
      <c r="H4" s="1">
        <f t="shared" si="2"/>
        <v>466.24</v>
      </c>
    </row>
    <row r="5" spans="1:8" x14ac:dyDescent="0.3">
      <c r="A5" s="9" t="s">
        <v>142</v>
      </c>
      <c r="B5" s="1">
        <v>31</v>
      </c>
      <c r="C5" s="1">
        <f t="shared" si="3"/>
        <v>1.8599999999999999</v>
      </c>
      <c r="D5" s="1">
        <v>24</v>
      </c>
      <c r="E5" s="1">
        <v>0.2</v>
      </c>
      <c r="F5" s="1">
        <f t="shared" si="0"/>
        <v>4.8000000000000007</v>
      </c>
      <c r="G5" s="1">
        <f t="shared" si="1"/>
        <v>29.14</v>
      </c>
      <c r="H5" s="1">
        <f t="shared" si="2"/>
        <v>699.36</v>
      </c>
    </row>
    <row r="6" spans="1:8" x14ac:dyDescent="0.3">
      <c r="A6" s="9" t="s">
        <v>143</v>
      </c>
      <c r="B6" s="1">
        <v>34</v>
      </c>
      <c r="C6" s="1">
        <f t="shared" si="3"/>
        <v>2.04</v>
      </c>
      <c r="D6" s="1">
        <v>24</v>
      </c>
      <c r="E6" s="1">
        <v>0.2</v>
      </c>
      <c r="F6" s="1">
        <f t="shared" si="0"/>
        <v>4.8000000000000007</v>
      </c>
      <c r="G6" s="1">
        <f t="shared" si="1"/>
        <v>31.96</v>
      </c>
      <c r="H6" s="1">
        <f t="shared" si="2"/>
        <v>767.04</v>
      </c>
    </row>
    <row r="7" spans="1:8" x14ac:dyDescent="0.3">
      <c r="A7" s="9" t="s">
        <v>67</v>
      </c>
      <c r="B7" s="1">
        <v>1060</v>
      </c>
      <c r="C7" s="1">
        <f t="shared" si="3"/>
        <v>63.599999999999994</v>
      </c>
      <c r="D7" s="1">
        <v>5</v>
      </c>
      <c r="E7" s="1">
        <v>20</v>
      </c>
      <c r="F7" s="1">
        <f t="shared" si="0"/>
        <v>100</v>
      </c>
      <c r="G7" s="1">
        <f t="shared" si="1"/>
        <v>996.4</v>
      </c>
      <c r="H7" s="1">
        <f t="shared" si="2"/>
        <v>4982</v>
      </c>
    </row>
    <row r="8" spans="1:8" x14ac:dyDescent="0.3">
      <c r="A8" s="9" t="s">
        <v>144</v>
      </c>
      <c r="B8" s="1">
        <v>197</v>
      </c>
      <c r="C8" s="1">
        <f t="shared" si="3"/>
        <v>11.82</v>
      </c>
      <c r="D8" s="1">
        <v>18</v>
      </c>
      <c r="E8" s="1">
        <v>1</v>
      </c>
      <c r="F8" s="1">
        <f t="shared" si="0"/>
        <v>18</v>
      </c>
      <c r="G8" s="1">
        <f t="shared" si="1"/>
        <v>185.18</v>
      </c>
      <c r="H8" s="1">
        <f t="shared" si="2"/>
        <v>3333.2400000000002</v>
      </c>
    </row>
    <row r="9" spans="1:8" x14ac:dyDescent="0.3">
      <c r="A9" s="9" t="s">
        <v>145</v>
      </c>
      <c r="B9" s="1">
        <v>182</v>
      </c>
      <c r="C9" s="1">
        <f t="shared" si="3"/>
        <v>10.92</v>
      </c>
      <c r="D9" s="1">
        <v>12</v>
      </c>
      <c r="E9" s="1">
        <v>1</v>
      </c>
      <c r="F9" s="1">
        <f t="shared" si="0"/>
        <v>12</v>
      </c>
      <c r="G9" s="1">
        <f t="shared" si="1"/>
        <v>171.08</v>
      </c>
      <c r="H9" s="1">
        <f t="shared" si="2"/>
        <v>2052.96</v>
      </c>
    </row>
    <row r="10" spans="1:8" x14ac:dyDescent="0.3">
      <c r="B10" s="1"/>
      <c r="C10" s="1"/>
      <c r="D10" s="1"/>
      <c r="E10" s="1"/>
      <c r="F10" s="1"/>
      <c r="G10" s="1"/>
      <c r="H10" s="1"/>
    </row>
    <row r="11" spans="1:8" x14ac:dyDescent="0.3">
      <c r="A11" s="10" t="s">
        <v>14</v>
      </c>
      <c r="B11" s="2">
        <f>SUM(B3:B10)</f>
        <v>1680</v>
      </c>
      <c r="C11" s="8"/>
      <c r="D11" s="2">
        <f>SUM(D3:D10)</f>
        <v>109</v>
      </c>
      <c r="E11" s="11"/>
      <c r="F11" s="2">
        <f>SUM(F3:F10)</f>
        <v>161.6</v>
      </c>
      <c r="G11" s="2">
        <f>SUM(G3:G10)</f>
        <v>1579.2</v>
      </c>
      <c r="H11" s="2">
        <f>SUM(H3:H10)</f>
        <v>14229.720000000001</v>
      </c>
    </row>
  </sheetData>
  <mergeCells count="1">
    <mergeCell ref="A1:H1"/>
  </mergeCells>
  <pageMargins left="0.7" right="0.7" top="0.75" bottom="0.75" header="0.3" footer="0.3"/>
  <pageSetup paperSize="9" scale="92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5"/>
  <sheetViews>
    <sheetView zoomScale="130" zoomScaleNormal="130" zoomScaleSheetLayoutView="145" workbookViewId="0">
      <selection activeCell="E17" sqref="E17"/>
    </sheetView>
  </sheetViews>
  <sheetFormatPr defaultRowHeight="14.4" x14ac:dyDescent="0.3"/>
  <cols>
    <col min="1" max="1" width="37.109375" bestFit="1" customWidth="1"/>
    <col min="7" max="7" width="16.109375" bestFit="1" customWidth="1"/>
  </cols>
  <sheetData>
    <row r="1" spans="1:8" x14ac:dyDescent="0.3">
      <c r="A1" s="30" t="s">
        <v>146</v>
      </c>
      <c r="B1" s="30"/>
      <c r="C1" s="30"/>
      <c r="D1" s="30"/>
      <c r="E1" s="30"/>
      <c r="F1" s="30"/>
      <c r="G1" s="30"/>
      <c r="H1" s="30"/>
    </row>
    <row r="2" spans="1:8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58</v>
      </c>
      <c r="F2" s="2" t="s">
        <v>59</v>
      </c>
      <c r="G2" s="2" t="s">
        <v>88</v>
      </c>
      <c r="H2" s="2" t="s">
        <v>2</v>
      </c>
    </row>
    <row r="3" spans="1:8" x14ac:dyDescent="0.3">
      <c r="A3" s="9" t="s">
        <v>95</v>
      </c>
      <c r="B3" s="1">
        <v>446</v>
      </c>
      <c r="C3" s="1">
        <f>(6/100)*B3</f>
        <v>26.759999999999998</v>
      </c>
      <c r="D3" s="1">
        <v>8</v>
      </c>
      <c r="E3" s="1">
        <v>4</v>
      </c>
      <c r="F3" s="1">
        <f t="shared" ref="F3:F13" si="0">E3*D3</f>
        <v>32</v>
      </c>
      <c r="G3" s="1">
        <f t="shared" ref="G3:G13" si="1">B3-C3</f>
        <v>419.24</v>
      </c>
      <c r="H3" s="1">
        <f t="shared" ref="H3:H13" si="2">G3*D3</f>
        <v>3353.92</v>
      </c>
    </row>
    <row r="4" spans="1:8" x14ac:dyDescent="0.3">
      <c r="A4" s="9" t="s">
        <v>93</v>
      </c>
      <c r="B4" s="1">
        <v>114</v>
      </c>
      <c r="C4" s="1">
        <f t="shared" ref="C4:C13" si="3">(6/100)*B4</f>
        <v>6.84</v>
      </c>
      <c r="D4" s="1">
        <v>12</v>
      </c>
      <c r="E4" s="1">
        <v>1</v>
      </c>
      <c r="F4" s="1">
        <f t="shared" si="0"/>
        <v>12</v>
      </c>
      <c r="G4" s="1">
        <f t="shared" si="1"/>
        <v>107.16</v>
      </c>
      <c r="H4" s="1">
        <f t="shared" si="2"/>
        <v>1285.92</v>
      </c>
    </row>
    <row r="5" spans="1:8" x14ac:dyDescent="0.3">
      <c r="A5" s="9" t="s">
        <v>147</v>
      </c>
      <c r="B5" s="1">
        <v>62</v>
      </c>
      <c r="C5" s="1">
        <f t="shared" si="3"/>
        <v>3.7199999999999998</v>
      </c>
      <c r="D5" s="1">
        <v>8</v>
      </c>
      <c r="E5" s="1">
        <v>0.5</v>
      </c>
      <c r="F5" s="1">
        <f t="shared" si="0"/>
        <v>4</v>
      </c>
      <c r="G5" s="1">
        <f t="shared" si="1"/>
        <v>58.28</v>
      </c>
      <c r="H5" s="1">
        <f t="shared" si="2"/>
        <v>466.24</v>
      </c>
    </row>
    <row r="6" spans="1:8" x14ac:dyDescent="0.3">
      <c r="A6" s="9" t="s">
        <v>148</v>
      </c>
      <c r="B6" s="1">
        <v>486</v>
      </c>
      <c r="C6" s="1">
        <f t="shared" si="3"/>
        <v>29.16</v>
      </c>
      <c r="D6" s="1">
        <v>4</v>
      </c>
      <c r="E6" s="1">
        <v>4</v>
      </c>
      <c r="F6" s="1">
        <f t="shared" si="0"/>
        <v>16</v>
      </c>
      <c r="G6" s="1">
        <f t="shared" si="1"/>
        <v>456.84</v>
      </c>
      <c r="H6" s="1">
        <f t="shared" si="2"/>
        <v>1827.36</v>
      </c>
    </row>
    <row r="7" spans="1:8" x14ac:dyDescent="0.3">
      <c r="A7" s="9" t="s">
        <v>149</v>
      </c>
      <c r="B7" s="1">
        <v>124</v>
      </c>
      <c r="C7" s="1">
        <f t="shared" si="3"/>
        <v>7.4399999999999995</v>
      </c>
      <c r="D7" s="1">
        <v>6</v>
      </c>
      <c r="E7" s="1">
        <v>1</v>
      </c>
      <c r="F7" s="1">
        <f t="shared" si="0"/>
        <v>6</v>
      </c>
      <c r="G7" s="1">
        <f t="shared" si="1"/>
        <v>116.56</v>
      </c>
      <c r="H7" s="1">
        <f t="shared" si="2"/>
        <v>699.36</v>
      </c>
    </row>
    <row r="8" spans="1:8" x14ac:dyDescent="0.3">
      <c r="A8" s="9" t="s">
        <v>150</v>
      </c>
      <c r="B8" s="1">
        <v>67</v>
      </c>
      <c r="C8" s="1">
        <f t="shared" si="3"/>
        <v>4.0199999999999996</v>
      </c>
      <c r="D8" s="1">
        <v>8</v>
      </c>
      <c r="E8" s="1">
        <v>0.5</v>
      </c>
      <c r="F8" s="1">
        <f t="shared" si="0"/>
        <v>4</v>
      </c>
      <c r="G8" s="1">
        <f t="shared" si="1"/>
        <v>62.980000000000004</v>
      </c>
      <c r="H8" s="1">
        <f t="shared" si="2"/>
        <v>503.84000000000003</v>
      </c>
    </row>
    <row r="9" spans="1:8" x14ac:dyDescent="0.3">
      <c r="A9" s="9" t="s">
        <v>67</v>
      </c>
      <c r="B9" s="1">
        <v>1060</v>
      </c>
      <c r="C9" s="1">
        <f t="shared" si="3"/>
        <v>63.599999999999994</v>
      </c>
      <c r="D9" s="1">
        <v>10</v>
      </c>
      <c r="E9" s="1">
        <v>20</v>
      </c>
      <c r="F9" s="1">
        <f t="shared" si="0"/>
        <v>200</v>
      </c>
      <c r="G9" s="1">
        <f t="shared" si="1"/>
        <v>996.4</v>
      </c>
      <c r="H9" s="1">
        <f t="shared" si="2"/>
        <v>9964</v>
      </c>
    </row>
    <row r="10" spans="1:8" x14ac:dyDescent="0.3">
      <c r="A10" s="9" t="s">
        <v>151</v>
      </c>
      <c r="B10" s="1">
        <v>222</v>
      </c>
      <c r="C10" s="1">
        <f t="shared" si="3"/>
        <v>13.32</v>
      </c>
      <c r="D10" s="1">
        <v>6</v>
      </c>
      <c r="E10" s="1">
        <v>1</v>
      </c>
      <c r="F10" s="1">
        <f t="shared" si="0"/>
        <v>6</v>
      </c>
      <c r="G10" s="1">
        <f t="shared" si="1"/>
        <v>208.68</v>
      </c>
      <c r="H10" s="1">
        <f t="shared" si="2"/>
        <v>1252.08</v>
      </c>
    </row>
    <row r="11" spans="1:8" x14ac:dyDescent="0.3">
      <c r="A11" s="9" t="s">
        <v>152</v>
      </c>
      <c r="B11" s="1">
        <v>202</v>
      </c>
      <c r="C11" s="1">
        <f t="shared" si="3"/>
        <v>12.12</v>
      </c>
      <c r="D11" s="1">
        <v>6</v>
      </c>
      <c r="E11" s="1">
        <v>1</v>
      </c>
      <c r="F11" s="1">
        <f t="shared" si="0"/>
        <v>6</v>
      </c>
      <c r="G11" s="1">
        <f t="shared" si="1"/>
        <v>189.88</v>
      </c>
      <c r="H11" s="1">
        <f t="shared" si="2"/>
        <v>1139.28</v>
      </c>
    </row>
    <row r="12" spans="1:8" x14ac:dyDescent="0.3">
      <c r="A12" s="9" t="s">
        <v>153</v>
      </c>
      <c r="B12" s="1">
        <v>96</v>
      </c>
      <c r="C12" s="1">
        <f t="shared" si="3"/>
        <v>5.76</v>
      </c>
      <c r="D12" s="1">
        <v>8</v>
      </c>
      <c r="E12" s="1">
        <v>0.5</v>
      </c>
      <c r="F12" s="1">
        <f t="shared" si="0"/>
        <v>4</v>
      </c>
      <c r="G12" s="1">
        <f t="shared" si="1"/>
        <v>90.24</v>
      </c>
      <c r="H12" s="1">
        <f t="shared" si="2"/>
        <v>721.92</v>
      </c>
    </row>
    <row r="13" spans="1:8" x14ac:dyDescent="0.3">
      <c r="A13" s="9" t="s">
        <v>154</v>
      </c>
      <c r="B13" s="1">
        <v>4411</v>
      </c>
      <c r="C13" s="1">
        <f t="shared" si="3"/>
        <v>264.65999999999997</v>
      </c>
      <c r="D13" s="1">
        <v>5</v>
      </c>
      <c r="E13" s="1">
        <v>20</v>
      </c>
      <c r="F13" s="1">
        <f t="shared" si="0"/>
        <v>100</v>
      </c>
      <c r="G13" s="1">
        <f t="shared" si="1"/>
        <v>4146.34</v>
      </c>
      <c r="H13" s="1">
        <f t="shared" si="2"/>
        <v>20731.7</v>
      </c>
    </row>
    <row r="14" spans="1:8" x14ac:dyDescent="0.3">
      <c r="B14" s="1"/>
      <c r="C14" s="1"/>
      <c r="D14" s="1"/>
      <c r="E14" s="1"/>
      <c r="F14" s="1"/>
      <c r="G14" s="1"/>
      <c r="H14" s="1"/>
    </row>
    <row r="15" spans="1:8" x14ac:dyDescent="0.3">
      <c r="A15" s="10" t="s">
        <v>14</v>
      </c>
      <c r="B15" s="2">
        <f>SUM(B3:B14)</f>
        <v>7290</v>
      </c>
      <c r="C15" s="8"/>
      <c r="D15" s="2">
        <f>SUM(D3:D14)</f>
        <v>81</v>
      </c>
      <c r="E15" s="11"/>
      <c r="F15" s="2">
        <f>SUM(F3:F14)</f>
        <v>390</v>
      </c>
      <c r="G15" s="2">
        <f>SUM(G3:G14)</f>
        <v>6852.6</v>
      </c>
      <c r="H15" s="2">
        <f>SUM(H3:H14)</f>
        <v>41945.619999999995</v>
      </c>
    </row>
  </sheetData>
  <mergeCells count="1">
    <mergeCell ref="A1:H1"/>
  </mergeCells>
  <pageMargins left="0.7" right="0.7" top="0.75" bottom="0.75" header="0.3" footer="0.3"/>
  <pageSetup paperSize="9" scale="81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9"/>
  <sheetViews>
    <sheetView zoomScale="130" zoomScaleNormal="130" workbookViewId="0">
      <selection activeCell="H21" sqref="H21"/>
    </sheetView>
  </sheetViews>
  <sheetFormatPr defaultRowHeight="14.4" x14ac:dyDescent="0.3"/>
  <cols>
    <col min="1" max="1" width="37.5546875" bestFit="1" customWidth="1"/>
    <col min="7" max="7" width="16.33203125" bestFit="1" customWidth="1"/>
  </cols>
  <sheetData>
    <row r="1" spans="1:8" x14ac:dyDescent="0.3">
      <c r="A1" s="30" t="s">
        <v>155</v>
      </c>
      <c r="B1" s="30"/>
      <c r="C1" s="30"/>
      <c r="D1" s="30"/>
      <c r="E1" s="30"/>
      <c r="F1" s="30"/>
      <c r="G1" s="30"/>
      <c r="H1" s="30"/>
    </row>
    <row r="2" spans="1:8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58</v>
      </c>
      <c r="F2" s="2" t="s">
        <v>59</v>
      </c>
      <c r="G2" s="2" t="s">
        <v>88</v>
      </c>
      <c r="H2" s="2" t="s">
        <v>2</v>
      </c>
    </row>
    <row r="3" spans="1:8" x14ac:dyDescent="0.3">
      <c r="A3" s="9" t="s">
        <v>95</v>
      </c>
      <c r="B3" s="1">
        <v>456</v>
      </c>
      <c r="C3" s="1">
        <f>(6/100)*B3</f>
        <v>27.36</v>
      </c>
      <c r="D3" s="1">
        <v>4</v>
      </c>
      <c r="E3" s="1">
        <v>4</v>
      </c>
      <c r="F3" s="1">
        <f t="shared" ref="F3:F17" si="0">E3*D3</f>
        <v>16</v>
      </c>
      <c r="G3" s="1">
        <f t="shared" ref="G3:G17" si="1">B3-C3</f>
        <v>428.64</v>
      </c>
      <c r="H3" s="1">
        <f t="shared" ref="H3:H17" si="2">G3*D3</f>
        <v>1714.56</v>
      </c>
    </row>
    <row r="4" spans="1:8" x14ac:dyDescent="0.3">
      <c r="A4" s="9" t="s">
        <v>93</v>
      </c>
      <c r="B4" s="1">
        <v>117</v>
      </c>
      <c r="C4" s="1">
        <f t="shared" ref="C4:C17" si="3">(6/100)*B4</f>
        <v>7.02</v>
      </c>
      <c r="D4" s="1">
        <v>24</v>
      </c>
      <c r="E4" s="1">
        <v>1</v>
      </c>
      <c r="F4" s="1">
        <f t="shared" si="0"/>
        <v>24</v>
      </c>
      <c r="G4" s="1">
        <f t="shared" si="1"/>
        <v>109.98</v>
      </c>
      <c r="H4" s="1">
        <f t="shared" si="2"/>
        <v>2639.52</v>
      </c>
    </row>
    <row r="5" spans="1:8" x14ac:dyDescent="0.3">
      <c r="A5" s="9" t="s">
        <v>147</v>
      </c>
      <c r="B5" s="1">
        <v>63</v>
      </c>
      <c r="C5" s="1">
        <f t="shared" si="3"/>
        <v>3.78</v>
      </c>
      <c r="D5" s="1">
        <v>16</v>
      </c>
      <c r="E5" s="1">
        <v>0.5</v>
      </c>
      <c r="F5" s="1">
        <f t="shared" si="0"/>
        <v>8</v>
      </c>
      <c r="G5" s="1">
        <f t="shared" si="1"/>
        <v>59.22</v>
      </c>
      <c r="H5" s="1">
        <f t="shared" si="2"/>
        <v>947.52</v>
      </c>
    </row>
    <row r="6" spans="1:8" x14ac:dyDescent="0.3">
      <c r="A6" s="9" t="s">
        <v>148</v>
      </c>
      <c r="B6" s="1">
        <v>496</v>
      </c>
      <c r="C6" s="1">
        <f t="shared" si="3"/>
        <v>29.759999999999998</v>
      </c>
      <c r="D6" s="1">
        <v>4</v>
      </c>
      <c r="E6" s="1">
        <v>4</v>
      </c>
      <c r="F6" s="1">
        <f t="shared" si="0"/>
        <v>16</v>
      </c>
      <c r="G6" s="1">
        <f t="shared" si="1"/>
        <v>466.24</v>
      </c>
      <c r="H6" s="1">
        <f t="shared" si="2"/>
        <v>1864.96</v>
      </c>
    </row>
    <row r="7" spans="1:8" x14ac:dyDescent="0.3">
      <c r="A7" s="9" t="s">
        <v>149</v>
      </c>
      <c r="B7" s="1">
        <v>126</v>
      </c>
      <c r="C7" s="1">
        <f t="shared" si="3"/>
        <v>7.56</v>
      </c>
      <c r="D7" s="1">
        <v>6</v>
      </c>
      <c r="E7" s="1">
        <v>1</v>
      </c>
      <c r="F7" s="1">
        <f t="shared" si="0"/>
        <v>6</v>
      </c>
      <c r="G7" s="1">
        <f t="shared" si="1"/>
        <v>118.44</v>
      </c>
      <c r="H7" s="1">
        <f t="shared" si="2"/>
        <v>710.64</v>
      </c>
    </row>
    <row r="8" spans="1:8" x14ac:dyDescent="0.3">
      <c r="A8" s="9" t="s">
        <v>156</v>
      </c>
      <c r="B8" s="1">
        <v>344</v>
      </c>
      <c r="C8" s="1">
        <f t="shared" si="3"/>
        <v>20.64</v>
      </c>
      <c r="D8" s="1">
        <v>4</v>
      </c>
      <c r="E8" s="1">
        <v>4</v>
      </c>
      <c r="F8" s="1">
        <f t="shared" si="0"/>
        <v>16</v>
      </c>
      <c r="G8" s="1">
        <f t="shared" si="1"/>
        <v>323.36</v>
      </c>
      <c r="H8" s="1">
        <f t="shared" si="2"/>
        <v>1293.44</v>
      </c>
    </row>
    <row r="9" spans="1:8" x14ac:dyDescent="0.3">
      <c r="A9" s="9" t="s">
        <v>157</v>
      </c>
      <c r="B9" s="1">
        <v>84</v>
      </c>
      <c r="C9" s="1">
        <f t="shared" si="3"/>
        <v>5.04</v>
      </c>
      <c r="D9" s="1">
        <v>12</v>
      </c>
      <c r="E9" s="1">
        <v>1</v>
      </c>
      <c r="F9" s="1">
        <f t="shared" si="0"/>
        <v>12</v>
      </c>
      <c r="G9" s="1">
        <f t="shared" si="1"/>
        <v>78.959999999999994</v>
      </c>
      <c r="H9" s="1">
        <f t="shared" si="2"/>
        <v>947.52</v>
      </c>
    </row>
    <row r="10" spans="1:8" x14ac:dyDescent="0.3">
      <c r="A10" s="9" t="s">
        <v>67</v>
      </c>
      <c r="B10" s="1">
        <v>1078</v>
      </c>
      <c r="C10" s="1">
        <f t="shared" si="3"/>
        <v>64.679999999999993</v>
      </c>
      <c r="D10" s="1">
        <v>5</v>
      </c>
      <c r="E10" s="1">
        <v>20</v>
      </c>
      <c r="F10" s="1">
        <f t="shared" si="0"/>
        <v>100</v>
      </c>
      <c r="G10" s="1">
        <f t="shared" si="1"/>
        <v>1013.32</v>
      </c>
      <c r="H10" s="1">
        <f t="shared" si="2"/>
        <v>5066.6000000000004</v>
      </c>
    </row>
    <row r="11" spans="1:8" x14ac:dyDescent="0.3">
      <c r="A11" s="9" t="s">
        <v>68</v>
      </c>
      <c r="B11" s="1">
        <v>608</v>
      </c>
      <c r="C11" s="1">
        <f t="shared" si="3"/>
        <v>36.479999999999997</v>
      </c>
      <c r="D11" s="1">
        <v>5</v>
      </c>
      <c r="E11" s="1">
        <v>10</v>
      </c>
      <c r="F11" s="1">
        <f t="shared" si="0"/>
        <v>50</v>
      </c>
      <c r="G11" s="1">
        <f t="shared" si="1"/>
        <v>571.52</v>
      </c>
      <c r="H11" s="1">
        <f t="shared" si="2"/>
        <v>2857.6</v>
      </c>
    </row>
    <row r="12" spans="1:8" x14ac:dyDescent="0.3">
      <c r="A12" s="9" t="s">
        <v>102</v>
      </c>
      <c r="B12" s="1">
        <v>88</v>
      </c>
      <c r="C12" s="1">
        <f t="shared" si="3"/>
        <v>5.2799999999999994</v>
      </c>
      <c r="D12" s="1">
        <v>18</v>
      </c>
      <c r="E12" s="1">
        <v>1</v>
      </c>
      <c r="F12" s="1">
        <f t="shared" si="0"/>
        <v>18</v>
      </c>
      <c r="G12" s="1">
        <f t="shared" si="1"/>
        <v>82.72</v>
      </c>
      <c r="H12" s="1">
        <f t="shared" si="2"/>
        <v>1488.96</v>
      </c>
    </row>
    <row r="13" spans="1:8" x14ac:dyDescent="0.3">
      <c r="A13" s="9" t="s">
        <v>158</v>
      </c>
      <c r="B13" s="1">
        <v>222</v>
      </c>
      <c r="C13" s="1">
        <f t="shared" si="3"/>
        <v>13.32</v>
      </c>
      <c r="D13" s="1">
        <v>12</v>
      </c>
      <c r="E13" s="1">
        <v>1</v>
      </c>
      <c r="F13" s="1">
        <f t="shared" si="0"/>
        <v>12</v>
      </c>
      <c r="G13" s="1">
        <f t="shared" si="1"/>
        <v>208.68</v>
      </c>
      <c r="H13" s="1">
        <f t="shared" si="2"/>
        <v>2504.16</v>
      </c>
    </row>
    <row r="14" spans="1:8" x14ac:dyDescent="0.3">
      <c r="A14" s="9" t="s">
        <v>159</v>
      </c>
      <c r="B14" s="1">
        <v>182</v>
      </c>
      <c r="C14" s="1">
        <f t="shared" si="3"/>
        <v>10.92</v>
      </c>
      <c r="D14" s="1">
        <v>12</v>
      </c>
      <c r="E14" s="1">
        <v>0.5</v>
      </c>
      <c r="F14" s="1">
        <f t="shared" si="0"/>
        <v>6</v>
      </c>
      <c r="G14" s="1">
        <f t="shared" si="1"/>
        <v>171.08</v>
      </c>
      <c r="H14" s="1">
        <f t="shared" si="2"/>
        <v>2052.96</v>
      </c>
    </row>
    <row r="15" spans="1:8" x14ac:dyDescent="0.3">
      <c r="A15" s="9" t="s">
        <v>160</v>
      </c>
      <c r="B15" s="1">
        <v>197</v>
      </c>
      <c r="C15" s="1">
        <f t="shared" si="3"/>
        <v>11.82</v>
      </c>
      <c r="D15" s="1">
        <v>12</v>
      </c>
      <c r="E15" s="1">
        <v>1</v>
      </c>
      <c r="F15" s="1">
        <f t="shared" si="0"/>
        <v>12</v>
      </c>
      <c r="G15" s="1">
        <f t="shared" si="1"/>
        <v>185.18</v>
      </c>
      <c r="H15" s="1">
        <f t="shared" si="2"/>
        <v>2222.16</v>
      </c>
    </row>
    <row r="16" spans="1:8" x14ac:dyDescent="0.3">
      <c r="A16" s="9" t="s">
        <v>144</v>
      </c>
      <c r="B16" s="1">
        <v>197</v>
      </c>
      <c r="C16" s="1">
        <f t="shared" si="3"/>
        <v>11.82</v>
      </c>
      <c r="D16" s="1">
        <v>12</v>
      </c>
      <c r="E16" s="1">
        <v>1</v>
      </c>
      <c r="F16" s="1">
        <f t="shared" si="0"/>
        <v>12</v>
      </c>
      <c r="G16" s="1">
        <f t="shared" si="1"/>
        <v>185.18</v>
      </c>
      <c r="H16" s="1">
        <f t="shared" si="2"/>
        <v>2222.16</v>
      </c>
    </row>
    <row r="17" spans="1:8" x14ac:dyDescent="0.3">
      <c r="A17" s="9" t="s">
        <v>154</v>
      </c>
      <c r="B17" s="1">
        <v>4411</v>
      </c>
      <c r="C17" s="1">
        <f t="shared" si="3"/>
        <v>264.65999999999997</v>
      </c>
      <c r="D17" s="1">
        <v>3</v>
      </c>
      <c r="E17" s="1">
        <v>20</v>
      </c>
      <c r="F17" s="1">
        <f t="shared" si="0"/>
        <v>60</v>
      </c>
      <c r="G17" s="1">
        <f t="shared" si="1"/>
        <v>4146.34</v>
      </c>
      <c r="H17" s="1">
        <f t="shared" si="2"/>
        <v>12439.02</v>
      </c>
    </row>
    <row r="18" spans="1:8" x14ac:dyDescent="0.3">
      <c r="B18" s="1"/>
      <c r="C18" s="1"/>
      <c r="D18" s="1"/>
      <c r="E18" s="1"/>
      <c r="F18" s="1"/>
      <c r="G18" s="1"/>
      <c r="H18" s="1"/>
    </row>
    <row r="19" spans="1:8" x14ac:dyDescent="0.3">
      <c r="A19" s="10" t="s">
        <v>14</v>
      </c>
      <c r="B19" s="2">
        <f>SUM(B3:B18)</f>
        <v>8669</v>
      </c>
      <c r="C19" s="8"/>
      <c r="D19" s="2">
        <f>SUM(D3:D18)</f>
        <v>149</v>
      </c>
      <c r="E19" s="11"/>
      <c r="F19" s="2">
        <f>SUM(F3:F18)</f>
        <v>368</v>
      </c>
      <c r="G19" s="2">
        <f>SUM(G3:G18)</f>
        <v>8148.86</v>
      </c>
      <c r="H19" s="2">
        <f>SUM(H3:H18)</f>
        <v>40971.78</v>
      </c>
    </row>
  </sheetData>
  <mergeCells count="1">
    <mergeCell ref="A1:H1"/>
  </mergeCells>
  <pageMargins left="0.7" right="0.7" top="0.75" bottom="0.75" header="0.3" footer="0.3"/>
  <pageSetup paperSize="9" scale="8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9"/>
  <sheetViews>
    <sheetView topLeftCell="A4" zoomScale="145" zoomScaleNormal="145" workbookViewId="0">
      <selection activeCell="E15" sqref="E15"/>
    </sheetView>
  </sheetViews>
  <sheetFormatPr defaultRowHeight="14.4" x14ac:dyDescent="0.3"/>
  <cols>
    <col min="1" max="1" width="35.88671875" bestFit="1" customWidth="1"/>
    <col min="7" max="7" width="16.33203125" bestFit="1" customWidth="1"/>
  </cols>
  <sheetData>
    <row r="1" spans="1:8" x14ac:dyDescent="0.3">
      <c r="A1" s="30" t="s">
        <v>163</v>
      </c>
      <c r="B1" s="30"/>
      <c r="C1" s="30"/>
      <c r="D1" s="30"/>
      <c r="E1" s="30"/>
      <c r="F1" s="30"/>
      <c r="G1" s="30"/>
      <c r="H1" s="30"/>
    </row>
    <row r="2" spans="1:8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58</v>
      </c>
      <c r="F2" s="2" t="s">
        <v>59</v>
      </c>
      <c r="G2" s="2" t="s">
        <v>88</v>
      </c>
      <c r="H2" s="2" t="s">
        <v>2</v>
      </c>
    </row>
    <row r="3" spans="1:8" x14ac:dyDescent="0.3">
      <c r="A3" s="9" t="s">
        <v>93</v>
      </c>
      <c r="B3" s="1">
        <v>114</v>
      </c>
      <c r="C3" s="1">
        <f>(6/100)*B3</f>
        <v>6.84</v>
      </c>
      <c r="D3" s="1">
        <v>12</v>
      </c>
      <c r="E3" s="1">
        <v>1</v>
      </c>
      <c r="F3" s="1">
        <f t="shared" ref="F3:F7" si="0">E3*D3</f>
        <v>12</v>
      </c>
      <c r="G3" s="1">
        <f t="shared" ref="G3:G7" si="1">B3-C3</f>
        <v>107.16</v>
      </c>
      <c r="H3" s="1">
        <f t="shared" ref="H3:H7" si="2">G3*D3</f>
        <v>1285.92</v>
      </c>
    </row>
    <row r="4" spans="1:8" x14ac:dyDescent="0.3">
      <c r="A4" s="9" t="s">
        <v>161</v>
      </c>
      <c r="B4" s="1">
        <v>86</v>
      </c>
      <c r="C4" s="1">
        <f t="shared" ref="C4:C7" si="3">(6/100)*B4</f>
        <v>5.16</v>
      </c>
      <c r="D4" s="1">
        <v>6</v>
      </c>
      <c r="E4" s="1">
        <v>4</v>
      </c>
      <c r="F4" s="1">
        <f t="shared" si="0"/>
        <v>24</v>
      </c>
      <c r="G4" s="1">
        <f t="shared" si="1"/>
        <v>80.84</v>
      </c>
      <c r="H4" s="1">
        <f t="shared" si="2"/>
        <v>485.04</v>
      </c>
    </row>
    <row r="5" spans="1:8" x14ac:dyDescent="0.3">
      <c r="A5" s="9" t="s">
        <v>157</v>
      </c>
      <c r="B5" s="1">
        <v>80</v>
      </c>
      <c r="C5" s="1">
        <f t="shared" si="3"/>
        <v>4.8</v>
      </c>
      <c r="D5" s="1">
        <v>12</v>
      </c>
      <c r="E5" s="1">
        <v>1</v>
      </c>
      <c r="F5" s="1">
        <f t="shared" si="0"/>
        <v>12</v>
      </c>
      <c r="G5" s="1">
        <f t="shared" si="1"/>
        <v>75.2</v>
      </c>
      <c r="H5" s="1">
        <f t="shared" si="2"/>
        <v>902.40000000000009</v>
      </c>
    </row>
    <row r="6" spans="1:8" x14ac:dyDescent="0.3">
      <c r="A6" s="9" t="s">
        <v>162</v>
      </c>
      <c r="B6" s="1">
        <v>45</v>
      </c>
      <c r="C6" s="1">
        <f t="shared" si="3"/>
        <v>2.6999999999999997</v>
      </c>
      <c r="D6" s="1">
        <v>16</v>
      </c>
      <c r="E6" s="1">
        <v>0.5</v>
      </c>
      <c r="F6" s="1">
        <f t="shared" si="0"/>
        <v>8</v>
      </c>
      <c r="G6" s="1">
        <f t="shared" si="1"/>
        <v>42.3</v>
      </c>
      <c r="H6" s="1">
        <f t="shared" si="2"/>
        <v>676.8</v>
      </c>
    </row>
    <row r="7" spans="1:8" x14ac:dyDescent="0.3">
      <c r="A7" s="9" t="s">
        <v>154</v>
      </c>
      <c r="B7" s="1">
        <v>4411</v>
      </c>
      <c r="C7" s="1">
        <f t="shared" si="3"/>
        <v>264.65999999999997</v>
      </c>
      <c r="D7" s="1">
        <v>5</v>
      </c>
      <c r="E7" s="1">
        <v>20</v>
      </c>
      <c r="F7" s="1">
        <f t="shared" si="0"/>
        <v>100</v>
      </c>
      <c r="G7" s="1">
        <f t="shared" si="1"/>
        <v>4146.34</v>
      </c>
      <c r="H7" s="1">
        <f t="shared" si="2"/>
        <v>20731.7</v>
      </c>
    </row>
    <row r="8" spans="1:8" x14ac:dyDescent="0.3">
      <c r="B8" s="1"/>
      <c r="C8" s="1"/>
      <c r="D8" s="1"/>
      <c r="E8" s="1"/>
      <c r="F8" s="1"/>
      <c r="G8" s="1"/>
      <c r="H8" s="1"/>
    </row>
    <row r="9" spans="1:8" x14ac:dyDescent="0.3">
      <c r="A9" s="10" t="s">
        <v>14</v>
      </c>
      <c r="B9" s="2">
        <f>SUM(B3:B8)</f>
        <v>4736</v>
      </c>
      <c r="C9" s="8"/>
      <c r="D9" s="2">
        <f>SUM(D3:D8)</f>
        <v>51</v>
      </c>
      <c r="E9" s="11"/>
      <c r="F9" s="2">
        <f>SUM(F3:F8)</f>
        <v>156</v>
      </c>
      <c r="G9" s="2">
        <f>SUM(G3:G8)</f>
        <v>4451.84</v>
      </c>
      <c r="H9" s="2">
        <f>SUM(H3:H8)</f>
        <v>24081.86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zoomScale="130" zoomScaleNormal="130" workbookViewId="0">
      <selection activeCell="C19" sqref="C19"/>
    </sheetView>
  </sheetViews>
  <sheetFormatPr defaultRowHeight="14.4" x14ac:dyDescent="0.3"/>
  <cols>
    <col min="1" max="1" width="31.21875" bestFit="1" customWidth="1"/>
    <col min="2" max="2" width="13.44140625" customWidth="1"/>
    <col min="4" max="4" width="8.33203125" bestFit="1" customWidth="1"/>
    <col min="5" max="5" width="15.109375" bestFit="1" customWidth="1"/>
    <col min="9" max="9" width="10.33203125" bestFit="1" customWidth="1"/>
  </cols>
  <sheetData>
    <row r="1" spans="1:9" x14ac:dyDescent="0.3">
      <c r="A1" s="28" t="s">
        <v>79</v>
      </c>
      <c r="B1" s="28"/>
      <c r="C1" s="28"/>
      <c r="D1" s="28"/>
      <c r="E1" s="28"/>
      <c r="F1" s="28"/>
    </row>
    <row r="2" spans="1:9" ht="25.8" customHeight="1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88</v>
      </c>
      <c r="F2" s="2" t="s">
        <v>2</v>
      </c>
    </row>
    <row r="3" spans="1:9" x14ac:dyDescent="0.3">
      <c r="A3" s="9" t="s">
        <v>9</v>
      </c>
      <c r="B3" s="1">
        <v>210</v>
      </c>
      <c r="C3" s="1">
        <f>(6/100)*B3</f>
        <v>12.6</v>
      </c>
      <c r="D3" s="1">
        <v>12</v>
      </c>
      <c r="E3" s="1">
        <f>B3-C3</f>
        <v>197.4</v>
      </c>
      <c r="F3" s="1">
        <f>E3*D3</f>
        <v>2368.8000000000002</v>
      </c>
    </row>
    <row r="4" spans="1:9" x14ac:dyDescent="0.3">
      <c r="A4" s="9" t="s">
        <v>10</v>
      </c>
      <c r="B4" s="1">
        <v>185</v>
      </c>
      <c r="C4" s="1">
        <f t="shared" ref="C4:C8" si="0">(6/100)*B4</f>
        <v>11.1</v>
      </c>
      <c r="D4" s="1">
        <v>12</v>
      </c>
      <c r="E4" s="1">
        <f t="shared" ref="E4:E20" si="1">B4-C4</f>
        <v>173.9</v>
      </c>
      <c r="F4" s="1">
        <f t="shared" ref="F4:F19" si="2">E4*D4</f>
        <v>2086.8000000000002</v>
      </c>
    </row>
    <row r="5" spans="1:9" x14ac:dyDescent="0.3">
      <c r="A5" s="9" t="s">
        <v>11</v>
      </c>
      <c r="B5" s="1">
        <v>185</v>
      </c>
      <c r="C5" s="1">
        <f t="shared" si="0"/>
        <v>11.1</v>
      </c>
      <c r="D5" s="1">
        <v>12</v>
      </c>
      <c r="E5" s="1">
        <f t="shared" si="1"/>
        <v>173.9</v>
      </c>
      <c r="F5" s="1">
        <f t="shared" si="2"/>
        <v>2086.8000000000002</v>
      </c>
    </row>
    <row r="6" spans="1:9" x14ac:dyDescent="0.3">
      <c r="A6" s="9" t="s">
        <v>12</v>
      </c>
      <c r="B6" s="1">
        <v>185</v>
      </c>
      <c r="C6" s="1">
        <f t="shared" si="0"/>
        <v>11.1</v>
      </c>
      <c r="D6" s="1">
        <v>6</v>
      </c>
      <c r="E6" s="1">
        <f t="shared" si="1"/>
        <v>173.9</v>
      </c>
      <c r="F6" s="1">
        <f t="shared" si="2"/>
        <v>1043.4000000000001</v>
      </c>
    </row>
    <row r="7" spans="1:9" x14ac:dyDescent="0.3">
      <c r="A7" s="9" t="s">
        <v>13</v>
      </c>
      <c r="B7" s="1">
        <v>190</v>
      </c>
      <c r="C7" s="1">
        <f t="shared" si="0"/>
        <v>11.4</v>
      </c>
      <c r="D7" s="1">
        <v>6</v>
      </c>
      <c r="E7" s="1">
        <f t="shared" si="1"/>
        <v>178.6</v>
      </c>
      <c r="F7" s="1">
        <f t="shared" si="2"/>
        <v>1071.5999999999999</v>
      </c>
    </row>
    <row r="8" spans="1:9" x14ac:dyDescent="0.3">
      <c r="A8" s="9" t="s">
        <v>39</v>
      </c>
      <c r="B8" s="1">
        <v>365</v>
      </c>
      <c r="C8" s="1">
        <f t="shared" si="0"/>
        <v>21.9</v>
      </c>
      <c r="D8" s="1">
        <v>3</v>
      </c>
      <c r="E8" s="1">
        <f t="shared" si="1"/>
        <v>343.1</v>
      </c>
      <c r="F8" s="1">
        <f t="shared" si="2"/>
        <v>1029.3000000000002</v>
      </c>
    </row>
    <row r="9" spans="1:9" x14ac:dyDescent="0.3">
      <c r="A9" s="9" t="s">
        <v>35</v>
      </c>
      <c r="B9" s="1">
        <v>115</v>
      </c>
      <c r="C9" s="1"/>
      <c r="D9" s="1">
        <v>6</v>
      </c>
      <c r="E9" s="1">
        <f t="shared" si="1"/>
        <v>115</v>
      </c>
      <c r="F9" s="1">
        <f t="shared" si="2"/>
        <v>690</v>
      </c>
    </row>
    <row r="10" spans="1:9" x14ac:dyDescent="0.3">
      <c r="A10" s="9" t="s">
        <v>17</v>
      </c>
      <c r="B10" s="1">
        <v>200</v>
      </c>
      <c r="C10" s="1">
        <f>(6/100)*B10</f>
        <v>12</v>
      </c>
      <c r="D10" s="1">
        <v>6</v>
      </c>
      <c r="E10" s="1">
        <f t="shared" si="1"/>
        <v>188</v>
      </c>
      <c r="F10" s="1">
        <f t="shared" si="2"/>
        <v>1128</v>
      </c>
    </row>
    <row r="11" spans="1:9" x14ac:dyDescent="0.3">
      <c r="A11" s="9" t="s">
        <v>40</v>
      </c>
      <c r="B11" s="1">
        <v>200</v>
      </c>
      <c r="C11" s="1">
        <f t="shared" ref="C11:C19" si="3">(6/100)*B11</f>
        <v>12</v>
      </c>
      <c r="D11" s="1">
        <v>6</v>
      </c>
      <c r="E11" s="1">
        <f t="shared" si="1"/>
        <v>188</v>
      </c>
      <c r="F11" s="1">
        <f t="shared" si="2"/>
        <v>1128</v>
      </c>
      <c r="I11" s="6"/>
    </row>
    <row r="12" spans="1:9" x14ac:dyDescent="0.3">
      <c r="A12" s="9" t="s">
        <v>41</v>
      </c>
      <c r="B12" s="1">
        <v>200</v>
      </c>
      <c r="C12" s="1">
        <f t="shared" si="3"/>
        <v>12</v>
      </c>
      <c r="D12" s="1">
        <v>6</v>
      </c>
      <c r="E12" s="1">
        <f t="shared" si="1"/>
        <v>188</v>
      </c>
      <c r="F12" s="1">
        <f t="shared" si="2"/>
        <v>1128</v>
      </c>
    </row>
    <row r="13" spans="1:9" x14ac:dyDescent="0.3">
      <c r="A13" s="9" t="s">
        <v>42</v>
      </c>
      <c r="B13" s="1">
        <v>180</v>
      </c>
      <c r="C13" s="1">
        <f t="shared" si="3"/>
        <v>10.799999999999999</v>
      </c>
      <c r="D13" s="1">
        <v>6</v>
      </c>
      <c r="E13" s="1">
        <f t="shared" si="1"/>
        <v>169.2</v>
      </c>
      <c r="F13" s="1">
        <f t="shared" si="2"/>
        <v>1015.1999999999999</v>
      </c>
    </row>
    <row r="14" spans="1:9" x14ac:dyDescent="0.3">
      <c r="A14" s="9" t="s">
        <v>43</v>
      </c>
      <c r="B14" s="1">
        <v>180</v>
      </c>
      <c r="C14" s="1">
        <f t="shared" si="3"/>
        <v>10.799999999999999</v>
      </c>
      <c r="D14" s="1">
        <v>6</v>
      </c>
      <c r="E14" s="1">
        <f t="shared" si="1"/>
        <v>169.2</v>
      </c>
      <c r="F14" s="1">
        <f t="shared" si="2"/>
        <v>1015.1999999999999</v>
      </c>
    </row>
    <row r="15" spans="1:9" x14ac:dyDescent="0.3">
      <c r="A15" s="9" t="s">
        <v>4</v>
      </c>
      <c r="B15" s="1">
        <v>105</v>
      </c>
      <c r="C15" s="1">
        <f t="shared" si="3"/>
        <v>6.3</v>
      </c>
      <c r="D15" s="1">
        <v>6</v>
      </c>
      <c r="E15" s="1">
        <f t="shared" si="1"/>
        <v>98.7</v>
      </c>
      <c r="F15" s="1">
        <f t="shared" si="2"/>
        <v>592.20000000000005</v>
      </c>
    </row>
    <row r="16" spans="1:9" x14ac:dyDescent="0.3">
      <c r="A16" s="9" t="s">
        <v>5</v>
      </c>
      <c r="B16" s="1">
        <v>115</v>
      </c>
      <c r="C16" s="1">
        <f t="shared" si="3"/>
        <v>6.8999999999999995</v>
      </c>
      <c r="D16" s="1">
        <v>6</v>
      </c>
      <c r="E16" s="1">
        <f t="shared" si="1"/>
        <v>108.1</v>
      </c>
      <c r="F16" s="1">
        <f t="shared" si="2"/>
        <v>648.59999999999991</v>
      </c>
    </row>
    <row r="17" spans="1:6" x14ac:dyDescent="0.3">
      <c r="A17" s="9" t="s">
        <v>6</v>
      </c>
      <c r="B17" s="1">
        <v>105</v>
      </c>
      <c r="C17" s="1">
        <f t="shared" si="3"/>
        <v>6.3</v>
      </c>
      <c r="D17" s="1">
        <v>6</v>
      </c>
      <c r="E17" s="1">
        <f t="shared" si="1"/>
        <v>98.7</v>
      </c>
      <c r="F17" s="1">
        <f t="shared" si="2"/>
        <v>592.20000000000005</v>
      </c>
    </row>
    <row r="18" spans="1:6" x14ac:dyDescent="0.3">
      <c r="A18" s="9" t="s">
        <v>7</v>
      </c>
      <c r="B18" s="1">
        <v>105</v>
      </c>
      <c r="C18" s="1">
        <f t="shared" si="3"/>
        <v>6.3</v>
      </c>
      <c r="D18" s="1">
        <v>6</v>
      </c>
      <c r="E18" s="1">
        <f t="shared" si="1"/>
        <v>98.7</v>
      </c>
      <c r="F18" s="1">
        <f t="shared" si="2"/>
        <v>592.20000000000005</v>
      </c>
    </row>
    <row r="19" spans="1:6" x14ac:dyDescent="0.3">
      <c r="A19" s="9" t="s">
        <v>8</v>
      </c>
      <c r="B19" s="1">
        <v>550</v>
      </c>
      <c r="C19" s="1">
        <f t="shared" si="3"/>
        <v>33</v>
      </c>
      <c r="D19" s="1">
        <v>1</v>
      </c>
      <c r="E19" s="1">
        <f t="shared" si="1"/>
        <v>517</v>
      </c>
      <c r="F19" s="1">
        <f t="shared" si="2"/>
        <v>517</v>
      </c>
    </row>
    <row r="20" spans="1:6" x14ac:dyDescent="0.3">
      <c r="A20" s="9"/>
      <c r="B20" s="1"/>
      <c r="C20" s="1">
        <f t="shared" ref="C20" si="4">(14/100)*B20</f>
        <v>0</v>
      </c>
      <c r="D20" s="1"/>
      <c r="E20" s="1">
        <f t="shared" si="1"/>
        <v>0</v>
      </c>
      <c r="F20" s="1"/>
    </row>
    <row r="21" spans="1:6" x14ac:dyDescent="0.3">
      <c r="B21" s="1"/>
      <c r="C21" s="1"/>
      <c r="D21" s="1"/>
      <c r="E21" s="1"/>
      <c r="F21" s="1"/>
    </row>
    <row r="22" spans="1:6" x14ac:dyDescent="0.3">
      <c r="A22" s="10" t="s">
        <v>14</v>
      </c>
      <c r="B22" s="2">
        <f>SUM(B3:B21)</f>
        <v>3375</v>
      </c>
      <c r="C22" s="8"/>
      <c r="E22" s="2">
        <f>SUM(E3:E21)</f>
        <v>3179.3999999999992</v>
      </c>
      <c r="F22" s="2">
        <f>SUM(F3:F21)</f>
        <v>18733.300000000003</v>
      </c>
    </row>
    <row r="24" spans="1:6" x14ac:dyDescent="0.3">
      <c r="E24" s="5"/>
      <c r="F24" s="4"/>
    </row>
    <row r="25" spans="1:6" x14ac:dyDescent="0.3">
      <c r="E25" s="5"/>
      <c r="F25" s="4"/>
    </row>
    <row r="26" spans="1:6" x14ac:dyDescent="0.3">
      <c r="E26" s="5"/>
      <c r="F26" s="5"/>
    </row>
    <row r="27" spans="1:6" x14ac:dyDescent="0.3">
      <c r="E27" s="5"/>
      <c r="F27" s="4"/>
    </row>
    <row r="28" spans="1:6" x14ac:dyDescent="0.3">
      <c r="E28" s="5"/>
      <c r="F28" s="7"/>
    </row>
    <row r="29" spans="1:6" x14ac:dyDescent="0.3">
      <c r="E29" s="5"/>
      <c r="F29" s="4"/>
    </row>
    <row r="31" spans="1:6" x14ac:dyDescent="0.3">
      <c r="A31" s="29"/>
      <c r="B31" s="29"/>
      <c r="C31" s="29"/>
      <c r="D31" s="29"/>
      <c r="E31" s="29"/>
      <c r="F31" s="29"/>
    </row>
  </sheetData>
  <mergeCells count="2">
    <mergeCell ref="A31:F31"/>
    <mergeCell ref="A1:F1"/>
  </mergeCell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7"/>
  <sheetViews>
    <sheetView topLeftCell="A7" zoomScale="160" zoomScaleNormal="160" workbookViewId="0">
      <selection activeCell="G17" sqref="G17"/>
    </sheetView>
  </sheetViews>
  <sheetFormatPr defaultRowHeight="14.4" x14ac:dyDescent="0.3"/>
  <cols>
    <col min="1" max="1" width="37.109375" bestFit="1" customWidth="1"/>
    <col min="7" max="7" width="16.109375" bestFit="1" customWidth="1"/>
  </cols>
  <sheetData>
    <row r="1" spans="1:8" x14ac:dyDescent="0.3">
      <c r="A1" s="30" t="s">
        <v>164</v>
      </c>
      <c r="B1" s="30"/>
      <c r="C1" s="30"/>
      <c r="D1" s="30"/>
      <c r="E1" s="30"/>
      <c r="F1" s="30"/>
      <c r="G1" s="30"/>
      <c r="H1" s="30"/>
    </row>
    <row r="2" spans="1:8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58</v>
      </c>
      <c r="F2" s="2" t="s">
        <v>59</v>
      </c>
      <c r="G2" s="2" t="s">
        <v>88</v>
      </c>
      <c r="H2" s="2" t="s">
        <v>2</v>
      </c>
    </row>
    <row r="3" spans="1:8" x14ac:dyDescent="0.3">
      <c r="A3" s="9" t="s">
        <v>95</v>
      </c>
      <c r="B3" s="1">
        <v>500</v>
      </c>
      <c r="C3" s="1">
        <f>(6/100)*B3</f>
        <v>30</v>
      </c>
      <c r="D3" s="1">
        <v>4</v>
      </c>
      <c r="E3" s="1">
        <v>4</v>
      </c>
      <c r="F3" s="1">
        <f t="shared" ref="F3:F15" si="0">E3*D3</f>
        <v>16</v>
      </c>
      <c r="G3" s="1">
        <f t="shared" ref="G3:G15" si="1">B3-C3</f>
        <v>470</v>
      </c>
      <c r="H3" s="1">
        <f t="shared" ref="H3:H15" si="2">G3*D3</f>
        <v>1880</v>
      </c>
    </row>
    <row r="4" spans="1:8" x14ac:dyDescent="0.3">
      <c r="A4" s="9" t="s">
        <v>93</v>
      </c>
      <c r="B4" s="1">
        <v>128</v>
      </c>
      <c r="C4" s="1">
        <f t="shared" ref="C4:C15" si="3">(6/100)*B4</f>
        <v>7.68</v>
      </c>
      <c r="D4" s="1">
        <v>48</v>
      </c>
      <c r="E4" s="1">
        <v>1</v>
      </c>
      <c r="F4" s="1">
        <f t="shared" si="0"/>
        <v>48</v>
      </c>
      <c r="G4" s="1">
        <f t="shared" si="1"/>
        <v>120.32</v>
      </c>
      <c r="H4" s="1">
        <f t="shared" si="2"/>
        <v>5775.36</v>
      </c>
    </row>
    <row r="5" spans="1:8" x14ac:dyDescent="0.3">
      <c r="A5" s="9" t="s">
        <v>147</v>
      </c>
      <c r="B5" s="1">
        <v>69</v>
      </c>
      <c r="C5" s="1">
        <f t="shared" si="3"/>
        <v>4.1399999999999997</v>
      </c>
      <c r="D5" s="1">
        <v>32</v>
      </c>
      <c r="E5" s="1">
        <v>0.5</v>
      </c>
      <c r="F5" s="1">
        <f t="shared" si="0"/>
        <v>16</v>
      </c>
      <c r="G5" s="1">
        <f t="shared" si="1"/>
        <v>64.86</v>
      </c>
      <c r="H5" s="1">
        <f t="shared" si="2"/>
        <v>2075.52</v>
      </c>
    </row>
    <row r="6" spans="1:8" x14ac:dyDescent="0.3">
      <c r="A6" s="9" t="s">
        <v>148</v>
      </c>
      <c r="B6" s="1">
        <v>540</v>
      </c>
      <c r="C6" s="1">
        <f t="shared" si="3"/>
        <v>32.4</v>
      </c>
      <c r="D6" s="1">
        <v>4</v>
      </c>
      <c r="E6" s="1">
        <v>4</v>
      </c>
      <c r="F6" s="1">
        <f t="shared" si="0"/>
        <v>16</v>
      </c>
      <c r="G6" s="1">
        <f t="shared" si="1"/>
        <v>507.6</v>
      </c>
      <c r="H6" s="1">
        <f t="shared" si="2"/>
        <v>2030.4</v>
      </c>
    </row>
    <row r="7" spans="1:8" x14ac:dyDescent="0.3">
      <c r="A7" s="9" t="s">
        <v>149</v>
      </c>
      <c r="B7" s="1">
        <v>138</v>
      </c>
      <c r="C7" s="1">
        <f t="shared" si="3"/>
        <v>8.2799999999999994</v>
      </c>
      <c r="D7" s="1">
        <v>12</v>
      </c>
      <c r="E7" s="1">
        <v>1</v>
      </c>
      <c r="F7" s="1">
        <f t="shared" si="0"/>
        <v>12</v>
      </c>
      <c r="G7" s="1">
        <f t="shared" si="1"/>
        <v>129.72</v>
      </c>
      <c r="H7" s="1">
        <f t="shared" si="2"/>
        <v>1556.6399999999999</v>
      </c>
    </row>
    <row r="8" spans="1:8" x14ac:dyDescent="0.3">
      <c r="A8" s="9" t="s">
        <v>150</v>
      </c>
      <c r="B8" s="1">
        <v>74</v>
      </c>
      <c r="C8" s="1">
        <f t="shared" si="3"/>
        <v>4.4399999999999995</v>
      </c>
      <c r="D8" s="1">
        <v>8</v>
      </c>
      <c r="E8" s="1"/>
      <c r="F8" s="1"/>
      <c r="G8" s="1">
        <f t="shared" si="1"/>
        <v>69.56</v>
      </c>
      <c r="H8" s="1">
        <f t="shared" si="2"/>
        <v>556.48</v>
      </c>
    </row>
    <row r="9" spans="1:8" x14ac:dyDescent="0.3">
      <c r="A9" s="9" t="s">
        <v>157</v>
      </c>
      <c r="B9" s="1">
        <v>88</v>
      </c>
      <c r="C9" s="1">
        <f t="shared" si="3"/>
        <v>5.2799999999999994</v>
      </c>
      <c r="D9" s="1">
        <v>24</v>
      </c>
      <c r="E9" s="1">
        <v>1</v>
      </c>
      <c r="F9" s="1">
        <f t="shared" si="0"/>
        <v>24</v>
      </c>
      <c r="G9" s="1">
        <f t="shared" si="1"/>
        <v>82.72</v>
      </c>
      <c r="H9" s="1">
        <f t="shared" si="2"/>
        <v>1985.28</v>
      </c>
    </row>
    <row r="10" spans="1:8" x14ac:dyDescent="0.3">
      <c r="A10" s="9" t="s">
        <v>162</v>
      </c>
      <c r="B10" s="1">
        <v>49</v>
      </c>
      <c r="C10" s="1">
        <f t="shared" si="3"/>
        <v>2.94</v>
      </c>
      <c r="D10" s="1">
        <v>16</v>
      </c>
      <c r="E10" s="1">
        <v>20</v>
      </c>
      <c r="F10" s="1">
        <f t="shared" si="0"/>
        <v>320</v>
      </c>
      <c r="G10" s="1">
        <f t="shared" si="1"/>
        <v>46.06</v>
      </c>
      <c r="H10" s="1">
        <f t="shared" si="2"/>
        <v>736.96</v>
      </c>
    </row>
    <row r="11" spans="1:8" x14ac:dyDescent="0.3">
      <c r="A11" s="9" t="s">
        <v>165</v>
      </c>
      <c r="B11" s="1">
        <v>810</v>
      </c>
      <c r="C11" s="1">
        <f t="shared" si="3"/>
        <v>48.6</v>
      </c>
      <c r="D11" s="1">
        <v>4</v>
      </c>
      <c r="E11" s="1">
        <v>1</v>
      </c>
      <c r="F11" s="1">
        <f t="shared" si="0"/>
        <v>4</v>
      </c>
      <c r="G11" s="1">
        <f t="shared" si="1"/>
        <v>761.4</v>
      </c>
      <c r="H11" s="1">
        <f t="shared" si="2"/>
        <v>3045.6</v>
      </c>
    </row>
    <row r="12" spans="1:8" x14ac:dyDescent="0.3">
      <c r="A12" s="9" t="s">
        <v>166</v>
      </c>
      <c r="B12" s="1">
        <v>108</v>
      </c>
      <c r="C12" s="1">
        <f t="shared" si="3"/>
        <v>6.4799999999999995</v>
      </c>
      <c r="D12" s="1">
        <v>8</v>
      </c>
      <c r="E12" s="1">
        <v>0.5</v>
      </c>
      <c r="F12" s="1">
        <f t="shared" si="0"/>
        <v>4</v>
      </c>
      <c r="G12" s="1">
        <f t="shared" si="1"/>
        <v>101.52</v>
      </c>
      <c r="H12" s="1">
        <f t="shared" si="2"/>
        <v>812.16</v>
      </c>
    </row>
    <row r="13" spans="1:8" x14ac:dyDescent="0.3">
      <c r="A13" s="9" t="s">
        <v>160</v>
      </c>
      <c r="B13" s="1">
        <v>220</v>
      </c>
      <c r="C13" s="1">
        <f t="shared" si="3"/>
        <v>13.2</v>
      </c>
      <c r="D13" s="1">
        <v>6</v>
      </c>
      <c r="E13" s="1">
        <v>1</v>
      </c>
      <c r="F13" s="1">
        <f t="shared" si="0"/>
        <v>6</v>
      </c>
      <c r="G13" s="1">
        <f t="shared" si="1"/>
        <v>206.8</v>
      </c>
      <c r="H13" s="1">
        <f t="shared" si="2"/>
        <v>1240.8000000000002</v>
      </c>
    </row>
    <row r="14" spans="1:8" x14ac:dyDescent="0.3">
      <c r="A14" s="9" t="s">
        <v>144</v>
      </c>
      <c r="B14" s="1">
        <v>220</v>
      </c>
      <c r="C14" s="1">
        <f t="shared" si="3"/>
        <v>13.2</v>
      </c>
      <c r="D14" s="1">
        <v>6</v>
      </c>
      <c r="E14" s="1">
        <v>1</v>
      </c>
      <c r="F14" s="1">
        <f t="shared" si="0"/>
        <v>6</v>
      </c>
      <c r="G14" s="1">
        <f t="shared" si="1"/>
        <v>206.8</v>
      </c>
      <c r="H14" s="1">
        <f t="shared" si="2"/>
        <v>1240.8000000000002</v>
      </c>
    </row>
    <row r="15" spans="1:8" x14ac:dyDescent="0.3">
      <c r="A15" s="9" t="s">
        <v>154</v>
      </c>
      <c r="B15" s="1">
        <v>4700</v>
      </c>
      <c r="C15" s="1">
        <f t="shared" si="3"/>
        <v>282</v>
      </c>
      <c r="D15" s="1">
        <v>5</v>
      </c>
      <c r="E15" s="1">
        <v>20</v>
      </c>
      <c r="F15" s="1">
        <f t="shared" si="0"/>
        <v>100</v>
      </c>
      <c r="G15" s="1">
        <f t="shared" si="1"/>
        <v>4418</v>
      </c>
      <c r="H15" s="1">
        <f t="shared" si="2"/>
        <v>22090</v>
      </c>
    </row>
    <row r="16" spans="1:8" x14ac:dyDescent="0.3">
      <c r="B16" s="1"/>
      <c r="C16" s="1"/>
      <c r="D16" s="1"/>
      <c r="E16" s="1"/>
      <c r="F16" s="1"/>
      <c r="G16" s="1"/>
      <c r="H16" s="1"/>
    </row>
    <row r="17" spans="1:8" x14ac:dyDescent="0.3">
      <c r="A17" s="10" t="s">
        <v>14</v>
      </c>
      <c r="B17" s="2"/>
      <c r="C17" s="8"/>
      <c r="D17" s="2">
        <f>SUM(D3:D16)</f>
        <v>177</v>
      </c>
      <c r="E17" s="11"/>
      <c r="F17" s="2">
        <f>SUM(F3:F16)</f>
        <v>572</v>
      </c>
      <c r="G17" s="2"/>
      <c r="H17" s="2">
        <f>SUM(H3:H16)</f>
        <v>45026</v>
      </c>
    </row>
  </sheetData>
  <mergeCells count="1">
    <mergeCell ref="A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6"/>
  <sheetViews>
    <sheetView zoomScale="145" zoomScaleNormal="145" workbookViewId="0">
      <selection activeCell="J18" sqref="J18"/>
    </sheetView>
  </sheetViews>
  <sheetFormatPr defaultRowHeight="14.4" x14ac:dyDescent="0.3"/>
  <cols>
    <col min="1" max="1" width="34.6640625" bestFit="1" customWidth="1"/>
    <col min="7" max="7" width="16.21875" bestFit="1" customWidth="1"/>
  </cols>
  <sheetData>
    <row r="1" spans="1:11" x14ac:dyDescent="0.3">
      <c r="A1" s="30" t="s">
        <v>167</v>
      </c>
      <c r="B1" s="30"/>
      <c r="C1" s="30"/>
      <c r="D1" s="30"/>
      <c r="E1" s="30"/>
      <c r="F1" s="30"/>
      <c r="G1" s="30"/>
      <c r="H1" s="30"/>
    </row>
    <row r="2" spans="1:11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58</v>
      </c>
      <c r="F2" s="2" t="s">
        <v>59</v>
      </c>
      <c r="G2" s="2" t="s">
        <v>88</v>
      </c>
      <c r="H2" s="2" t="s">
        <v>2</v>
      </c>
    </row>
    <row r="3" spans="1:11" x14ac:dyDescent="0.3">
      <c r="A3" s="9" t="s">
        <v>95</v>
      </c>
      <c r="B3" s="1">
        <v>500</v>
      </c>
      <c r="C3" s="1">
        <f>(6/100)*B3</f>
        <v>30</v>
      </c>
      <c r="D3" s="1">
        <v>6</v>
      </c>
      <c r="E3" s="1">
        <v>4</v>
      </c>
      <c r="F3" s="1">
        <f t="shared" ref="F3:F14" si="0">E3*D3</f>
        <v>24</v>
      </c>
      <c r="G3" s="1">
        <f t="shared" ref="G3:G14" si="1">B3-C3</f>
        <v>470</v>
      </c>
      <c r="H3" s="1">
        <f t="shared" ref="H3:H14" si="2">G3*D3</f>
        <v>2820</v>
      </c>
    </row>
    <row r="4" spans="1:11" x14ac:dyDescent="0.3">
      <c r="A4" s="9" t="s">
        <v>93</v>
      </c>
      <c r="B4" s="1">
        <v>128</v>
      </c>
      <c r="C4" s="1">
        <f t="shared" ref="C4:C14" si="3">(6/100)*B4</f>
        <v>7.68</v>
      </c>
      <c r="D4" s="1">
        <v>12</v>
      </c>
      <c r="E4" s="1">
        <v>1</v>
      </c>
      <c r="F4" s="1">
        <f t="shared" si="0"/>
        <v>12</v>
      </c>
      <c r="G4" s="1">
        <f t="shared" si="1"/>
        <v>120.32</v>
      </c>
      <c r="H4" s="1">
        <f t="shared" si="2"/>
        <v>1443.84</v>
      </c>
      <c r="K4" s="1"/>
    </row>
    <row r="5" spans="1:11" x14ac:dyDescent="0.3">
      <c r="A5" s="9" t="s">
        <v>168</v>
      </c>
      <c r="B5" s="1">
        <v>340</v>
      </c>
      <c r="C5" s="1">
        <f t="shared" si="3"/>
        <v>20.399999999999999</v>
      </c>
      <c r="D5" s="1">
        <v>2</v>
      </c>
      <c r="E5" s="1">
        <v>1</v>
      </c>
      <c r="F5" s="1">
        <f t="shared" si="0"/>
        <v>2</v>
      </c>
      <c r="G5" s="1">
        <f t="shared" si="1"/>
        <v>319.60000000000002</v>
      </c>
      <c r="H5" s="1">
        <f t="shared" si="2"/>
        <v>639.20000000000005</v>
      </c>
      <c r="K5" s="1"/>
    </row>
    <row r="6" spans="1:11" x14ac:dyDescent="0.3">
      <c r="A6" s="9" t="s">
        <v>169</v>
      </c>
      <c r="B6" s="1">
        <v>94</v>
      </c>
      <c r="C6" s="1">
        <f t="shared" si="3"/>
        <v>5.64</v>
      </c>
      <c r="D6" s="1">
        <v>6</v>
      </c>
      <c r="E6" s="1">
        <v>1</v>
      </c>
      <c r="F6" s="1">
        <f t="shared" si="0"/>
        <v>6</v>
      </c>
      <c r="G6" s="1">
        <f t="shared" si="1"/>
        <v>88.36</v>
      </c>
      <c r="H6" s="1">
        <f t="shared" si="2"/>
        <v>530.16</v>
      </c>
      <c r="K6" s="1"/>
    </row>
    <row r="7" spans="1:11" x14ac:dyDescent="0.3">
      <c r="A7" s="9" t="s">
        <v>170</v>
      </c>
      <c r="B7" s="1">
        <v>49</v>
      </c>
      <c r="C7" s="1">
        <f t="shared" si="3"/>
        <v>2.94</v>
      </c>
      <c r="D7" s="1">
        <v>8</v>
      </c>
      <c r="E7" s="1">
        <v>0.5</v>
      </c>
      <c r="F7" s="1">
        <f t="shared" si="0"/>
        <v>4</v>
      </c>
      <c r="G7" s="1">
        <f t="shared" si="1"/>
        <v>46.06</v>
      </c>
      <c r="H7" s="1">
        <f t="shared" si="2"/>
        <v>368.48</v>
      </c>
      <c r="K7" s="1"/>
    </row>
    <row r="8" spans="1:11" x14ac:dyDescent="0.3">
      <c r="A8" s="9" t="s">
        <v>171</v>
      </c>
      <c r="B8" s="1">
        <v>215</v>
      </c>
      <c r="C8" s="1">
        <f t="shared" si="3"/>
        <v>12.9</v>
      </c>
      <c r="D8" s="1">
        <v>6</v>
      </c>
      <c r="E8" s="1">
        <v>1</v>
      </c>
      <c r="F8" s="1">
        <f t="shared" si="0"/>
        <v>6</v>
      </c>
      <c r="G8" s="1">
        <f t="shared" si="1"/>
        <v>202.1</v>
      </c>
      <c r="H8" s="1">
        <f t="shared" si="2"/>
        <v>1212.5999999999999</v>
      </c>
      <c r="K8" s="1"/>
    </row>
    <row r="9" spans="1:11" x14ac:dyDescent="0.3">
      <c r="A9" s="9" t="s">
        <v>172</v>
      </c>
      <c r="B9" s="1">
        <v>115</v>
      </c>
      <c r="C9" s="1">
        <f t="shared" si="3"/>
        <v>6.8999999999999995</v>
      </c>
      <c r="D9" s="1">
        <v>8</v>
      </c>
      <c r="E9" s="1">
        <v>0.5</v>
      </c>
      <c r="F9" s="1">
        <f t="shared" si="0"/>
        <v>4</v>
      </c>
      <c r="G9" s="1">
        <f t="shared" si="1"/>
        <v>108.1</v>
      </c>
      <c r="H9" s="1">
        <f t="shared" si="2"/>
        <v>864.8</v>
      </c>
      <c r="K9" s="1"/>
    </row>
    <row r="10" spans="1:11" x14ac:dyDescent="0.3">
      <c r="A10" s="9" t="s">
        <v>173</v>
      </c>
      <c r="B10" s="1">
        <v>128</v>
      </c>
      <c r="C10" s="1">
        <f t="shared" si="3"/>
        <v>7.68</v>
      </c>
      <c r="D10" s="1">
        <v>8</v>
      </c>
      <c r="E10" s="1">
        <v>0.5</v>
      </c>
      <c r="F10" s="1">
        <f t="shared" si="0"/>
        <v>4</v>
      </c>
      <c r="G10" s="1">
        <f t="shared" si="1"/>
        <v>120.32</v>
      </c>
      <c r="H10" s="1">
        <f t="shared" si="2"/>
        <v>962.56</v>
      </c>
      <c r="K10" s="1"/>
    </row>
    <row r="11" spans="1:11" x14ac:dyDescent="0.3">
      <c r="A11" s="9" t="s">
        <v>165</v>
      </c>
      <c r="B11" s="1">
        <v>810</v>
      </c>
      <c r="C11" s="1">
        <f t="shared" si="3"/>
        <v>48.6</v>
      </c>
      <c r="D11" s="1">
        <v>4</v>
      </c>
      <c r="E11" s="1">
        <v>4</v>
      </c>
      <c r="F11" s="1">
        <f t="shared" si="0"/>
        <v>16</v>
      </c>
      <c r="G11" s="1">
        <f t="shared" si="1"/>
        <v>761.4</v>
      </c>
      <c r="H11" s="1">
        <f t="shared" si="2"/>
        <v>3045.6</v>
      </c>
      <c r="K11" s="1"/>
    </row>
    <row r="12" spans="1:11" x14ac:dyDescent="0.3">
      <c r="A12" s="9" t="s">
        <v>174</v>
      </c>
      <c r="B12" s="1">
        <v>115</v>
      </c>
      <c r="C12" s="1">
        <f t="shared" si="3"/>
        <v>6.8999999999999995</v>
      </c>
      <c r="D12" s="1">
        <v>8</v>
      </c>
      <c r="E12" s="1">
        <v>0.5</v>
      </c>
      <c r="F12" s="1">
        <f t="shared" si="0"/>
        <v>4</v>
      </c>
      <c r="G12" s="1">
        <f t="shared" si="1"/>
        <v>108.1</v>
      </c>
      <c r="H12" s="1">
        <f t="shared" si="2"/>
        <v>864.8</v>
      </c>
      <c r="K12" s="1"/>
    </row>
    <row r="13" spans="1:11" x14ac:dyDescent="0.3">
      <c r="A13" s="9" t="s">
        <v>175</v>
      </c>
      <c r="B13" s="1">
        <v>1140</v>
      </c>
      <c r="C13" s="1">
        <f t="shared" si="3"/>
        <v>68.399999999999991</v>
      </c>
      <c r="D13" s="1">
        <v>5</v>
      </c>
      <c r="E13" s="1">
        <v>20</v>
      </c>
      <c r="F13" s="1">
        <f t="shared" si="0"/>
        <v>100</v>
      </c>
      <c r="G13" s="1">
        <f t="shared" si="1"/>
        <v>1071.5999999999999</v>
      </c>
      <c r="H13" s="1">
        <f t="shared" si="2"/>
        <v>5358</v>
      </c>
      <c r="K13" s="1"/>
    </row>
    <row r="14" spans="1:11" x14ac:dyDescent="0.3">
      <c r="A14" s="9" t="s">
        <v>176</v>
      </c>
      <c r="B14" s="1">
        <v>620</v>
      </c>
      <c r="C14" s="1">
        <f t="shared" si="3"/>
        <v>37.199999999999996</v>
      </c>
      <c r="D14" s="1">
        <v>2</v>
      </c>
      <c r="E14" s="1">
        <v>10</v>
      </c>
      <c r="F14" s="1">
        <f t="shared" si="0"/>
        <v>20</v>
      </c>
      <c r="G14" s="1">
        <f t="shared" si="1"/>
        <v>582.79999999999995</v>
      </c>
      <c r="H14" s="1">
        <f t="shared" si="2"/>
        <v>1165.5999999999999</v>
      </c>
      <c r="K14" s="1"/>
    </row>
    <row r="15" spans="1:11" x14ac:dyDescent="0.3">
      <c r="B15" s="1"/>
      <c r="C15" s="1"/>
      <c r="D15" s="1"/>
      <c r="E15" s="1"/>
      <c r="F15" s="1"/>
      <c r="G15" s="1"/>
      <c r="H15" s="1"/>
      <c r="K15" s="1"/>
    </row>
    <row r="16" spans="1:11" x14ac:dyDescent="0.3">
      <c r="A16" s="10" t="s">
        <v>14</v>
      </c>
      <c r="B16" s="2"/>
      <c r="C16" s="8"/>
      <c r="D16" s="2">
        <f>SUM(D3:D15)</f>
        <v>75</v>
      </c>
      <c r="E16" s="11"/>
      <c r="F16" s="2">
        <f>SUM(F3:F15)</f>
        <v>202</v>
      </c>
      <c r="G16" s="2"/>
      <c r="H16" s="2">
        <f>SUM(H3:H15)</f>
        <v>19275.64</v>
      </c>
    </row>
  </sheetData>
  <mergeCells count="1">
    <mergeCell ref="A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9"/>
  <sheetViews>
    <sheetView workbookViewId="0">
      <selection sqref="A1:H9"/>
    </sheetView>
  </sheetViews>
  <sheetFormatPr defaultRowHeight="14.4" x14ac:dyDescent="0.3"/>
  <cols>
    <col min="1" max="1" width="30.88671875" bestFit="1" customWidth="1"/>
    <col min="7" max="7" width="16.21875" bestFit="1" customWidth="1"/>
  </cols>
  <sheetData>
    <row r="1" spans="1:8" x14ac:dyDescent="0.3">
      <c r="A1" s="30" t="s">
        <v>177</v>
      </c>
      <c r="B1" s="30"/>
      <c r="C1" s="30"/>
      <c r="D1" s="30"/>
      <c r="E1" s="30"/>
      <c r="F1" s="30"/>
      <c r="G1" s="30"/>
      <c r="H1" s="30"/>
    </row>
    <row r="2" spans="1:8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58</v>
      </c>
      <c r="F2" s="2" t="s">
        <v>59</v>
      </c>
      <c r="G2" s="2" t="s">
        <v>88</v>
      </c>
      <c r="H2" s="2" t="s">
        <v>2</v>
      </c>
    </row>
    <row r="3" spans="1:8" x14ac:dyDescent="0.3">
      <c r="A3" s="9" t="s">
        <v>168</v>
      </c>
      <c r="B3" s="1">
        <v>340</v>
      </c>
      <c r="C3" s="1">
        <f>(6/100)*B3</f>
        <v>20.399999999999999</v>
      </c>
      <c r="D3" s="1">
        <v>4</v>
      </c>
      <c r="E3" s="1">
        <v>1</v>
      </c>
      <c r="F3" s="1">
        <f t="shared" ref="F3:F7" si="0">E3*D3</f>
        <v>4</v>
      </c>
      <c r="G3" s="1">
        <f t="shared" ref="G3:G7" si="1">B3-C3</f>
        <v>319.60000000000002</v>
      </c>
      <c r="H3" s="1">
        <f t="shared" ref="H3:H7" si="2">G3*D3</f>
        <v>1278.4000000000001</v>
      </c>
    </row>
    <row r="4" spans="1:8" x14ac:dyDescent="0.3">
      <c r="A4" s="9" t="s">
        <v>178</v>
      </c>
      <c r="B4" s="1">
        <v>113</v>
      </c>
      <c r="C4" s="1">
        <f t="shared" ref="C4:C7" si="3">(6/100)*B4</f>
        <v>6.7799999999999994</v>
      </c>
      <c r="D4" s="1">
        <v>8</v>
      </c>
      <c r="E4" s="1">
        <v>1</v>
      </c>
      <c r="F4" s="1">
        <f t="shared" si="0"/>
        <v>8</v>
      </c>
      <c r="G4" s="1">
        <f t="shared" si="1"/>
        <v>106.22</v>
      </c>
      <c r="H4" s="1">
        <f t="shared" si="2"/>
        <v>849.76</v>
      </c>
    </row>
    <row r="5" spans="1:8" x14ac:dyDescent="0.3">
      <c r="A5" s="9" t="s">
        <v>179</v>
      </c>
      <c r="B5" s="1">
        <v>118</v>
      </c>
      <c r="C5" s="1">
        <f t="shared" si="3"/>
        <v>7.08</v>
      </c>
      <c r="D5" s="1">
        <v>8</v>
      </c>
      <c r="E5" s="1">
        <v>0.5</v>
      </c>
      <c r="F5" s="1">
        <f t="shared" si="0"/>
        <v>4</v>
      </c>
      <c r="G5" s="1">
        <f t="shared" si="1"/>
        <v>110.92</v>
      </c>
      <c r="H5" s="1">
        <f t="shared" si="2"/>
        <v>887.36</v>
      </c>
    </row>
    <row r="6" spans="1:8" x14ac:dyDescent="0.3">
      <c r="A6" s="9" t="s">
        <v>165</v>
      </c>
      <c r="B6" s="1">
        <v>810</v>
      </c>
      <c r="C6" s="1">
        <f t="shared" si="3"/>
        <v>48.6</v>
      </c>
      <c r="D6" s="1">
        <v>8</v>
      </c>
      <c r="E6" s="1">
        <v>4</v>
      </c>
      <c r="F6" s="1">
        <f t="shared" si="0"/>
        <v>32</v>
      </c>
      <c r="G6" s="1">
        <f t="shared" si="1"/>
        <v>761.4</v>
      </c>
      <c r="H6" s="1">
        <f t="shared" si="2"/>
        <v>6091.2</v>
      </c>
    </row>
    <row r="7" spans="1:8" x14ac:dyDescent="0.3">
      <c r="A7" s="9" t="s">
        <v>180</v>
      </c>
      <c r="B7" s="1">
        <v>4700</v>
      </c>
      <c r="C7" s="1">
        <f t="shared" si="3"/>
        <v>282</v>
      </c>
      <c r="D7" s="1">
        <v>2</v>
      </c>
      <c r="E7" s="1">
        <v>20</v>
      </c>
      <c r="F7" s="1">
        <f t="shared" si="0"/>
        <v>40</v>
      </c>
      <c r="G7" s="1">
        <f t="shared" si="1"/>
        <v>4418</v>
      </c>
      <c r="H7" s="1">
        <f t="shared" si="2"/>
        <v>8836</v>
      </c>
    </row>
    <row r="8" spans="1:8" x14ac:dyDescent="0.3">
      <c r="B8" s="1"/>
      <c r="C8" s="1"/>
      <c r="D8" s="1"/>
      <c r="E8" s="1"/>
      <c r="F8" s="1"/>
      <c r="G8" s="1"/>
      <c r="H8" s="1"/>
    </row>
    <row r="9" spans="1:8" x14ac:dyDescent="0.3">
      <c r="A9" s="10" t="s">
        <v>14</v>
      </c>
      <c r="B9" s="2"/>
      <c r="C9" s="8"/>
      <c r="D9" s="2">
        <f>SUM(D3:D8)</f>
        <v>30</v>
      </c>
      <c r="E9" s="11"/>
      <c r="F9" s="2">
        <f>SUM(F3:F8)</f>
        <v>88</v>
      </c>
      <c r="G9" s="2"/>
      <c r="H9" s="2">
        <f>SUM(H3:H8)</f>
        <v>17942.72</v>
      </c>
    </row>
  </sheetData>
  <mergeCells count="1">
    <mergeCell ref="A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6"/>
  <sheetViews>
    <sheetView zoomScale="130" zoomScaleNormal="130" workbookViewId="0">
      <selection activeCell="I11" sqref="I11"/>
    </sheetView>
  </sheetViews>
  <sheetFormatPr defaultRowHeight="14.4" x14ac:dyDescent="0.3"/>
  <cols>
    <col min="1" max="1" width="30.88671875" bestFit="1" customWidth="1"/>
    <col min="7" max="7" width="15.21875" bestFit="1" customWidth="1"/>
  </cols>
  <sheetData>
    <row r="1" spans="1:8" x14ac:dyDescent="0.3">
      <c r="A1" s="30" t="s">
        <v>181</v>
      </c>
      <c r="B1" s="30"/>
      <c r="C1" s="30"/>
      <c r="D1" s="30"/>
      <c r="E1" s="30"/>
      <c r="F1" s="30"/>
      <c r="G1" s="30"/>
      <c r="H1" s="30"/>
    </row>
    <row r="2" spans="1:8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58</v>
      </c>
      <c r="F2" s="2" t="s">
        <v>59</v>
      </c>
      <c r="G2" s="2" t="s">
        <v>88</v>
      </c>
      <c r="H2" s="2" t="s">
        <v>2</v>
      </c>
    </row>
    <row r="3" spans="1:8" x14ac:dyDescent="0.3">
      <c r="A3" s="9" t="s">
        <v>182</v>
      </c>
      <c r="B3" s="1">
        <v>5000</v>
      </c>
      <c r="C3" s="1">
        <f>(6/100)*B3</f>
        <v>300</v>
      </c>
      <c r="D3" s="1">
        <v>10</v>
      </c>
      <c r="E3" s="1">
        <v>20</v>
      </c>
      <c r="F3" s="1">
        <f t="shared" ref="F3" si="0">E3*D3</f>
        <v>200</v>
      </c>
      <c r="G3" s="1">
        <f t="shared" ref="G3" si="1">B3-C3</f>
        <v>4700</v>
      </c>
      <c r="H3" s="1">
        <f t="shared" ref="H3" si="2">G3*D3</f>
        <v>47000</v>
      </c>
    </row>
    <row r="4" spans="1:8" x14ac:dyDescent="0.3">
      <c r="A4" s="9"/>
      <c r="B4" s="1"/>
      <c r="C4" s="1"/>
      <c r="D4" s="1"/>
      <c r="E4" s="1"/>
      <c r="F4" s="1"/>
      <c r="G4" s="1"/>
      <c r="H4" s="1"/>
    </row>
    <row r="5" spans="1:8" x14ac:dyDescent="0.3">
      <c r="B5" s="1"/>
      <c r="C5" s="1"/>
      <c r="D5" s="1"/>
      <c r="E5" s="1"/>
      <c r="F5" s="1"/>
      <c r="G5" s="1"/>
      <c r="H5" s="1"/>
    </row>
    <row r="6" spans="1:8" x14ac:dyDescent="0.3">
      <c r="A6" s="10" t="s">
        <v>14</v>
      </c>
      <c r="B6" s="2"/>
      <c r="C6" s="8"/>
      <c r="D6" s="2">
        <f>SUM(D3:D5)</f>
        <v>10</v>
      </c>
      <c r="E6" s="11"/>
      <c r="F6" s="2">
        <f>SUM(F3:F5)</f>
        <v>200</v>
      </c>
      <c r="G6" s="2"/>
      <c r="H6" s="2">
        <f>SUM(H3:H5)</f>
        <v>47000</v>
      </c>
    </row>
  </sheetData>
  <mergeCells count="1">
    <mergeCell ref="A1:H1"/>
  </mergeCells>
  <pageMargins left="0.7" right="0.7" top="0.75" bottom="0.75" header="0.3" footer="0.3"/>
  <pageSetup paperSize="9" scale="88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2"/>
  <sheetViews>
    <sheetView workbookViewId="0">
      <selection activeCell="I11" sqref="I11"/>
    </sheetView>
  </sheetViews>
  <sheetFormatPr defaultRowHeight="14.4" x14ac:dyDescent="0.3"/>
  <cols>
    <col min="1" max="1" width="26.109375" bestFit="1" customWidth="1"/>
    <col min="7" max="7" width="16.21875" bestFit="1" customWidth="1"/>
  </cols>
  <sheetData>
    <row r="1" spans="1:8" x14ac:dyDescent="0.3">
      <c r="A1" s="30" t="s">
        <v>183</v>
      </c>
      <c r="B1" s="30"/>
      <c r="C1" s="30"/>
      <c r="D1" s="30"/>
      <c r="E1" s="30"/>
      <c r="F1" s="30"/>
      <c r="G1" s="30"/>
      <c r="H1" s="30"/>
    </row>
    <row r="2" spans="1:8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58</v>
      </c>
      <c r="F2" s="2" t="s">
        <v>59</v>
      </c>
      <c r="G2" s="2" t="s">
        <v>88</v>
      </c>
      <c r="H2" s="2" t="s">
        <v>2</v>
      </c>
    </row>
    <row r="3" spans="1:8" x14ac:dyDescent="0.3">
      <c r="A3" s="9" t="s">
        <v>175</v>
      </c>
      <c r="B3" s="1">
        <v>1250</v>
      </c>
      <c r="C3" s="1">
        <f>(6/100)*B3</f>
        <v>75</v>
      </c>
      <c r="D3" s="1">
        <v>10</v>
      </c>
      <c r="E3" s="1">
        <v>20</v>
      </c>
      <c r="F3" s="1">
        <f t="shared" ref="F3:F10" si="0">E3*D3</f>
        <v>200</v>
      </c>
      <c r="G3" s="1">
        <f t="shared" ref="G3:G10" si="1">B3-C3</f>
        <v>1175</v>
      </c>
      <c r="H3" s="1">
        <f t="shared" ref="H3:H10" si="2">G3*D3</f>
        <v>11750</v>
      </c>
    </row>
    <row r="4" spans="1:8" x14ac:dyDescent="0.3">
      <c r="A4" s="9" t="s">
        <v>184</v>
      </c>
      <c r="B4" s="1">
        <v>680</v>
      </c>
      <c r="C4" s="1">
        <f t="shared" ref="C4:C10" si="3">(6/100)*B4</f>
        <v>40.799999999999997</v>
      </c>
      <c r="D4" s="1">
        <v>10</v>
      </c>
      <c r="E4" s="1">
        <v>10</v>
      </c>
      <c r="F4" s="1">
        <f t="shared" si="0"/>
        <v>100</v>
      </c>
      <c r="G4" s="1">
        <f t="shared" si="1"/>
        <v>639.20000000000005</v>
      </c>
      <c r="H4" s="1">
        <f t="shared" si="2"/>
        <v>6392</v>
      </c>
    </row>
    <row r="5" spans="1:8" x14ac:dyDescent="0.3">
      <c r="A5" s="9" t="s">
        <v>185</v>
      </c>
      <c r="B5" s="1">
        <v>520</v>
      </c>
      <c r="C5" s="1">
        <f t="shared" si="3"/>
        <v>31.2</v>
      </c>
      <c r="D5" s="1">
        <v>4</v>
      </c>
      <c r="E5" s="1">
        <v>4</v>
      </c>
      <c r="F5" s="1">
        <f t="shared" si="0"/>
        <v>16</v>
      </c>
      <c r="G5" s="1">
        <f t="shared" si="1"/>
        <v>488.8</v>
      </c>
      <c r="H5" s="1">
        <f>G5*D5</f>
        <v>1955.2</v>
      </c>
    </row>
    <row r="6" spans="1:8" x14ac:dyDescent="0.3">
      <c r="A6" s="9" t="s">
        <v>158</v>
      </c>
      <c r="B6" s="1">
        <v>270</v>
      </c>
      <c r="C6" s="1">
        <f t="shared" si="3"/>
        <v>16.2</v>
      </c>
      <c r="D6" s="1">
        <v>6</v>
      </c>
      <c r="E6" s="1">
        <v>1</v>
      </c>
      <c r="F6" s="1">
        <f t="shared" si="0"/>
        <v>6</v>
      </c>
      <c r="G6" s="1">
        <f t="shared" si="1"/>
        <v>253.8</v>
      </c>
      <c r="H6" s="1">
        <f t="shared" ref="H6" si="4">G6*D6</f>
        <v>1522.8000000000002</v>
      </c>
    </row>
    <row r="7" spans="1:8" x14ac:dyDescent="0.3">
      <c r="A7" s="9" t="s">
        <v>144</v>
      </c>
      <c r="B7" s="1">
        <v>245</v>
      </c>
      <c r="C7" s="1">
        <f t="shared" si="3"/>
        <v>14.7</v>
      </c>
      <c r="D7" s="1">
        <v>6</v>
      </c>
      <c r="E7" s="1">
        <v>1</v>
      </c>
      <c r="F7" s="1">
        <f t="shared" si="0"/>
        <v>6</v>
      </c>
      <c r="G7" s="1">
        <f t="shared" si="1"/>
        <v>230.3</v>
      </c>
      <c r="H7" s="1">
        <f t="shared" si="2"/>
        <v>1381.8000000000002</v>
      </c>
    </row>
    <row r="8" spans="1:8" x14ac:dyDescent="0.3">
      <c r="A8" s="9" t="s">
        <v>186</v>
      </c>
      <c r="B8" s="1">
        <v>240</v>
      </c>
      <c r="C8" s="1">
        <f t="shared" si="3"/>
        <v>14.399999999999999</v>
      </c>
      <c r="D8" s="1">
        <v>6</v>
      </c>
      <c r="E8" s="1">
        <v>1</v>
      </c>
      <c r="F8" s="1">
        <f t="shared" si="0"/>
        <v>6</v>
      </c>
      <c r="G8" s="1">
        <f t="shared" si="1"/>
        <v>225.6</v>
      </c>
      <c r="H8" s="1">
        <f t="shared" si="2"/>
        <v>1353.6</v>
      </c>
    </row>
    <row r="9" spans="1:8" x14ac:dyDescent="0.3">
      <c r="A9" s="9" t="s">
        <v>187</v>
      </c>
      <c r="B9" s="1">
        <v>250</v>
      </c>
      <c r="C9" s="1">
        <f t="shared" si="3"/>
        <v>15</v>
      </c>
      <c r="D9" s="1">
        <v>6</v>
      </c>
      <c r="E9" s="1">
        <v>1</v>
      </c>
      <c r="F9" s="1">
        <f t="shared" si="0"/>
        <v>6</v>
      </c>
      <c r="G9" s="1">
        <f t="shared" si="1"/>
        <v>235</v>
      </c>
      <c r="H9" s="1">
        <f t="shared" si="2"/>
        <v>1410</v>
      </c>
    </row>
    <row r="10" spans="1:8" x14ac:dyDescent="0.3">
      <c r="A10" s="9" t="s">
        <v>153</v>
      </c>
      <c r="B10" s="1">
        <v>118</v>
      </c>
      <c r="C10" s="1">
        <f t="shared" si="3"/>
        <v>7.08</v>
      </c>
      <c r="D10" s="1">
        <v>16</v>
      </c>
      <c r="E10" s="1">
        <v>0.5</v>
      </c>
      <c r="F10" s="1">
        <f t="shared" si="0"/>
        <v>8</v>
      </c>
      <c r="G10" s="1">
        <f t="shared" si="1"/>
        <v>110.92</v>
      </c>
      <c r="H10" s="1">
        <f t="shared" si="2"/>
        <v>1774.72</v>
      </c>
    </row>
    <row r="11" spans="1:8" x14ac:dyDescent="0.3">
      <c r="B11" s="1"/>
      <c r="C11" s="1"/>
      <c r="D11" s="1"/>
      <c r="E11" s="1"/>
      <c r="F11" s="1"/>
      <c r="G11" s="1"/>
      <c r="H11" s="1"/>
    </row>
    <row r="12" spans="1:8" x14ac:dyDescent="0.3">
      <c r="A12" s="10" t="s">
        <v>14</v>
      </c>
      <c r="B12" s="2"/>
      <c r="C12" s="8"/>
      <c r="D12" s="2">
        <f>SUM(D3:D11)</f>
        <v>64</v>
      </c>
      <c r="E12" s="11"/>
      <c r="F12" s="2">
        <f>SUM(F3:F11)</f>
        <v>348</v>
      </c>
      <c r="G12" s="2"/>
      <c r="H12" s="2">
        <f>SUM(H3:H11)</f>
        <v>27540.12</v>
      </c>
    </row>
  </sheetData>
  <mergeCells count="1">
    <mergeCell ref="A1:H1"/>
  </mergeCells>
  <pageMargins left="0.7" right="0.7" top="0.75" bottom="0.75" header="0.3" footer="0.3"/>
  <pageSetup paperSize="9" scale="92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9"/>
  <sheetViews>
    <sheetView zoomScale="160" zoomScaleNormal="160" workbookViewId="0">
      <selection activeCell="G3" sqref="G3"/>
    </sheetView>
  </sheetViews>
  <sheetFormatPr defaultRowHeight="14.4" x14ac:dyDescent="0.3"/>
  <cols>
    <col min="1" max="1" width="21.6640625" bestFit="1" customWidth="1"/>
    <col min="7" max="7" width="16.21875" bestFit="1" customWidth="1"/>
  </cols>
  <sheetData>
    <row r="1" spans="1:8" x14ac:dyDescent="0.3">
      <c r="A1" s="30" t="s">
        <v>188</v>
      </c>
      <c r="B1" s="30"/>
      <c r="C1" s="30"/>
      <c r="D1" s="30"/>
      <c r="E1" s="30"/>
      <c r="F1" s="30"/>
      <c r="G1" s="30"/>
      <c r="H1" s="30"/>
    </row>
    <row r="2" spans="1:8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58</v>
      </c>
      <c r="F2" s="2" t="s">
        <v>59</v>
      </c>
      <c r="G2" s="2" t="s">
        <v>88</v>
      </c>
      <c r="H2" s="2" t="s">
        <v>2</v>
      </c>
    </row>
    <row r="3" spans="1:8" x14ac:dyDescent="0.3">
      <c r="A3" s="9" t="s">
        <v>185</v>
      </c>
      <c r="B3" s="1">
        <v>520</v>
      </c>
      <c r="C3" s="1">
        <f>(6/100)*B3</f>
        <v>31.2</v>
      </c>
      <c r="D3" s="1">
        <v>4</v>
      </c>
      <c r="E3" s="1">
        <v>4</v>
      </c>
      <c r="F3" s="1">
        <f t="shared" ref="F3:F7" si="0">E3*D3</f>
        <v>16</v>
      </c>
      <c r="G3" s="1">
        <f t="shared" ref="G3:G7" si="1">B3-C3</f>
        <v>488.8</v>
      </c>
      <c r="H3" s="1">
        <f>G3*D3</f>
        <v>1955.2</v>
      </c>
    </row>
    <row r="4" spans="1:8" x14ac:dyDescent="0.3">
      <c r="A4" s="9" t="s">
        <v>158</v>
      </c>
      <c r="B4" s="1">
        <v>270</v>
      </c>
      <c r="C4" s="1">
        <f t="shared" ref="C4:C7" si="2">(6/100)*B4</f>
        <v>16.2</v>
      </c>
      <c r="D4" s="1">
        <v>6</v>
      </c>
      <c r="E4" s="1">
        <v>1</v>
      </c>
      <c r="F4" s="1">
        <f t="shared" si="0"/>
        <v>6</v>
      </c>
      <c r="G4" s="1">
        <f t="shared" si="1"/>
        <v>253.8</v>
      </c>
      <c r="H4" s="1">
        <f t="shared" ref="H4:H7" si="3">G4*D4</f>
        <v>1522.8000000000002</v>
      </c>
    </row>
    <row r="5" spans="1:8" x14ac:dyDescent="0.3">
      <c r="A5" s="9" t="s">
        <v>144</v>
      </c>
      <c r="B5" s="1">
        <v>245</v>
      </c>
      <c r="C5" s="1">
        <f t="shared" si="2"/>
        <v>14.7</v>
      </c>
      <c r="D5" s="1">
        <v>6</v>
      </c>
      <c r="E5" s="1">
        <v>1</v>
      </c>
      <c r="F5" s="1">
        <f t="shared" si="0"/>
        <v>6</v>
      </c>
      <c r="G5" s="1">
        <f t="shared" si="1"/>
        <v>230.3</v>
      </c>
      <c r="H5" s="1">
        <f t="shared" si="3"/>
        <v>1381.8000000000002</v>
      </c>
    </row>
    <row r="6" spans="1:8" x14ac:dyDescent="0.3">
      <c r="A6" s="9" t="s">
        <v>189</v>
      </c>
      <c r="B6" s="1">
        <v>128</v>
      </c>
      <c r="C6" s="1">
        <f t="shared" si="2"/>
        <v>7.68</v>
      </c>
      <c r="D6" s="1">
        <v>8</v>
      </c>
      <c r="E6" s="1">
        <v>1</v>
      </c>
      <c r="F6" s="1">
        <f t="shared" si="0"/>
        <v>8</v>
      </c>
      <c r="G6" s="1">
        <f t="shared" si="1"/>
        <v>120.32</v>
      </c>
      <c r="H6" s="1">
        <f t="shared" si="3"/>
        <v>962.56</v>
      </c>
    </row>
    <row r="7" spans="1:8" x14ac:dyDescent="0.3">
      <c r="A7" s="9" t="s">
        <v>190</v>
      </c>
      <c r="B7" s="1">
        <v>4700</v>
      </c>
      <c r="C7" s="1">
        <f t="shared" si="2"/>
        <v>282</v>
      </c>
      <c r="D7" s="1">
        <v>10</v>
      </c>
      <c r="E7" s="1">
        <v>1</v>
      </c>
      <c r="F7" s="1">
        <f t="shared" si="0"/>
        <v>10</v>
      </c>
      <c r="G7" s="1">
        <f t="shared" si="1"/>
        <v>4418</v>
      </c>
      <c r="H7" s="1">
        <f t="shared" si="3"/>
        <v>44180</v>
      </c>
    </row>
    <row r="8" spans="1:8" x14ac:dyDescent="0.3">
      <c r="B8" s="1"/>
      <c r="C8" s="1"/>
      <c r="D8" s="1"/>
      <c r="E8" s="1"/>
      <c r="F8" s="1"/>
      <c r="G8" s="1"/>
      <c r="H8" s="1"/>
    </row>
    <row r="9" spans="1:8" x14ac:dyDescent="0.3">
      <c r="A9" s="10" t="s">
        <v>14</v>
      </c>
      <c r="B9" s="2"/>
      <c r="C9" s="8"/>
      <c r="D9" s="2">
        <f>SUM(D3:D8)</f>
        <v>34</v>
      </c>
      <c r="E9" s="11"/>
      <c r="F9" s="2">
        <f>SUM(F3:F8)</f>
        <v>46</v>
      </c>
      <c r="G9" s="2"/>
      <c r="H9" s="2">
        <f>SUM(H3:H8)</f>
        <v>50002.36</v>
      </c>
    </row>
  </sheetData>
  <mergeCells count="1"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21"/>
  <sheetViews>
    <sheetView zoomScale="145" zoomScaleNormal="145" workbookViewId="0">
      <selection activeCell="C4" sqref="C4"/>
    </sheetView>
  </sheetViews>
  <sheetFormatPr defaultRowHeight="14.4" x14ac:dyDescent="0.3"/>
  <cols>
    <col min="1" max="1" width="36.88671875" bestFit="1" customWidth="1"/>
    <col min="7" max="7" width="16.21875" bestFit="1" customWidth="1"/>
  </cols>
  <sheetData>
    <row r="1" spans="1:8" x14ac:dyDescent="0.3">
      <c r="A1" s="30" t="s">
        <v>191</v>
      </c>
      <c r="B1" s="30"/>
      <c r="C1" s="30"/>
      <c r="D1" s="30"/>
      <c r="E1" s="30"/>
      <c r="F1" s="30"/>
      <c r="G1" s="30"/>
      <c r="H1" s="30"/>
    </row>
    <row r="2" spans="1:8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58</v>
      </c>
      <c r="F2" s="2" t="s">
        <v>59</v>
      </c>
      <c r="G2" s="2" t="s">
        <v>88</v>
      </c>
      <c r="H2" s="2" t="s">
        <v>2</v>
      </c>
    </row>
    <row r="3" spans="1:8" x14ac:dyDescent="0.3">
      <c r="A3" s="9" t="s">
        <v>192</v>
      </c>
      <c r="B3" s="1">
        <v>560</v>
      </c>
      <c r="C3" s="1">
        <f>(6/100)*B3</f>
        <v>33.6</v>
      </c>
      <c r="D3" s="1">
        <v>8</v>
      </c>
      <c r="E3" s="1">
        <v>4</v>
      </c>
      <c r="F3" s="1">
        <f t="shared" ref="F3:F18" si="0">E3*D3</f>
        <v>32</v>
      </c>
      <c r="G3" s="1">
        <f t="shared" ref="G3:G19" si="1">B3-C3</f>
        <v>526.4</v>
      </c>
      <c r="H3" s="1">
        <f>G3*D3</f>
        <v>4211.2</v>
      </c>
    </row>
    <row r="4" spans="1:8" x14ac:dyDescent="0.3">
      <c r="A4" s="9" t="s">
        <v>193</v>
      </c>
      <c r="B4" s="1">
        <v>143</v>
      </c>
      <c r="C4" s="1">
        <f t="shared" ref="C4:C19" si="2">(6/100)*B4</f>
        <v>8.58</v>
      </c>
      <c r="D4" s="1">
        <v>12</v>
      </c>
      <c r="E4" s="1">
        <v>1</v>
      </c>
      <c r="F4" s="1">
        <f t="shared" si="0"/>
        <v>12</v>
      </c>
      <c r="G4" s="1">
        <f t="shared" si="1"/>
        <v>134.41999999999999</v>
      </c>
      <c r="H4" s="1">
        <f t="shared" ref="H4:H19" si="3">G4*D4</f>
        <v>1613.04</v>
      </c>
    </row>
    <row r="5" spans="1:8" x14ac:dyDescent="0.3">
      <c r="A5" s="9" t="s">
        <v>194</v>
      </c>
      <c r="B5" s="1">
        <v>76</v>
      </c>
      <c r="C5" s="1">
        <f t="shared" si="2"/>
        <v>4.5599999999999996</v>
      </c>
      <c r="D5" s="1">
        <v>8</v>
      </c>
      <c r="E5" s="1">
        <v>0.5</v>
      </c>
      <c r="F5" s="1">
        <f t="shared" si="0"/>
        <v>4</v>
      </c>
      <c r="G5" s="1">
        <f t="shared" si="1"/>
        <v>71.44</v>
      </c>
      <c r="H5" s="1">
        <f t="shared" si="3"/>
        <v>571.52</v>
      </c>
    </row>
    <row r="6" spans="1:8" x14ac:dyDescent="0.3">
      <c r="A6" s="9" t="s">
        <v>195</v>
      </c>
      <c r="B6" s="1">
        <v>520</v>
      </c>
      <c r="C6" s="1">
        <f t="shared" si="2"/>
        <v>31.2</v>
      </c>
      <c r="D6" s="1">
        <v>8</v>
      </c>
      <c r="E6" s="1">
        <v>4</v>
      </c>
      <c r="F6" s="1">
        <f t="shared" si="0"/>
        <v>32</v>
      </c>
      <c r="G6" s="1">
        <f t="shared" si="1"/>
        <v>488.8</v>
      </c>
      <c r="H6" s="1">
        <f t="shared" si="3"/>
        <v>3910.4</v>
      </c>
    </row>
    <row r="7" spans="1:8" x14ac:dyDescent="0.3">
      <c r="A7" s="9" t="s">
        <v>196</v>
      </c>
      <c r="B7" s="1">
        <v>133</v>
      </c>
      <c r="C7" s="1">
        <f t="shared" si="2"/>
        <v>7.9799999999999995</v>
      </c>
      <c r="D7" s="1">
        <v>6</v>
      </c>
      <c r="E7" s="1">
        <v>1</v>
      </c>
      <c r="F7" s="1">
        <f t="shared" si="0"/>
        <v>6</v>
      </c>
      <c r="G7" s="1">
        <f t="shared" si="1"/>
        <v>125.02</v>
      </c>
      <c r="H7" s="1">
        <f t="shared" si="3"/>
        <v>750.12</v>
      </c>
    </row>
    <row r="8" spans="1:8" x14ac:dyDescent="0.3">
      <c r="A8" s="9" t="s">
        <v>197</v>
      </c>
      <c r="B8" s="1">
        <v>72</v>
      </c>
      <c r="C8" s="1">
        <f t="shared" si="2"/>
        <v>4.32</v>
      </c>
      <c r="D8" s="1">
        <v>24</v>
      </c>
      <c r="E8" s="1">
        <v>0.5</v>
      </c>
      <c r="F8" s="1">
        <f t="shared" si="0"/>
        <v>12</v>
      </c>
      <c r="G8" s="1">
        <f t="shared" si="1"/>
        <v>67.680000000000007</v>
      </c>
      <c r="H8" s="1">
        <f t="shared" si="3"/>
        <v>1624.3200000000002</v>
      </c>
    </row>
    <row r="9" spans="1:8" x14ac:dyDescent="0.3">
      <c r="A9" s="9" t="s">
        <v>198</v>
      </c>
      <c r="B9" s="1">
        <v>36</v>
      </c>
      <c r="C9" s="1">
        <f t="shared" si="2"/>
        <v>2.16</v>
      </c>
      <c r="D9" s="1">
        <v>36</v>
      </c>
      <c r="E9" s="1">
        <v>0.2</v>
      </c>
      <c r="F9" s="1">
        <f t="shared" si="0"/>
        <v>7.2</v>
      </c>
      <c r="G9" s="1">
        <f t="shared" si="1"/>
        <v>33.840000000000003</v>
      </c>
      <c r="H9" s="1">
        <f t="shared" si="3"/>
        <v>1218.2400000000002</v>
      </c>
    </row>
    <row r="10" spans="1:8" x14ac:dyDescent="0.3">
      <c r="A10" s="9" t="s">
        <v>151</v>
      </c>
      <c r="B10" s="1">
        <v>270</v>
      </c>
      <c r="C10" s="1">
        <f t="shared" si="2"/>
        <v>16.2</v>
      </c>
      <c r="D10" s="1">
        <v>6</v>
      </c>
      <c r="E10" s="1">
        <v>1</v>
      </c>
      <c r="F10" s="1">
        <f t="shared" si="0"/>
        <v>6</v>
      </c>
      <c r="G10" s="1">
        <f t="shared" si="1"/>
        <v>253.8</v>
      </c>
      <c r="H10" s="1">
        <f t="shared" si="3"/>
        <v>1522.8000000000002</v>
      </c>
    </row>
    <row r="11" spans="1:8" x14ac:dyDescent="0.3">
      <c r="A11" s="9" t="s">
        <v>199</v>
      </c>
      <c r="B11" s="1">
        <v>141</v>
      </c>
      <c r="C11" s="1">
        <f t="shared" si="2"/>
        <v>8.4599999999999991</v>
      </c>
      <c r="D11" s="1">
        <v>8</v>
      </c>
      <c r="E11" s="1">
        <v>0.5</v>
      </c>
      <c r="F11" s="1">
        <f t="shared" si="0"/>
        <v>4</v>
      </c>
      <c r="G11" s="1">
        <f t="shared" si="1"/>
        <v>132.54</v>
      </c>
      <c r="H11" s="1">
        <f t="shared" si="3"/>
        <v>1060.32</v>
      </c>
    </row>
    <row r="12" spans="1:8" x14ac:dyDescent="0.3">
      <c r="A12" s="9" t="s">
        <v>144</v>
      </c>
      <c r="B12" s="1">
        <v>245</v>
      </c>
      <c r="C12" s="1">
        <f t="shared" si="2"/>
        <v>14.7</v>
      </c>
      <c r="D12" s="1">
        <v>12</v>
      </c>
      <c r="E12" s="1">
        <v>1</v>
      </c>
      <c r="F12" s="1">
        <f t="shared" si="0"/>
        <v>12</v>
      </c>
      <c r="G12" s="1">
        <f t="shared" si="1"/>
        <v>230.3</v>
      </c>
      <c r="H12" s="1">
        <f t="shared" si="3"/>
        <v>2763.6000000000004</v>
      </c>
    </row>
    <row r="13" spans="1:8" x14ac:dyDescent="0.3">
      <c r="A13" s="9" t="s">
        <v>200</v>
      </c>
      <c r="B13" s="1">
        <v>128</v>
      </c>
      <c r="C13" s="1">
        <f t="shared" si="2"/>
        <v>7.68</v>
      </c>
      <c r="D13" s="1">
        <v>8</v>
      </c>
      <c r="E13" s="1">
        <v>0.5</v>
      </c>
      <c r="F13" s="1">
        <f t="shared" si="0"/>
        <v>4</v>
      </c>
      <c r="G13" s="1">
        <f t="shared" si="1"/>
        <v>120.32</v>
      </c>
      <c r="H13" s="1">
        <f t="shared" si="3"/>
        <v>962.56</v>
      </c>
    </row>
    <row r="14" spans="1:8" x14ac:dyDescent="0.3">
      <c r="A14" s="9" t="s">
        <v>201</v>
      </c>
      <c r="B14" s="1">
        <v>245</v>
      </c>
      <c r="C14" s="1">
        <f t="shared" si="2"/>
        <v>14.7</v>
      </c>
      <c r="D14" s="1">
        <v>6</v>
      </c>
      <c r="E14" s="1">
        <v>1</v>
      </c>
      <c r="F14" s="1">
        <f t="shared" si="0"/>
        <v>6</v>
      </c>
      <c r="G14" s="1">
        <f t="shared" si="1"/>
        <v>230.3</v>
      </c>
      <c r="H14" s="1">
        <f t="shared" si="3"/>
        <v>1381.8000000000002</v>
      </c>
    </row>
    <row r="15" spans="1:8" x14ac:dyDescent="0.3">
      <c r="A15" s="9" t="s">
        <v>202</v>
      </c>
      <c r="B15" s="1">
        <v>380</v>
      </c>
      <c r="C15" s="1">
        <f t="shared" si="2"/>
        <v>22.8</v>
      </c>
      <c r="D15" s="1">
        <v>8</v>
      </c>
      <c r="E15" s="1">
        <v>4</v>
      </c>
      <c r="F15" s="1">
        <f t="shared" si="0"/>
        <v>32</v>
      </c>
      <c r="G15" s="1">
        <f t="shared" si="1"/>
        <v>357.2</v>
      </c>
      <c r="H15" s="1">
        <f t="shared" si="3"/>
        <v>2857.6</v>
      </c>
    </row>
    <row r="16" spans="1:8" x14ac:dyDescent="0.3">
      <c r="A16" s="9" t="s">
        <v>203</v>
      </c>
      <c r="B16" s="1">
        <v>92</v>
      </c>
      <c r="C16" s="1">
        <f t="shared" si="2"/>
        <v>5.52</v>
      </c>
      <c r="D16" s="1">
        <v>12</v>
      </c>
      <c r="E16" s="1">
        <v>1</v>
      </c>
      <c r="F16" s="1">
        <f t="shared" si="0"/>
        <v>12</v>
      </c>
      <c r="G16" s="1">
        <f t="shared" si="1"/>
        <v>86.48</v>
      </c>
      <c r="H16" s="1">
        <f t="shared" si="3"/>
        <v>1037.76</v>
      </c>
    </row>
    <row r="17" spans="1:8" x14ac:dyDescent="0.3">
      <c r="A17" s="9" t="s">
        <v>204</v>
      </c>
      <c r="B17" s="1">
        <v>51</v>
      </c>
      <c r="C17" s="1">
        <f t="shared" si="2"/>
        <v>3.06</v>
      </c>
      <c r="D17" s="1">
        <v>16</v>
      </c>
      <c r="E17" s="1">
        <v>0.5</v>
      </c>
      <c r="F17" s="1">
        <f t="shared" si="0"/>
        <v>8</v>
      </c>
      <c r="G17" s="1">
        <f t="shared" si="1"/>
        <v>47.94</v>
      </c>
      <c r="H17" s="1">
        <f t="shared" si="3"/>
        <v>767.04</v>
      </c>
    </row>
    <row r="18" spans="1:8" x14ac:dyDescent="0.3">
      <c r="A18" s="9" t="s">
        <v>205</v>
      </c>
      <c r="B18" s="1">
        <v>26</v>
      </c>
      <c r="C18" s="1">
        <f t="shared" si="2"/>
        <v>1.56</v>
      </c>
      <c r="D18" s="1">
        <v>24</v>
      </c>
      <c r="E18" s="1">
        <v>0.2</v>
      </c>
      <c r="F18" s="1">
        <f t="shared" si="0"/>
        <v>4.8000000000000007</v>
      </c>
      <c r="G18" s="1">
        <f t="shared" si="1"/>
        <v>24.44</v>
      </c>
      <c r="H18" s="1">
        <f t="shared" si="3"/>
        <v>586.56000000000006</v>
      </c>
    </row>
    <row r="19" spans="1:8" x14ac:dyDescent="0.3">
      <c r="A19" s="9"/>
      <c r="B19" s="1"/>
      <c r="C19" s="1">
        <f t="shared" si="2"/>
        <v>0</v>
      </c>
      <c r="D19" s="1"/>
      <c r="E19" s="1"/>
      <c r="F19" s="1"/>
      <c r="G19" s="1">
        <f t="shared" si="1"/>
        <v>0</v>
      </c>
      <c r="H19" s="1">
        <f t="shared" si="3"/>
        <v>0</v>
      </c>
    </row>
    <row r="20" spans="1:8" x14ac:dyDescent="0.3">
      <c r="B20" s="1"/>
      <c r="C20" s="1"/>
      <c r="D20" s="1"/>
      <c r="E20" s="1"/>
      <c r="F20" s="1"/>
      <c r="G20" s="1"/>
      <c r="H20" s="1"/>
    </row>
    <row r="21" spans="1:8" x14ac:dyDescent="0.3">
      <c r="A21" s="10" t="s">
        <v>14</v>
      </c>
      <c r="B21" s="2"/>
      <c r="C21" s="8"/>
      <c r="D21" s="2">
        <f>SUM(D3:D20)</f>
        <v>202</v>
      </c>
      <c r="E21" s="11"/>
      <c r="F21" s="2">
        <f>SUM(F3:F20)</f>
        <v>194</v>
      </c>
      <c r="G21" s="2"/>
      <c r="H21" s="2">
        <f>SUM(H3:H20)</f>
        <v>26838.879999999997</v>
      </c>
    </row>
  </sheetData>
  <mergeCells count="1"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12"/>
  <sheetViews>
    <sheetView zoomScale="175" zoomScaleNormal="175" workbookViewId="0">
      <selection activeCell="G17" sqref="G17"/>
    </sheetView>
  </sheetViews>
  <sheetFormatPr defaultRowHeight="14.4" x14ac:dyDescent="0.3"/>
  <cols>
    <col min="1" max="1" width="36.88671875" bestFit="1" customWidth="1"/>
    <col min="7" max="7" width="16.21875" bestFit="1" customWidth="1"/>
  </cols>
  <sheetData>
    <row r="1" spans="1:8" x14ac:dyDescent="0.3">
      <c r="A1" s="30" t="s">
        <v>206</v>
      </c>
      <c r="B1" s="30"/>
      <c r="C1" s="30"/>
      <c r="D1" s="30"/>
      <c r="E1" s="30"/>
      <c r="F1" s="30"/>
      <c r="G1" s="30"/>
      <c r="H1" s="30"/>
    </row>
    <row r="2" spans="1:8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58</v>
      </c>
      <c r="F2" s="2" t="s">
        <v>59</v>
      </c>
      <c r="G2" s="2" t="s">
        <v>88</v>
      </c>
      <c r="H2" s="2" t="s">
        <v>2</v>
      </c>
    </row>
    <row r="3" spans="1:8" x14ac:dyDescent="0.3">
      <c r="A3" s="9" t="s">
        <v>196</v>
      </c>
      <c r="B3" s="1">
        <v>150</v>
      </c>
      <c r="C3" s="1">
        <f>(6/100)*B3</f>
        <v>9</v>
      </c>
      <c r="D3" s="1">
        <v>18</v>
      </c>
      <c r="E3" s="1">
        <v>1</v>
      </c>
      <c r="F3" s="1">
        <f t="shared" ref="F3:F9" si="0">E3*D3</f>
        <v>18</v>
      </c>
      <c r="G3" s="1">
        <f t="shared" ref="G3:G10" si="1">B3-C3</f>
        <v>141</v>
      </c>
      <c r="H3" s="1">
        <f t="shared" ref="H3:H10" si="2">G3*D3</f>
        <v>2538</v>
      </c>
    </row>
    <row r="4" spans="1:8" x14ac:dyDescent="0.3">
      <c r="A4" s="9" t="s">
        <v>197</v>
      </c>
      <c r="B4" s="1">
        <v>80</v>
      </c>
      <c r="C4" s="1">
        <f t="shared" ref="C4:C9" si="3">(6/100)*B4</f>
        <v>4.8</v>
      </c>
      <c r="D4" s="1">
        <v>24</v>
      </c>
      <c r="E4" s="1">
        <v>0.5</v>
      </c>
      <c r="F4" s="1">
        <f t="shared" si="0"/>
        <v>12</v>
      </c>
      <c r="G4" s="1">
        <f t="shared" si="1"/>
        <v>75.2</v>
      </c>
      <c r="H4" s="1">
        <f t="shared" si="2"/>
        <v>1804.8000000000002</v>
      </c>
    </row>
    <row r="5" spans="1:8" x14ac:dyDescent="0.3">
      <c r="A5" s="9" t="s">
        <v>198</v>
      </c>
      <c r="B5" s="1">
        <v>40</v>
      </c>
      <c r="C5" s="1">
        <f t="shared" si="3"/>
        <v>2.4</v>
      </c>
      <c r="D5" s="1">
        <v>12</v>
      </c>
      <c r="E5" s="1">
        <v>0.2</v>
      </c>
      <c r="F5" s="1">
        <f t="shared" si="0"/>
        <v>2.4000000000000004</v>
      </c>
      <c r="G5" s="1">
        <f t="shared" si="1"/>
        <v>37.6</v>
      </c>
      <c r="H5" s="1">
        <f t="shared" si="2"/>
        <v>451.20000000000005</v>
      </c>
    </row>
    <row r="6" spans="1:8" x14ac:dyDescent="0.3">
      <c r="A6" s="9" t="s">
        <v>207</v>
      </c>
      <c r="B6" s="1">
        <v>970</v>
      </c>
      <c r="C6" s="1">
        <f t="shared" si="3"/>
        <v>58.199999999999996</v>
      </c>
      <c r="D6" s="1">
        <v>4</v>
      </c>
      <c r="E6" s="1">
        <v>1</v>
      </c>
      <c r="F6" s="1">
        <f t="shared" si="0"/>
        <v>4</v>
      </c>
      <c r="G6" s="1">
        <f t="shared" si="1"/>
        <v>911.8</v>
      </c>
      <c r="H6" s="1">
        <f t="shared" si="2"/>
        <v>3647.2</v>
      </c>
    </row>
    <row r="7" spans="1:8" x14ac:dyDescent="0.3">
      <c r="A7" s="9" t="s">
        <v>208</v>
      </c>
      <c r="B7" s="1">
        <v>210</v>
      </c>
      <c r="C7" s="1">
        <f t="shared" si="3"/>
        <v>12.6</v>
      </c>
      <c r="D7" s="1">
        <v>16</v>
      </c>
      <c r="E7" s="1">
        <v>0.5</v>
      </c>
      <c r="F7" s="1">
        <f t="shared" si="0"/>
        <v>8</v>
      </c>
      <c r="G7" s="1">
        <f t="shared" si="1"/>
        <v>197.4</v>
      </c>
      <c r="H7" s="1">
        <f t="shared" si="2"/>
        <v>3158.4</v>
      </c>
    </row>
    <row r="8" spans="1:8" x14ac:dyDescent="0.3">
      <c r="A8" s="9" t="s">
        <v>209</v>
      </c>
      <c r="B8" s="1">
        <v>410</v>
      </c>
      <c r="C8" s="1">
        <f t="shared" si="3"/>
        <v>24.599999999999998</v>
      </c>
      <c r="D8" s="1">
        <v>4</v>
      </c>
      <c r="E8" s="1">
        <v>1</v>
      </c>
      <c r="F8" s="1">
        <f t="shared" si="0"/>
        <v>4</v>
      </c>
      <c r="G8" s="1">
        <f t="shared" si="1"/>
        <v>385.4</v>
      </c>
      <c r="H8" s="1">
        <f t="shared" si="2"/>
        <v>1541.6</v>
      </c>
    </row>
    <row r="9" spans="1:8" x14ac:dyDescent="0.3">
      <c r="A9" s="9" t="s">
        <v>210</v>
      </c>
      <c r="B9" s="1">
        <v>5400</v>
      </c>
      <c r="C9" s="1">
        <f t="shared" si="3"/>
        <v>324</v>
      </c>
      <c r="D9" s="1">
        <v>4</v>
      </c>
      <c r="E9" s="1">
        <v>0.5</v>
      </c>
      <c r="F9" s="1">
        <f t="shared" si="0"/>
        <v>2</v>
      </c>
      <c r="G9" s="1">
        <f t="shared" si="1"/>
        <v>5076</v>
      </c>
      <c r="H9" s="1">
        <f t="shared" si="2"/>
        <v>20304</v>
      </c>
    </row>
    <row r="10" spans="1:8" x14ac:dyDescent="0.3">
      <c r="A10" s="9"/>
      <c r="B10" s="1"/>
      <c r="C10" s="1">
        <f t="shared" ref="C10" si="4">(14/100)*B10</f>
        <v>0</v>
      </c>
      <c r="D10" s="1"/>
      <c r="E10" s="1"/>
      <c r="F10" s="1"/>
      <c r="G10" s="1">
        <f t="shared" si="1"/>
        <v>0</v>
      </c>
      <c r="H10" s="1">
        <f t="shared" si="2"/>
        <v>0</v>
      </c>
    </row>
    <row r="11" spans="1:8" x14ac:dyDescent="0.3">
      <c r="B11" s="1"/>
      <c r="C11" s="1"/>
      <c r="D11" s="1"/>
      <c r="E11" s="1"/>
      <c r="F11" s="1"/>
      <c r="G11" s="1"/>
      <c r="H11" s="1"/>
    </row>
    <row r="12" spans="1:8" x14ac:dyDescent="0.3">
      <c r="A12" s="10" t="s">
        <v>14</v>
      </c>
      <c r="B12" s="2"/>
      <c r="C12" s="8"/>
      <c r="D12" s="2">
        <f>SUM(D3:D11)</f>
        <v>82</v>
      </c>
      <c r="E12" s="11"/>
      <c r="F12" s="2">
        <f>SUM(F3:F11)</f>
        <v>50.4</v>
      </c>
      <c r="G12" s="2"/>
      <c r="H12" s="2">
        <f>SUM(H3:H11)</f>
        <v>33445.199999999997</v>
      </c>
    </row>
  </sheetData>
  <mergeCells count="1">
    <mergeCell ref="A1:H1"/>
  </mergeCells>
  <pageMargins left="0.7" right="0.7" top="0.75" bottom="0.75" header="0.3" footer="0.3"/>
  <pageSetup paperSize="9" scale="81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2"/>
  <sheetViews>
    <sheetView zoomScale="175" zoomScaleNormal="175" workbookViewId="0">
      <selection sqref="A1:H12"/>
    </sheetView>
  </sheetViews>
  <sheetFormatPr defaultRowHeight="14.4" x14ac:dyDescent="0.3"/>
  <cols>
    <col min="1" max="1" width="36.88671875" bestFit="1" customWidth="1"/>
    <col min="7" max="7" width="16.21875" bestFit="1" customWidth="1"/>
  </cols>
  <sheetData>
    <row r="1" spans="1:8" x14ac:dyDescent="0.3">
      <c r="A1" s="30" t="s">
        <v>211</v>
      </c>
      <c r="B1" s="30"/>
      <c r="C1" s="30"/>
      <c r="D1" s="30"/>
      <c r="E1" s="30"/>
      <c r="F1" s="30"/>
      <c r="G1" s="30"/>
      <c r="H1" s="30"/>
    </row>
    <row r="2" spans="1:8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58</v>
      </c>
      <c r="F2" s="2" t="s">
        <v>59</v>
      </c>
      <c r="G2" s="2" t="s">
        <v>88</v>
      </c>
      <c r="H2" s="2" t="s">
        <v>2</v>
      </c>
    </row>
    <row r="3" spans="1:8" x14ac:dyDescent="0.3">
      <c r="A3" s="9" t="s">
        <v>192</v>
      </c>
      <c r="B3" s="1">
        <v>630</v>
      </c>
      <c r="C3" s="1">
        <f>(6/100)*B3</f>
        <v>37.799999999999997</v>
      </c>
      <c r="D3" s="1">
        <v>20</v>
      </c>
      <c r="E3" s="1">
        <v>4</v>
      </c>
      <c r="F3" s="1">
        <f t="shared" ref="F3:F9" si="0">E3*D3</f>
        <v>80</v>
      </c>
      <c r="G3" s="1">
        <f t="shared" ref="G3:G9" si="1">B3-C3</f>
        <v>592.20000000000005</v>
      </c>
      <c r="H3" s="1">
        <f t="shared" ref="H3:H9" si="2">G3*D3</f>
        <v>11844</v>
      </c>
    </row>
    <row r="4" spans="1:8" x14ac:dyDescent="0.3">
      <c r="A4" s="9" t="s">
        <v>212</v>
      </c>
      <c r="B4" s="1">
        <v>43</v>
      </c>
      <c r="C4" s="1">
        <f t="shared" ref="C4:C9" si="3">(6/100)*B4</f>
        <v>2.58</v>
      </c>
      <c r="D4" s="1">
        <v>12</v>
      </c>
      <c r="E4" s="1">
        <v>0.2</v>
      </c>
      <c r="F4" s="1">
        <f t="shared" si="0"/>
        <v>2.4000000000000004</v>
      </c>
      <c r="G4" s="1">
        <f t="shared" si="1"/>
        <v>40.42</v>
      </c>
      <c r="H4" s="1">
        <f t="shared" si="2"/>
        <v>485.04</v>
      </c>
    </row>
    <row r="5" spans="1:8" x14ac:dyDescent="0.3">
      <c r="A5" s="9" t="s">
        <v>195</v>
      </c>
      <c r="B5" s="1">
        <v>590</v>
      </c>
      <c r="C5" s="1">
        <f t="shared" si="3"/>
        <v>35.4</v>
      </c>
      <c r="D5" s="1">
        <v>20</v>
      </c>
      <c r="E5" s="1">
        <v>4</v>
      </c>
      <c r="F5" s="1">
        <f t="shared" si="0"/>
        <v>80</v>
      </c>
      <c r="G5" s="1">
        <f t="shared" si="1"/>
        <v>554.6</v>
      </c>
      <c r="H5" s="1">
        <f t="shared" si="2"/>
        <v>11092</v>
      </c>
    </row>
    <row r="6" spans="1:8" x14ac:dyDescent="0.3">
      <c r="A6" s="9" t="s">
        <v>198</v>
      </c>
      <c r="B6" s="1">
        <v>40</v>
      </c>
      <c r="C6" s="1">
        <f t="shared" si="3"/>
        <v>2.4</v>
      </c>
      <c r="D6" s="1">
        <v>36</v>
      </c>
      <c r="E6" s="1">
        <v>0.2</v>
      </c>
      <c r="F6" s="1">
        <f t="shared" si="0"/>
        <v>7.2</v>
      </c>
      <c r="G6" s="1">
        <f t="shared" si="1"/>
        <v>37.6</v>
      </c>
      <c r="H6" s="1">
        <f t="shared" si="2"/>
        <v>1353.6000000000001</v>
      </c>
    </row>
    <row r="7" spans="1:8" x14ac:dyDescent="0.3">
      <c r="A7" s="9" t="s">
        <v>213</v>
      </c>
      <c r="B7" s="1">
        <v>25</v>
      </c>
      <c r="C7" s="1">
        <f t="shared" si="3"/>
        <v>1.5</v>
      </c>
      <c r="D7" s="1">
        <v>20</v>
      </c>
      <c r="E7" s="1">
        <v>0.1</v>
      </c>
      <c r="F7" s="1">
        <f t="shared" si="0"/>
        <v>2</v>
      </c>
      <c r="G7" s="1">
        <f t="shared" si="1"/>
        <v>23.5</v>
      </c>
      <c r="H7" s="1">
        <f t="shared" si="2"/>
        <v>470</v>
      </c>
    </row>
    <row r="8" spans="1:8" x14ac:dyDescent="0.3">
      <c r="A8" s="9" t="s">
        <v>214</v>
      </c>
      <c r="B8" s="1">
        <v>440</v>
      </c>
      <c r="C8" s="1">
        <f t="shared" si="3"/>
        <v>26.4</v>
      </c>
      <c r="D8" s="1">
        <v>20</v>
      </c>
      <c r="E8" s="1">
        <v>4</v>
      </c>
      <c r="F8" s="1">
        <f t="shared" si="0"/>
        <v>80</v>
      </c>
      <c r="G8" s="1">
        <f t="shared" si="1"/>
        <v>413.6</v>
      </c>
      <c r="H8" s="1">
        <f t="shared" si="2"/>
        <v>8272</v>
      </c>
    </row>
    <row r="9" spans="1:8" x14ac:dyDescent="0.3">
      <c r="A9" s="9" t="s">
        <v>158</v>
      </c>
      <c r="B9" s="1">
        <v>290</v>
      </c>
      <c r="C9" s="1">
        <f t="shared" si="3"/>
        <v>17.399999999999999</v>
      </c>
      <c r="D9" s="1">
        <v>6</v>
      </c>
      <c r="E9" s="1">
        <v>1</v>
      </c>
      <c r="F9" s="1">
        <f t="shared" si="0"/>
        <v>6</v>
      </c>
      <c r="G9" s="1">
        <f t="shared" si="1"/>
        <v>272.60000000000002</v>
      </c>
      <c r="H9" s="1">
        <f t="shared" si="2"/>
        <v>1635.6000000000001</v>
      </c>
    </row>
    <row r="10" spans="1:8" x14ac:dyDescent="0.3">
      <c r="A10" s="9"/>
      <c r="B10" s="1"/>
      <c r="C10" s="1"/>
      <c r="D10" s="1"/>
      <c r="E10" s="1"/>
      <c r="F10" s="1"/>
      <c r="G10" s="1"/>
      <c r="H10" s="1"/>
    </row>
    <row r="11" spans="1:8" x14ac:dyDescent="0.3">
      <c r="B11" s="1"/>
      <c r="C11" s="1"/>
      <c r="D11" s="1"/>
      <c r="E11" s="1"/>
      <c r="F11" s="1"/>
      <c r="G11" s="1"/>
      <c r="H11" s="1"/>
    </row>
    <row r="12" spans="1:8" x14ac:dyDescent="0.3">
      <c r="A12" s="10" t="s">
        <v>14</v>
      </c>
      <c r="B12" s="2"/>
      <c r="C12" s="8"/>
      <c r="D12" s="2">
        <f>SUM(D3:D11)</f>
        <v>134</v>
      </c>
      <c r="E12" s="11"/>
      <c r="F12" s="2">
        <f>SUM(F3:F11)</f>
        <v>257.60000000000002</v>
      </c>
      <c r="G12" s="2"/>
      <c r="H12" s="2">
        <f>SUM(H3:H11)</f>
        <v>35152.239999999998</v>
      </c>
    </row>
  </sheetData>
  <mergeCells count="1">
    <mergeCell ref="A1:H1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7"/>
  <sheetViews>
    <sheetView zoomScale="145" zoomScaleNormal="145" workbookViewId="0">
      <selection activeCell="H13" sqref="H13"/>
    </sheetView>
  </sheetViews>
  <sheetFormatPr defaultRowHeight="14.4" x14ac:dyDescent="0.3"/>
  <cols>
    <col min="1" max="1" width="20.77734375" bestFit="1" customWidth="1"/>
  </cols>
  <sheetData>
    <row r="1" spans="1:6" x14ac:dyDescent="0.3">
      <c r="A1" s="31" t="s">
        <v>215</v>
      </c>
      <c r="B1" s="31"/>
      <c r="C1" s="31"/>
      <c r="D1" s="31"/>
      <c r="E1" s="31"/>
      <c r="F1" s="31"/>
    </row>
    <row r="2" spans="1:6" x14ac:dyDescent="0.3">
      <c r="A2" s="14" t="s">
        <v>3</v>
      </c>
      <c r="B2" s="14" t="s">
        <v>0</v>
      </c>
      <c r="C2" s="14" t="s">
        <v>1</v>
      </c>
      <c r="D2" s="14" t="s">
        <v>58</v>
      </c>
      <c r="E2" s="14" t="s">
        <v>59</v>
      </c>
      <c r="F2" s="14" t="s">
        <v>2</v>
      </c>
    </row>
    <row r="3" spans="1:6" x14ac:dyDescent="0.3">
      <c r="A3" s="15" t="s">
        <v>216</v>
      </c>
      <c r="B3" s="16">
        <v>5000</v>
      </c>
      <c r="C3" s="16">
        <v>10</v>
      </c>
      <c r="D3" s="16">
        <v>20</v>
      </c>
      <c r="E3" s="16">
        <f t="shared" ref="E3" si="0">D3*C3</f>
        <v>200</v>
      </c>
      <c r="F3" s="16">
        <f>B3*C3</f>
        <v>50000</v>
      </c>
    </row>
    <row r="4" spans="1:6" x14ac:dyDescent="0.3">
      <c r="A4" s="15"/>
      <c r="B4" s="16"/>
      <c r="C4" s="16"/>
      <c r="D4" s="16"/>
      <c r="E4" s="16"/>
      <c r="F4" s="16"/>
    </row>
    <row r="5" spans="1:6" x14ac:dyDescent="0.3">
      <c r="A5" s="15"/>
      <c r="B5" s="16"/>
      <c r="C5" s="16"/>
      <c r="D5" s="16"/>
      <c r="E5" s="16"/>
      <c r="F5" s="16"/>
    </row>
    <row r="6" spans="1:6" x14ac:dyDescent="0.3">
      <c r="A6" s="17"/>
      <c r="B6" s="16"/>
      <c r="C6" s="16"/>
      <c r="D6" s="16"/>
      <c r="E6" s="16"/>
      <c r="F6" s="16"/>
    </row>
    <row r="7" spans="1:6" x14ac:dyDescent="0.3">
      <c r="A7" s="18" t="s">
        <v>14</v>
      </c>
      <c r="B7" s="14"/>
      <c r="C7" s="14">
        <f>SUM(C3:C6)</f>
        <v>10</v>
      </c>
      <c r="D7" s="19"/>
      <c r="E7" s="14">
        <f>SUM(E3:E6)</f>
        <v>200</v>
      </c>
      <c r="F7" s="14">
        <f>SUM(F3:F6)</f>
        <v>50000</v>
      </c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zoomScale="145" zoomScaleNormal="145" workbookViewId="0">
      <selection activeCell="B20" sqref="B20"/>
    </sheetView>
  </sheetViews>
  <sheetFormatPr defaultRowHeight="14.4" x14ac:dyDescent="0.3"/>
  <cols>
    <col min="1" max="1" width="39.109375" bestFit="1" customWidth="1"/>
    <col min="2" max="2" width="5" bestFit="1" customWidth="1"/>
    <col min="3" max="3" width="6" bestFit="1" customWidth="1"/>
    <col min="4" max="4" width="8.33203125" bestFit="1" customWidth="1"/>
    <col min="5" max="5" width="18.5546875" bestFit="1" customWidth="1"/>
    <col min="6" max="6" width="9" bestFit="1" customWidth="1"/>
    <col min="7" max="7" width="10.33203125" bestFit="1" customWidth="1"/>
  </cols>
  <sheetData>
    <row r="1" spans="1:6" x14ac:dyDescent="0.3">
      <c r="A1" s="28" t="s">
        <v>81</v>
      </c>
      <c r="B1" s="28"/>
      <c r="C1" s="28"/>
      <c r="D1" s="28"/>
      <c r="E1" s="28"/>
      <c r="F1" s="28"/>
    </row>
    <row r="2" spans="1:6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88</v>
      </c>
      <c r="F2" s="2" t="s">
        <v>2</v>
      </c>
    </row>
    <row r="3" spans="1:6" x14ac:dyDescent="0.3">
      <c r="A3" s="9" t="s">
        <v>44</v>
      </c>
      <c r="B3" s="1">
        <v>1800</v>
      </c>
      <c r="C3" s="1"/>
      <c r="D3" s="1">
        <v>2</v>
      </c>
      <c r="E3" s="1">
        <f>B3-C3</f>
        <v>1800</v>
      </c>
      <c r="F3" s="1">
        <f>E3*D3</f>
        <v>3600</v>
      </c>
    </row>
    <row r="4" spans="1:6" x14ac:dyDescent="0.3">
      <c r="A4" s="9" t="s">
        <v>45</v>
      </c>
      <c r="B4" s="1">
        <v>960</v>
      </c>
      <c r="C4" s="1"/>
      <c r="D4" s="1">
        <v>3</v>
      </c>
      <c r="E4" s="1">
        <f t="shared" ref="E4:E16" si="0">B4-C4</f>
        <v>960</v>
      </c>
      <c r="F4" s="1">
        <f t="shared" ref="F4:F16" si="1">E4*D4</f>
        <v>2880</v>
      </c>
    </row>
    <row r="5" spans="1:6" x14ac:dyDescent="0.3">
      <c r="A5" s="9" t="s">
        <v>46</v>
      </c>
      <c r="B5" s="1">
        <v>450</v>
      </c>
      <c r="C5" s="1"/>
      <c r="D5" s="1">
        <v>4</v>
      </c>
      <c r="E5" s="1">
        <f t="shared" si="0"/>
        <v>450</v>
      </c>
      <c r="F5" s="1">
        <f t="shared" si="1"/>
        <v>1800</v>
      </c>
    </row>
    <row r="6" spans="1:6" x14ac:dyDescent="0.3">
      <c r="A6" s="9" t="s">
        <v>47</v>
      </c>
      <c r="B6" s="1">
        <v>115</v>
      </c>
      <c r="C6" s="1"/>
      <c r="D6" s="1">
        <v>6</v>
      </c>
      <c r="E6" s="1">
        <f t="shared" si="0"/>
        <v>115</v>
      </c>
      <c r="F6" s="1">
        <f t="shared" si="1"/>
        <v>690</v>
      </c>
    </row>
    <row r="7" spans="1:6" x14ac:dyDescent="0.3">
      <c r="A7" s="9" t="s">
        <v>36</v>
      </c>
      <c r="B7" s="1">
        <v>126</v>
      </c>
      <c r="C7" s="1"/>
      <c r="D7" s="1">
        <v>6</v>
      </c>
      <c r="E7" s="1">
        <f t="shared" si="0"/>
        <v>126</v>
      </c>
      <c r="F7" s="1">
        <f t="shared" si="1"/>
        <v>756</v>
      </c>
    </row>
    <row r="8" spans="1:6" x14ac:dyDescent="0.3">
      <c r="A8" s="9" t="s">
        <v>48</v>
      </c>
      <c r="B8" s="1">
        <v>126</v>
      </c>
      <c r="C8" s="1"/>
      <c r="D8" s="1">
        <v>6</v>
      </c>
      <c r="E8" s="1">
        <f t="shared" si="0"/>
        <v>126</v>
      </c>
      <c r="F8" s="1">
        <f t="shared" si="1"/>
        <v>756</v>
      </c>
    </row>
    <row r="9" spans="1:6" x14ac:dyDescent="0.3">
      <c r="A9" s="9" t="s">
        <v>17</v>
      </c>
      <c r="B9" s="1">
        <v>200</v>
      </c>
      <c r="C9" s="1">
        <f>(6/100)*B9</f>
        <v>12</v>
      </c>
      <c r="D9" s="1">
        <v>18</v>
      </c>
      <c r="E9" s="1">
        <f t="shared" si="0"/>
        <v>188</v>
      </c>
      <c r="F9" s="1">
        <f t="shared" si="1"/>
        <v>3384</v>
      </c>
    </row>
    <row r="10" spans="1:6" x14ac:dyDescent="0.3">
      <c r="A10" s="9" t="s">
        <v>18</v>
      </c>
      <c r="B10" s="1">
        <v>790</v>
      </c>
      <c r="C10" s="1">
        <f t="shared" ref="C10:C15" si="2">(6/100)*B10</f>
        <v>47.4</v>
      </c>
      <c r="D10" s="1">
        <v>4</v>
      </c>
      <c r="E10" s="1">
        <f t="shared" si="0"/>
        <v>742.6</v>
      </c>
      <c r="F10" s="1">
        <f t="shared" si="1"/>
        <v>2970.4</v>
      </c>
    </row>
    <row r="11" spans="1:6" x14ac:dyDescent="0.3">
      <c r="A11" s="9" t="s">
        <v>19</v>
      </c>
      <c r="B11" s="1">
        <v>790</v>
      </c>
      <c r="C11" s="1">
        <f t="shared" si="2"/>
        <v>47.4</v>
      </c>
      <c r="D11" s="1">
        <v>4</v>
      </c>
      <c r="E11" s="1">
        <f t="shared" si="0"/>
        <v>742.6</v>
      </c>
      <c r="F11" s="1">
        <f t="shared" si="1"/>
        <v>2970.4</v>
      </c>
    </row>
    <row r="12" spans="1:6" x14ac:dyDescent="0.3">
      <c r="A12" s="9" t="s">
        <v>40</v>
      </c>
      <c r="B12" s="1">
        <v>200</v>
      </c>
      <c r="C12" s="1">
        <f t="shared" si="2"/>
        <v>12</v>
      </c>
      <c r="D12" s="1">
        <v>6</v>
      </c>
      <c r="E12" s="1">
        <f t="shared" si="0"/>
        <v>188</v>
      </c>
      <c r="F12" s="1">
        <f t="shared" si="1"/>
        <v>1128</v>
      </c>
    </row>
    <row r="13" spans="1:6" x14ac:dyDescent="0.3">
      <c r="A13" s="9" t="s">
        <v>49</v>
      </c>
      <c r="B13" s="1">
        <v>75</v>
      </c>
      <c r="C13" s="1">
        <f t="shared" si="2"/>
        <v>4.5</v>
      </c>
      <c r="D13" s="1">
        <v>6</v>
      </c>
      <c r="E13" s="1">
        <f t="shared" si="0"/>
        <v>70.5</v>
      </c>
      <c r="F13" s="1">
        <f t="shared" si="1"/>
        <v>423</v>
      </c>
    </row>
    <row r="14" spans="1:6" x14ac:dyDescent="0.3">
      <c r="A14" s="9" t="s">
        <v>20</v>
      </c>
      <c r="B14" s="1">
        <v>80</v>
      </c>
      <c r="C14" s="1">
        <f t="shared" si="2"/>
        <v>4.8</v>
      </c>
      <c r="D14" s="1">
        <v>6</v>
      </c>
      <c r="E14" s="1">
        <f t="shared" si="0"/>
        <v>75.2</v>
      </c>
      <c r="F14" s="1">
        <f t="shared" si="1"/>
        <v>451.20000000000005</v>
      </c>
    </row>
    <row r="15" spans="1:6" x14ac:dyDescent="0.3">
      <c r="A15" s="9" t="s">
        <v>21</v>
      </c>
      <c r="B15" s="1">
        <v>115</v>
      </c>
      <c r="C15" s="1">
        <f t="shared" si="2"/>
        <v>6.8999999999999995</v>
      </c>
      <c r="D15" s="1">
        <v>6</v>
      </c>
      <c r="E15" s="1">
        <f t="shared" si="0"/>
        <v>108.1</v>
      </c>
      <c r="F15" s="1">
        <f t="shared" si="1"/>
        <v>648.59999999999991</v>
      </c>
    </row>
    <row r="16" spans="1:6" x14ac:dyDescent="0.3">
      <c r="A16" s="9"/>
      <c r="B16" s="1"/>
      <c r="C16" s="1">
        <f t="shared" ref="C16" si="3">(14/100)*B16</f>
        <v>0</v>
      </c>
      <c r="D16" s="1"/>
      <c r="E16" s="1">
        <f t="shared" si="0"/>
        <v>0</v>
      </c>
      <c r="F16" s="1">
        <f t="shared" si="1"/>
        <v>0</v>
      </c>
    </row>
    <row r="17" spans="1:7" x14ac:dyDescent="0.3">
      <c r="B17" s="1"/>
      <c r="C17" s="1"/>
      <c r="D17" s="1"/>
      <c r="E17" s="1"/>
      <c r="F17" s="1"/>
    </row>
    <row r="18" spans="1:7" x14ac:dyDescent="0.3">
      <c r="A18" s="10" t="s">
        <v>14</v>
      </c>
      <c r="B18" s="2">
        <f>SUM(B3:B17)</f>
        <v>5827</v>
      </c>
      <c r="C18" s="8"/>
      <c r="E18" s="2">
        <f>SUM(E3:E17)</f>
        <v>5692.0000000000009</v>
      </c>
      <c r="F18" s="2">
        <f>SUM(F3:F17)</f>
        <v>22457.600000000002</v>
      </c>
    </row>
    <row r="20" spans="1:7" x14ac:dyDescent="0.3">
      <c r="E20" s="5"/>
      <c r="F20" s="4"/>
      <c r="G20" s="6"/>
    </row>
    <row r="21" spans="1:7" x14ac:dyDescent="0.3">
      <c r="E21" s="5"/>
      <c r="F21" s="5"/>
    </row>
    <row r="22" spans="1:7" x14ac:dyDescent="0.3">
      <c r="E22" s="5"/>
      <c r="F22" s="4"/>
    </row>
    <row r="24" spans="1:7" x14ac:dyDescent="0.3">
      <c r="A24" s="12"/>
      <c r="B24" s="12"/>
      <c r="C24" s="12"/>
      <c r="D24" s="12"/>
      <c r="E24" s="12"/>
      <c r="F24" s="12"/>
    </row>
  </sheetData>
  <mergeCells count="1">
    <mergeCell ref="A1:F1"/>
  </mergeCell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11"/>
  <sheetViews>
    <sheetView zoomScale="160" zoomScaleNormal="160" workbookViewId="0">
      <selection sqref="A1:F11"/>
    </sheetView>
  </sheetViews>
  <sheetFormatPr defaultRowHeight="14.4" x14ac:dyDescent="0.3"/>
  <cols>
    <col min="1" max="1" width="20.44140625" bestFit="1" customWidth="1"/>
  </cols>
  <sheetData>
    <row r="1" spans="1:6" x14ac:dyDescent="0.3">
      <c r="A1" s="32" t="s">
        <v>221</v>
      </c>
      <c r="B1" s="33"/>
      <c r="C1" s="33"/>
      <c r="D1" s="33"/>
      <c r="E1" s="33"/>
      <c r="F1" s="34"/>
    </row>
    <row r="2" spans="1:6" x14ac:dyDescent="0.3">
      <c r="A2" s="14" t="s">
        <v>3</v>
      </c>
      <c r="B2" s="14" t="s">
        <v>0</v>
      </c>
      <c r="C2" s="14" t="s">
        <v>1</v>
      </c>
      <c r="D2" s="14" t="s">
        <v>58</v>
      </c>
      <c r="E2" s="14" t="s">
        <v>59</v>
      </c>
      <c r="F2" s="14" t="s">
        <v>14</v>
      </c>
    </row>
    <row r="3" spans="1:6" x14ac:dyDescent="0.3">
      <c r="A3" s="15" t="s">
        <v>217</v>
      </c>
      <c r="B3" s="16">
        <v>137.47999999999999</v>
      </c>
      <c r="C3" s="16">
        <v>16</v>
      </c>
      <c r="D3" s="16">
        <v>0.5</v>
      </c>
      <c r="E3" s="16">
        <f t="shared" ref="E3:E8" si="0">D3*C3</f>
        <v>8</v>
      </c>
      <c r="F3" s="16">
        <f>C3*B3</f>
        <v>2199.6799999999998</v>
      </c>
    </row>
    <row r="4" spans="1:6" x14ac:dyDescent="0.3">
      <c r="A4" s="15" t="s">
        <v>218</v>
      </c>
      <c r="B4" s="16">
        <v>148.5</v>
      </c>
      <c r="C4" s="16">
        <v>16</v>
      </c>
      <c r="D4" s="16">
        <v>0.5</v>
      </c>
      <c r="E4" s="16">
        <f t="shared" si="0"/>
        <v>8</v>
      </c>
      <c r="F4" s="16">
        <f t="shared" ref="F4:F8" si="1">C4*B4</f>
        <v>2376</v>
      </c>
    </row>
    <row r="5" spans="1:6" x14ac:dyDescent="0.3">
      <c r="A5" s="15" t="s">
        <v>219</v>
      </c>
      <c r="B5" s="16">
        <v>128.30000000000001</v>
      </c>
      <c r="C5" s="16">
        <v>16</v>
      </c>
      <c r="D5" s="16">
        <v>0.5</v>
      </c>
      <c r="E5" s="16">
        <f t="shared" si="0"/>
        <v>8</v>
      </c>
      <c r="F5" s="16">
        <f t="shared" si="1"/>
        <v>2052.8000000000002</v>
      </c>
    </row>
    <row r="6" spans="1:6" x14ac:dyDescent="0.3">
      <c r="A6" s="15" t="s">
        <v>144</v>
      </c>
      <c r="B6" s="16">
        <v>264.87</v>
      </c>
      <c r="C6" s="16">
        <v>6</v>
      </c>
      <c r="D6" s="16">
        <v>1</v>
      </c>
      <c r="E6" s="16">
        <f t="shared" si="0"/>
        <v>6</v>
      </c>
      <c r="F6" s="16">
        <f t="shared" si="1"/>
        <v>1589.22</v>
      </c>
    </row>
    <row r="7" spans="1:6" x14ac:dyDescent="0.3">
      <c r="A7" s="15" t="s">
        <v>186</v>
      </c>
      <c r="B7" s="16">
        <v>260.27999999999997</v>
      </c>
      <c r="C7" s="16">
        <v>12</v>
      </c>
      <c r="D7" s="16">
        <v>1</v>
      </c>
      <c r="E7" s="16">
        <f t="shared" si="0"/>
        <v>12</v>
      </c>
      <c r="F7" s="16">
        <f t="shared" si="1"/>
        <v>3123.3599999999997</v>
      </c>
    </row>
    <row r="8" spans="1:6" x14ac:dyDescent="0.3">
      <c r="A8" s="15" t="s">
        <v>220</v>
      </c>
      <c r="B8" s="16">
        <v>5000</v>
      </c>
      <c r="C8" s="16">
        <v>5</v>
      </c>
      <c r="D8" s="16">
        <v>4</v>
      </c>
      <c r="E8" s="16">
        <f t="shared" si="0"/>
        <v>20</v>
      </c>
      <c r="F8" s="16">
        <f t="shared" si="1"/>
        <v>25000</v>
      </c>
    </row>
    <row r="9" spans="1:6" x14ac:dyDescent="0.3">
      <c r="A9" s="15"/>
      <c r="B9" s="16"/>
      <c r="C9" s="16"/>
      <c r="D9" s="16"/>
      <c r="E9" s="16"/>
      <c r="F9" s="16"/>
    </row>
    <row r="10" spans="1:6" x14ac:dyDescent="0.3">
      <c r="A10" s="17"/>
      <c r="B10" s="16"/>
      <c r="C10" s="16"/>
      <c r="D10" s="16"/>
      <c r="E10" s="16"/>
      <c r="F10" s="16"/>
    </row>
    <row r="11" spans="1:6" x14ac:dyDescent="0.3">
      <c r="A11" s="18" t="s">
        <v>14</v>
      </c>
      <c r="B11" s="14"/>
      <c r="C11" s="14">
        <f>SUM(C3:C10)</f>
        <v>71</v>
      </c>
      <c r="D11" s="19"/>
      <c r="E11" s="14">
        <f>SUM(E3:E10)</f>
        <v>62</v>
      </c>
      <c r="F11" s="14">
        <f>SUM(F3:F10)</f>
        <v>36341.06</v>
      </c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7"/>
  <sheetViews>
    <sheetView zoomScale="160" zoomScaleNormal="160" workbookViewId="0">
      <selection activeCell="I20" sqref="I20"/>
    </sheetView>
  </sheetViews>
  <sheetFormatPr defaultRowHeight="14.4" x14ac:dyDescent="0.3"/>
  <cols>
    <col min="1" max="1" width="30.44140625" bestFit="1" customWidth="1"/>
  </cols>
  <sheetData>
    <row r="1" spans="1:6" x14ac:dyDescent="0.3">
      <c r="A1" s="35" t="s">
        <v>222</v>
      </c>
      <c r="B1" s="35"/>
      <c r="C1" s="35"/>
      <c r="D1" s="35"/>
      <c r="E1" s="35"/>
      <c r="F1" s="35"/>
    </row>
    <row r="2" spans="1:6" x14ac:dyDescent="0.3">
      <c r="A2" s="14" t="s">
        <v>3</v>
      </c>
      <c r="B2" s="14" t="s">
        <v>0</v>
      </c>
      <c r="C2" s="14" t="s">
        <v>1</v>
      </c>
      <c r="D2" s="14" t="s">
        <v>58</v>
      </c>
      <c r="E2" s="14" t="s">
        <v>59</v>
      </c>
      <c r="F2" s="14" t="s">
        <v>14</v>
      </c>
    </row>
    <row r="3" spans="1:6" x14ac:dyDescent="0.3">
      <c r="A3" s="15" t="s">
        <v>223</v>
      </c>
      <c r="B3" s="16">
        <v>5000</v>
      </c>
      <c r="C3" s="16">
        <v>5</v>
      </c>
      <c r="D3" s="16">
        <v>20</v>
      </c>
      <c r="E3" s="16">
        <f t="shared" ref="E3:E4" si="0">D3*C3</f>
        <v>100</v>
      </c>
      <c r="F3" s="16">
        <f>C3*B3</f>
        <v>25000</v>
      </c>
    </row>
    <row r="4" spans="1:6" x14ac:dyDescent="0.3">
      <c r="A4" s="15" t="s">
        <v>224</v>
      </c>
      <c r="B4" s="16">
        <v>403.92</v>
      </c>
      <c r="C4" s="16">
        <v>12</v>
      </c>
      <c r="D4" s="16">
        <v>4</v>
      </c>
      <c r="E4" s="16">
        <f t="shared" si="0"/>
        <v>48</v>
      </c>
      <c r="F4" s="16">
        <f t="shared" ref="F4" si="1">C4*B4</f>
        <v>4847.04</v>
      </c>
    </row>
    <row r="5" spans="1:6" x14ac:dyDescent="0.3">
      <c r="A5" s="15"/>
      <c r="B5" s="16"/>
      <c r="C5" s="16"/>
      <c r="D5" s="16"/>
      <c r="E5" s="16"/>
      <c r="F5" s="16"/>
    </row>
    <row r="6" spans="1:6" x14ac:dyDescent="0.3">
      <c r="A6" s="17"/>
      <c r="B6" s="16"/>
      <c r="C6" s="16"/>
      <c r="D6" s="16"/>
      <c r="E6" s="16"/>
      <c r="F6" s="16"/>
    </row>
    <row r="7" spans="1:6" x14ac:dyDescent="0.3">
      <c r="A7" s="18" t="s">
        <v>14</v>
      </c>
      <c r="B7" s="14"/>
      <c r="C7" s="14">
        <f>SUM(C3:C6)</f>
        <v>17</v>
      </c>
      <c r="D7" s="19"/>
      <c r="E7" s="14">
        <f>SUM(E3:E6)</f>
        <v>148</v>
      </c>
      <c r="F7" s="14">
        <f>SUM(F3:F6)</f>
        <v>29847.040000000001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14"/>
  <sheetViews>
    <sheetView zoomScale="190" zoomScaleNormal="190" workbookViewId="0">
      <selection activeCell="G8" sqref="G8"/>
    </sheetView>
  </sheetViews>
  <sheetFormatPr defaultRowHeight="14.4" x14ac:dyDescent="0.3"/>
  <cols>
    <col min="1" max="1" width="30.44140625" bestFit="1" customWidth="1"/>
  </cols>
  <sheetData>
    <row r="1" spans="1:6" x14ac:dyDescent="0.3">
      <c r="A1" s="31" t="s">
        <v>225</v>
      </c>
      <c r="B1" s="31"/>
      <c r="C1" s="31"/>
      <c r="D1" s="31"/>
      <c r="E1" s="31"/>
      <c r="F1" s="31"/>
    </row>
    <row r="2" spans="1:6" x14ac:dyDescent="0.3">
      <c r="A2" s="14" t="s">
        <v>3</v>
      </c>
      <c r="B2" s="14" t="s">
        <v>0</v>
      </c>
      <c r="C2" s="14" t="s">
        <v>1</v>
      </c>
      <c r="D2" s="14" t="s">
        <v>58</v>
      </c>
      <c r="E2" s="14" t="s">
        <v>59</v>
      </c>
      <c r="F2" s="14" t="s">
        <v>2</v>
      </c>
    </row>
    <row r="3" spans="1:6" x14ac:dyDescent="0.3">
      <c r="A3" s="15" t="s">
        <v>226</v>
      </c>
      <c r="B3" s="16">
        <v>577.79999999999995</v>
      </c>
      <c r="C3" s="16">
        <v>8</v>
      </c>
      <c r="D3" s="16">
        <v>4</v>
      </c>
      <c r="E3" s="16">
        <f t="shared" ref="E3:E12" si="0">D3*C3</f>
        <v>32</v>
      </c>
      <c r="F3" s="16">
        <f>B3*C3</f>
        <v>4622.3999999999996</v>
      </c>
    </row>
    <row r="4" spans="1:6" x14ac:dyDescent="0.3">
      <c r="A4" s="15" t="s">
        <v>227</v>
      </c>
      <c r="B4" s="16">
        <v>541.62</v>
      </c>
      <c r="C4" s="16">
        <v>8</v>
      </c>
      <c r="D4" s="16">
        <v>4</v>
      </c>
      <c r="E4" s="16">
        <f t="shared" si="0"/>
        <v>32</v>
      </c>
      <c r="F4" s="16">
        <f t="shared" ref="F4:F12" si="1">B4*C4</f>
        <v>4332.96</v>
      </c>
    </row>
    <row r="5" spans="1:6" x14ac:dyDescent="0.3">
      <c r="A5" s="15" t="s">
        <v>228</v>
      </c>
      <c r="B5" s="16">
        <v>137.69999999999999</v>
      </c>
      <c r="C5" s="16">
        <v>18</v>
      </c>
      <c r="D5" s="16">
        <v>1</v>
      </c>
      <c r="E5" s="16">
        <f t="shared" si="0"/>
        <v>18</v>
      </c>
      <c r="F5" s="16">
        <f t="shared" si="1"/>
        <v>2478.6</v>
      </c>
    </row>
    <row r="6" spans="1:6" x14ac:dyDescent="0.3">
      <c r="A6" s="15" t="s">
        <v>229</v>
      </c>
      <c r="B6" s="16">
        <v>96.12</v>
      </c>
      <c r="C6" s="16">
        <v>12</v>
      </c>
      <c r="D6" s="16">
        <v>1</v>
      </c>
      <c r="E6" s="16">
        <f t="shared" si="0"/>
        <v>12</v>
      </c>
      <c r="F6" s="16">
        <f t="shared" si="1"/>
        <v>1153.44</v>
      </c>
    </row>
    <row r="7" spans="1:6" x14ac:dyDescent="0.3">
      <c r="A7" s="15" t="s">
        <v>230</v>
      </c>
      <c r="B7" s="16">
        <v>243.27</v>
      </c>
      <c r="C7" s="16">
        <v>12</v>
      </c>
      <c r="D7" s="16">
        <v>1</v>
      </c>
      <c r="E7" s="16">
        <f t="shared" si="0"/>
        <v>12</v>
      </c>
      <c r="F7" s="16">
        <f t="shared" si="1"/>
        <v>2919.2400000000002</v>
      </c>
    </row>
    <row r="8" spans="1:6" x14ac:dyDescent="0.3">
      <c r="A8" s="15" t="s">
        <v>231</v>
      </c>
      <c r="B8" s="16">
        <v>224.91</v>
      </c>
      <c r="C8" s="16">
        <v>6</v>
      </c>
      <c r="D8" s="16">
        <v>1</v>
      </c>
      <c r="E8" s="16">
        <f t="shared" si="0"/>
        <v>6</v>
      </c>
      <c r="F8" s="16">
        <f t="shared" si="1"/>
        <v>1349.46</v>
      </c>
    </row>
    <row r="9" spans="1:6" x14ac:dyDescent="0.3">
      <c r="A9" s="15" t="s">
        <v>232</v>
      </c>
      <c r="B9" s="16">
        <v>128.30000000000001</v>
      </c>
      <c r="C9" s="16">
        <v>8</v>
      </c>
      <c r="D9" s="16">
        <v>0.5</v>
      </c>
      <c r="E9" s="16">
        <f t="shared" si="0"/>
        <v>4</v>
      </c>
      <c r="F9" s="16">
        <f t="shared" si="1"/>
        <v>1026.4000000000001</v>
      </c>
    </row>
    <row r="10" spans="1:6" x14ac:dyDescent="0.3">
      <c r="A10" s="15" t="s">
        <v>187</v>
      </c>
      <c r="B10" s="16">
        <v>247.86</v>
      </c>
      <c r="C10" s="16">
        <v>6</v>
      </c>
      <c r="D10" s="16">
        <v>1</v>
      </c>
      <c r="E10" s="16">
        <f t="shared" si="0"/>
        <v>6</v>
      </c>
      <c r="F10" s="16">
        <f t="shared" si="1"/>
        <v>1487.16</v>
      </c>
    </row>
    <row r="11" spans="1:6" x14ac:dyDescent="0.3">
      <c r="A11" s="15" t="s">
        <v>158</v>
      </c>
      <c r="B11" s="16">
        <v>266.22000000000003</v>
      </c>
      <c r="C11" s="16">
        <v>6</v>
      </c>
      <c r="D11" s="16">
        <v>1</v>
      </c>
      <c r="E11" s="16">
        <f t="shared" si="0"/>
        <v>6</v>
      </c>
      <c r="F11" s="16">
        <f t="shared" si="1"/>
        <v>1597.3200000000002</v>
      </c>
    </row>
    <row r="12" spans="1:6" x14ac:dyDescent="0.3">
      <c r="A12" s="15" t="s">
        <v>223</v>
      </c>
      <c r="B12" s="16">
        <v>5000</v>
      </c>
      <c r="C12" s="16">
        <v>5</v>
      </c>
      <c r="D12" s="16">
        <v>20</v>
      </c>
      <c r="E12" s="16">
        <f t="shared" si="0"/>
        <v>100</v>
      </c>
      <c r="F12" s="16">
        <f t="shared" si="1"/>
        <v>25000</v>
      </c>
    </row>
    <row r="13" spans="1:6" x14ac:dyDescent="0.3">
      <c r="A13" s="17"/>
      <c r="B13" s="16"/>
      <c r="C13" s="16"/>
      <c r="D13" s="16"/>
      <c r="E13" s="16"/>
      <c r="F13" s="16"/>
    </row>
    <row r="14" spans="1:6" x14ac:dyDescent="0.3">
      <c r="A14" s="18" t="s">
        <v>14</v>
      </c>
      <c r="B14" s="14"/>
      <c r="C14" s="14">
        <f>SUM(C3:C13)</f>
        <v>89</v>
      </c>
      <c r="D14" s="19"/>
      <c r="E14" s="14">
        <f>SUM(E3:E13)</f>
        <v>228</v>
      </c>
      <c r="F14" s="14">
        <f>SUM(F3:F13)</f>
        <v>45966.98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7"/>
  <sheetViews>
    <sheetView zoomScale="160" zoomScaleNormal="160" workbookViewId="0">
      <selection activeCell="F14" sqref="F14"/>
    </sheetView>
  </sheetViews>
  <sheetFormatPr defaultRowHeight="14.4" x14ac:dyDescent="0.3"/>
  <cols>
    <col min="1" max="1" width="30.44140625" bestFit="1" customWidth="1"/>
  </cols>
  <sheetData>
    <row r="1" spans="1:6" x14ac:dyDescent="0.3">
      <c r="A1" s="35" t="s">
        <v>235</v>
      </c>
      <c r="B1" s="35"/>
      <c r="C1" s="35"/>
      <c r="D1" s="35"/>
      <c r="E1" s="35"/>
      <c r="F1" s="35"/>
    </row>
    <row r="2" spans="1:6" x14ac:dyDescent="0.3">
      <c r="A2" s="14" t="s">
        <v>3</v>
      </c>
      <c r="B2" s="14" t="s">
        <v>0</v>
      </c>
      <c r="C2" s="14" t="s">
        <v>1</v>
      </c>
      <c r="D2" s="14" t="s">
        <v>58</v>
      </c>
      <c r="E2" s="14" t="s">
        <v>59</v>
      </c>
      <c r="F2" s="14" t="s">
        <v>14</v>
      </c>
    </row>
    <row r="3" spans="1:6" x14ac:dyDescent="0.3">
      <c r="A3" s="15" t="s">
        <v>223</v>
      </c>
      <c r="B3" s="16">
        <v>5000</v>
      </c>
      <c r="C3" s="16">
        <v>5</v>
      </c>
      <c r="D3" s="16">
        <v>20</v>
      </c>
      <c r="E3" s="16">
        <f t="shared" ref="E3:E4" si="0">D3*C3</f>
        <v>100</v>
      </c>
      <c r="F3" s="16">
        <f>C3*B3</f>
        <v>25000</v>
      </c>
    </row>
    <row r="4" spans="1:6" x14ac:dyDescent="0.3">
      <c r="A4" s="15" t="s">
        <v>233</v>
      </c>
      <c r="B4" s="16">
        <v>541.62</v>
      </c>
      <c r="C4" s="16">
        <v>8</v>
      </c>
      <c r="D4" s="16">
        <v>4</v>
      </c>
      <c r="E4" s="16">
        <f t="shared" si="0"/>
        <v>32</v>
      </c>
      <c r="F4" s="16">
        <f t="shared" ref="F4:F5" si="1">C4*B4</f>
        <v>4332.96</v>
      </c>
    </row>
    <row r="5" spans="1:6" x14ac:dyDescent="0.3">
      <c r="A5" s="15" t="s">
        <v>234</v>
      </c>
      <c r="B5" s="16">
        <v>137.69999999999999</v>
      </c>
      <c r="C5" s="16">
        <v>12</v>
      </c>
      <c r="D5" s="16">
        <v>1</v>
      </c>
      <c r="E5" s="16">
        <v>12</v>
      </c>
      <c r="F5" s="16">
        <f t="shared" si="1"/>
        <v>1652.3999999999999</v>
      </c>
    </row>
    <row r="6" spans="1:6" x14ac:dyDescent="0.3">
      <c r="A6" s="17"/>
      <c r="B6" s="16"/>
      <c r="C6" s="16"/>
      <c r="D6" s="16"/>
      <c r="E6" s="16"/>
      <c r="F6" s="16"/>
    </row>
    <row r="7" spans="1:6" x14ac:dyDescent="0.3">
      <c r="A7" s="18" t="s">
        <v>14</v>
      </c>
      <c r="B7" s="14"/>
      <c r="C7" s="14">
        <f>SUM(C3:C6)</f>
        <v>25</v>
      </c>
      <c r="D7" s="19"/>
      <c r="E7" s="14">
        <f>SUM(E3:E6)</f>
        <v>144</v>
      </c>
      <c r="F7" s="14">
        <f>SUM(F3:F6)</f>
        <v>30985.360000000001</v>
      </c>
    </row>
  </sheetData>
  <mergeCells count="1">
    <mergeCell ref="A1:F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9"/>
  <sheetViews>
    <sheetView zoomScale="162" zoomScaleNormal="162" workbookViewId="0">
      <selection sqref="A1:F9"/>
    </sheetView>
  </sheetViews>
  <sheetFormatPr defaultRowHeight="14.4" x14ac:dyDescent="0.3"/>
  <cols>
    <col min="1" max="1" width="30.44140625" bestFit="1" customWidth="1"/>
  </cols>
  <sheetData>
    <row r="1" spans="1:8" x14ac:dyDescent="0.3">
      <c r="A1" s="35" t="s">
        <v>237</v>
      </c>
      <c r="B1" s="35"/>
      <c r="C1" s="35"/>
      <c r="D1" s="35"/>
      <c r="E1" s="35"/>
      <c r="F1" s="35"/>
    </row>
    <row r="2" spans="1:8" x14ac:dyDescent="0.3">
      <c r="A2" s="14" t="s">
        <v>3</v>
      </c>
      <c r="B2" s="14" t="s">
        <v>0</v>
      </c>
      <c r="C2" s="14" t="s">
        <v>1</v>
      </c>
      <c r="D2" s="14" t="s">
        <v>58</v>
      </c>
      <c r="E2" s="14" t="s">
        <v>59</v>
      </c>
      <c r="F2" s="14" t="s">
        <v>14</v>
      </c>
    </row>
    <row r="3" spans="1:8" x14ac:dyDescent="0.3">
      <c r="A3" s="15" t="s">
        <v>224</v>
      </c>
      <c r="B3" s="16">
        <v>403.92</v>
      </c>
      <c r="C3" s="16">
        <v>12</v>
      </c>
      <c r="D3" s="16">
        <v>4</v>
      </c>
      <c r="E3" s="16">
        <f t="shared" ref="E3:E7" si="0">D3*C3</f>
        <v>48</v>
      </c>
      <c r="F3" s="16">
        <f>C3*B3</f>
        <v>4847.04</v>
      </c>
      <c r="H3" s="16"/>
    </row>
    <row r="4" spans="1:8" x14ac:dyDescent="0.3">
      <c r="A4" s="15" t="s">
        <v>236</v>
      </c>
      <c r="B4" s="16">
        <v>578.34</v>
      </c>
      <c r="C4" s="16">
        <v>12</v>
      </c>
      <c r="D4" s="16">
        <v>4</v>
      </c>
      <c r="E4" s="16">
        <f t="shared" si="0"/>
        <v>48</v>
      </c>
      <c r="F4" s="16">
        <f t="shared" ref="F4:F7" si="1">C4*B4</f>
        <v>6940.08</v>
      </c>
      <c r="H4" s="16"/>
    </row>
    <row r="5" spans="1:8" x14ac:dyDescent="0.3">
      <c r="A5" s="15" t="s">
        <v>144</v>
      </c>
      <c r="B5" s="16">
        <v>243.27</v>
      </c>
      <c r="C5" s="16">
        <v>6</v>
      </c>
      <c r="D5" s="16">
        <v>1</v>
      </c>
      <c r="E5" s="16">
        <f t="shared" si="0"/>
        <v>6</v>
      </c>
      <c r="F5" s="16">
        <f t="shared" si="1"/>
        <v>1459.6200000000001</v>
      </c>
      <c r="H5" s="16"/>
    </row>
    <row r="6" spans="1:8" x14ac:dyDescent="0.3">
      <c r="A6" s="15" t="s">
        <v>244</v>
      </c>
      <c r="B6" s="16">
        <v>128.30000000000001</v>
      </c>
      <c r="C6" s="16">
        <v>8</v>
      </c>
      <c r="D6" s="16">
        <v>1</v>
      </c>
      <c r="E6" s="16">
        <f t="shared" si="0"/>
        <v>8</v>
      </c>
      <c r="F6" s="16">
        <f t="shared" si="1"/>
        <v>1026.4000000000001</v>
      </c>
      <c r="H6" s="16"/>
    </row>
    <row r="7" spans="1:8" x14ac:dyDescent="0.3">
      <c r="A7" s="15" t="s">
        <v>210</v>
      </c>
      <c r="B7" s="16">
        <v>5000</v>
      </c>
      <c r="C7" s="16">
        <v>5</v>
      </c>
      <c r="D7" s="16">
        <v>20</v>
      </c>
      <c r="E7" s="16">
        <f t="shared" si="0"/>
        <v>100</v>
      </c>
      <c r="F7" s="16">
        <f t="shared" si="1"/>
        <v>25000</v>
      </c>
    </row>
    <row r="8" spans="1:8" x14ac:dyDescent="0.3">
      <c r="A8" s="17"/>
      <c r="B8" s="16"/>
      <c r="C8" s="16"/>
      <c r="D8" s="16"/>
      <c r="E8" s="16"/>
      <c r="F8" s="16"/>
    </row>
    <row r="9" spans="1:8" x14ac:dyDescent="0.3">
      <c r="A9" s="18" t="s">
        <v>14</v>
      </c>
      <c r="B9" s="14"/>
      <c r="C9" s="14">
        <f>SUM(C3:C8)</f>
        <v>43</v>
      </c>
      <c r="D9" s="19"/>
      <c r="E9" s="14">
        <f>SUM(E3:E8)</f>
        <v>210</v>
      </c>
      <c r="F9" s="14">
        <f>SUM(F3:F8)</f>
        <v>39273.14</v>
      </c>
    </row>
  </sheetData>
  <mergeCells count="1">
    <mergeCell ref="A1:F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70FA1-9883-4752-B0FF-268FACE34C91}">
  <dimension ref="B1:G12"/>
  <sheetViews>
    <sheetView topLeftCell="A20" workbookViewId="0">
      <selection activeCell="I12" sqref="I12"/>
    </sheetView>
  </sheetViews>
  <sheetFormatPr defaultRowHeight="14.4" x14ac:dyDescent="0.3"/>
  <cols>
    <col min="1" max="1" width="9.6640625" customWidth="1"/>
    <col min="2" max="2" width="25" customWidth="1"/>
    <col min="3" max="3" width="14.77734375" customWidth="1"/>
    <col min="4" max="4" width="17.77734375" customWidth="1"/>
    <col min="5" max="5" width="13.33203125" customWidth="1"/>
    <col min="6" max="6" width="11.21875" customWidth="1"/>
    <col min="7" max="7" width="10.88671875" customWidth="1"/>
  </cols>
  <sheetData>
    <row r="1" spans="2:7" x14ac:dyDescent="0.3">
      <c r="B1" s="23" t="s">
        <v>238</v>
      </c>
      <c r="C1" s="20"/>
      <c r="D1" s="20"/>
      <c r="E1" s="20"/>
      <c r="F1" s="20"/>
      <c r="G1" s="20"/>
    </row>
    <row r="2" spans="2:7" ht="22.2" customHeight="1" x14ac:dyDescent="0.3">
      <c r="B2" s="14" t="s">
        <v>3</v>
      </c>
      <c r="C2" s="14" t="s">
        <v>0</v>
      </c>
      <c r="D2" s="14" t="s">
        <v>1</v>
      </c>
      <c r="E2" s="14" t="s">
        <v>58</v>
      </c>
      <c r="F2" s="14" t="s">
        <v>59</v>
      </c>
      <c r="G2" s="14" t="s">
        <v>14</v>
      </c>
    </row>
    <row r="3" spans="2:7" ht="29.4" customHeight="1" x14ac:dyDescent="0.3">
      <c r="B3" s="15" t="s">
        <v>239</v>
      </c>
      <c r="C3" s="22">
        <v>578.34</v>
      </c>
      <c r="D3" s="22">
        <v>4</v>
      </c>
      <c r="E3" s="22">
        <v>4</v>
      </c>
      <c r="F3" s="22">
        <f t="shared" ref="F3:F8" si="0">E3*D3</f>
        <v>16</v>
      </c>
      <c r="G3" s="22">
        <f>D3*C3</f>
        <v>2313.36</v>
      </c>
    </row>
    <row r="4" spans="2:7" ht="31.2" customHeight="1" x14ac:dyDescent="0.3">
      <c r="B4" s="15" t="s">
        <v>240</v>
      </c>
      <c r="C4" s="22">
        <v>578.34</v>
      </c>
      <c r="D4" s="22">
        <v>4</v>
      </c>
      <c r="E4" s="22">
        <v>4</v>
      </c>
      <c r="F4" s="22">
        <f t="shared" si="0"/>
        <v>16</v>
      </c>
      <c r="G4" s="22">
        <f t="shared" ref="G4:G8" si="1">D4*C4</f>
        <v>2313.36</v>
      </c>
    </row>
    <row r="5" spans="2:7" ht="30" customHeight="1" x14ac:dyDescent="0.3">
      <c r="B5" s="15" t="s">
        <v>241</v>
      </c>
      <c r="C5" s="22">
        <v>578.34</v>
      </c>
      <c r="D5" s="22">
        <v>4</v>
      </c>
      <c r="E5" s="22">
        <v>4</v>
      </c>
      <c r="F5" s="22">
        <f t="shared" si="0"/>
        <v>16</v>
      </c>
      <c r="G5" s="22">
        <f t="shared" si="1"/>
        <v>2313.36</v>
      </c>
    </row>
    <row r="6" spans="2:7" ht="39.6" customHeight="1" x14ac:dyDescent="0.3">
      <c r="B6" s="15" t="s">
        <v>242</v>
      </c>
      <c r="C6" s="22">
        <v>137.69999999999999</v>
      </c>
      <c r="D6" s="22">
        <v>12</v>
      </c>
      <c r="E6" s="22">
        <v>1</v>
      </c>
      <c r="F6" s="22">
        <f t="shared" si="0"/>
        <v>12</v>
      </c>
      <c r="G6" s="22">
        <f t="shared" si="1"/>
        <v>1652.3999999999999</v>
      </c>
    </row>
    <row r="7" spans="2:7" ht="31.2" customHeight="1" x14ac:dyDescent="0.3">
      <c r="B7" s="15" t="s">
        <v>210</v>
      </c>
      <c r="C7" s="22">
        <v>5000</v>
      </c>
      <c r="D7" s="22">
        <v>5</v>
      </c>
      <c r="E7" s="22">
        <v>20</v>
      </c>
      <c r="F7" s="22">
        <f t="shared" si="0"/>
        <v>100</v>
      </c>
      <c r="G7" s="22">
        <f t="shared" si="1"/>
        <v>25000</v>
      </c>
    </row>
    <row r="8" spans="2:7" ht="21" customHeight="1" x14ac:dyDescent="0.3">
      <c r="B8" s="21" t="s">
        <v>243</v>
      </c>
      <c r="C8" s="22">
        <v>75.180000000000007</v>
      </c>
      <c r="D8" s="22">
        <v>8</v>
      </c>
      <c r="E8" s="22">
        <v>0.5</v>
      </c>
      <c r="F8" s="22">
        <f t="shared" si="0"/>
        <v>4</v>
      </c>
      <c r="G8" s="22">
        <f t="shared" si="1"/>
        <v>601.44000000000005</v>
      </c>
    </row>
    <row r="9" spans="2:7" ht="22.2" customHeight="1" x14ac:dyDescent="0.3">
      <c r="B9" s="18" t="s">
        <v>245</v>
      </c>
      <c r="C9" s="14">
        <v>96.4</v>
      </c>
      <c r="D9" s="14">
        <v>12</v>
      </c>
      <c r="E9" s="19">
        <v>1</v>
      </c>
      <c r="F9" s="25">
        <f>D9*E9</f>
        <v>12</v>
      </c>
      <c r="G9" s="14">
        <f>C9*D9</f>
        <v>1156.8000000000002</v>
      </c>
    </row>
    <row r="10" spans="2:7" x14ac:dyDescent="0.3">
      <c r="B10" s="24" t="s">
        <v>246</v>
      </c>
      <c r="C10" s="25">
        <v>50.11</v>
      </c>
      <c r="D10" s="25">
        <v>8</v>
      </c>
      <c r="E10" s="25">
        <v>0.5</v>
      </c>
      <c r="F10" s="14">
        <f>D10*E10</f>
        <v>4</v>
      </c>
      <c r="G10" s="25">
        <f>C10*D10</f>
        <v>400.88</v>
      </c>
    </row>
    <row r="11" spans="2:7" x14ac:dyDescent="0.3">
      <c r="B11" s="24" t="s">
        <v>14</v>
      </c>
      <c r="D11" s="27"/>
      <c r="F11" s="27"/>
      <c r="G11" s="27">
        <f>SUM(G3:G10)</f>
        <v>35751.599999999999</v>
      </c>
    </row>
    <row r="12" spans="2:7" x14ac:dyDescent="0.3">
      <c r="D12" s="26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C538-B448-4F5D-96FA-E3BD459D313D}">
  <dimension ref="B1:G12"/>
  <sheetViews>
    <sheetView tabSelected="1" workbookViewId="0">
      <selection activeCell="I12" sqref="I12"/>
    </sheetView>
  </sheetViews>
  <sheetFormatPr defaultRowHeight="14.4" x14ac:dyDescent="0.3"/>
  <cols>
    <col min="1" max="1" width="9.6640625" customWidth="1"/>
    <col min="2" max="2" width="25" customWidth="1"/>
    <col min="3" max="3" width="14.77734375" customWidth="1"/>
    <col min="4" max="4" width="17.77734375" customWidth="1"/>
    <col min="5" max="5" width="13.33203125" customWidth="1"/>
    <col min="6" max="6" width="11.21875" customWidth="1"/>
    <col min="7" max="7" width="10.88671875" customWidth="1"/>
  </cols>
  <sheetData>
    <row r="1" spans="2:7" x14ac:dyDescent="0.3">
      <c r="B1" s="23" t="s">
        <v>238</v>
      </c>
      <c r="C1" s="20"/>
      <c r="D1" s="20"/>
      <c r="E1" s="20"/>
      <c r="F1" s="20"/>
      <c r="G1" s="20"/>
    </row>
    <row r="2" spans="2:7" ht="22.2" customHeight="1" x14ac:dyDescent="0.3">
      <c r="B2" s="14" t="s">
        <v>3</v>
      </c>
      <c r="C2" s="14" t="s">
        <v>0</v>
      </c>
      <c r="D2" s="14" t="s">
        <v>1</v>
      </c>
      <c r="E2" s="14" t="s">
        <v>58</v>
      </c>
      <c r="F2" s="14" t="s">
        <v>59</v>
      </c>
      <c r="G2" s="14" t="s">
        <v>14</v>
      </c>
    </row>
    <row r="3" spans="2:7" ht="29.4" customHeight="1" x14ac:dyDescent="0.3">
      <c r="B3" s="15" t="s">
        <v>239</v>
      </c>
      <c r="C3" s="22">
        <v>578.34</v>
      </c>
      <c r="D3" s="22">
        <v>4</v>
      </c>
      <c r="E3" s="22">
        <v>4</v>
      </c>
      <c r="F3" s="22">
        <f t="shared" ref="F3:F8" si="0">E3*D3</f>
        <v>16</v>
      </c>
      <c r="G3" s="22">
        <f>D3*C3</f>
        <v>2313.36</v>
      </c>
    </row>
    <row r="4" spans="2:7" ht="31.2" customHeight="1" x14ac:dyDescent="0.3">
      <c r="B4" s="15" t="s">
        <v>240</v>
      </c>
      <c r="C4" s="22">
        <v>578.34</v>
      </c>
      <c r="D4" s="22">
        <v>4</v>
      </c>
      <c r="E4" s="22">
        <v>4</v>
      </c>
      <c r="F4" s="22">
        <f t="shared" si="0"/>
        <v>16</v>
      </c>
      <c r="G4" s="22">
        <f t="shared" ref="G4:G8" si="1">D4*C4</f>
        <v>2313.36</v>
      </c>
    </row>
    <row r="5" spans="2:7" ht="30" customHeight="1" x14ac:dyDescent="0.3">
      <c r="B5" s="15" t="s">
        <v>241</v>
      </c>
      <c r="C5" s="22">
        <v>578.34</v>
      </c>
      <c r="D5" s="22">
        <v>4</v>
      </c>
      <c r="E5" s="22">
        <v>4</v>
      </c>
      <c r="F5" s="22">
        <f t="shared" si="0"/>
        <v>16</v>
      </c>
      <c r="G5" s="22">
        <f t="shared" si="1"/>
        <v>2313.36</v>
      </c>
    </row>
    <row r="6" spans="2:7" ht="39.6" customHeight="1" x14ac:dyDescent="0.3">
      <c r="B6" s="15" t="s">
        <v>242</v>
      </c>
      <c r="C6" s="22">
        <v>137.69999999999999</v>
      </c>
      <c r="D6" s="22">
        <v>12</v>
      </c>
      <c r="E6" s="22">
        <v>1</v>
      </c>
      <c r="F6" s="22">
        <f t="shared" si="0"/>
        <v>12</v>
      </c>
      <c r="G6" s="22">
        <f t="shared" si="1"/>
        <v>1652.3999999999999</v>
      </c>
    </row>
    <row r="7" spans="2:7" ht="31.2" customHeight="1" x14ac:dyDescent="0.3">
      <c r="B7" s="15" t="s">
        <v>210</v>
      </c>
      <c r="C7" s="22">
        <v>5000</v>
      </c>
      <c r="D7" s="22">
        <v>5</v>
      </c>
      <c r="E7" s="22">
        <v>20</v>
      </c>
      <c r="F7" s="22">
        <f t="shared" si="0"/>
        <v>100</v>
      </c>
      <c r="G7" s="22">
        <f t="shared" si="1"/>
        <v>25000</v>
      </c>
    </row>
    <row r="8" spans="2:7" ht="21" customHeight="1" x14ac:dyDescent="0.3">
      <c r="B8" s="21" t="s">
        <v>243</v>
      </c>
      <c r="C8" s="22">
        <v>75.180000000000007</v>
      </c>
      <c r="D8" s="22">
        <v>8</v>
      </c>
      <c r="E8" s="22">
        <v>0.5</v>
      </c>
      <c r="F8" s="22">
        <f t="shared" si="0"/>
        <v>4</v>
      </c>
      <c r="G8" s="22">
        <f t="shared" si="1"/>
        <v>601.44000000000005</v>
      </c>
    </row>
    <row r="9" spans="2:7" ht="22.2" customHeight="1" x14ac:dyDescent="0.3">
      <c r="B9" s="18" t="s">
        <v>245</v>
      </c>
      <c r="C9" s="14">
        <v>96.4</v>
      </c>
      <c r="D9" s="14">
        <v>12</v>
      </c>
      <c r="E9" s="19">
        <v>1</v>
      </c>
      <c r="F9" s="25">
        <f>D9*E9</f>
        <v>12</v>
      </c>
      <c r="G9" s="14">
        <f>C9*D9</f>
        <v>1156.8000000000002</v>
      </c>
    </row>
    <row r="10" spans="2:7" x14ac:dyDescent="0.3">
      <c r="B10" s="24" t="s">
        <v>246</v>
      </c>
      <c r="C10" s="25">
        <v>50.11</v>
      </c>
      <c r="D10" s="25">
        <v>8</v>
      </c>
      <c r="E10" s="25">
        <v>0.5</v>
      </c>
      <c r="F10" s="14">
        <f>D10*E10</f>
        <v>4</v>
      </c>
      <c r="G10" s="25">
        <f>C10*D10</f>
        <v>400.88</v>
      </c>
    </row>
    <row r="11" spans="2:7" x14ac:dyDescent="0.3">
      <c r="B11" s="24" t="s">
        <v>14</v>
      </c>
      <c r="D11" s="27"/>
      <c r="F11" s="27"/>
      <c r="G11" s="27">
        <f>SUM(G3:G10)</f>
        <v>35751.599999999999</v>
      </c>
    </row>
    <row r="12" spans="2:7" x14ac:dyDescent="0.3">
      <c r="D12" s="26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B67E-DB24-4AB2-B700-3996CF6C5C8D}">
  <dimension ref="A1:H11"/>
  <sheetViews>
    <sheetView workbookViewId="0">
      <selection activeCell="G8" sqref="G8"/>
    </sheetView>
  </sheetViews>
  <sheetFormatPr defaultRowHeight="14.4" x14ac:dyDescent="0.3"/>
  <cols>
    <col min="1" max="1" width="25.109375" customWidth="1"/>
  </cols>
  <sheetData>
    <row r="1" spans="1:8" x14ac:dyDescent="0.3">
      <c r="A1" s="32" t="s">
        <v>247</v>
      </c>
      <c r="B1" s="33"/>
      <c r="C1" s="33"/>
      <c r="D1" s="33"/>
      <c r="E1" s="33"/>
      <c r="F1" s="34"/>
    </row>
    <row r="2" spans="1:8" x14ac:dyDescent="0.3">
      <c r="A2" s="14" t="s">
        <v>3</v>
      </c>
      <c r="B2" s="14" t="s">
        <v>0</v>
      </c>
      <c r="C2" s="14" t="s">
        <v>1</v>
      </c>
      <c r="D2" s="14" t="s">
        <v>58</v>
      </c>
      <c r="E2" s="14" t="s">
        <v>59</v>
      </c>
      <c r="F2" s="14" t="s">
        <v>14</v>
      </c>
    </row>
    <row r="3" spans="1:8" x14ac:dyDescent="0.3">
      <c r="A3" s="15" t="s">
        <v>249</v>
      </c>
      <c r="B3" s="16">
        <v>578.34</v>
      </c>
      <c r="C3" s="16">
        <v>8</v>
      </c>
      <c r="D3" s="16">
        <v>4</v>
      </c>
      <c r="E3" s="16">
        <f t="shared" ref="E3:E8" si="0">D3*C3</f>
        <v>32</v>
      </c>
      <c r="F3" s="16">
        <f>C3*B3</f>
        <v>4626.72</v>
      </c>
    </row>
    <row r="4" spans="1:8" x14ac:dyDescent="0.3">
      <c r="A4" s="15" t="s">
        <v>250</v>
      </c>
      <c r="B4" s="16">
        <v>399.6</v>
      </c>
      <c r="C4" s="16">
        <v>8</v>
      </c>
      <c r="D4" s="16">
        <v>4</v>
      </c>
      <c r="E4" s="16">
        <f t="shared" si="0"/>
        <v>32</v>
      </c>
      <c r="F4" s="16">
        <f t="shared" ref="F4:F8" si="1">C4*B4</f>
        <v>3196.8</v>
      </c>
    </row>
    <row r="5" spans="1:8" x14ac:dyDescent="0.3">
      <c r="A5" s="15" t="s">
        <v>251</v>
      </c>
      <c r="B5" s="16">
        <v>135</v>
      </c>
      <c r="C5" s="16">
        <v>18</v>
      </c>
      <c r="D5" s="16">
        <v>1</v>
      </c>
      <c r="E5" s="16">
        <f t="shared" si="0"/>
        <v>18</v>
      </c>
      <c r="F5" s="16">
        <f t="shared" si="1"/>
        <v>2430</v>
      </c>
    </row>
    <row r="6" spans="1:8" x14ac:dyDescent="0.3">
      <c r="A6" s="15" t="s">
        <v>252</v>
      </c>
      <c r="B6" s="16">
        <v>72.900000000000006</v>
      </c>
      <c r="C6" s="16">
        <v>8</v>
      </c>
      <c r="D6" s="16">
        <v>0.5</v>
      </c>
      <c r="E6" s="16">
        <f>D6*C6</f>
        <v>4</v>
      </c>
      <c r="F6" s="16">
        <f t="shared" si="1"/>
        <v>583.20000000000005</v>
      </c>
    </row>
    <row r="7" spans="1:8" x14ac:dyDescent="0.3">
      <c r="A7" s="15" t="s">
        <v>245</v>
      </c>
      <c r="B7" s="16">
        <v>96.4</v>
      </c>
      <c r="C7" s="16">
        <v>18</v>
      </c>
      <c r="D7" s="16">
        <v>1</v>
      </c>
      <c r="E7" s="16">
        <f t="shared" si="0"/>
        <v>18</v>
      </c>
      <c r="F7" s="16">
        <f t="shared" si="1"/>
        <v>1735.2</v>
      </c>
    </row>
    <row r="8" spans="1:8" x14ac:dyDescent="0.3">
      <c r="A8" s="15" t="s">
        <v>253</v>
      </c>
      <c r="B8" s="16">
        <v>50.11</v>
      </c>
      <c r="C8" s="16">
        <v>8</v>
      </c>
      <c r="D8" s="16">
        <v>0.5</v>
      </c>
      <c r="E8" s="16">
        <f t="shared" si="0"/>
        <v>4</v>
      </c>
      <c r="F8" s="16">
        <f t="shared" si="1"/>
        <v>400.88</v>
      </c>
    </row>
    <row r="9" spans="1:8" x14ac:dyDescent="0.3">
      <c r="A9" s="15"/>
      <c r="B9" s="16"/>
      <c r="C9" s="16"/>
      <c r="D9" s="16"/>
      <c r="E9" s="16"/>
      <c r="F9" s="16"/>
    </row>
    <row r="10" spans="1:8" x14ac:dyDescent="0.3">
      <c r="A10" s="17"/>
      <c r="B10" s="16"/>
      <c r="C10" s="16"/>
      <c r="D10" s="16"/>
      <c r="E10" s="16"/>
      <c r="F10" s="16"/>
    </row>
    <row r="11" spans="1:8" x14ac:dyDescent="0.3">
      <c r="A11" s="18" t="s">
        <v>14</v>
      </c>
      <c r="B11" s="14"/>
      <c r="C11" s="14">
        <f>SUM(C3:C10)</f>
        <v>68</v>
      </c>
      <c r="D11" s="19"/>
      <c r="E11" s="14">
        <f>SUM(E3:E10)</f>
        <v>108</v>
      </c>
      <c r="F11" s="14">
        <f>SUM(F3:F10)</f>
        <v>12972.800000000001</v>
      </c>
      <c r="H11" t="s">
        <v>248</v>
      </c>
    </row>
  </sheetData>
  <mergeCells count="1">
    <mergeCell ref="A1:F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F27B-B704-4DF9-BCCC-BEFE90FEDBE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zoomScale="175" zoomScaleNormal="175" workbookViewId="0">
      <selection activeCell="A17" sqref="A17"/>
    </sheetView>
  </sheetViews>
  <sheetFormatPr defaultRowHeight="14.4" x14ac:dyDescent="0.3"/>
  <cols>
    <col min="1" max="1" width="31" bestFit="1" customWidth="1"/>
    <col min="3" max="3" width="6" bestFit="1" customWidth="1"/>
    <col min="5" max="5" width="15.109375" bestFit="1" customWidth="1"/>
    <col min="6" max="6" width="9.44140625" bestFit="1" customWidth="1"/>
    <col min="7" max="7" width="10.33203125" bestFit="1" customWidth="1"/>
  </cols>
  <sheetData>
    <row r="1" spans="1:7" x14ac:dyDescent="0.3">
      <c r="A1" s="28" t="s">
        <v>82</v>
      </c>
      <c r="B1" s="28"/>
      <c r="C1" s="28"/>
      <c r="D1" s="28"/>
      <c r="E1" s="28"/>
      <c r="F1" s="28"/>
    </row>
    <row r="2" spans="1:7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88</v>
      </c>
      <c r="F2" s="2" t="s">
        <v>2</v>
      </c>
    </row>
    <row r="3" spans="1:7" x14ac:dyDescent="0.3">
      <c r="A3" s="9" t="s">
        <v>44</v>
      </c>
      <c r="B3" s="1">
        <v>1800</v>
      </c>
      <c r="C3" s="1"/>
      <c r="D3" s="1">
        <v>5</v>
      </c>
      <c r="E3" s="1">
        <f>B3-C3</f>
        <v>1800</v>
      </c>
      <c r="F3" s="1">
        <f>E3*D3</f>
        <v>9000</v>
      </c>
    </row>
    <row r="4" spans="1:7" x14ac:dyDescent="0.3">
      <c r="A4" s="9" t="s">
        <v>45</v>
      </c>
      <c r="B4" s="1">
        <v>960</v>
      </c>
      <c r="C4" s="1"/>
      <c r="D4" s="1">
        <v>2</v>
      </c>
      <c r="E4" s="1">
        <f t="shared" ref="E4:E11" si="0">B4-C4</f>
        <v>960</v>
      </c>
      <c r="F4" s="1">
        <f t="shared" ref="F4:F11" si="1">E4*D4</f>
        <v>1920</v>
      </c>
    </row>
    <row r="5" spans="1:7" x14ac:dyDescent="0.3">
      <c r="A5" s="9" t="s">
        <v>46</v>
      </c>
      <c r="B5" s="1">
        <v>450</v>
      </c>
      <c r="C5" s="1"/>
      <c r="D5" s="1">
        <v>4</v>
      </c>
      <c r="E5" s="1">
        <f t="shared" si="0"/>
        <v>450</v>
      </c>
      <c r="F5" s="1">
        <f t="shared" si="1"/>
        <v>1800</v>
      </c>
    </row>
    <row r="6" spans="1:7" x14ac:dyDescent="0.3">
      <c r="A6" s="9" t="s">
        <v>47</v>
      </c>
      <c r="B6" s="1">
        <v>115</v>
      </c>
      <c r="C6" s="1"/>
      <c r="D6" s="1">
        <v>12</v>
      </c>
      <c r="E6" s="1">
        <f t="shared" si="0"/>
        <v>115</v>
      </c>
      <c r="F6" s="1">
        <f t="shared" si="1"/>
        <v>1380</v>
      </c>
    </row>
    <row r="7" spans="1:7" x14ac:dyDescent="0.3">
      <c r="A7" s="9" t="s">
        <v>36</v>
      </c>
      <c r="B7" s="1">
        <v>126</v>
      </c>
      <c r="C7" s="1"/>
      <c r="D7" s="1">
        <v>6</v>
      </c>
      <c r="E7" s="1">
        <f t="shared" si="0"/>
        <v>126</v>
      </c>
      <c r="F7" s="1">
        <f t="shared" si="1"/>
        <v>756</v>
      </c>
    </row>
    <row r="8" spans="1:7" x14ac:dyDescent="0.3">
      <c r="A8" s="9" t="s">
        <v>48</v>
      </c>
      <c r="B8" s="1">
        <v>126</v>
      </c>
      <c r="C8" s="1"/>
      <c r="D8" s="1">
        <v>6</v>
      </c>
      <c r="E8" s="1">
        <f t="shared" si="0"/>
        <v>126</v>
      </c>
      <c r="F8" s="1">
        <f t="shared" si="1"/>
        <v>756</v>
      </c>
    </row>
    <row r="9" spans="1:7" x14ac:dyDescent="0.3">
      <c r="A9" s="9" t="s">
        <v>22</v>
      </c>
      <c r="B9" s="1">
        <v>680</v>
      </c>
      <c r="C9" s="1">
        <f>(6/100)*B9</f>
        <v>40.799999999999997</v>
      </c>
      <c r="D9" s="1">
        <v>3</v>
      </c>
      <c r="E9" s="1">
        <f t="shared" si="0"/>
        <v>639.20000000000005</v>
      </c>
      <c r="F9" s="1">
        <f t="shared" si="1"/>
        <v>1917.6000000000001</v>
      </c>
    </row>
    <row r="10" spans="1:7" x14ac:dyDescent="0.3">
      <c r="A10" s="9" t="s">
        <v>23</v>
      </c>
      <c r="B10" s="1">
        <v>1000</v>
      </c>
      <c r="C10" s="1">
        <f>(6/100)*B10</f>
        <v>60</v>
      </c>
      <c r="D10" s="1">
        <v>2</v>
      </c>
      <c r="E10" s="1">
        <f t="shared" si="0"/>
        <v>940</v>
      </c>
      <c r="F10" s="1">
        <f t="shared" si="1"/>
        <v>1880</v>
      </c>
    </row>
    <row r="11" spans="1:7" x14ac:dyDescent="0.3">
      <c r="A11" s="9"/>
      <c r="B11" s="1"/>
      <c r="C11" s="1">
        <f t="shared" ref="C11" si="2">(14/100)*B11</f>
        <v>0</v>
      </c>
      <c r="D11" s="1"/>
      <c r="E11" s="1">
        <f t="shared" si="0"/>
        <v>0</v>
      </c>
      <c r="F11" s="1">
        <f t="shared" si="1"/>
        <v>0</v>
      </c>
    </row>
    <row r="12" spans="1:7" x14ac:dyDescent="0.3">
      <c r="B12" s="1"/>
      <c r="C12" s="1"/>
      <c r="D12" s="1"/>
      <c r="E12" s="1"/>
      <c r="F12" s="1"/>
    </row>
    <row r="13" spans="1:7" x14ac:dyDescent="0.3">
      <c r="A13" s="10" t="s">
        <v>14</v>
      </c>
      <c r="B13" s="2">
        <f>SUM(B3:B12)</f>
        <v>5257</v>
      </c>
      <c r="C13" s="8"/>
      <c r="E13" s="2">
        <f>SUM(E3:E12)</f>
        <v>5156.2</v>
      </c>
      <c r="F13" s="2">
        <f>SUM(F3:F12)</f>
        <v>19409.599999999999</v>
      </c>
    </row>
    <row r="15" spans="1:7" x14ac:dyDescent="0.3">
      <c r="E15" s="5"/>
      <c r="F15" s="4"/>
      <c r="G15" s="6"/>
    </row>
    <row r="16" spans="1:7" x14ac:dyDescent="0.3">
      <c r="E16" s="5"/>
      <c r="F16" s="5"/>
    </row>
    <row r="17" spans="1:6" x14ac:dyDescent="0.3">
      <c r="E17" s="5"/>
      <c r="F17" s="4"/>
    </row>
    <row r="18" spans="1:6" x14ac:dyDescent="0.3">
      <c r="E18" s="5"/>
      <c r="F18" s="5"/>
    </row>
    <row r="19" spans="1:6" x14ac:dyDescent="0.3">
      <c r="E19" s="5"/>
      <c r="F19" s="4"/>
    </row>
    <row r="21" spans="1:6" x14ac:dyDescent="0.3">
      <c r="A21" s="29"/>
      <c r="B21" s="29"/>
      <c r="C21" s="29"/>
      <c r="D21" s="29"/>
      <c r="E21" s="29"/>
      <c r="F21" s="29"/>
    </row>
  </sheetData>
  <mergeCells count="2">
    <mergeCell ref="A21:F21"/>
    <mergeCell ref="A1:F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"/>
  <sheetViews>
    <sheetView zoomScale="130" zoomScaleNormal="130" workbookViewId="0">
      <selection activeCell="C19" sqref="C19"/>
    </sheetView>
  </sheetViews>
  <sheetFormatPr defaultRowHeight="14.4" x14ac:dyDescent="0.3"/>
  <cols>
    <col min="1" max="1" width="29.33203125" bestFit="1" customWidth="1"/>
    <col min="4" max="4" width="8.33203125" bestFit="1" customWidth="1"/>
    <col min="5" max="5" width="18.5546875" bestFit="1" customWidth="1"/>
    <col min="6" max="6" width="9" bestFit="1" customWidth="1"/>
    <col min="7" max="7" width="10.5546875" bestFit="1" customWidth="1"/>
  </cols>
  <sheetData>
    <row r="1" spans="1:6" x14ac:dyDescent="0.3">
      <c r="A1" s="28" t="s">
        <v>83</v>
      </c>
      <c r="B1" s="28"/>
      <c r="C1" s="28"/>
      <c r="D1" s="28"/>
      <c r="E1" s="28"/>
      <c r="F1" s="28"/>
    </row>
    <row r="2" spans="1:6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88</v>
      </c>
      <c r="F2" s="2" t="s">
        <v>2</v>
      </c>
    </row>
    <row r="3" spans="1:6" x14ac:dyDescent="0.3">
      <c r="A3" s="9" t="s">
        <v>32</v>
      </c>
      <c r="B3" s="1">
        <v>1800</v>
      </c>
      <c r="C3" s="1"/>
      <c r="D3" s="1">
        <v>2</v>
      </c>
      <c r="E3" s="1">
        <f>B3-C3</f>
        <v>1800</v>
      </c>
      <c r="F3" s="1">
        <f>E3*D3</f>
        <v>3600</v>
      </c>
    </row>
    <row r="4" spans="1:6" x14ac:dyDescent="0.3">
      <c r="A4" s="9" t="s">
        <v>33</v>
      </c>
      <c r="B4" s="1">
        <v>960</v>
      </c>
      <c r="C4" s="1"/>
      <c r="D4" s="1">
        <v>5</v>
      </c>
      <c r="E4" s="1">
        <f t="shared" ref="E4:E13" si="0">B4-C4</f>
        <v>960</v>
      </c>
      <c r="F4" s="1">
        <f t="shared" ref="F4:F13" si="1">E4*D4</f>
        <v>4800</v>
      </c>
    </row>
    <row r="5" spans="1:6" x14ac:dyDescent="0.3">
      <c r="A5" s="9" t="s">
        <v>34</v>
      </c>
      <c r="B5" s="1">
        <v>450</v>
      </c>
      <c r="C5" s="1"/>
      <c r="D5" s="1">
        <v>8</v>
      </c>
      <c r="E5" s="1">
        <f t="shared" si="0"/>
        <v>450</v>
      </c>
      <c r="F5" s="1">
        <f t="shared" si="1"/>
        <v>3600</v>
      </c>
    </row>
    <row r="6" spans="1:6" x14ac:dyDescent="0.3">
      <c r="A6" s="9" t="s">
        <v>24</v>
      </c>
      <c r="B6" s="1">
        <v>750</v>
      </c>
      <c r="C6" s="1">
        <f>(6/100)*B6</f>
        <v>45</v>
      </c>
      <c r="D6" s="1">
        <v>8</v>
      </c>
      <c r="E6" s="1">
        <f t="shared" si="0"/>
        <v>705</v>
      </c>
      <c r="F6" s="1">
        <f t="shared" si="1"/>
        <v>5640</v>
      </c>
    </row>
    <row r="7" spans="1:6" x14ac:dyDescent="0.3">
      <c r="A7" s="9" t="s">
        <v>25</v>
      </c>
      <c r="B7" s="1">
        <v>190</v>
      </c>
      <c r="C7" s="1">
        <f t="shared" ref="C7:C13" si="2">(6/100)*B7</f>
        <v>11.4</v>
      </c>
      <c r="D7" s="1">
        <v>12</v>
      </c>
      <c r="E7" s="1">
        <f t="shared" si="0"/>
        <v>178.6</v>
      </c>
      <c r="F7" s="1">
        <f t="shared" si="1"/>
        <v>2143.1999999999998</v>
      </c>
    </row>
    <row r="8" spans="1:6" x14ac:dyDescent="0.3">
      <c r="A8" s="9" t="s">
        <v>26</v>
      </c>
      <c r="B8" s="1">
        <v>185</v>
      </c>
      <c r="C8" s="1">
        <f t="shared" si="2"/>
        <v>11.1</v>
      </c>
      <c r="D8" s="1">
        <v>12</v>
      </c>
      <c r="E8" s="1">
        <f t="shared" si="0"/>
        <v>173.9</v>
      </c>
      <c r="F8" s="1">
        <f t="shared" si="1"/>
        <v>2086.8000000000002</v>
      </c>
    </row>
    <row r="9" spans="1:6" x14ac:dyDescent="0.3">
      <c r="A9" s="9" t="s">
        <v>29</v>
      </c>
      <c r="B9" s="1">
        <v>3600</v>
      </c>
      <c r="C9" s="1">
        <f t="shared" si="2"/>
        <v>216</v>
      </c>
      <c r="D9" s="1">
        <v>1</v>
      </c>
      <c r="E9" s="1">
        <f t="shared" si="0"/>
        <v>3384</v>
      </c>
      <c r="F9" s="1">
        <f t="shared" si="1"/>
        <v>3384</v>
      </c>
    </row>
    <row r="10" spans="1:6" x14ac:dyDescent="0.3">
      <c r="A10" s="9" t="s">
        <v>30</v>
      </c>
      <c r="B10" s="1">
        <v>57</v>
      </c>
      <c r="C10" s="1">
        <f t="shared" si="2"/>
        <v>3.42</v>
      </c>
      <c r="D10" s="1">
        <v>8</v>
      </c>
      <c r="E10" s="1">
        <f t="shared" si="0"/>
        <v>53.58</v>
      </c>
      <c r="F10" s="1">
        <f t="shared" si="1"/>
        <v>428.64</v>
      </c>
    </row>
    <row r="11" spans="1:6" x14ac:dyDescent="0.3">
      <c r="A11" s="9" t="s">
        <v>31</v>
      </c>
      <c r="B11" s="1">
        <v>105</v>
      </c>
      <c r="C11" s="1">
        <f t="shared" si="2"/>
        <v>6.3</v>
      </c>
      <c r="D11" s="1">
        <v>6</v>
      </c>
      <c r="E11" s="1">
        <f t="shared" si="0"/>
        <v>98.7</v>
      </c>
      <c r="F11" s="1">
        <f t="shared" si="1"/>
        <v>592.20000000000005</v>
      </c>
    </row>
    <row r="12" spans="1:6" x14ac:dyDescent="0.3">
      <c r="A12" s="9" t="s">
        <v>27</v>
      </c>
      <c r="B12" s="1">
        <v>670</v>
      </c>
      <c r="C12" s="1">
        <f t="shared" si="2"/>
        <v>40.199999999999996</v>
      </c>
      <c r="D12" s="1">
        <v>4</v>
      </c>
      <c r="E12" s="1">
        <f t="shared" si="0"/>
        <v>629.79999999999995</v>
      </c>
      <c r="F12" s="1">
        <f t="shared" si="1"/>
        <v>2519.1999999999998</v>
      </c>
    </row>
    <row r="13" spans="1:6" x14ac:dyDescent="0.3">
      <c r="A13" s="9" t="s">
        <v>28</v>
      </c>
      <c r="B13" s="1">
        <v>170</v>
      </c>
      <c r="C13" s="1">
        <f t="shared" si="2"/>
        <v>10.199999999999999</v>
      </c>
      <c r="D13" s="1">
        <v>6</v>
      </c>
      <c r="E13" s="1">
        <f t="shared" si="0"/>
        <v>159.80000000000001</v>
      </c>
      <c r="F13" s="1">
        <f t="shared" si="1"/>
        <v>958.80000000000007</v>
      </c>
    </row>
    <row r="14" spans="1:6" x14ac:dyDescent="0.3">
      <c r="B14" s="1"/>
      <c r="C14" s="1"/>
      <c r="D14" s="1"/>
      <c r="E14" s="1"/>
      <c r="F14" s="1"/>
    </row>
    <row r="15" spans="1:6" x14ac:dyDescent="0.3">
      <c r="A15" s="10" t="s">
        <v>14</v>
      </c>
      <c r="B15" s="2">
        <f>SUM(B3:B14)</f>
        <v>8937</v>
      </c>
      <c r="C15" s="8"/>
      <c r="E15" s="2">
        <f>SUM(E3:E14)</f>
        <v>8593.3799999999992</v>
      </c>
      <c r="F15" s="2">
        <f>SUM(F3:F14)</f>
        <v>29752.84</v>
      </c>
    </row>
    <row r="17" spans="5:7" x14ac:dyDescent="0.3">
      <c r="E17" s="5"/>
      <c r="F17" s="4"/>
      <c r="G17" s="6"/>
    </row>
    <row r="18" spans="5:7" x14ac:dyDescent="0.3">
      <c r="E18" s="5"/>
      <c r="F18" s="5"/>
    </row>
    <row r="19" spans="5:7" x14ac:dyDescent="0.3">
      <c r="E19" s="5"/>
      <c r="F19" s="4"/>
    </row>
    <row r="20" spans="5:7" x14ac:dyDescent="0.3">
      <c r="E20" s="5"/>
      <c r="F20" s="4"/>
    </row>
    <row r="21" spans="5:7" x14ac:dyDescent="0.3">
      <c r="E21" s="5"/>
      <c r="F21" s="4"/>
    </row>
    <row r="22" spans="5:7" x14ac:dyDescent="0.3">
      <c r="E22" s="5"/>
      <c r="F22" s="4"/>
      <c r="G22" s="6"/>
    </row>
    <row r="23" spans="5:7" x14ac:dyDescent="0.3">
      <c r="E23" s="5"/>
      <c r="F23" s="4"/>
    </row>
  </sheetData>
  <mergeCells count="1">
    <mergeCell ref="A1:F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"/>
  <sheetViews>
    <sheetView zoomScale="130" zoomScaleNormal="130" workbookViewId="0">
      <selection activeCell="D17" sqref="D17"/>
    </sheetView>
  </sheetViews>
  <sheetFormatPr defaultRowHeight="14.4" x14ac:dyDescent="0.3"/>
  <cols>
    <col min="1" max="1" width="30.77734375" bestFit="1" customWidth="1"/>
    <col min="2" max="2" width="8.88671875" customWidth="1"/>
    <col min="4" max="4" width="8.33203125" bestFit="1" customWidth="1"/>
    <col min="5" max="5" width="17.5546875" bestFit="1" customWidth="1"/>
    <col min="6" max="6" width="11.44140625" bestFit="1" customWidth="1"/>
    <col min="7" max="7" width="10.6640625" bestFit="1" customWidth="1"/>
  </cols>
  <sheetData>
    <row r="1" spans="1:7" x14ac:dyDescent="0.3">
      <c r="A1" s="28" t="s">
        <v>84</v>
      </c>
      <c r="B1" s="28"/>
      <c r="C1" s="28"/>
      <c r="D1" s="28"/>
      <c r="E1" s="28"/>
      <c r="F1" s="28"/>
    </row>
    <row r="2" spans="1:7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88</v>
      </c>
      <c r="F2" s="2" t="s">
        <v>2</v>
      </c>
    </row>
    <row r="3" spans="1:7" x14ac:dyDescent="0.3">
      <c r="A3" s="9" t="s">
        <v>44</v>
      </c>
      <c r="B3" s="1">
        <v>1800</v>
      </c>
      <c r="C3" s="1"/>
      <c r="D3" s="1">
        <v>5</v>
      </c>
      <c r="E3" s="1">
        <f>B3-C3</f>
        <v>1800</v>
      </c>
      <c r="F3" s="1">
        <f>E3*D3</f>
        <v>9000</v>
      </c>
    </row>
    <row r="4" spans="1:7" x14ac:dyDescent="0.3">
      <c r="A4" s="9" t="s">
        <v>47</v>
      </c>
      <c r="B4" s="1">
        <v>115</v>
      </c>
      <c r="C4" s="1"/>
      <c r="D4" s="1">
        <v>12</v>
      </c>
      <c r="E4" s="1">
        <f t="shared" ref="E4:E6" si="0">B4-C4</f>
        <v>115</v>
      </c>
      <c r="F4" s="1">
        <f t="shared" ref="F4:F6" si="1">E4*D4</f>
        <v>1380</v>
      </c>
    </row>
    <row r="5" spans="1:7" x14ac:dyDescent="0.3">
      <c r="A5" s="9" t="s">
        <v>17</v>
      </c>
      <c r="B5" s="1">
        <v>200</v>
      </c>
      <c r="C5" s="1">
        <f>(6/100)*B5</f>
        <v>12</v>
      </c>
      <c r="D5" s="1">
        <v>18</v>
      </c>
      <c r="E5" s="1">
        <f t="shared" si="0"/>
        <v>188</v>
      </c>
      <c r="F5" s="1">
        <f t="shared" si="1"/>
        <v>3384</v>
      </c>
    </row>
    <row r="6" spans="1:7" x14ac:dyDescent="0.3">
      <c r="A6" s="9"/>
      <c r="B6" s="1"/>
      <c r="C6" s="1"/>
      <c r="D6" s="1"/>
      <c r="E6" s="1">
        <f t="shared" si="0"/>
        <v>0</v>
      </c>
      <c r="F6" s="1">
        <f t="shared" si="1"/>
        <v>0</v>
      </c>
    </row>
    <row r="7" spans="1:7" x14ac:dyDescent="0.3">
      <c r="B7" s="1"/>
      <c r="C7" s="1"/>
      <c r="D7" s="1"/>
      <c r="E7" s="1"/>
      <c r="F7" s="1"/>
    </row>
    <row r="8" spans="1:7" x14ac:dyDescent="0.3">
      <c r="A8" s="10" t="s">
        <v>14</v>
      </c>
      <c r="B8" s="2">
        <f>SUM(B3:B7)</f>
        <v>2115</v>
      </c>
      <c r="C8" s="8"/>
      <c r="E8" s="2">
        <f>SUM(E3:E7)</f>
        <v>2103</v>
      </c>
      <c r="F8" s="2">
        <f>SUM(F3:F7)</f>
        <v>13764</v>
      </c>
    </row>
    <row r="10" spans="1:7" x14ac:dyDescent="0.3">
      <c r="E10" s="5"/>
      <c r="F10" s="4"/>
      <c r="G10" s="6"/>
    </row>
    <row r="11" spans="1:7" x14ac:dyDescent="0.3">
      <c r="E11" s="5"/>
      <c r="F11" s="5"/>
    </row>
    <row r="12" spans="1:7" x14ac:dyDescent="0.3">
      <c r="E12" s="5"/>
      <c r="F12" s="4"/>
    </row>
    <row r="13" spans="1:7" x14ac:dyDescent="0.3">
      <c r="E13" s="5"/>
      <c r="F13" s="5"/>
    </row>
    <row r="14" spans="1:7" x14ac:dyDescent="0.3">
      <c r="E14" s="5"/>
      <c r="F14" s="4"/>
    </row>
    <row r="15" spans="1:7" x14ac:dyDescent="0.3">
      <c r="E15" s="5"/>
      <c r="F15" s="5"/>
    </row>
    <row r="16" spans="1:7" x14ac:dyDescent="0.3">
      <c r="F16" s="4"/>
    </row>
  </sheetData>
  <mergeCells count="1">
    <mergeCell ref="A1:F1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6"/>
  <sheetViews>
    <sheetView zoomScale="130" zoomScaleNormal="130" workbookViewId="0">
      <selection activeCell="J3" sqref="J3"/>
    </sheetView>
  </sheetViews>
  <sheetFormatPr defaultRowHeight="14.4" x14ac:dyDescent="0.3"/>
  <cols>
    <col min="1" max="1" width="34.88671875" customWidth="1"/>
    <col min="2" max="2" width="6.33203125" customWidth="1"/>
    <col min="3" max="3" width="6.44140625" customWidth="1"/>
    <col min="4" max="4" width="7.21875" customWidth="1"/>
    <col min="5" max="5" width="5.6640625" customWidth="1"/>
    <col min="6" max="6" width="6.109375" customWidth="1"/>
    <col min="7" max="7" width="10.33203125" customWidth="1"/>
    <col min="9" max="9" width="10.5546875" bestFit="1" customWidth="1"/>
  </cols>
  <sheetData>
    <row r="1" spans="1:8" x14ac:dyDescent="0.3">
      <c r="A1" s="28" t="s">
        <v>89</v>
      </c>
      <c r="B1" s="28"/>
      <c r="C1" s="28"/>
      <c r="D1" s="28"/>
      <c r="E1" s="28"/>
      <c r="F1" s="28"/>
      <c r="G1" s="28"/>
      <c r="H1" s="28"/>
    </row>
    <row r="2" spans="1:8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58</v>
      </c>
      <c r="F2" s="2" t="s">
        <v>59</v>
      </c>
      <c r="G2" s="2" t="s">
        <v>91</v>
      </c>
      <c r="H2" s="2" t="s">
        <v>2</v>
      </c>
    </row>
    <row r="3" spans="1:8" x14ac:dyDescent="0.3">
      <c r="A3" s="9" t="s">
        <v>50</v>
      </c>
      <c r="B3" s="1">
        <v>105</v>
      </c>
      <c r="C3" s="1">
        <f>(6/100)*B3</f>
        <v>6.3</v>
      </c>
      <c r="D3" s="1">
        <v>114</v>
      </c>
      <c r="E3" s="1">
        <v>1</v>
      </c>
      <c r="F3" s="1">
        <f>E3*D3</f>
        <v>114</v>
      </c>
      <c r="G3" s="1">
        <f>B3-C3</f>
        <v>98.7</v>
      </c>
      <c r="H3" s="1">
        <f>G3*D3</f>
        <v>11251.800000000001</v>
      </c>
    </row>
    <row r="4" spans="1:8" x14ac:dyDescent="0.3">
      <c r="A4" s="9" t="s">
        <v>51</v>
      </c>
      <c r="B4" s="1">
        <v>57</v>
      </c>
      <c r="C4" s="1">
        <f t="shared" ref="C4:C15" si="0">(6/100)*B4</f>
        <v>3.42</v>
      </c>
      <c r="D4" s="1">
        <v>136</v>
      </c>
      <c r="E4" s="1">
        <v>0.5</v>
      </c>
      <c r="F4" s="1">
        <f t="shared" ref="F4:F15" si="1">E4*D4</f>
        <v>68</v>
      </c>
      <c r="G4" s="1">
        <f t="shared" ref="G4:G16" si="2">B4-C4</f>
        <v>53.58</v>
      </c>
      <c r="H4" s="1">
        <f t="shared" ref="H4:H16" si="3">G4*D4</f>
        <v>7286.88</v>
      </c>
    </row>
    <row r="5" spans="1:8" x14ac:dyDescent="0.3">
      <c r="A5" s="9" t="s">
        <v>75</v>
      </c>
      <c r="B5" s="1">
        <v>29</v>
      </c>
      <c r="C5" s="1">
        <f t="shared" si="0"/>
        <v>1.74</v>
      </c>
      <c r="D5" s="1">
        <v>84</v>
      </c>
      <c r="E5" s="1">
        <v>0.2</v>
      </c>
      <c r="F5" s="1">
        <f t="shared" si="1"/>
        <v>16.8</v>
      </c>
      <c r="G5" s="1">
        <f t="shared" ref="G5:G6" si="4">B5-C5</f>
        <v>27.26</v>
      </c>
      <c r="H5" s="1">
        <f t="shared" ref="H5:H6" si="5">G5*D5</f>
        <v>2289.84</v>
      </c>
    </row>
    <row r="6" spans="1:8" x14ac:dyDescent="0.3">
      <c r="A6" s="9" t="s">
        <v>76</v>
      </c>
      <c r="B6" s="1">
        <v>18</v>
      </c>
      <c r="C6" s="1">
        <f t="shared" si="0"/>
        <v>1.08</v>
      </c>
      <c r="D6" s="1">
        <v>180</v>
      </c>
      <c r="E6" s="1">
        <v>0.1</v>
      </c>
      <c r="F6" s="1">
        <f t="shared" si="1"/>
        <v>18</v>
      </c>
      <c r="G6" s="1">
        <f t="shared" si="4"/>
        <v>16.920000000000002</v>
      </c>
      <c r="H6" s="1">
        <f t="shared" si="5"/>
        <v>3045.6000000000004</v>
      </c>
    </row>
    <row r="7" spans="1:8" x14ac:dyDescent="0.3">
      <c r="A7" s="9" t="s">
        <v>52</v>
      </c>
      <c r="B7" s="1">
        <v>80</v>
      </c>
      <c r="C7" s="1">
        <f t="shared" si="0"/>
        <v>4.8</v>
      </c>
      <c r="D7" s="1">
        <v>30</v>
      </c>
      <c r="E7" s="1">
        <v>1</v>
      </c>
      <c r="F7" s="1">
        <f t="shared" si="1"/>
        <v>30</v>
      </c>
      <c r="G7" s="1">
        <f t="shared" si="2"/>
        <v>75.2</v>
      </c>
      <c r="H7" s="1">
        <f t="shared" si="3"/>
        <v>2256</v>
      </c>
    </row>
    <row r="8" spans="1:8" x14ac:dyDescent="0.3">
      <c r="A8" s="9" t="s">
        <v>53</v>
      </c>
      <c r="B8" s="1">
        <v>44</v>
      </c>
      <c r="C8" s="1">
        <f t="shared" si="0"/>
        <v>2.6399999999999997</v>
      </c>
      <c r="D8" s="1">
        <v>24</v>
      </c>
      <c r="E8" s="1">
        <v>0.5</v>
      </c>
      <c r="F8" s="1">
        <f t="shared" si="1"/>
        <v>12</v>
      </c>
      <c r="G8" s="1">
        <f t="shared" si="2"/>
        <v>41.36</v>
      </c>
      <c r="H8" s="1">
        <f t="shared" si="3"/>
        <v>992.64</v>
      </c>
    </row>
    <row r="9" spans="1:8" x14ac:dyDescent="0.3">
      <c r="A9" s="9" t="s">
        <v>54</v>
      </c>
      <c r="B9" s="1">
        <v>75</v>
      </c>
      <c r="C9" s="1">
        <f t="shared" si="0"/>
        <v>4.5</v>
      </c>
      <c r="D9" s="1">
        <v>30</v>
      </c>
      <c r="E9" s="1">
        <v>1</v>
      </c>
      <c r="F9" s="1">
        <f t="shared" si="1"/>
        <v>30</v>
      </c>
      <c r="G9" s="1">
        <f t="shared" si="2"/>
        <v>70.5</v>
      </c>
      <c r="H9" s="1">
        <f t="shared" si="3"/>
        <v>2115</v>
      </c>
    </row>
    <row r="10" spans="1:8" x14ac:dyDescent="0.3">
      <c r="A10" s="9" t="s">
        <v>55</v>
      </c>
      <c r="B10" s="1">
        <v>42</v>
      </c>
      <c r="C10" s="1">
        <f t="shared" si="0"/>
        <v>2.52</v>
      </c>
      <c r="D10" s="1">
        <v>24</v>
      </c>
      <c r="E10" s="1">
        <v>0.5</v>
      </c>
      <c r="F10" s="1">
        <f t="shared" si="1"/>
        <v>12</v>
      </c>
      <c r="G10" s="1">
        <f t="shared" si="2"/>
        <v>39.479999999999997</v>
      </c>
      <c r="H10" s="1">
        <f t="shared" si="3"/>
        <v>947.52</v>
      </c>
    </row>
    <row r="11" spans="1:8" x14ac:dyDescent="0.3">
      <c r="A11" s="9" t="s">
        <v>74</v>
      </c>
      <c r="B11" s="1">
        <v>21</v>
      </c>
      <c r="C11" s="1">
        <f t="shared" si="0"/>
        <v>1.26</v>
      </c>
      <c r="D11" s="1">
        <v>24</v>
      </c>
      <c r="E11" s="1">
        <v>0.2</v>
      </c>
      <c r="F11" s="1">
        <f t="shared" si="1"/>
        <v>4.8000000000000007</v>
      </c>
      <c r="G11" s="1">
        <f t="shared" si="2"/>
        <v>19.739999999999998</v>
      </c>
      <c r="H11" s="1">
        <f t="shared" si="3"/>
        <v>473.76</v>
      </c>
    </row>
    <row r="12" spans="1:8" x14ac:dyDescent="0.3">
      <c r="A12" s="9" t="s">
        <v>56</v>
      </c>
      <c r="B12" s="1">
        <v>115</v>
      </c>
      <c r="C12" s="1">
        <f t="shared" si="0"/>
        <v>6.8999999999999995</v>
      </c>
      <c r="D12" s="1">
        <v>6</v>
      </c>
      <c r="E12" s="1">
        <v>1</v>
      </c>
      <c r="F12" s="1">
        <f t="shared" si="1"/>
        <v>6</v>
      </c>
      <c r="G12" s="1">
        <f t="shared" si="2"/>
        <v>108.1</v>
      </c>
      <c r="H12" s="1">
        <f t="shared" si="3"/>
        <v>648.59999999999991</v>
      </c>
    </row>
    <row r="13" spans="1:8" x14ac:dyDescent="0.3">
      <c r="A13" s="9" t="s">
        <v>57</v>
      </c>
      <c r="B13" s="1">
        <v>62</v>
      </c>
      <c r="C13" s="1">
        <f t="shared" si="0"/>
        <v>3.7199999999999998</v>
      </c>
      <c r="D13" s="1">
        <v>8</v>
      </c>
      <c r="E13" s="1">
        <v>0.5</v>
      </c>
      <c r="F13" s="1">
        <f t="shared" si="1"/>
        <v>4</v>
      </c>
      <c r="G13" s="1">
        <f t="shared" si="2"/>
        <v>58.28</v>
      </c>
      <c r="H13" s="1">
        <f t="shared" si="3"/>
        <v>466.24</v>
      </c>
    </row>
    <row r="14" spans="1:8" x14ac:dyDescent="0.3">
      <c r="A14" s="9" t="s">
        <v>77</v>
      </c>
      <c r="B14" s="1">
        <v>31</v>
      </c>
      <c r="C14" s="1">
        <f t="shared" si="0"/>
        <v>1.8599999999999999</v>
      </c>
      <c r="D14" s="1">
        <v>12</v>
      </c>
      <c r="E14" s="1">
        <v>0.2</v>
      </c>
      <c r="F14" s="1">
        <f t="shared" si="1"/>
        <v>2.4000000000000004</v>
      </c>
      <c r="G14" s="1">
        <f t="shared" si="2"/>
        <v>29.14</v>
      </c>
      <c r="H14" s="1">
        <f t="shared" si="3"/>
        <v>349.68</v>
      </c>
    </row>
    <row r="15" spans="1:8" x14ac:dyDescent="0.3">
      <c r="A15" s="9" t="s">
        <v>78</v>
      </c>
      <c r="B15" s="1">
        <v>19</v>
      </c>
      <c r="C15" s="1">
        <f t="shared" si="0"/>
        <v>1.1399999999999999</v>
      </c>
      <c r="D15" s="1">
        <v>20</v>
      </c>
      <c r="E15" s="1">
        <v>0.1</v>
      </c>
      <c r="F15" s="1">
        <f t="shared" si="1"/>
        <v>2</v>
      </c>
      <c r="G15" s="1">
        <f t="shared" si="2"/>
        <v>17.86</v>
      </c>
      <c r="H15" s="1">
        <f t="shared" si="3"/>
        <v>357.2</v>
      </c>
    </row>
    <row r="16" spans="1:8" x14ac:dyDescent="0.3">
      <c r="A16" s="9"/>
      <c r="B16" s="1"/>
      <c r="C16" s="1">
        <f t="shared" ref="C16" si="6">(14/100)*B16</f>
        <v>0</v>
      </c>
      <c r="D16" s="1"/>
      <c r="E16" s="1"/>
      <c r="F16" s="1"/>
      <c r="G16" s="1">
        <f t="shared" si="2"/>
        <v>0</v>
      </c>
      <c r="H16" s="1">
        <f t="shared" si="3"/>
        <v>0</v>
      </c>
    </row>
    <row r="17" spans="1:10" x14ac:dyDescent="0.3">
      <c r="B17" s="1"/>
      <c r="C17" s="1"/>
      <c r="D17" s="1"/>
      <c r="E17" s="1"/>
      <c r="F17" s="1"/>
      <c r="G17" s="1"/>
      <c r="H17" s="1"/>
    </row>
    <row r="18" spans="1:10" x14ac:dyDescent="0.3">
      <c r="A18" s="10" t="s">
        <v>14</v>
      </c>
      <c r="B18" s="2">
        <f>SUM(B3:B17)</f>
        <v>698</v>
      </c>
      <c r="C18" s="8"/>
      <c r="D18" s="2">
        <f>SUM(D3:D17)</f>
        <v>692</v>
      </c>
      <c r="E18" s="11"/>
      <c r="F18" s="2">
        <f>SUM(F3:F17)</f>
        <v>320</v>
      </c>
      <c r="G18" s="2">
        <f>SUM(G3:G17)</f>
        <v>656.12</v>
      </c>
      <c r="H18" s="2">
        <f>SUM(H3:H17)</f>
        <v>32480.760000000002</v>
      </c>
      <c r="J18" t="e">
        <f>#REF!+'16-SEPT-2020'!F22+'26-SEPT-2020'!F18+'5-OCT-2020'!F13+'16-OCT-2020'!F15+'23-OCT-2020'!F8+'30-OCT-2020'!H18</f>
        <v>#REF!</v>
      </c>
    </row>
    <row r="20" spans="1:10" x14ac:dyDescent="0.3">
      <c r="G20" s="5"/>
      <c r="H20" s="4"/>
      <c r="I20" s="6"/>
    </row>
    <row r="21" spans="1:10" x14ac:dyDescent="0.3">
      <c r="G21" s="5"/>
      <c r="H21" s="5"/>
    </row>
    <row r="22" spans="1:10" x14ac:dyDescent="0.3">
      <c r="G22" s="5"/>
      <c r="H22" s="4"/>
    </row>
    <row r="23" spans="1:10" x14ac:dyDescent="0.3">
      <c r="G23" s="5"/>
      <c r="H23" s="5"/>
    </row>
    <row r="24" spans="1:10" x14ac:dyDescent="0.3">
      <c r="G24" s="5"/>
      <c r="H24" s="4"/>
    </row>
    <row r="25" spans="1:10" x14ac:dyDescent="0.3">
      <c r="G25" s="5"/>
      <c r="H25" s="5"/>
    </row>
    <row r="26" spans="1:10" x14ac:dyDescent="0.3">
      <c r="H26" s="4"/>
    </row>
  </sheetData>
  <mergeCells count="1">
    <mergeCell ref="A1:H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1"/>
  <sheetViews>
    <sheetView zoomScale="130" zoomScaleNormal="130" workbookViewId="0">
      <selection activeCell="K38" sqref="K38"/>
    </sheetView>
  </sheetViews>
  <sheetFormatPr defaultRowHeight="14.4" x14ac:dyDescent="0.3"/>
  <cols>
    <col min="1" max="1" width="35.88671875" customWidth="1"/>
    <col min="2" max="2" width="6.44140625" customWidth="1"/>
    <col min="3" max="3" width="6.109375" customWidth="1"/>
    <col min="4" max="4" width="7.77734375" customWidth="1"/>
    <col min="5" max="5" width="5.5546875" customWidth="1"/>
    <col min="6" max="6" width="6.6640625" customWidth="1"/>
    <col min="7" max="7" width="10.5546875" customWidth="1"/>
  </cols>
  <sheetData>
    <row r="1" spans="1:8" x14ac:dyDescent="0.3">
      <c r="A1" s="30" t="s">
        <v>90</v>
      </c>
      <c r="B1" s="30"/>
      <c r="C1" s="30"/>
      <c r="D1" s="30"/>
      <c r="E1" s="30"/>
      <c r="F1" s="30"/>
      <c r="G1" s="30"/>
      <c r="H1" s="30"/>
    </row>
    <row r="2" spans="1:8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58</v>
      </c>
      <c r="F2" s="2" t="s">
        <v>59</v>
      </c>
      <c r="G2" s="2" t="s">
        <v>91</v>
      </c>
      <c r="H2" s="2" t="s">
        <v>2</v>
      </c>
    </row>
    <row r="3" spans="1:8" x14ac:dyDescent="0.3">
      <c r="A3" s="9" t="s">
        <v>60</v>
      </c>
      <c r="B3" s="1">
        <v>105</v>
      </c>
      <c r="C3" s="1">
        <f>(6/100)*B3</f>
        <v>6.3</v>
      </c>
      <c r="D3" s="1">
        <v>6</v>
      </c>
      <c r="E3" s="1">
        <v>1</v>
      </c>
      <c r="F3" s="1">
        <f>E3*D3</f>
        <v>6</v>
      </c>
      <c r="G3" s="1">
        <f>B3-C3</f>
        <v>98.7</v>
      </c>
      <c r="H3" s="1">
        <f>G3*D3</f>
        <v>592.20000000000005</v>
      </c>
    </row>
    <row r="4" spans="1:8" x14ac:dyDescent="0.3">
      <c r="A4" s="9" t="s">
        <v>61</v>
      </c>
      <c r="B4" s="1">
        <v>105</v>
      </c>
      <c r="C4" s="1">
        <f t="shared" ref="C4:C21" si="0">(6/100)*B4</f>
        <v>6.3</v>
      </c>
      <c r="D4" s="1">
        <v>6</v>
      </c>
      <c r="E4" s="1">
        <v>1</v>
      </c>
      <c r="F4" s="1">
        <f t="shared" ref="F4:F29" si="1">E4*D4</f>
        <v>6</v>
      </c>
      <c r="G4" s="1">
        <f t="shared" ref="G4:G31" si="2">B4-C4</f>
        <v>98.7</v>
      </c>
      <c r="H4" s="1">
        <f t="shared" ref="H4:H31" si="3">G4*D4</f>
        <v>592.20000000000005</v>
      </c>
    </row>
    <row r="5" spans="1:8" x14ac:dyDescent="0.3">
      <c r="A5" s="9" t="s">
        <v>62</v>
      </c>
      <c r="B5" s="1">
        <v>105</v>
      </c>
      <c r="C5" s="1">
        <f t="shared" si="0"/>
        <v>6.3</v>
      </c>
      <c r="D5" s="1">
        <v>6</v>
      </c>
      <c r="E5" s="1">
        <v>1</v>
      </c>
      <c r="F5" s="1">
        <f t="shared" si="1"/>
        <v>6</v>
      </c>
      <c r="G5" s="1">
        <f t="shared" si="2"/>
        <v>98.7</v>
      </c>
      <c r="H5" s="1">
        <f t="shared" si="3"/>
        <v>592.20000000000005</v>
      </c>
    </row>
    <row r="6" spans="1:8" x14ac:dyDescent="0.3">
      <c r="A6" s="9" t="s">
        <v>63</v>
      </c>
      <c r="B6" s="1">
        <v>105</v>
      </c>
      <c r="C6" s="1">
        <f t="shared" si="0"/>
        <v>6.3</v>
      </c>
      <c r="D6" s="1">
        <v>6</v>
      </c>
      <c r="E6" s="1">
        <v>1</v>
      </c>
      <c r="F6" s="1">
        <f t="shared" si="1"/>
        <v>6</v>
      </c>
      <c r="G6" s="1">
        <f t="shared" si="2"/>
        <v>98.7</v>
      </c>
      <c r="H6" s="1">
        <f t="shared" si="3"/>
        <v>592.20000000000005</v>
      </c>
    </row>
    <row r="7" spans="1:8" x14ac:dyDescent="0.3">
      <c r="A7" s="9" t="s">
        <v>85</v>
      </c>
      <c r="B7" s="1">
        <v>29</v>
      </c>
      <c r="C7" s="1">
        <f t="shared" si="0"/>
        <v>1.74</v>
      </c>
      <c r="D7" s="1">
        <v>108</v>
      </c>
      <c r="E7" s="1">
        <v>0.2</v>
      </c>
      <c r="F7" s="1">
        <f t="shared" si="1"/>
        <v>21.6</v>
      </c>
      <c r="G7" s="1">
        <f t="shared" si="2"/>
        <v>27.26</v>
      </c>
      <c r="H7" s="1">
        <f t="shared" si="3"/>
        <v>2944.0800000000004</v>
      </c>
    </row>
    <row r="8" spans="1:8" x14ac:dyDescent="0.3">
      <c r="A8" s="9" t="s">
        <v>86</v>
      </c>
      <c r="B8" s="1">
        <v>18</v>
      </c>
      <c r="C8" s="1">
        <f t="shared" si="0"/>
        <v>1.08</v>
      </c>
      <c r="D8" s="1">
        <v>100</v>
      </c>
      <c r="E8" s="1">
        <v>0.1</v>
      </c>
      <c r="F8" s="1">
        <f t="shared" si="1"/>
        <v>10</v>
      </c>
      <c r="G8" s="1">
        <f t="shared" si="2"/>
        <v>16.920000000000002</v>
      </c>
      <c r="H8" s="1">
        <f t="shared" si="3"/>
        <v>1692.0000000000002</v>
      </c>
    </row>
    <row r="9" spans="1:8" ht="13.8" customHeight="1" x14ac:dyDescent="0.3">
      <c r="A9" s="9" t="s">
        <v>64</v>
      </c>
      <c r="B9" s="1">
        <v>105</v>
      </c>
      <c r="C9" s="1">
        <f t="shared" si="0"/>
        <v>6.3</v>
      </c>
      <c r="D9" s="1">
        <v>6</v>
      </c>
      <c r="E9" s="1">
        <v>1</v>
      </c>
      <c r="F9" s="1">
        <f t="shared" si="1"/>
        <v>6</v>
      </c>
      <c r="G9" s="1">
        <f t="shared" si="2"/>
        <v>98.7</v>
      </c>
      <c r="H9" s="1">
        <f t="shared" si="3"/>
        <v>592.20000000000005</v>
      </c>
    </row>
    <row r="10" spans="1:8" hidden="1" x14ac:dyDescent="0.3">
      <c r="A10" s="9"/>
      <c r="B10" s="1"/>
      <c r="C10" s="1"/>
      <c r="D10" s="1"/>
      <c r="E10" s="1"/>
      <c r="F10" s="1"/>
      <c r="G10" s="1"/>
      <c r="H10" s="1"/>
    </row>
    <row r="11" spans="1:8" hidden="1" x14ac:dyDescent="0.3">
      <c r="A11" s="9"/>
      <c r="B11" s="1"/>
      <c r="C11" s="1"/>
      <c r="D11" s="1"/>
      <c r="E11" s="1"/>
      <c r="F11" s="1"/>
      <c r="G11" s="1"/>
      <c r="H11" s="1"/>
    </row>
    <row r="12" spans="1:8" hidden="1" x14ac:dyDescent="0.3">
      <c r="A12" s="9"/>
      <c r="B12" s="1"/>
      <c r="C12" s="1"/>
      <c r="D12" s="1"/>
      <c r="E12" s="1"/>
      <c r="F12" s="1"/>
      <c r="G12" s="1"/>
      <c r="H12" s="1"/>
    </row>
    <row r="13" spans="1:8" hidden="1" x14ac:dyDescent="0.3">
      <c r="A13" s="9"/>
      <c r="B13" s="1"/>
      <c r="C13" s="1"/>
      <c r="D13" s="1"/>
      <c r="E13" s="1"/>
      <c r="F13" s="1"/>
      <c r="G13" s="1"/>
      <c r="H13" s="1"/>
    </row>
    <row r="14" spans="1:8" hidden="1" x14ac:dyDescent="0.3">
      <c r="A14" s="9"/>
      <c r="B14" s="1"/>
      <c r="C14" s="1"/>
      <c r="D14" s="1"/>
      <c r="E14" s="1"/>
      <c r="F14" s="1"/>
      <c r="G14" s="1"/>
      <c r="H14" s="1"/>
    </row>
    <row r="15" spans="1:8" hidden="1" x14ac:dyDescent="0.3">
      <c r="A15" s="9"/>
      <c r="B15" s="1"/>
      <c r="C15" s="1"/>
      <c r="D15" s="1"/>
      <c r="E15" s="1"/>
      <c r="F15" s="1"/>
      <c r="G15" s="1"/>
      <c r="H15" s="1"/>
    </row>
    <row r="16" spans="1:8" hidden="1" x14ac:dyDescent="0.3">
      <c r="A16" s="9"/>
      <c r="B16" s="1"/>
      <c r="C16" s="1"/>
      <c r="D16" s="1"/>
      <c r="E16" s="1"/>
      <c r="F16" s="1"/>
      <c r="G16" s="1"/>
      <c r="H16" s="1"/>
    </row>
    <row r="17" spans="1:8" hidden="1" x14ac:dyDescent="0.3">
      <c r="A17" s="9"/>
      <c r="B17" s="1"/>
      <c r="C17" s="1"/>
      <c r="D17" s="1"/>
      <c r="E17" s="1"/>
      <c r="F17" s="1"/>
      <c r="G17" s="1"/>
      <c r="H17" s="1"/>
    </row>
    <row r="18" spans="1:8" ht="12" customHeight="1" x14ac:dyDescent="0.3">
      <c r="A18" s="9" t="s">
        <v>71</v>
      </c>
      <c r="B18" s="1">
        <v>31</v>
      </c>
      <c r="C18" s="1">
        <f t="shared" si="0"/>
        <v>1.8599999999999999</v>
      </c>
      <c r="D18" s="1">
        <v>20</v>
      </c>
      <c r="E18" s="1">
        <v>0.2</v>
      </c>
      <c r="F18" s="1">
        <f t="shared" si="1"/>
        <v>4</v>
      </c>
      <c r="G18" s="1">
        <f t="shared" si="2"/>
        <v>29.14</v>
      </c>
      <c r="H18" s="1">
        <f t="shared" si="3"/>
        <v>582.79999999999995</v>
      </c>
    </row>
    <row r="19" spans="1:8" hidden="1" x14ac:dyDescent="0.3">
      <c r="A19" s="9"/>
      <c r="B19" s="1"/>
      <c r="C19" s="1"/>
      <c r="D19" s="1"/>
      <c r="E19" s="1"/>
      <c r="F19" s="1"/>
      <c r="G19" s="1"/>
      <c r="H19" s="1"/>
    </row>
    <row r="20" spans="1:8" hidden="1" x14ac:dyDescent="0.3">
      <c r="A20" s="9"/>
      <c r="B20" s="1"/>
      <c r="C20" s="1"/>
      <c r="D20" s="1"/>
      <c r="E20" s="1"/>
      <c r="F20" s="1"/>
      <c r="G20" s="1"/>
      <c r="H20" s="1"/>
    </row>
    <row r="21" spans="1:8" x14ac:dyDescent="0.3">
      <c r="A21" s="9" t="s">
        <v>72</v>
      </c>
      <c r="B21" s="1">
        <v>21</v>
      </c>
      <c r="C21" s="1">
        <f t="shared" si="0"/>
        <v>1.26</v>
      </c>
      <c r="D21" s="1">
        <v>36</v>
      </c>
      <c r="E21" s="1">
        <v>0.2</v>
      </c>
      <c r="F21" s="1">
        <f t="shared" si="1"/>
        <v>7.2</v>
      </c>
      <c r="G21" s="1">
        <f t="shared" si="2"/>
        <v>19.739999999999998</v>
      </c>
      <c r="H21" s="1">
        <f t="shared" si="3"/>
        <v>710.64</v>
      </c>
    </row>
    <row r="22" spans="1:8" x14ac:dyDescent="0.3">
      <c r="A22" s="9" t="s">
        <v>73</v>
      </c>
      <c r="B22" s="1">
        <v>80</v>
      </c>
      <c r="C22" s="1">
        <f>(6/100)*B22</f>
        <v>4.8</v>
      </c>
      <c r="D22" s="1">
        <v>6</v>
      </c>
      <c r="E22" s="1">
        <v>1</v>
      </c>
      <c r="F22" s="1">
        <f t="shared" si="1"/>
        <v>6</v>
      </c>
      <c r="G22" s="1">
        <f t="shared" si="2"/>
        <v>75.2</v>
      </c>
      <c r="H22" s="1">
        <f t="shared" si="3"/>
        <v>451.20000000000005</v>
      </c>
    </row>
    <row r="23" spans="1:8" x14ac:dyDescent="0.3">
      <c r="A23" s="9" t="s">
        <v>65</v>
      </c>
      <c r="B23" s="1">
        <v>1800</v>
      </c>
      <c r="C23" s="1"/>
      <c r="D23" s="1">
        <v>2</v>
      </c>
      <c r="E23" s="1">
        <v>20</v>
      </c>
      <c r="F23" s="1">
        <f t="shared" si="1"/>
        <v>40</v>
      </c>
      <c r="G23" s="1">
        <f t="shared" si="2"/>
        <v>1800</v>
      </c>
      <c r="H23" s="1">
        <f t="shared" si="3"/>
        <v>3600</v>
      </c>
    </row>
    <row r="24" spans="1:8" x14ac:dyDescent="0.3">
      <c r="A24" s="9" t="s">
        <v>66</v>
      </c>
      <c r="B24" s="1">
        <v>960</v>
      </c>
      <c r="C24" s="1"/>
      <c r="D24" s="1">
        <v>4</v>
      </c>
      <c r="E24" s="1">
        <v>10</v>
      </c>
      <c r="F24" s="1">
        <f t="shared" si="1"/>
        <v>40</v>
      </c>
      <c r="G24" s="1">
        <f t="shared" si="2"/>
        <v>960</v>
      </c>
      <c r="H24" s="1">
        <f t="shared" si="3"/>
        <v>3840</v>
      </c>
    </row>
    <row r="25" spans="1:8" x14ac:dyDescent="0.3">
      <c r="A25" s="9" t="s">
        <v>67</v>
      </c>
      <c r="B25" s="1">
        <v>1000</v>
      </c>
      <c r="C25" s="1">
        <f>(6/100)*B25</f>
        <v>60</v>
      </c>
      <c r="D25" s="1">
        <v>1</v>
      </c>
      <c r="E25" s="1">
        <v>20</v>
      </c>
      <c r="F25" s="1">
        <f t="shared" si="1"/>
        <v>20</v>
      </c>
      <c r="G25" s="1">
        <f t="shared" si="2"/>
        <v>940</v>
      </c>
      <c r="H25" s="1">
        <f t="shared" si="3"/>
        <v>940</v>
      </c>
    </row>
    <row r="26" spans="1:8" x14ac:dyDescent="0.3">
      <c r="A26" s="9" t="s">
        <v>68</v>
      </c>
      <c r="B26" s="1">
        <v>550</v>
      </c>
      <c r="C26" s="1">
        <f>(6/100)*B26</f>
        <v>33</v>
      </c>
      <c r="D26" s="1">
        <v>2</v>
      </c>
      <c r="E26" s="1">
        <v>10</v>
      </c>
      <c r="F26" s="1">
        <f t="shared" si="1"/>
        <v>20</v>
      </c>
      <c r="G26" s="1">
        <f t="shared" si="2"/>
        <v>517</v>
      </c>
      <c r="H26" s="1">
        <f t="shared" si="3"/>
        <v>1034</v>
      </c>
    </row>
    <row r="27" spans="1:8" x14ac:dyDescent="0.3">
      <c r="A27" s="9" t="s">
        <v>69</v>
      </c>
      <c r="B27" s="1">
        <v>150</v>
      </c>
      <c r="C27" s="1"/>
      <c r="D27" s="1">
        <v>6</v>
      </c>
      <c r="E27" s="1">
        <v>1</v>
      </c>
      <c r="F27" s="1">
        <f t="shared" si="1"/>
        <v>6</v>
      </c>
      <c r="G27" s="1">
        <f t="shared" si="2"/>
        <v>150</v>
      </c>
      <c r="H27" s="1">
        <f t="shared" si="3"/>
        <v>900</v>
      </c>
    </row>
    <row r="28" spans="1:8" x14ac:dyDescent="0.3">
      <c r="A28" s="9" t="s">
        <v>70</v>
      </c>
      <c r="B28" s="1">
        <v>126</v>
      </c>
      <c r="C28" s="1"/>
      <c r="D28" s="1">
        <v>12</v>
      </c>
      <c r="E28" s="1">
        <v>1</v>
      </c>
      <c r="F28" s="1">
        <f t="shared" si="1"/>
        <v>12</v>
      </c>
      <c r="G28" s="1">
        <f t="shared" si="2"/>
        <v>126</v>
      </c>
      <c r="H28" s="1">
        <f t="shared" si="3"/>
        <v>1512</v>
      </c>
    </row>
    <row r="29" spans="1:8" x14ac:dyDescent="0.3">
      <c r="A29" s="9" t="s">
        <v>87</v>
      </c>
      <c r="B29" s="1">
        <v>126</v>
      </c>
      <c r="C29" s="1"/>
      <c r="D29" s="1">
        <v>6</v>
      </c>
      <c r="E29" s="1">
        <v>1</v>
      </c>
      <c r="F29" s="1">
        <f t="shared" si="1"/>
        <v>6</v>
      </c>
      <c r="G29" s="1">
        <f t="shared" si="2"/>
        <v>126</v>
      </c>
      <c r="H29" s="1">
        <f t="shared" si="3"/>
        <v>756</v>
      </c>
    </row>
    <row r="30" spans="1:8" x14ac:dyDescent="0.3">
      <c r="A30" s="9"/>
      <c r="B30" s="1"/>
      <c r="C30" s="1"/>
      <c r="D30" s="1"/>
      <c r="E30" s="1"/>
      <c r="F30" s="1"/>
      <c r="G30" s="1"/>
      <c r="H30" s="1"/>
    </row>
    <row r="31" spans="1:8" x14ac:dyDescent="0.3">
      <c r="A31" s="9"/>
      <c r="B31" s="1"/>
      <c r="C31" s="1">
        <f t="shared" ref="C31" si="4">(14/100)*B31</f>
        <v>0</v>
      </c>
      <c r="D31" s="1"/>
      <c r="E31" s="1"/>
      <c r="F31" s="1"/>
      <c r="G31" s="1">
        <f t="shared" si="2"/>
        <v>0</v>
      </c>
      <c r="H31" s="1">
        <f t="shared" si="3"/>
        <v>0</v>
      </c>
    </row>
    <row r="32" spans="1:8" x14ac:dyDescent="0.3">
      <c r="B32" s="1"/>
      <c r="C32" s="1"/>
      <c r="D32" s="1"/>
      <c r="E32" s="1"/>
      <c r="F32" s="1"/>
      <c r="G32" s="1"/>
      <c r="H32" s="1"/>
    </row>
    <row r="33" spans="1:10" x14ac:dyDescent="0.3">
      <c r="A33" s="10" t="s">
        <v>14</v>
      </c>
      <c r="B33" s="2">
        <f>SUM(B3:B32)</f>
        <v>5416</v>
      </c>
      <c r="C33" s="8"/>
      <c r="D33" s="2">
        <f>SUM(D3:D32)</f>
        <v>333</v>
      </c>
      <c r="E33" s="11"/>
      <c r="F33" s="2">
        <f>SUM(F3:F32)</f>
        <v>222.8</v>
      </c>
      <c r="G33" s="2">
        <f>SUM(G3:G32)</f>
        <v>5280.76</v>
      </c>
      <c r="H33" s="2">
        <f>SUM(H3:H32)</f>
        <v>21923.72</v>
      </c>
      <c r="J33">
        <f>'4-4SEPT-2020'!F14+'16-SEPT-2020'!F22+'26-SEPT-2020'!F18+'5-OCT-2020'!F13+'16-OCT-2020'!F15+'23-OCT-2020'!F8+'30-OCT-2020'!H18+'6-NOV-2020'!H33</f>
        <v>172957.62000000002</v>
      </c>
    </row>
    <row r="35" spans="1:10" x14ac:dyDescent="0.3">
      <c r="G35" s="5"/>
      <c r="H35" s="4"/>
    </row>
    <row r="36" spans="1:10" x14ac:dyDescent="0.3">
      <c r="G36" s="5"/>
      <c r="H36" s="5"/>
    </row>
    <row r="37" spans="1:10" x14ac:dyDescent="0.3">
      <c r="G37" s="5"/>
      <c r="H37" s="4"/>
    </row>
    <row r="38" spans="1:10" x14ac:dyDescent="0.3">
      <c r="G38" s="5"/>
      <c r="H38" s="5"/>
    </row>
    <row r="39" spans="1:10" x14ac:dyDescent="0.3">
      <c r="G39" s="5"/>
      <c r="H39" s="4"/>
    </row>
    <row r="40" spans="1:10" x14ac:dyDescent="0.3">
      <c r="G40" s="5"/>
      <c r="H40" s="5"/>
    </row>
    <row r="41" spans="1:10" x14ac:dyDescent="0.3">
      <c r="H41" s="4"/>
    </row>
  </sheetData>
  <mergeCells count="1">
    <mergeCell ref="A1:H1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showWhiteSpace="0" zoomScale="130" zoomScaleNormal="130" workbookViewId="0">
      <selection activeCell="D25" sqref="D25"/>
    </sheetView>
  </sheetViews>
  <sheetFormatPr defaultRowHeight="14.4" x14ac:dyDescent="0.3"/>
  <cols>
    <col min="1" max="1" width="52.77734375" customWidth="1"/>
    <col min="2" max="2" width="7.44140625" customWidth="1"/>
    <col min="3" max="3" width="5.88671875" bestFit="1" customWidth="1"/>
    <col min="4" max="4" width="11.5546875" customWidth="1"/>
    <col min="5" max="5" width="7.44140625" customWidth="1"/>
    <col min="6" max="6" width="9.6640625" customWidth="1"/>
    <col min="7" max="7" width="18.5546875" customWidth="1"/>
    <col min="8" max="8" width="9" bestFit="1" customWidth="1"/>
    <col min="9" max="9" width="8.88671875" customWidth="1"/>
    <col min="10" max="10" width="9" bestFit="1" customWidth="1"/>
  </cols>
  <sheetData>
    <row r="1" spans="1:8" x14ac:dyDescent="0.3">
      <c r="A1" s="30" t="s">
        <v>92</v>
      </c>
      <c r="B1" s="30"/>
      <c r="C1" s="30"/>
      <c r="D1" s="30"/>
      <c r="E1" s="30"/>
      <c r="F1" s="30"/>
      <c r="G1" s="30"/>
      <c r="H1" s="30"/>
    </row>
    <row r="2" spans="1:8" x14ac:dyDescent="0.3">
      <c r="A2" s="2" t="s">
        <v>3</v>
      </c>
      <c r="B2" s="2" t="s">
        <v>0</v>
      </c>
      <c r="C2" s="3">
        <v>-0.06</v>
      </c>
      <c r="D2" s="2" t="s">
        <v>1</v>
      </c>
      <c r="E2" s="2" t="s">
        <v>58</v>
      </c>
      <c r="F2" s="2" t="s">
        <v>59</v>
      </c>
      <c r="G2" s="2" t="s">
        <v>88</v>
      </c>
      <c r="H2" s="2" t="s">
        <v>2</v>
      </c>
    </row>
    <row r="3" spans="1:8" x14ac:dyDescent="0.3">
      <c r="A3" s="9" t="s">
        <v>93</v>
      </c>
      <c r="B3" s="1">
        <v>105</v>
      </c>
      <c r="C3" s="1">
        <f>(6/100)*B3</f>
        <v>6.3</v>
      </c>
      <c r="D3" s="1">
        <v>18</v>
      </c>
      <c r="E3" s="1">
        <v>1</v>
      </c>
      <c r="F3" s="1">
        <f>E3*D3</f>
        <v>18</v>
      </c>
      <c r="G3" s="1">
        <f>B3-C3</f>
        <v>98.7</v>
      </c>
      <c r="H3" s="1">
        <f>G3*D3</f>
        <v>1776.6000000000001</v>
      </c>
    </row>
    <row r="4" spans="1:8" x14ac:dyDescent="0.3">
      <c r="A4" s="9" t="s">
        <v>94</v>
      </c>
      <c r="B4" s="1">
        <v>57</v>
      </c>
      <c r="C4" s="1">
        <f t="shared" ref="C4:C10" si="0">(6/100)*B4</f>
        <v>3.42</v>
      </c>
      <c r="D4" s="1">
        <v>8</v>
      </c>
      <c r="E4" s="1">
        <v>0.5</v>
      </c>
      <c r="F4" s="1">
        <f t="shared" ref="F4:F20" si="1">E4*D4</f>
        <v>4</v>
      </c>
      <c r="G4" s="1">
        <f t="shared" ref="G4:G20" si="2">B4-C4</f>
        <v>53.58</v>
      </c>
      <c r="H4" s="1">
        <f t="shared" ref="H4:H20" si="3">G4*D4</f>
        <v>428.64</v>
      </c>
    </row>
    <row r="5" spans="1:8" x14ac:dyDescent="0.3">
      <c r="A5" s="9" t="s">
        <v>95</v>
      </c>
      <c r="B5" s="1">
        <v>410</v>
      </c>
      <c r="C5" s="1">
        <f t="shared" si="0"/>
        <v>24.599999999999998</v>
      </c>
      <c r="D5" s="1">
        <v>4</v>
      </c>
      <c r="E5" s="1">
        <v>4</v>
      </c>
      <c r="F5" s="1">
        <f t="shared" si="1"/>
        <v>16</v>
      </c>
      <c r="G5" s="1">
        <f t="shared" si="2"/>
        <v>385.4</v>
      </c>
      <c r="H5" s="1">
        <f t="shared" si="3"/>
        <v>1541.6</v>
      </c>
    </row>
    <row r="6" spans="1:8" x14ac:dyDescent="0.3">
      <c r="A6" s="9" t="s">
        <v>96</v>
      </c>
      <c r="B6" s="1">
        <v>115</v>
      </c>
      <c r="C6" s="1">
        <f t="shared" si="0"/>
        <v>6.8999999999999995</v>
      </c>
      <c r="D6" s="1">
        <v>6</v>
      </c>
      <c r="E6" s="1">
        <v>1</v>
      </c>
      <c r="F6" s="1">
        <f t="shared" si="1"/>
        <v>6</v>
      </c>
      <c r="G6" s="1">
        <f t="shared" si="2"/>
        <v>108.1</v>
      </c>
      <c r="H6" s="1">
        <f t="shared" si="3"/>
        <v>648.59999999999991</v>
      </c>
    </row>
    <row r="7" spans="1:8" x14ac:dyDescent="0.3">
      <c r="A7" s="9" t="s">
        <v>97</v>
      </c>
      <c r="B7" s="1">
        <v>62</v>
      </c>
      <c r="C7" s="1">
        <f t="shared" si="0"/>
        <v>3.7199999999999998</v>
      </c>
      <c r="D7" s="1">
        <v>8</v>
      </c>
      <c r="E7" s="1">
        <v>0.5</v>
      </c>
      <c r="F7" s="1">
        <f t="shared" si="1"/>
        <v>4</v>
      </c>
      <c r="G7" s="1">
        <f t="shared" si="2"/>
        <v>58.28</v>
      </c>
      <c r="H7" s="1">
        <f t="shared" si="3"/>
        <v>466.24</v>
      </c>
    </row>
    <row r="8" spans="1:8" x14ac:dyDescent="0.3">
      <c r="A8" s="9" t="s">
        <v>98</v>
      </c>
      <c r="B8" s="1">
        <v>75</v>
      </c>
      <c r="C8" s="1">
        <f t="shared" si="0"/>
        <v>4.5</v>
      </c>
      <c r="D8" s="1">
        <v>12</v>
      </c>
      <c r="E8" s="1">
        <v>1</v>
      </c>
      <c r="F8" s="1">
        <f t="shared" si="1"/>
        <v>12</v>
      </c>
      <c r="G8" s="1">
        <f t="shared" si="2"/>
        <v>70.5</v>
      </c>
      <c r="H8" s="1">
        <f t="shared" si="3"/>
        <v>846</v>
      </c>
    </row>
    <row r="9" spans="1:8" x14ac:dyDescent="0.3">
      <c r="A9" s="9" t="s">
        <v>99</v>
      </c>
      <c r="B9" s="1">
        <v>42</v>
      </c>
      <c r="C9" s="1">
        <f t="shared" si="0"/>
        <v>2.52</v>
      </c>
      <c r="D9" s="1">
        <v>8</v>
      </c>
      <c r="E9" s="1">
        <v>0.5</v>
      </c>
      <c r="F9" s="1">
        <f t="shared" si="1"/>
        <v>4</v>
      </c>
      <c r="G9" s="1">
        <f t="shared" si="2"/>
        <v>39.479999999999997</v>
      </c>
      <c r="H9" s="1">
        <f t="shared" si="3"/>
        <v>315.83999999999997</v>
      </c>
    </row>
    <row r="10" spans="1:8" x14ac:dyDescent="0.3">
      <c r="A10" s="9" t="s">
        <v>100</v>
      </c>
      <c r="B10" s="1">
        <v>80</v>
      </c>
      <c r="C10" s="1">
        <f t="shared" si="0"/>
        <v>4.8</v>
      </c>
      <c r="D10" s="1">
        <v>6</v>
      </c>
      <c r="E10" s="1">
        <v>1</v>
      </c>
      <c r="F10" s="1">
        <f t="shared" si="1"/>
        <v>6</v>
      </c>
      <c r="G10" s="1">
        <f t="shared" si="2"/>
        <v>75.2</v>
      </c>
      <c r="H10" s="1">
        <f t="shared" si="3"/>
        <v>451.20000000000005</v>
      </c>
    </row>
    <row r="11" spans="1:8" x14ac:dyDescent="0.3">
      <c r="A11" s="9" t="s">
        <v>101</v>
      </c>
      <c r="B11" s="1">
        <v>310</v>
      </c>
      <c r="C11" s="1"/>
      <c r="D11" s="1">
        <v>8</v>
      </c>
      <c r="E11" s="1">
        <v>4</v>
      </c>
      <c r="F11" s="1">
        <f t="shared" si="1"/>
        <v>32</v>
      </c>
      <c r="G11" s="1">
        <f t="shared" si="2"/>
        <v>310</v>
      </c>
      <c r="H11" s="1">
        <f t="shared" si="3"/>
        <v>2480</v>
      </c>
    </row>
    <row r="12" spans="1:8" x14ac:dyDescent="0.3">
      <c r="A12" s="9" t="s">
        <v>102</v>
      </c>
      <c r="B12" s="1">
        <v>80</v>
      </c>
      <c r="C12" s="1"/>
      <c r="D12" s="1">
        <v>12</v>
      </c>
      <c r="E12" s="1">
        <v>1</v>
      </c>
      <c r="F12" s="1">
        <f t="shared" si="1"/>
        <v>12</v>
      </c>
      <c r="G12" s="1">
        <f t="shared" si="2"/>
        <v>80</v>
      </c>
      <c r="H12" s="1">
        <f t="shared" si="3"/>
        <v>960</v>
      </c>
    </row>
    <row r="13" spans="1:8" x14ac:dyDescent="0.3">
      <c r="A13" s="9" t="s">
        <v>67</v>
      </c>
      <c r="B13" s="1">
        <v>1000</v>
      </c>
      <c r="C13" s="1"/>
      <c r="D13" s="1">
        <v>3</v>
      </c>
      <c r="E13" s="1">
        <v>20</v>
      </c>
      <c r="F13" s="1">
        <f t="shared" si="1"/>
        <v>60</v>
      </c>
      <c r="G13" s="1">
        <f t="shared" si="2"/>
        <v>1000</v>
      </c>
      <c r="H13" s="1">
        <f t="shared" si="3"/>
        <v>3000</v>
      </c>
    </row>
    <row r="14" spans="1:8" x14ac:dyDescent="0.3">
      <c r="A14" s="9" t="s">
        <v>103</v>
      </c>
      <c r="B14" s="1">
        <v>185</v>
      </c>
      <c r="C14" s="1">
        <f>(6/100)*B14</f>
        <v>11.1</v>
      </c>
      <c r="D14" s="1">
        <v>6</v>
      </c>
      <c r="E14" s="1">
        <v>1</v>
      </c>
      <c r="F14" s="1">
        <f t="shared" si="1"/>
        <v>6</v>
      </c>
      <c r="G14" s="1">
        <f t="shared" si="2"/>
        <v>173.9</v>
      </c>
      <c r="H14" s="1">
        <f t="shared" si="3"/>
        <v>1043.4000000000001</v>
      </c>
    </row>
    <row r="15" spans="1:8" x14ac:dyDescent="0.3">
      <c r="A15" s="9" t="s">
        <v>104</v>
      </c>
      <c r="B15" s="1">
        <v>185</v>
      </c>
      <c r="C15" s="1">
        <f t="shared" ref="C15:C20" si="4">(6/100)*B15</f>
        <v>11.1</v>
      </c>
      <c r="D15" s="1">
        <v>6</v>
      </c>
      <c r="E15" s="1">
        <v>1</v>
      </c>
      <c r="F15" s="1">
        <f t="shared" si="1"/>
        <v>6</v>
      </c>
      <c r="G15" s="1">
        <f t="shared" si="2"/>
        <v>173.9</v>
      </c>
      <c r="H15" s="1">
        <f t="shared" si="3"/>
        <v>1043.4000000000001</v>
      </c>
    </row>
    <row r="16" spans="1:8" x14ac:dyDescent="0.3">
      <c r="A16" s="9" t="s">
        <v>105</v>
      </c>
      <c r="B16" s="1">
        <v>170</v>
      </c>
      <c r="C16" s="1">
        <f t="shared" si="4"/>
        <v>10.199999999999999</v>
      </c>
      <c r="D16" s="1">
        <v>6</v>
      </c>
      <c r="E16" s="1">
        <v>1</v>
      </c>
      <c r="F16" s="1">
        <f t="shared" si="1"/>
        <v>6</v>
      </c>
      <c r="G16" s="1">
        <f t="shared" si="2"/>
        <v>159.80000000000001</v>
      </c>
      <c r="H16" s="1">
        <f t="shared" si="3"/>
        <v>958.80000000000007</v>
      </c>
    </row>
    <row r="17" spans="1:10" x14ac:dyDescent="0.3">
      <c r="A17" s="9" t="s">
        <v>106</v>
      </c>
      <c r="B17" s="1">
        <v>180</v>
      </c>
      <c r="C17" s="1">
        <f t="shared" si="4"/>
        <v>10.799999999999999</v>
      </c>
      <c r="D17" s="1">
        <v>6</v>
      </c>
      <c r="E17" s="1">
        <v>1</v>
      </c>
      <c r="F17" s="1">
        <f t="shared" si="1"/>
        <v>6</v>
      </c>
      <c r="G17" s="1">
        <f t="shared" si="2"/>
        <v>169.2</v>
      </c>
      <c r="H17" s="1">
        <f t="shared" si="3"/>
        <v>1015.1999999999999</v>
      </c>
    </row>
    <row r="18" spans="1:10" x14ac:dyDescent="0.3">
      <c r="A18" s="9" t="s">
        <v>107</v>
      </c>
      <c r="B18" s="1">
        <v>72</v>
      </c>
      <c r="C18" s="1">
        <f t="shared" si="4"/>
        <v>4.32</v>
      </c>
      <c r="D18" s="1">
        <v>6</v>
      </c>
      <c r="E18" s="1">
        <v>1</v>
      </c>
      <c r="F18" s="1">
        <f t="shared" si="1"/>
        <v>6</v>
      </c>
      <c r="G18" s="1">
        <f t="shared" si="2"/>
        <v>67.680000000000007</v>
      </c>
      <c r="H18" s="1">
        <f t="shared" si="3"/>
        <v>406.08000000000004</v>
      </c>
    </row>
    <row r="19" spans="1:10" x14ac:dyDescent="0.3">
      <c r="A19" s="9" t="s">
        <v>108</v>
      </c>
      <c r="B19" s="1">
        <v>40</v>
      </c>
      <c r="C19" s="1">
        <f t="shared" si="4"/>
        <v>2.4</v>
      </c>
      <c r="D19" s="1">
        <v>8</v>
      </c>
      <c r="E19" s="1">
        <v>0.5</v>
      </c>
      <c r="F19" s="1">
        <f t="shared" si="1"/>
        <v>4</v>
      </c>
      <c r="G19" s="1">
        <f t="shared" si="2"/>
        <v>37.6</v>
      </c>
      <c r="H19" s="1">
        <f t="shared" si="3"/>
        <v>300.8</v>
      </c>
    </row>
    <row r="20" spans="1:10" x14ac:dyDescent="0.3">
      <c r="A20" s="9" t="s">
        <v>109</v>
      </c>
      <c r="B20" s="1">
        <v>200</v>
      </c>
      <c r="C20" s="1">
        <f t="shared" si="4"/>
        <v>12</v>
      </c>
      <c r="D20" s="1">
        <v>6</v>
      </c>
      <c r="E20" s="1">
        <v>1</v>
      </c>
      <c r="F20" s="1">
        <f t="shared" si="1"/>
        <v>6</v>
      </c>
      <c r="G20" s="1">
        <f t="shared" si="2"/>
        <v>188</v>
      </c>
      <c r="H20" s="1">
        <f t="shared" si="3"/>
        <v>1128</v>
      </c>
    </row>
    <row r="21" spans="1:10" x14ac:dyDescent="0.3">
      <c r="B21" s="1"/>
      <c r="C21" s="1"/>
      <c r="D21" s="1"/>
      <c r="E21" s="1"/>
      <c r="F21" s="1"/>
      <c r="G21" s="1"/>
      <c r="H21" s="1"/>
    </row>
    <row r="22" spans="1:10" x14ac:dyDescent="0.3">
      <c r="A22" s="10" t="s">
        <v>14</v>
      </c>
      <c r="B22" s="2">
        <f>SUM(B3:B21)</f>
        <v>3368</v>
      </c>
      <c r="C22" s="8"/>
      <c r="D22" s="2">
        <f>SUM(D3:D21)</f>
        <v>137</v>
      </c>
      <c r="E22" s="11"/>
      <c r="F22" s="2">
        <f>SUM(F3:F21)</f>
        <v>214</v>
      </c>
      <c r="G22" s="2">
        <f>SUM(G3:G21)</f>
        <v>3249.3199999999997</v>
      </c>
      <c r="H22" s="2">
        <f>SUM(H3:H21)</f>
        <v>18810.400000000001</v>
      </c>
    </row>
    <row r="23" spans="1:10" x14ac:dyDescent="0.3">
      <c r="J23">
        <f>'4-4SEPT-2020'!F14+'16-SEPT-2020'!F22+'26-SEPT-2020'!F18+'5-OCT-2020'!F13+'16-OCT-2020'!F15+'23-OCT-2020'!F8+'30-OCT-2020'!H18+'6-NOV-2020'!H33+H22</f>
        <v>191768.02000000002</v>
      </c>
    </row>
  </sheetData>
  <mergeCells count="1">
    <mergeCell ref="A1:H1"/>
  </mergeCells>
  <pageMargins left="0.7" right="0.7" top="0.75" bottom="0.75" header="0.3" footer="0.3"/>
  <pageSetup paperSize="9" scale="70" orientation="portrait" horizontalDpi="300" verticalDpi="300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1</vt:i4>
      </vt:variant>
    </vt:vector>
  </HeadingPairs>
  <TitlesOfParts>
    <vt:vector size="39" baseType="lpstr">
      <vt:lpstr>4-4SEPT-2020</vt:lpstr>
      <vt:lpstr>16-SEPT-2020</vt:lpstr>
      <vt:lpstr>26-SEPT-2020</vt:lpstr>
      <vt:lpstr>5-OCT-2020</vt:lpstr>
      <vt:lpstr>16-OCT-2020</vt:lpstr>
      <vt:lpstr>23-OCT-2020</vt:lpstr>
      <vt:lpstr>30-OCT-2020</vt:lpstr>
      <vt:lpstr>6-NOV-2020</vt:lpstr>
      <vt:lpstr>27- NOV-2020</vt:lpstr>
      <vt:lpstr>15-DEC-2020</vt:lpstr>
      <vt:lpstr>29-DEC-2020</vt:lpstr>
      <vt:lpstr>Sheet1</vt:lpstr>
      <vt:lpstr>Sheet2</vt:lpstr>
      <vt:lpstr>3-MAR-2021</vt:lpstr>
      <vt:lpstr>20-MAR-2021</vt:lpstr>
      <vt:lpstr>30-APR-2021</vt:lpstr>
      <vt:lpstr>24-MAY-2021</vt:lpstr>
      <vt:lpstr>16-JULY-2021</vt:lpstr>
      <vt:lpstr>2-AUG-2021</vt:lpstr>
      <vt:lpstr>6-OCT-2021</vt:lpstr>
      <vt:lpstr>19-OCT-2021</vt:lpstr>
      <vt:lpstr>31-OCT-2021</vt:lpstr>
      <vt:lpstr>15-DEC-2022</vt:lpstr>
      <vt:lpstr>25-DEC-2021</vt:lpstr>
      <vt:lpstr>29-JAN-2022</vt:lpstr>
      <vt:lpstr>23-FEB-2022</vt:lpstr>
      <vt:lpstr>01.APRIL2022</vt:lpstr>
      <vt:lpstr>16APRIL2022</vt:lpstr>
      <vt:lpstr>23.APRIL2022</vt:lpstr>
      <vt:lpstr>14-JUNE-2022</vt:lpstr>
      <vt:lpstr>18-OCT-2022</vt:lpstr>
      <vt:lpstr>26-NOV-2022</vt:lpstr>
      <vt:lpstr>14-DEC-2022</vt:lpstr>
      <vt:lpstr>13-MAR-2023</vt:lpstr>
      <vt:lpstr>18- APRIL 2023 (2)</vt:lpstr>
      <vt:lpstr>18- APRIL 2023</vt:lpstr>
      <vt:lpstr>27-OCT 2023</vt:lpstr>
      <vt:lpstr>Sheet3</vt:lpstr>
      <vt:lpstr>'30-APR-2021'!Print_Area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HERALD ENERGY</dc:creator>
  <cp:lastModifiedBy>SALMAN USMANI</cp:lastModifiedBy>
  <cp:lastPrinted>2023-01-08T17:37:29Z</cp:lastPrinted>
  <dcterms:created xsi:type="dcterms:W3CDTF">2020-09-10T15:14:37Z</dcterms:created>
  <dcterms:modified xsi:type="dcterms:W3CDTF">2024-09-14T11:57:37Z</dcterms:modified>
</cp:coreProperties>
</file>