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40093433\Downloads\"/>
    </mc:Choice>
  </mc:AlternateContent>
  <xr:revisionPtr revIDLastSave="0" documentId="13_ncr:1_{B682C209-F3D3-4AF2-A487-E74992A2B837}" xr6:coauthVersionLast="47" xr6:coauthVersionMax="47" xr10:uidLastSave="{00000000-0000-0000-0000-000000000000}"/>
  <bookViews>
    <workbookView xWindow="-120" yWindow="-120" windowWidth="20730" windowHeight="11040" xr2:uid="{CAC77A8B-3969-4959-A841-AE4030AD6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1" l="1"/>
  <c r="H103" i="1"/>
  <c r="G103" i="1"/>
  <c r="F103" i="1"/>
  <c r="G78" i="1"/>
  <c r="F154" i="1"/>
  <c r="F119" i="1"/>
  <c r="F120" i="1"/>
  <c r="F29" i="1"/>
  <c r="H155" i="1"/>
  <c r="G155" i="1"/>
  <c r="F155" i="1"/>
  <c r="H154" i="1"/>
  <c r="G154" i="1"/>
  <c r="H151" i="1"/>
  <c r="G151" i="1"/>
  <c r="F151" i="1"/>
  <c r="I151" i="1" s="1"/>
  <c r="H121" i="1"/>
  <c r="G121" i="1"/>
  <c r="F121" i="1"/>
  <c r="I121" i="1" s="1"/>
  <c r="H120" i="1"/>
  <c r="G120" i="1"/>
  <c r="H119" i="1"/>
  <c r="G119" i="1"/>
  <c r="H109" i="1"/>
  <c r="G109" i="1"/>
  <c r="F109" i="1"/>
  <c r="I109" i="1" s="1"/>
  <c r="H108" i="1"/>
  <c r="G108" i="1"/>
  <c r="F108" i="1"/>
  <c r="I108" i="1" s="1"/>
  <c r="H107" i="1"/>
  <c r="G107" i="1"/>
  <c r="F107" i="1"/>
  <c r="I107" i="1" s="1"/>
  <c r="H106" i="1"/>
  <c r="G106" i="1"/>
  <c r="F106" i="1"/>
  <c r="I106" i="1" s="1"/>
  <c r="F78" i="1"/>
  <c r="H78" i="1"/>
  <c r="H62" i="1"/>
  <c r="G62" i="1"/>
  <c r="F62" i="1"/>
  <c r="I62" i="1" s="1"/>
  <c r="H37" i="1"/>
  <c r="G37" i="1"/>
  <c r="F37" i="1"/>
  <c r="I37" i="1" s="1"/>
  <c r="H31" i="1"/>
  <c r="G31" i="1"/>
  <c r="F31" i="1"/>
  <c r="H30" i="1"/>
  <c r="F30" i="1"/>
  <c r="H29" i="1"/>
  <c r="G29" i="1"/>
  <c r="H24" i="1"/>
  <c r="G24" i="1"/>
  <c r="F24" i="1"/>
  <c r="I24" i="1" s="1"/>
  <c r="H3" i="1"/>
  <c r="G3" i="1"/>
  <c r="F3" i="1"/>
  <c r="I3" i="1" s="1"/>
  <c r="I30" i="1" l="1"/>
  <c r="I103" i="1"/>
  <c r="I155" i="1"/>
  <c r="I29" i="1"/>
  <c r="I119" i="1"/>
  <c r="I78" i="1"/>
  <c r="I154" i="1"/>
  <c r="I31" i="1"/>
  <c r="I120" i="1"/>
</calcChain>
</file>

<file path=xl/sharedStrings.xml><?xml version="1.0" encoding="utf-8"?>
<sst xmlns="http://schemas.openxmlformats.org/spreadsheetml/2006/main" count="183" uniqueCount="58">
  <si>
    <t>DB Name</t>
  </si>
  <si>
    <t>Data file Name</t>
  </si>
  <si>
    <t>Space Allowed in GB</t>
  </si>
  <si>
    <t>Space in MB</t>
  </si>
  <si>
    <t>Space Used in GB</t>
  </si>
  <si>
    <r>
      <t>File Space Left(</t>
    </r>
    <r>
      <rPr>
        <sz val="11"/>
        <color rgb="FF1F497D"/>
        <rFont val="Calibri"/>
        <family val="2"/>
      </rPr>
      <t>GB</t>
    </r>
    <r>
      <rPr>
        <sz val="11"/>
        <color rgb="FF000000"/>
        <rFont val="Calibri"/>
        <family val="2"/>
      </rPr>
      <t>)</t>
    </r>
  </si>
  <si>
    <t>Total Space in GB</t>
  </si>
  <si>
    <t>Total Space Used in GB</t>
  </si>
  <si>
    <t>Percentage</t>
  </si>
  <si>
    <t>PaymentGateway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</si>
  <si>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</si>
  <si>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</si>
  <si>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</si>
  <si>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</si>
  <si>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</si>
  <si>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</si>
  <si>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</si>
  <si>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</si>
  <si>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</si>
  <si>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</si>
  <si>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</si>
  <si>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</si>
  <si>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</si>
  <si>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</si>
  <si>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</si>
  <si>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</si>
  <si>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</si>
  <si>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</si>
  <si>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</si>
  <si>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</si>
  <si>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</si>
  <si>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PGS_ErrLog</t>
  </si>
  <si>
    <t>PGS_KEK</t>
  </si>
  <si>
    <t>PGS_PrePayment</t>
  </si>
  <si>
    <t>PGS_RD</t>
  </si>
  <si>
    <t>PGS_RDXL</t>
  </si>
  <si>
    <t>D22</t>
  </si>
  <si>
    <t>D23</t>
  </si>
  <si>
    <t>D24</t>
  </si>
  <si>
    <t>D25</t>
  </si>
  <si>
    <t>PGS_Report</t>
  </si>
  <si>
    <t>PGS_Report_Archive</t>
  </si>
  <si>
    <t>PGSUAM</t>
  </si>
  <si>
    <t>PGS_CVN</t>
  </si>
  <si>
    <t>DMCEAdmin</t>
  </si>
  <si>
    <t>DMCEDecision</t>
  </si>
  <si>
    <t>FQM</t>
  </si>
  <si>
    <t>FQM_UAM</t>
  </si>
  <si>
    <t>FqmQuartz</t>
  </si>
  <si>
    <t>PaymentGateway_Archive</t>
  </si>
  <si>
    <t>D26</t>
  </si>
  <si>
    <t>D27</t>
  </si>
  <si>
    <t>D28</t>
  </si>
  <si>
    <t>D29</t>
  </si>
  <si>
    <t>D30</t>
  </si>
  <si>
    <t>PGS_PHC</t>
  </si>
  <si>
    <t>PGSUAM_C2</t>
  </si>
  <si>
    <t>PGSXLC2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</si>
</sst>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11"/>
      <color rgb="FF000000"/>
      <name val="Times New Roman"/>
      <family val="1"/>
    </font>
    <font>
      <i/>
      <sz val="11"/>
      <color rgb="FF000000"/>
      <name val="Calibri"/>
      <family val="2"/>
    </font>
    <font>
      <sz val="8"/>
      <color rgb="FF000000"/>
      <name val="Microsoft Sans Serif"/>
      <family val="2"/>
    </font>
    <font>
      <sz val="8"/>
      <color rgb="FF000000"/>
      <name val="Microsoft Sans Serif"/>
    </font>
  </fonts>
  <fills count="8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D3D3D3"/>
      </left>
      <right style="thin">
        <color rgb="FFA9A9A9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A9A9A9"/>
      </right>
      <top style="thin">
        <color rgb="FFD3D3D3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rgb="FFA9A9A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 wrapText="1" readingOrder="1"/>
    </xf>
    <xf numFmtId="2" fontId="1" fillId="3" borderId="10" xfId="0" applyNumberFormat="1" applyFont="1" applyFill="1" applyBorder="1" applyAlignment="1">
      <alignment horizontal="center" vertical="center"/>
    </xf>
    <xf numFmtId="2" fontId="1" fillId="4" borderId="3" xfId="0" applyNumberFormat="1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 wrapText="1" readingOrder="1"/>
    </xf>
    <xf numFmtId="0" fontId="1" fillId="3" borderId="1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 readingOrder="1"/>
    </xf>
    <xf numFmtId="0" fontId="6" fillId="7" borderId="6" xfId="0" applyFont="1" applyFill="1" applyBorder="1" applyAlignment="1">
      <alignment horizontal="center" vertical="center" wrapText="1" readingOrder="1"/>
    </xf>
    <xf numFmtId="0" fontId="6" fillId="6" borderId="7" xfId="0" applyFont="1" applyFill="1" applyBorder="1" applyAlignment="1">
      <alignment horizontal="center" vertical="center" wrapText="1" readingOrder="1"/>
    </xf>
    <xf numFmtId="0" fontId="6" fillId="7" borderId="7" xfId="0" applyFont="1" applyFill="1" applyBorder="1" applyAlignment="1">
      <alignment horizontal="center" vertical="center" wrapText="1" readingOrder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3" fillId="5" borderId="2" xfId="0" applyNumberFormat="1" applyFont="1" applyFill="1" applyBorder="1" applyAlignment="1">
      <alignment horizontal="center" vertical="center"/>
    </xf>
    <xf numFmtId="2" fontId="3" fillId="5" borderId="4" xfId="0" applyNumberFormat="1" applyFont="1" applyFill="1" applyBorder="1" applyAlignment="1">
      <alignment horizontal="center" vertical="center"/>
    </xf>
    <xf numFmtId="2" fontId="3" fillId="5" borderId="3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" fontId="3" fillId="5" borderId="5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EC7F-3B26-4909-BE75-A0E4B1FAC6A4}">
  <dimension ref="A1:I157"/>
  <sheetViews>
    <sheetView tabSelected="1" topLeftCell="A151" zoomScale="130" zoomScaleNormal="130" workbookViewId="0">
      <selection activeCell="E31" sqref="E31:E36"/>
    </sheetView>
  </sheetViews>
  <sheetFormatPr defaultRowHeight="15" x14ac:dyDescent="0.25"/>
  <cols>
    <col min="1" max="1" width="21.85546875" style="9" customWidth="1"/>
    <col min="2" max="2" width="11.140625" style="9" customWidth="1"/>
    <col min="3" max="3" width="13.140625" style="9" customWidth="1"/>
    <col min="4" max="4" width="10.85546875" style="10" bestFit="1" customWidth="1"/>
    <col min="5" max="5" width="13.140625" style="9" customWidth="1"/>
    <col min="6" max="6" width="13.42578125" style="8" customWidth="1"/>
    <col min="7" max="7" width="12.140625" style="11" customWidth="1"/>
    <col min="8" max="8" width="12.42578125" style="11" customWidth="1"/>
    <col min="9" max="9" width="11" style="11" bestFit="1" customWidth="1"/>
  </cols>
  <sheetData>
    <row r="1" spans="1:9" x14ac:dyDescent="0.25">
      <c r="A1" s="45" t="s">
        <v>0</v>
      </c>
      <c r="B1" s="44" t="s">
        <v>1</v>
      </c>
      <c r="C1" s="44" t="s">
        <v>2</v>
      </c>
      <c r="D1" s="46" t="s">
        <v>3</v>
      </c>
      <c r="E1" s="44" t="s">
        <v>4</v>
      </c>
      <c r="F1" s="47" t="s">
        <v>5</v>
      </c>
      <c r="G1" s="44" t="s">
        <v>6</v>
      </c>
      <c r="H1" s="44" t="s">
        <v>7</v>
      </c>
      <c r="I1" s="45" t="s">
        <v>8</v>
      </c>
    </row>
    <row r="2" spans="1:9" x14ac:dyDescent="0.25">
      <c r="A2" s="45"/>
      <c r="B2" s="44"/>
      <c r="C2" s="44"/>
      <c r="D2" s="46"/>
      <c r="E2" s="44"/>
      <c r="F2" s="48"/>
      <c r="G2" s="44"/>
      <c r="H2" s="44"/>
      <c r="I2" s="45"/>
    </row>
    <row r="3" spans="1:9" x14ac:dyDescent="0.25">
      <c r="A3" s="34" t="s">
        <v>9</v>
      </c>
      <c r="B3" s="1" t="s">
        <v>10</v>
      </c>
      <c r="C3" s="1">
        <v>58.4</v>
      </c>
      <c r="D3" s="2"/>
      <c r="E3" s="21">
        <v>56.17</v>
      </c>
      <c r="F3" s="31">
        <f>SUM(C3:C23)-SUM(E3:E23)</f>
        <v>448.83999999999969</v>
      </c>
      <c r="G3" s="28">
        <f>SUM(C3:C23)</f>
        <v>4367.5200000000004</v>
      </c>
      <c r="H3" s="28">
        <f>SUM(E3:E23)</f>
        <v>3918.6800000000007</v>
      </c>
      <c r="I3" s="28" t="str">
        <f>_xlfn.CONCAT(INT(F3/G3*100), "%")</f>
        <v>10%</v>
      </c>
    </row>
    <row r="4" spans="1:9" x14ac:dyDescent="0.25">
      <c r="A4" s="35"/>
      <c r="B4" s="1" t="s">
        <v>11</v>
      </c>
      <c r="C4" s="1">
        <v>46.88</v>
      </c>
      <c r="D4" s="2"/>
      <c r="E4" s="22">
        <v>45.14</v>
      </c>
      <c r="F4" s="32"/>
      <c r="G4" s="29"/>
      <c r="H4" s="29"/>
      <c r="I4" s="29"/>
    </row>
    <row r="5" spans="1:9" x14ac:dyDescent="0.25">
      <c r="A5" s="35"/>
      <c r="B5" s="1" t="s">
        <v>12</v>
      </c>
      <c r="C5" s="1">
        <v>53.71</v>
      </c>
      <c r="D5" s="2"/>
      <c r="E5" s="21">
        <v>51.72</v>
      </c>
      <c r="F5" s="32"/>
      <c r="G5" s="29"/>
      <c r="H5" s="29"/>
      <c r="I5" s="29"/>
    </row>
    <row r="6" spans="1:9" x14ac:dyDescent="0.25">
      <c r="A6" s="35"/>
      <c r="B6" s="1" t="s">
        <v>13</v>
      </c>
      <c r="C6" s="1">
        <v>58.59</v>
      </c>
      <c r="D6" s="2"/>
      <c r="E6" s="22">
        <v>56.37</v>
      </c>
      <c r="F6" s="32"/>
      <c r="G6" s="29"/>
      <c r="H6" s="29"/>
      <c r="I6" s="29"/>
    </row>
    <row r="7" spans="1:9" x14ac:dyDescent="0.25">
      <c r="A7" s="35"/>
      <c r="B7" s="1" t="s">
        <v>14</v>
      </c>
      <c r="C7" s="1">
        <v>39.06</v>
      </c>
      <c r="D7" s="2"/>
      <c r="E7" s="21">
        <v>37.56</v>
      </c>
      <c r="F7" s="32"/>
      <c r="G7" s="29"/>
      <c r="H7" s="29"/>
      <c r="I7" s="29"/>
    </row>
    <row r="8" spans="1:9" x14ac:dyDescent="0.25">
      <c r="A8" s="35"/>
      <c r="B8" s="1" t="s">
        <v>15</v>
      </c>
      <c r="C8" s="1">
        <v>48.83</v>
      </c>
      <c r="D8" s="2"/>
      <c r="E8" s="22">
        <v>47.03</v>
      </c>
      <c r="F8" s="32"/>
      <c r="G8" s="29"/>
      <c r="H8" s="29"/>
      <c r="I8" s="29"/>
    </row>
    <row r="9" spans="1:9" x14ac:dyDescent="0.25">
      <c r="A9" s="35"/>
      <c r="B9" s="1" t="s">
        <v>16</v>
      </c>
      <c r="C9" s="1">
        <v>165.59</v>
      </c>
      <c r="D9" s="2"/>
      <c r="E9" s="21">
        <v>159.81</v>
      </c>
      <c r="F9" s="32"/>
      <c r="G9" s="29"/>
      <c r="H9" s="29"/>
      <c r="I9" s="29"/>
    </row>
    <row r="10" spans="1:9" x14ac:dyDescent="0.25">
      <c r="A10" s="35"/>
      <c r="B10" s="1" t="s">
        <v>17</v>
      </c>
      <c r="C10" s="1">
        <v>244.14</v>
      </c>
      <c r="D10" s="2"/>
      <c r="E10" s="22">
        <v>235.52</v>
      </c>
      <c r="F10" s="32"/>
      <c r="G10" s="29"/>
      <c r="H10" s="29"/>
      <c r="I10" s="29"/>
    </row>
    <row r="11" spans="1:9" x14ac:dyDescent="0.25">
      <c r="A11" s="35"/>
      <c r="B11" s="1" t="s">
        <v>18</v>
      </c>
      <c r="C11" s="1">
        <v>488.28</v>
      </c>
      <c r="D11" s="2"/>
      <c r="E11" s="21">
        <v>467.39</v>
      </c>
      <c r="F11" s="32"/>
      <c r="G11" s="29"/>
      <c r="H11" s="29"/>
      <c r="I11" s="29"/>
    </row>
    <row r="12" spans="1:9" x14ac:dyDescent="0.25">
      <c r="A12" s="35"/>
      <c r="B12" s="1" t="s">
        <v>19</v>
      </c>
      <c r="C12" s="2">
        <v>292.97000000000003</v>
      </c>
      <c r="D12" s="2"/>
      <c r="E12" s="22">
        <v>282.18</v>
      </c>
      <c r="F12" s="32"/>
      <c r="G12" s="29"/>
      <c r="H12" s="29"/>
      <c r="I12" s="29"/>
    </row>
    <row r="13" spans="1:9" x14ac:dyDescent="0.25">
      <c r="A13" s="35"/>
      <c r="B13" s="1" t="s">
        <v>20</v>
      </c>
      <c r="C13" s="2">
        <v>195.31</v>
      </c>
      <c r="D13" s="2"/>
      <c r="E13" s="21">
        <v>187.75</v>
      </c>
      <c r="F13" s="32"/>
      <c r="G13" s="29"/>
      <c r="H13" s="29"/>
      <c r="I13" s="29"/>
    </row>
    <row r="14" spans="1:9" x14ac:dyDescent="0.25">
      <c r="A14" s="35"/>
      <c r="B14" s="1" t="s">
        <v>21</v>
      </c>
      <c r="C14" s="2">
        <v>302.73</v>
      </c>
      <c r="D14" s="2"/>
      <c r="E14" s="22">
        <v>291.33999999999997</v>
      </c>
      <c r="F14" s="32"/>
      <c r="G14" s="29"/>
      <c r="H14" s="29"/>
      <c r="I14" s="29"/>
    </row>
    <row r="15" spans="1:9" x14ac:dyDescent="0.25">
      <c r="A15" s="35"/>
      <c r="B15" s="1" t="s">
        <v>22</v>
      </c>
      <c r="C15" s="2">
        <v>302.73</v>
      </c>
      <c r="D15" s="2"/>
      <c r="E15" s="21">
        <v>291.99</v>
      </c>
      <c r="F15" s="32"/>
      <c r="G15" s="29"/>
      <c r="H15" s="29"/>
      <c r="I15" s="29"/>
    </row>
    <row r="16" spans="1:9" x14ac:dyDescent="0.25">
      <c r="A16" s="35"/>
      <c r="B16" s="1" t="s">
        <v>23</v>
      </c>
      <c r="C16" s="2">
        <v>302.73</v>
      </c>
      <c r="D16" s="2"/>
      <c r="E16" s="22">
        <v>290.51</v>
      </c>
      <c r="F16" s="32"/>
      <c r="G16" s="29"/>
      <c r="H16" s="29"/>
      <c r="I16" s="29"/>
    </row>
    <row r="17" spans="1:9" x14ac:dyDescent="0.25">
      <c r="A17" s="35"/>
      <c r="B17" s="1" t="s">
        <v>24</v>
      </c>
      <c r="C17" s="2">
        <v>302.73</v>
      </c>
      <c r="D17" s="2"/>
      <c r="E17" s="21">
        <v>289.76</v>
      </c>
      <c r="F17" s="32"/>
      <c r="G17" s="29"/>
      <c r="H17" s="29"/>
      <c r="I17" s="29"/>
    </row>
    <row r="18" spans="1:9" x14ac:dyDescent="0.25">
      <c r="A18" s="35"/>
      <c r="B18" s="1" t="s">
        <v>25</v>
      </c>
      <c r="C18" s="2">
        <v>244.14</v>
      </c>
      <c r="D18" s="2"/>
      <c r="E18" s="22">
        <v>234.2</v>
      </c>
      <c r="F18" s="32"/>
      <c r="G18" s="29"/>
      <c r="H18" s="29"/>
      <c r="I18" s="29"/>
    </row>
    <row r="19" spans="1:9" x14ac:dyDescent="0.25">
      <c r="A19" s="35"/>
      <c r="B19" s="1" t="s">
        <v>26</v>
      </c>
      <c r="C19" s="2">
        <v>244.14</v>
      </c>
      <c r="D19" s="2"/>
      <c r="E19" s="21">
        <v>234.16</v>
      </c>
      <c r="F19" s="32"/>
      <c r="G19" s="29"/>
      <c r="H19" s="29"/>
      <c r="I19" s="29"/>
    </row>
    <row r="20" spans="1:9" x14ac:dyDescent="0.25">
      <c r="A20" s="35"/>
      <c r="B20" s="1" t="s">
        <v>27</v>
      </c>
      <c r="C20" s="2">
        <v>244.14</v>
      </c>
      <c r="D20" s="2"/>
      <c r="E20" s="22">
        <v>195.32</v>
      </c>
      <c r="F20" s="32"/>
      <c r="G20" s="29"/>
      <c r="H20" s="29"/>
      <c r="I20" s="29"/>
    </row>
    <row r="21" spans="1:9" x14ac:dyDescent="0.25">
      <c r="A21" s="35"/>
      <c r="B21" s="1" t="s">
        <v>28</v>
      </c>
      <c r="C21" s="2">
        <v>244.14</v>
      </c>
      <c r="D21" s="2"/>
      <c r="E21" s="21">
        <v>195.4</v>
      </c>
      <c r="F21" s="32"/>
      <c r="G21" s="29"/>
      <c r="H21" s="29"/>
      <c r="I21" s="29"/>
    </row>
    <row r="22" spans="1:9" x14ac:dyDescent="0.25">
      <c r="A22" s="35"/>
      <c r="B22" s="1" t="s">
        <v>29</v>
      </c>
      <c r="C22" s="2">
        <v>244.14</v>
      </c>
      <c r="D22" s="2"/>
      <c r="E22" s="22">
        <v>180.88</v>
      </c>
      <c r="F22" s="32"/>
      <c r="G22" s="29"/>
      <c r="H22" s="29"/>
      <c r="I22" s="29"/>
    </row>
    <row r="23" spans="1:9" x14ac:dyDescent="0.25">
      <c r="A23" s="36"/>
      <c r="B23" s="1" t="s">
        <v>30</v>
      </c>
      <c r="C23" s="2">
        <v>244.14</v>
      </c>
      <c r="D23" s="2"/>
      <c r="E23" s="23">
        <v>88.48</v>
      </c>
      <c r="F23" s="33"/>
      <c r="G23" s="30"/>
      <c r="H23" s="30"/>
      <c r="I23" s="30"/>
    </row>
    <row r="24" spans="1:9" x14ac:dyDescent="0.25">
      <c r="A24" s="34" t="s">
        <v>31</v>
      </c>
      <c r="B24" s="1" t="s">
        <v>10</v>
      </c>
      <c r="C24" s="2">
        <v>89.65</v>
      </c>
      <c r="D24" s="2"/>
      <c r="E24" s="21">
        <v>83.25</v>
      </c>
      <c r="F24" s="31">
        <f>SUM(C24:C28)-SUM(E24:E28)</f>
        <v>56.289999999999964</v>
      </c>
      <c r="G24" s="28">
        <f>SUM(C24:C28)</f>
        <v>303.66999999999996</v>
      </c>
      <c r="H24" s="28">
        <f>SUM(E24:E28)</f>
        <v>247.38</v>
      </c>
      <c r="I24" s="28" t="str">
        <f>_xlfn.CONCAT(INT(F24/G24*100), "%")</f>
        <v>18%</v>
      </c>
    </row>
    <row r="25" spans="1:9" x14ac:dyDescent="0.25">
      <c r="A25" s="35"/>
      <c r="B25" s="1" t="s">
        <v>11</v>
      </c>
      <c r="C25" s="2">
        <v>19.53</v>
      </c>
      <c r="D25" s="2"/>
      <c r="E25" s="22">
        <v>17.96</v>
      </c>
      <c r="F25" s="32"/>
      <c r="G25" s="29"/>
      <c r="H25" s="29"/>
      <c r="I25" s="29"/>
    </row>
    <row r="26" spans="1:9" x14ac:dyDescent="0.25">
      <c r="A26" s="35"/>
      <c r="B26" s="1" t="s">
        <v>12</v>
      </c>
      <c r="C26" s="1">
        <v>48.83</v>
      </c>
      <c r="D26" s="2"/>
      <c r="E26" s="21">
        <v>44.54</v>
      </c>
      <c r="F26" s="32"/>
      <c r="G26" s="29"/>
      <c r="H26" s="29"/>
      <c r="I26" s="29"/>
    </row>
    <row r="27" spans="1:9" x14ac:dyDescent="0.25">
      <c r="A27" s="35"/>
      <c r="B27" s="1" t="s">
        <v>13</v>
      </c>
      <c r="C27" s="1">
        <v>72.83</v>
      </c>
      <c r="D27" s="2"/>
      <c r="E27" s="22">
        <v>41.19</v>
      </c>
      <c r="F27" s="32"/>
      <c r="G27" s="29"/>
      <c r="H27" s="29"/>
      <c r="I27" s="29"/>
    </row>
    <row r="28" spans="1:9" x14ac:dyDescent="0.25">
      <c r="A28" s="36"/>
      <c r="B28" s="1" t="s">
        <v>14</v>
      </c>
      <c r="C28" s="1">
        <v>72.83</v>
      </c>
      <c r="D28" s="2"/>
      <c r="E28" s="23">
        <v>60.44</v>
      </c>
      <c r="F28" s="33"/>
      <c r="G28" s="30"/>
      <c r="H28" s="30"/>
      <c r="I28" s="30"/>
    </row>
    <row r="29" spans="1:9" x14ac:dyDescent="0.25">
      <c r="A29" s="1" t="s">
        <v>32</v>
      </c>
      <c r="B29" s="1" t="s">
        <v>10</v>
      </c>
      <c r="C29" s="1">
        <v>8.9999999999999993E-3</v>
      </c>
      <c r="D29" s="2"/>
      <c r="E29" s="18">
        <v>3.0000000000000001E-3</v>
      </c>
      <c r="F29" s="19">
        <f>SUM(C29-E29)</f>
        <v>5.9999999999999993E-3</v>
      </c>
      <c r="G29" s="20">
        <f>C29</f>
        <v>8.9999999999999993E-3</v>
      </c>
      <c r="H29" s="20">
        <f>E29</f>
        <v>3.0000000000000001E-3</v>
      </c>
      <c r="I29" s="6" t="str">
        <f>_xlfn.CONCAT(INT(F29/G29*100), "%")</f>
        <v>66%</v>
      </c>
    </row>
    <row r="30" spans="1:9" x14ac:dyDescent="0.25">
      <c r="A30" s="1" t="s">
        <v>33</v>
      </c>
      <c r="B30" s="1" t="s">
        <v>10</v>
      </c>
      <c r="C30" s="1">
        <v>19.53</v>
      </c>
      <c r="D30" s="2"/>
      <c r="E30" s="3">
        <v>14.92</v>
      </c>
      <c r="F30" s="5">
        <f>(C30-E30)</f>
        <v>4.6100000000000012</v>
      </c>
      <c r="G30" s="6">
        <f>(C30)</f>
        <v>19.53</v>
      </c>
      <c r="H30" s="6">
        <f>E30</f>
        <v>14.92</v>
      </c>
      <c r="I30" s="6" t="str">
        <f>_xlfn.CONCAT(INT(F30/G30*100), "%")</f>
        <v>23%</v>
      </c>
    </row>
    <row r="31" spans="1:9" x14ac:dyDescent="0.25">
      <c r="A31" s="34" t="s">
        <v>34</v>
      </c>
      <c r="B31" s="1" t="s">
        <v>10</v>
      </c>
      <c r="C31" s="1">
        <v>4.88</v>
      </c>
      <c r="D31" s="2"/>
      <c r="E31" s="21">
        <v>3.28</v>
      </c>
      <c r="F31" s="31">
        <f>SUM(C31:C36)-SUM(E31:E36)</f>
        <v>43.539999999999978</v>
      </c>
      <c r="G31" s="28">
        <f>SUM(C31:C36)</f>
        <v>129.01999999999998</v>
      </c>
      <c r="H31" s="28">
        <f>SUM(E31:E36)</f>
        <v>85.48</v>
      </c>
      <c r="I31" s="28" t="str">
        <f>_xlfn.CONCAT(INT(F31/G31*100), "%")</f>
        <v>33%</v>
      </c>
    </row>
    <row r="32" spans="1:9" x14ac:dyDescent="0.25">
      <c r="A32" s="35"/>
      <c r="B32" s="1" t="s">
        <v>11</v>
      </c>
      <c r="C32" s="1">
        <v>5.21</v>
      </c>
      <c r="D32" s="2"/>
      <c r="E32" s="22">
        <v>3.49</v>
      </c>
      <c r="F32" s="32"/>
      <c r="G32" s="29"/>
      <c r="H32" s="29"/>
      <c r="I32" s="29"/>
    </row>
    <row r="33" spans="1:9" x14ac:dyDescent="0.25">
      <c r="A33" s="35"/>
      <c r="B33" s="1" t="s">
        <v>12</v>
      </c>
      <c r="C33" s="1">
        <v>2.15</v>
      </c>
      <c r="D33" s="2"/>
      <c r="E33" s="21">
        <v>1.43</v>
      </c>
      <c r="F33" s="32"/>
      <c r="G33" s="29"/>
      <c r="H33" s="29"/>
      <c r="I33" s="29"/>
    </row>
    <row r="34" spans="1:9" x14ac:dyDescent="0.25">
      <c r="A34" s="35"/>
      <c r="B34" s="1" t="s">
        <v>13</v>
      </c>
      <c r="C34" s="1">
        <v>14.65</v>
      </c>
      <c r="D34" s="2"/>
      <c r="E34" s="22">
        <v>9.8800000000000008</v>
      </c>
      <c r="F34" s="32"/>
      <c r="G34" s="29"/>
      <c r="H34" s="29"/>
      <c r="I34" s="29"/>
    </row>
    <row r="35" spans="1:9" x14ac:dyDescent="0.25">
      <c r="A35" s="35"/>
      <c r="B35" s="1" t="s">
        <v>14</v>
      </c>
      <c r="C35" s="1">
        <v>29.3</v>
      </c>
      <c r="D35" s="2"/>
      <c r="E35" s="21">
        <v>20.09</v>
      </c>
      <c r="F35" s="32"/>
      <c r="G35" s="29"/>
      <c r="H35" s="29"/>
      <c r="I35" s="29"/>
    </row>
    <row r="36" spans="1:9" x14ac:dyDescent="0.25">
      <c r="A36" s="36"/>
      <c r="B36" s="1" t="s">
        <v>15</v>
      </c>
      <c r="C36" s="1">
        <v>72.83</v>
      </c>
      <c r="D36" s="2"/>
      <c r="E36" s="24">
        <v>47.31</v>
      </c>
      <c r="F36" s="33"/>
      <c r="G36" s="30"/>
      <c r="H36" s="30"/>
      <c r="I36" s="30"/>
    </row>
    <row r="37" spans="1:9" x14ac:dyDescent="0.25">
      <c r="A37" s="34" t="s">
        <v>35</v>
      </c>
      <c r="B37" s="1" t="s">
        <v>10</v>
      </c>
      <c r="C37" s="1">
        <v>48.83</v>
      </c>
      <c r="D37" s="2"/>
      <c r="E37" s="21">
        <v>45.24</v>
      </c>
      <c r="F37" s="31">
        <f>SUM(C37:C61)-SUM(E37:E61)</f>
        <v>450.83999999999924</v>
      </c>
      <c r="G37" s="28">
        <f>SUM(C37:C61)</f>
        <v>3615.9899999999993</v>
      </c>
      <c r="H37" s="28">
        <f>SUM(E37:E61)</f>
        <v>3165.15</v>
      </c>
      <c r="I37" s="28" t="str">
        <f>_xlfn.CONCAT(INT(F37/G37*100), "%")</f>
        <v>12%</v>
      </c>
    </row>
    <row r="38" spans="1:9" x14ac:dyDescent="0.25">
      <c r="A38" s="35"/>
      <c r="B38" s="1" t="s">
        <v>11</v>
      </c>
      <c r="C38" s="1">
        <v>48.83</v>
      </c>
      <c r="D38" s="2"/>
      <c r="E38" s="22">
        <v>45.02</v>
      </c>
      <c r="F38" s="32"/>
      <c r="G38" s="29"/>
      <c r="H38" s="29"/>
      <c r="I38" s="29"/>
    </row>
    <row r="39" spans="1:9" x14ac:dyDescent="0.25">
      <c r="A39" s="35"/>
      <c r="B39" s="1" t="s">
        <v>12</v>
      </c>
      <c r="C39" s="1">
        <v>48.83</v>
      </c>
      <c r="D39" s="2"/>
      <c r="E39" s="21">
        <v>45.01</v>
      </c>
      <c r="F39" s="32"/>
      <c r="G39" s="29"/>
      <c r="H39" s="29"/>
      <c r="I39" s="29"/>
    </row>
    <row r="40" spans="1:9" x14ac:dyDescent="0.25">
      <c r="A40" s="35"/>
      <c r="B40" s="1" t="s">
        <v>13</v>
      </c>
      <c r="C40" s="1">
        <v>48.83</v>
      </c>
      <c r="D40" s="2"/>
      <c r="E40" s="22">
        <v>45.35</v>
      </c>
      <c r="F40" s="32"/>
      <c r="G40" s="29"/>
      <c r="H40" s="29"/>
      <c r="I40" s="29"/>
    </row>
    <row r="41" spans="1:9" x14ac:dyDescent="0.25">
      <c r="A41" s="35"/>
      <c r="B41" s="1" t="s">
        <v>14</v>
      </c>
      <c r="C41" s="1">
        <v>48.83</v>
      </c>
      <c r="D41" s="2"/>
      <c r="E41" s="21">
        <v>44.98</v>
      </c>
      <c r="F41" s="32"/>
      <c r="G41" s="29"/>
      <c r="H41" s="29"/>
      <c r="I41" s="29"/>
    </row>
    <row r="42" spans="1:9" x14ac:dyDescent="0.25">
      <c r="A42" s="35"/>
      <c r="B42" s="1" t="s">
        <v>15</v>
      </c>
      <c r="C42" s="1">
        <v>91.84</v>
      </c>
      <c r="D42" s="2"/>
      <c r="E42" s="22">
        <v>84.28</v>
      </c>
      <c r="F42" s="32"/>
      <c r="G42" s="29"/>
      <c r="H42" s="29"/>
      <c r="I42" s="29"/>
    </row>
    <row r="43" spans="1:9" x14ac:dyDescent="0.25">
      <c r="A43" s="35"/>
      <c r="B43" s="1" t="s">
        <v>16</v>
      </c>
      <c r="C43" s="1">
        <v>83.01</v>
      </c>
      <c r="D43" s="2"/>
      <c r="E43" s="21">
        <v>76.349999999999994</v>
      </c>
      <c r="F43" s="32"/>
      <c r="G43" s="29"/>
      <c r="H43" s="29"/>
      <c r="I43" s="29"/>
    </row>
    <row r="44" spans="1:9" x14ac:dyDescent="0.25">
      <c r="A44" s="35"/>
      <c r="B44" s="1" t="s">
        <v>17</v>
      </c>
      <c r="C44" s="1">
        <v>115.94</v>
      </c>
      <c r="D44" s="2"/>
      <c r="E44" s="22">
        <v>107.83</v>
      </c>
      <c r="F44" s="32"/>
      <c r="G44" s="29"/>
      <c r="H44" s="29"/>
      <c r="I44" s="29"/>
    </row>
    <row r="45" spans="1:9" x14ac:dyDescent="0.25">
      <c r="A45" s="35"/>
      <c r="B45" s="1" t="s">
        <v>18</v>
      </c>
      <c r="C45" s="1">
        <v>48.83</v>
      </c>
      <c r="D45" s="2"/>
      <c r="E45" s="21">
        <v>45.05</v>
      </c>
      <c r="F45" s="32"/>
      <c r="G45" s="29"/>
      <c r="H45" s="29"/>
      <c r="I45" s="29"/>
    </row>
    <row r="46" spans="1:9" x14ac:dyDescent="0.25">
      <c r="A46" s="35"/>
      <c r="B46" s="1" t="s">
        <v>19</v>
      </c>
      <c r="C46" s="1">
        <v>83.01</v>
      </c>
      <c r="D46" s="2"/>
      <c r="E46" s="22">
        <v>76.14</v>
      </c>
      <c r="F46" s="32"/>
      <c r="G46" s="29"/>
      <c r="H46" s="29"/>
      <c r="I46" s="29"/>
    </row>
    <row r="47" spans="1:9" x14ac:dyDescent="0.25">
      <c r="A47" s="35"/>
      <c r="B47" s="1" t="s">
        <v>20</v>
      </c>
      <c r="C47" s="1">
        <v>83.01</v>
      </c>
      <c r="D47" s="2"/>
      <c r="E47" s="21">
        <v>75.94</v>
      </c>
      <c r="F47" s="32"/>
      <c r="G47" s="29"/>
      <c r="H47" s="29"/>
      <c r="I47" s="29"/>
    </row>
    <row r="48" spans="1:9" x14ac:dyDescent="0.25">
      <c r="A48" s="35"/>
      <c r="B48" s="1" t="s">
        <v>21</v>
      </c>
      <c r="C48" s="1">
        <v>83.01</v>
      </c>
      <c r="D48" s="2"/>
      <c r="E48" s="22">
        <v>76.819999999999993</v>
      </c>
      <c r="F48" s="32"/>
      <c r="G48" s="29"/>
      <c r="H48" s="29"/>
      <c r="I48" s="29"/>
    </row>
    <row r="49" spans="1:9" x14ac:dyDescent="0.25">
      <c r="A49" s="35"/>
      <c r="B49" s="1" t="s">
        <v>22</v>
      </c>
      <c r="C49" s="1">
        <v>97.66</v>
      </c>
      <c r="D49" s="2"/>
      <c r="E49" s="21">
        <v>90.56</v>
      </c>
      <c r="F49" s="32"/>
      <c r="G49" s="29"/>
      <c r="H49" s="29"/>
      <c r="I49" s="29"/>
    </row>
    <row r="50" spans="1:9" x14ac:dyDescent="0.25">
      <c r="A50" s="35"/>
      <c r="B50" s="1" t="s">
        <v>23</v>
      </c>
      <c r="C50" s="1">
        <v>341.8</v>
      </c>
      <c r="D50" s="2"/>
      <c r="E50" s="22">
        <v>321.73</v>
      </c>
      <c r="F50" s="32"/>
      <c r="G50" s="29"/>
      <c r="H50" s="29"/>
      <c r="I50" s="29"/>
    </row>
    <row r="51" spans="1:9" x14ac:dyDescent="0.25">
      <c r="A51" s="35"/>
      <c r="B51" s="1" t="s">
        <v>24</v>
      </c>
      <c r="C51" s="1">
        <v>341.8</v>
      </c>
      <c r="D51" s="2"/>
      <c r="E51" s="21">
        <v>318.52</v>
      </c>
      <c r="F51" s="32"/>
      <c r="G51" s="29"/>
      <c r="H51" s="29"/>
      <c r="I51" s="29"/>
    </row>
    <row r="52" spans="1:9" x14ac:dyDescent="0.25">
      <c r="A52" s="35"/>
      <c r="B52" s="1" t="s">
        <v>25</v>
      </c>
      <c r="C52" s="1">
        <v>244.14</v>
      </c>
      <c r="D52" s="2"/>
      <c r="E52" s="22">
        <v>225.54</v>
      </c>
      <c r="F52" s="32"/>
      <c r="G52" s="29"/>
      <c r="H52" s="29"/>
      <c r="I52" s="29"/>
    </row>
    <row r="53" spans="1:9" x14ac:dyDescent="0.25">
      <c r="A53" s="35"/>
      <c r="B53" s="1" t="s">
        <v>26</v>
      </c>
      <c r="C53" s="1">
        <v>195.31</v>
      </c>
      <c r="D53" s="2"/>
      <c r="E53" s="21">
        <v>174.18</v>
      </c>
      <c r="F53" s="32"/>
      <c r="G53" s="29"/>
      <c r="H53" s="29"/>
      <c r="I53" s="29"/>
    </row>
    <row r="54" spans="1:9" x14ac:dyDescent="0.25">
      <c r="A54" s="35"/>
      <c r="B54" s="1" t="s">
        <v>27</v>
      </c>
      <c r="C54" s="1">
        <v>195.31</v>
      </c>
      <c r="D54" s="2"/>
      <c r="E54" s="22">
        <v>167.32</v>
      </c>
      <c r="F54" s="32"/>
      <c r="G54" s="29"/>
      <c r="H54" s="29"/>
      <c r="I54" s="29"/>
    </row>
    <row r="55" spans="1:9" x14ac:dyDescent="0.25">
      <c r="A55" s="35"/>
      <c r="B55" s="1" t="s">
        <v>28</v>
      </c>
      <c r="C55" s="1">
        <v>195.31</v>
      </c>
      <c r="D55" s="2"/>
      <c r="E55" s="21">
        <v>175.43</v>
      </c>
      <c r="F55" s="32"/>
      <c r="G55" s="29"/>
      <c r="H55" s="29"/>
      <c r="I55" s="29"/>
    </row>
    <row r="56" spans="1:9" x14ac:dyDescent="0.25">
      <c r="A56" s="35"/>
      <c r="B56" s="1" t="s">
        <v>29</v>
      </c>
      <c r="C56" s="1">
        <v>195.31</v>
      </c>
      <c r="D56" s="2"/>
      <c r="E56" s="22">
        <v>174.06</v>
      </c>
      <c r="F56" s="32"/>
      <c r="G56" s="29"/>
      <c r="H56" s="29"/>
      <c r="I56" s="29"/>
    </row>
    <row r="57" spans="1:9" x14ac:dyDescent="0.25">
      <c r="A57" s="35"/>
      <c r="B57" s="1" t="s">
        <v>30</v>
      </c>
      <c r="C57" s="1">
        <v>97.65</v>
      </c>
      <c r="D57" s="2"/>
      <c r="E57" s="21">
        <v>83.83</v>
      </c>
      <c r="F57" s="32"/>
      <c r="G57" s="29"/>
      <c r="H57" s="29"/>
      <c r="I57" s="29"/>
    </row>
    <row r="58" spans="1:9" x14ac:dyDescent="0.25">
      <c r="A58" s="35"/>
      <c r="B58" s="1" t="s">
        <v>36</v>
      </c>
      <c r="C58" s="1">
        <v>244.14</v>
      </c>
      <c r="D58" s="2"/>
      <c r="E58" s="22">
        <v>221.96</v>
      </c>
      <c r="F58" s="32"/>
      <c r="G58" s="29"/>
      <c r="H58" s="29"/>
      <c r="I58" s="29"/>
    </row>
    <row r="59" spans="1:9" x14ac:dyDescent="0.25">
      <c r="A59" s="35"/>
      <c r="B59" s="1" t="s">
        <v>37</v>
      </c>
      <c r="C59" s="1">
        <v>244.14</v>
      </c>
      <c r="D59" s="2"/>
      <c r="E59" s="21">
        <v>200.99</v>
      </c>
      <c r="F59" s="32"/>
      <c r="G59" s="29"/>
      <c r="H59" s="29"/>
      <c r="I59" s="29"/>
    </row>
    <row r="60" spans="1:9" x14ac:dyDescent="0.25">
      <c r="A60" s="35"/>
      <c r="B60" s="1" t="s">
        <v>38</v>
      </c>
      <c r="C60" s="1">
        <v>244.14</v>
      </c>
      <c r="D60" s="2"/>
      <c r="E60" s="22">
        <v>185.42</v>
      </c>
      <c r="F60" s="32"/>
      <c r="G60" s="29"/>
      <c r="H60" s="29"/>
      <c r="I60" s="29"/>
    </row>
    <row r="61" spans="1:9" x14ac:dyDescent="0.25">
      <c r="A61" s="36"/>
      <c r="B61" s="1" t="s">
        <v>39</v>
      </c>
      <c r="C61" s="1">
        <v>146.47999999999999</v>
      </c>
      <c r="D61" s="2"/>
      <c r="E61" s="23">
        <v>57.6</v>
      </c>
      <c r="F61" s="33"/>
      <c r="G61" s="30"/>
      <c r="H61" s="30"/>
      <c r="I61" s="30"/>
    </row>
    <row r="62" spans="1:9" x14ac:dyDescent="0.25">
      <c r="A62" s="34" t="s">
        <v>40</v>
      </c>
      <c r="B62" s="1" t="s">
        <v>10</v>
      </c>
      <c r="C62" s="1">
        <v>29.3</v>
      </c>
      <c r="D62" s="2"/>
      <c r="E62" s="21">
        <v>28.78</v>
      </c>
      <c r="F62" s="31">
        <f>SUM(C62:C77)-SUM(E62:E77)</f>
        <v>209.00999999999976</v>
      </c>
      <c r="G62" s="28">
        <f>SUM(C62:C77)</f>
        <v>2758.7799999999993</v>
      </c>
      <c r="H62" s="28">
        <f>SUM(E62:E77)</f>
        <v>2549.7699999999995</v>
      </c>
      <c r="I62" s="28" t="str">
        <f>_xlfn.CONCAT(INT(F62/G62*100), "%")</f>
        <v>7%</v>
      </c>
    </row>
    <row r="63" spans="1:9" x14ac:dyDescent="0.25">
      <c r="A63" s="35"/>
      <c r="B63" s="1" t="s">
        <v>11</v>
      </c>
      <c r="C63" s="1">
        <v>24.41</v>
      </c>
      <c r="D63" s="2"/>
      <c r="E63" s="22">
        <v>23.99</v>
      </c>
      <c r="F63" s="32"/>
      <c r="G63" s="29"/>
      <c r="H63" s="29"/>
      <c r="I63" s="29"/>
    </row>
    <row r="64" spans="1:9" x14ac:dyDescent="0.25">
      <c r="A64" s="35"/>
      <c r="B64" s="1" t="s">
        <v>12</v>
      </c>
      <c r="C64" s="1">
        <v>24.41</v>
      </c>
      <c r="D64" s="2"/>
      <c r="E64" s="21">
        <v>24</v>
      </c>
      <c r="F64" s="32"/>
      <c r="G64" s="29"/>
      <c r="H64" s="29"/>
      <c r="I64" s="29"/>
    </row>
    <row r="65" spans="1:9" x14ac:dyDescent="0.25">
      <c r="A65" s="35"/>
      <c r="B65" s="1" t="s">
        <v>13</v>
      </c>
      <c r="C65" s="1">
        <v>83.01</v>
      </c>
      <c r="D65" s="2"/>
      <c r="E65" s="22">
        <v>81.58</v>
      </c>
      <c r="F65" s="32"/>
      <c r="G65" s="29"/>
      <c r="H65" s="29"/>
      <c r="I65" s="29"/>
    </row>
    <row r="66" spans="1:9" x14ac:dyDescent="0.25">
      <c r="A66" s="35"/>
      <c r="B66" s="1" t="s">
        <v>14</v>
      </c>
      <c r="C66" s="1">
        <v>83.01</v>
      </c>
      <c r="D66" s="2"/>
      <c r="E66" s="21">
        <v>81.61</v>
      </c>
      <c r="F66" s="32"/>
      <c r="G66" s="29"/>
      <c r="H66" s="29"/>
      <c r="I66" s="29"/>
    </row>
    <row r="67" spans="1:9" x14ac:dyDescent="0.25">
      <c r="A67" s="35"/>
      <c r="B67" s="1" t="s">
        <v>15</v>
      </c>
      <c r="C67" s="1">
        <v>244.14</v>
      </c>
      <c r="D67" s="2"/>
      <c r="E67" s="22">
        <v>240.81</v>
      </c>
      <c r="F67" s="32"/>
      <c r="G67" s="29"/>
      <c r="H67" s="29"/>
      <c r="I67" s="29"/>
    </row>
    <row r="68" spans="1:9" x14ac:dyDescent="0.25">
      <c r="A68" s="35"/>
      <c r="B68" s="1" t="s">
        <v>16</v>
      </c>
      <c r="C68" s="1">
        <v>244.14</v>
      </c>
      <c r="D68" s="2"/>
      <c r="E68" s="21">
        <v>240.42</v>
      </c>
      <c r="F68" s="32"/>
      <c r="G68" s="29"/>
      <c r="H68" s="29"/>
      <c r="I68" s="29"/>
    </row>
    <row r="69" spans="1:9" x14ac:dyDescent="0.25">
      <c r="A69" s="35"/>
      <c r="B69" s="1" t="s">
        <v>17</v>
      </c>
      <c r="C69" s="1">
        <v>244.14</v>
      </c>
      <c r="D69" s="2"/>
      <c r="E69" s="22">
        <v>240.48</v>
      </c>
      <c r="F69" s="32"/>
      <c r="G69" s="29"/>
      <c r="H69" s="29"/>
      <c r="I69" s="29"/>
    </row>
    <row r="70" spans="1:9" x14ac:dyDescent="0.25">
      <c r="A70" s="35"/>
      <c r="B70" s="1" t="s">
        <v>18</v>
      </c>
      <c r="C70" s="1">
        <v>170.9</v>
      </c>
      <c r="D70" s="2"/>
      <c r="E70" s="21">
        <v>167.68</v>
      </c>
      <c r="F70" s="32"/>
      <c r="G70" s="29"/>
      <c r="H70" s="29"/>
      <c r="I70" s="29"/>
    </row>
    <row r="71" spans="1:9" x14ac:dyDescent="0.25">
      <c r="A71" s="35"/>
      <c r="B71" s="1" t="s">
        <v>19</v>
      </c>
      <c r="C71" s="1">
        <v>244.14</v>
      </c>
      <c r="D71" s="2"/>
      <c r="E71" s="22">
        <v>239.54</v>
      </c>
      <c r="F71" s="32"/>
      <c r="G71" s="29"/>
      <c r="H71" s="29"/>
      <c r="I71" s="29"/>
    </row>
    <row r="72" spans="1:9" x14ac:dyDescent="0.25">
      <c r="A72" s="35"/>
      <c r="B72" s="1" t="s">
        <v>20</v>
      </c>
      <c r="C72" s="1">
        <v>244.14</v>
      </c>
      <c r="D72" s="2"/>
      <c r="E72" s="21">
        <v>239.91</v>
      </c>
      <c r="F72" s="32"/>
      <c r="G72" s="29"/>
      <c r="H72" s="29"/>
      <c r="I72" s="29"/>
    </row>
    <row r="73" spans="1:9" x14ac:dyDescent="0.25">
      <c r="A73" s="35"/>
      <c r="B73" s="1" t="s">
        <v>21</v>
      </c>
      <c r="C73" s="1">
        <v>244.14</v>
      </c>
      <c r="D73" s="2"/>
      <c r="E73" s="22">
        <v>237.54</v>
      </c>
      <c r="F73" s="32"/>
      <c r="G73" s="29"/>
      <c r="H73" s="29"/>
      <c r="I73" s="29"/>
    </row>
    <row r="74" spans="1:9" x14ac:dyDescent="0.25">
      <c r="A74" s="35"/>
      <c r="B74" s="1" t="s">
        <v>22</v>
      </c>
      <c r="C74" s="1">
        <v>244.14</v>
      </c>
      <c r="D74" s="2"/>
      <c r="E74" s="21">
        <v>237.16</v>
      </c>
      <c r="F74" s="32"/>
      <c r="G74" s="29"/>
      <c r="H74" s="29"/>
      <c r="I74" s="29"/>
    </row>
    <row r="75" spans="1:9" x14ac:dyDescent="0.25">
      <c r="A75" s="35"/>
      <c r="B75" s="1" t="s">
        <v>23</v>
      </c>
      <c r="C75" s="1">
        <v>244.14</v>
      </c>
      <c r="D75" s="2"/>
      <c r="E75" s="22">
        <v>235.93</v>
      </c>
      <c r="F75" s="32"/>
      <c r="G75" s="29"/>
      <c r="H75" s="29"/>
      <c r="I75" s="29"/>
    </row>
    <row r="76" spans="1:9" x14ac:dyDescent="0.25">
      <c r="A76" s="35"/>
      <c r="B76" s="1" t="s">
        <v>24</v>
      </c>
      <c r="C76" s="1">
        <v>244.14</v>
      </c>
      <c r="D76" s="2"/>
      <c r="E76" s="21">
        <v>158.87</v>
      </c>
      <c r="F76" s="32"/>
      <c r="G76" s="29"/>
      <c r="H76" s="29"/>
      <c r="I76" s="29"/>
    </row>
    <row r="77" spans="1:9" x14ac:dyDescent="0.25">
      <c r="A77" s="36"/>
      <c r="B77" s="1" t="s">
        <v>25</v>
      </c>
      <c r="C77" s="1">
        <v>146.47999999999999</v>
      </c>
      <c r="D77" s="2"/>
      <c r="E77" s="24">
        <v>71.47</v>
      </c>
      <c r="F77" s="33"/>
      <c r="G77" s="30"/>
      <c r="H77" s="30"/>
      <c r="I77" s="30"/>
    </row>
    <row r="78" spans="1:9" x14ac:dyDescent="0.25">
      <c r="A78" s="34" t="s">
        <v>41</v>
      </c>
      <c r="B78" s="1" t="s">
        <v>10</v>
      </c>
      <c r="C78" s="1">
        <v>33.200000000000003</v>
      </c>
      <c r="D78" s="2"/>
      <c r="E78" s="21">
        <v>32.57</v>
      </c>
      <c r="F78" s="31">
        <f>SUM(C78:C102)-SUM(E78:E102)</f>
        <v>294.57999999999993</v>
      </c>
      <c r="G78" s="28">
        <f>SUM(C78:C102)</f>
        <v>3431.6199999999994</v>
      </c>
      <c r="H78" s="28">
        <f>SUM(E78:E102)</f>
        <v>3137.0399999999995</v>
      </c>
      <c r="I78" s="41" t="str">
        <f>_xlfn.CONCAT(INT(F78/G78*100), "%")</f>
        <v>8%</v>
      </c>
    </row>
    <row r="79" spans="1:9" x14ac:dyDescent="0.25">
      <c r="A79" s="35"/>
      <c r="B79" s="1" t="s">
        <v>11</v>
      </c>
      <c r="C79" s="1">
        <v>39.06</v>
      </c>
      <c r="D79" s="2"/>
      <c r="E79" s="22">
        <v>191.95</v>
      </c>
      <c r="F79" s="32"/>
      <c r="G79" s="29"/>
      <c r="H79" s="29"/>
      <c r="I79" s="42"/>
    </row>
    <row r="80" spans="1:9" x14ac:dyDescent="0.25">
      <c r="A80" s="35"/>
      <c r="B80" s="1" t="s">
        <v>12</v>
      </c>
      <c r="C80" s="1">
        <v>24.41</v>
      </c>
      <c r="D80" s="2"/>
      <c r="E80" s="21">
        <v>38.26</v>
      </c>
      <c r="F80" s="32"/>
      <c r="G80" s="29"/>
      <c r="H80" s="29"/>
      <c r="I80" s="42"/>
    </row>
    <row r="81" spans="1:9" x14ac:dyDescent="0.25">
      <c r="A81" s="35"/>
      <c r="B81" s="1" t="s">
        <v>13</v>
      </c>
      <c r="C81" s="1">
        <v>24.41</v>
      </c>
      <c r="D81" s="2"/>
      <c r="E81" s="22">
        <v>23.9</v>
      </c>
      <c r="F81" s="32"/>
      <c r="G81" s="29"/>
      <c r="H81" s="29"/>
      <c r="I81" s="42"/>
    </row>
    <row r="82" spans="1:9" x14ac:dyDescent="0.25">
      <c r="A82" s="35"/>
      <c r="B82" s="1" t="s">
        <v>14</v>
      </c>
      <c r="C82" s="1">
        <v>78.13</v>
      </c>
      <c r="D82" s="2"/>
      <c r="E82" s="21">
        <v>23.9</v>
      </c>
      <c r="F82" s="32"/>
      <c r="G82" s="29"/>
      <c r="H82" s="29"/>
      <c r="I82" s="42"/>
    </row>
    <row r="83" spans="1:9" x14ac:dyDescent="0.25">
      <c r="A83" s="35"/>
      <c r="B83" s="1" t="s">
        <v>15</v>
      </c>
      <c r="C83" s="1">
        <v>97.66</v>
      </c>
      <c r="D83" s="2"/>
      <c r="E83" s="22">
        <v>76.67</v>
      </c>
      <c r="F83" s="32"/>
      <c r="G83" s="29"/>
      <c r="H83" s="29"/>
      <c r="I83" s="42"/>
    </row>
    <row r="84" spans="1:9" x14ac:dyDescent="0.25">
      <c r="A84" s="35"/>
      <c r="B84" s="1" t="s">
        <v>16</v>
      </c>
      <c r="C84" s="1">
        <v>97.66</v>
      </c>
      <c r="D84" s="2"/>
      <c r="E84" s="21">
        <v>95.91</v>
      </c>
      <c r="F84" s="32"/>
      <c r="G84" s="29"/>
      <c r="H84" s="29"/>
      <c r="I84" s="42"/>
    </row>
    <row r="85" spans="1:9" x14ac:dyDescent="0.25">
      <c r="A85" s="35"/>
      <c r="B85" s="1" t="s">
        <v>17</v>
      </c>
      <c r="C85" s="1">
        <v>78.13</v>
      </c>
      <c r="D85" s="2"/>
      <c r="E85" s="22">
        <v>95.69</v>
      </c>
      <c r="F85" s="32"/>
      <c r="G85" s="29"/>
      <c r="H85" s="29"/>
      <c r="I85" s="42"/>
    </row>
    <row r="86" spans="1:9" x14ac:dyDescent="0.25">
      <c r="A86" s="35"/>
      <c r="B86" s="1" t="s">
        <v>18</v>
      </c>
      <c r="C86" s="1">
        <v>78.13</v>
      </c>
      <c r="D86" s="2"/>
      <c r="E86" s="21">
        <v>76.55</v>
      </c>
      <c r="F86" s="32"/>
      <c r="G86" s="29"/>
      <c r="H86" s="29"/>
      <c r="I86" s="42"/>
    </row>
    <row r="87" spans="1:9" x14ac:dyDescent="0.25">
      <c r="A87" s="35"/>
      <c r="B87" s="1" t="s">
        <v>19</v>
      </c>
      <c r="C87" s="1">
        <v>97.66</v>
      </c>
      <c r="D87" s="2"/>
      <c r="E87" s="22">
        <v>76.569999999999993</v>
      </c>
      <c r="F87" s="32"/>
      <c r="G87" s="29"/>
      <c r="H87" s="29"/>
      <c r="I87" s="42"/>
    </row>
    <row r="88" spans="1:9" x14ac:dyDescent="0.25">
      <c r="A88" s="35"/>
      <c r="B88" s="1" t="s">
        <v>20</v>
      </c>
      <c r="C88" s="1">
        <v>97.66</v>
      </c>
      <c r="D88" s="2"/>
      <c r="E88" s="21">
        <v>95.63</v>
      </c>
      <c r="F88" s="32"/>
      <c r="G88" s="29"/>
      <c r="H88" s="29"/>
      <c r="I88" s="42"/>
    </row>
    <row r="89" spans="1:9" x14ac:dyDescent="0.25">
      <c r="A89" s="35"/>
      <c r="B89" s="1" t="s">
        <v>21</v>
      </c>
      <c r="C89" s="1">
        <v>195.31</v>
      </c>
      <c r="D89" s="2"/>
      <c r="E89" s="22">
        <v>95.71</v>
      </c>
      <c r="F89" s="32"/>
      <c r="G89" s="29"/>
      <c r="H89" s="29"/>
      <c r="I89" s="42"/>
    </row>
    <row r="90" spans="1:9" x14ac:dyDescent="0.25">
      <c r="A90" s="35"/>
      <c r="B90" s="1" t="s">
        <v>22</v>
      </c>
      <c r="C90" s="1">
        <v>195.31</v>
      </c>
      <c r="D90" s="2"/>
      <c r="E90" s="21">
        <v>191.01</v>
      </c>
      <c r="F90" s="32"/>
      <c r="G90" s="29"/>
      <c r="H90" s="29"/>
      <c r="I90" s="42"/>
    </row>
    <row r="91" spans="1:9" x14ac:dyDescent="0.25">
      <c r="A91" s="35"/>
      <c r="B91" s="1" t="s">
        <v>23</v>
      </c>
      <c r="C91" s="1">
        <v>195.31</v>
      </c>
      <c r="D91" s="2"/>
      <c r="E91" s="22">
        <v>191.23</v>
      </c>
      <c r="F91" s="32"/>
      <c r="G91" s="29"/>
      <c r="H91" s="29"/>
      <c r="I91" s="42"/>
    </row>
    <row r="92" spans="1:9" x14ac:dyDescent="0.25">
      <c r="A92" s="35"/>
      <c r="B92" s="1" t="s">
        <v>24</v>
      </c>
      <c r="C92" s="1">
        <v>195.31</v>
      </c>
      <c r="D92" s="2"/>
      <c r="E92" s="21">
        <v>191.6</v>
      </c>
      <c r="F92" s="32"/>
      <c r="G92" s="29"/>
      <c r="H92" s="29"/>
      <c r="I92" s="42"/>
    </row>
    <row r="93" spans="1:9" x14ac:dyDescent="0.25">
      <c r="A93" s="35"/>
      <c r="B93" s="1" t="s">
        <v>25</v>
      </c>
      <c r="C93" s="1">
        <v>146.47999999999999</v>
      </c>
      <c r="D93" s="2"/>
      <c r="E93" s="22">
        <v>143.32</v>
      </c>
      <c r="F93" s="32"/>
      <c r="G93" s="29"/>
      <c r="H93" s="29"/>
      <c r="I93" s="42"/>
    </row>
    <row r="94" spans="1:9" x14ac:dyDescent="0.25">
      <c r="A94" s="35"/>
      <c r="B94" s="1" t="s">
        <v>26</v>
      </c>
      <c r="C94" s="1">
        <v>195.31</v>
      </c>
      <c r="D94" s="2"/>
      <c r="E94" s="21">
        <v>191.24</v>
      </c>
      <c r="F94" s="32"/>
      <c r="G94" s="29"/>
      <c r="H94" s="29"/>
      <c r="I94" s="42"/>
    </row>
    <row r="95" spans="1:9" x14ac:dyDescent="0.25">
      <c r="A95" s="35"/>
      <c r="B95" s="1" t="s">
        <v>27</v>
      </c>
      <c r="C95" s="1">
        <v>195.31</v>
      </c>
      <c r="D95" s="2"/>
      <c r="E95" s="22">
        <v>191.22</v>
      </c>
      <c r="F95" s="32"/>
      <c r="G95" s="29"/>
      <c r="H95" s="29"/>
      <c r="I95" s="42"/>
    </row>
    <row r="96" spans="1:9" x14ac:dyDescent="0.25">
      <c r="A96" s="35"/>
      <c r="B96" s="1" t="s">
        <v>28</v>
      </c>
      <c r="C96" s="1">
        <v>195.31</v>
      </c>
      <c r="D96" s="2"/>
      <c r="E96" s="21">
        <v>190.93</v>
      </c>
      <c r="F96" s="32"/>
      <c r="G96" s="29"/>
      <c r="H96" s="29"/>
      <c r="I96" s="42"/>
    </row>
    <row r="97" spans="1:9" x14ac:dyDescent="0.25">
      <c r="A97" s="35"/>
      <c r="B97" s="1" t="s">
        <v>29</v>
      </c>
      <c r="C97" s="1">
        <v>195.31</v>
      </c>
      <c r="D97" s="2"/>
      <c r="E97" s="22">
        <v>191.14</v>
      </c>
      <c r="F97" s="32"/>
      <c r="G97" s="29"/>
      <c r="H97" s="29"/>
      <c r="I97" s="42"/>
    </row>
    <row r="98" spans="1:9" x14ac:dyDescent="0.25">
      <c r="A98" s="35"/>
      <c r="B98" s="1" t="s">
        <v>30</v>
      </c>
      <c r="C98" s="1">
        <v>195.31</v>
      </c>
      <c r="D98" s="2"/>
      <c r="E98" s="21">
        <v>191.15</v>
      </c>
      <c r="F98" s="32"/>
      <c r="G98" s="29"/>
      <c r="H98" s="29"/>
      <c r="I98" s="42"/>
    </row>
    <row r="99" spans="1:9" x14ac:dyDescent="0.25">
      <c r="A99" s="35"/>
      <c r="B99" s="1" t="s">
        <v>36</v>
      </c>
      <c r="C99" s="1">
        <v>195.31</v>
      </c>
      <c r="D99" s="2"/>
      <c r="E99" s="22">
        <v>190.47</v>
      </c>
      <c r="F99" s="32"/>
      <c r="G99" s="29"/>
      <c r="H99" s="29"/>
      <c r="I99" s="42"/>
    </row>
    <row r="100" spans="1:9" x14ac:dyDescent="0.25">
      <c r="A100" s="35"/>
      <c r="B100" s="1" t="s">
        <v>37</v>
      </c>
      <c r="C100" s="1">
        <v>195.31</v>
      </c>
      <c r="D100" s="2"/>
      <c r="E100" s="21">
        <v>186.84</v>
      </c>
      <c r="F100" s="32"/>
      <c r="G100" s="29"/>
      <c r="H100" s="29"/>
      <c r="I100" s="42"/>
    </row>
    <row r="101" spans="1:9" x14ac:dyDescent="0.25">
      <c r="A101" s="35"/>
      <c r="B101" s="1" t="s">
        <v>38</v>
      </c>
      <c r="C101" s="1">
        <v>195.31</v>
      </c>
      <c r="D101" s="2"/>
      <c r="E101" s="22">
        <v>73.61</v>
      </c>
      <c r="F101" s="32"/>
      <c r="G101" s="29"/>
      <c r="H101" s="29"/>
      <c r="I101" s="42"/>
    </row>
    <row r="102" spans="1:9" x14ac:dyDescent="0.25">
      <c r="A102" s="36"/>
      <c r="B102" s="1" t="s">
        <v>39</v>
      </c>
      <c r="C102" s="1">
        <v>195.31</v>
      </c>
      <c r="D102" s="2"/>
      <c r="E102" s="23">
        <v>89.97</v>
      </c>
      <c r="F102" s="33"/>
      <c r="G102" s="30"/>
      <c r="H102" s="30"/>
      <c r="I102" s="43"/>
    </row>
    <row r="103" spans="1:9" ht="15.75" thickBot="1" x14ac:dyDescent="0.3">
      <c r="A103" s="34" t="s">
        <v>42</v>
      </c>
      <c r="B103" s="1" t="s">
        <v>10</v>
      </c>
      <c r="C103" s="1">
        <v>0.5</v>
      </c>
      <c r="D103" s="2"/>
      <c r="E103" s="13">
        <v>0.25</v>
      </c>
      <c r="F103" s="31">
        <f>SUM(C103:C105)-SUM(E103:E105)</f>
        <v>5.1499999999999995</v>
      </c>
      <c r="G103" s="28">
        <f>SUM(C103:C105)</f>
        <v>5.4799999999999995</v>
      </c>
      <c r="H103" s="28">
        <f>SUM(E103:E105)</f>
        <v>0.32999999999999996</v>
      </c>
      <c r="I103" s="28" t="str">
        <f>_xlfn.CONCAT(INT(F103/G103*100),"%")</f>
        <v>93%</v>
      </c>
    </row>
    <row r="104" spans="1:9" ht="15.75" thickBot="1" x14ac:dyDescent="0.3">
      <c r="A104" s="35"/>
      <c r="B104" s="1" t="s">
        <v>11</v>
      </c>
      <c r="C104" s="1">
        <v>0.1</v>
      </c>
      <c r="D104" s="14"/>
      <c r="E104" s="16">
        <v>0.04</v>
      </c>
      <c r="F104" s="37"/>
      <c r="G104" s="29"/>
      <c r="H104" s="29"/>
      <c r="I104" s="29"/>
    </row>
    <row r="105" spans="1:9" x14ac:dyDescent="0.25">
      <c r="A105" s="36"/>
      <c r="B105" s="1" t="s">
        <v>12</v>
      </c>
      <c r="C105" s="1">
        <v>4.88</v>
      </c>
      <c r="D105" s="2">
        <v>2.75</v>
      </c>
      <c r="E105" s="15">
        <v>0.04</v>
      </c>
      <c r="F105" s="33"/>
      <c r="G105" s="30"/>
      <c r="H105" s="30"/>
      <c r="I105" s="30"/>
    </row>
    <row r="106" spans="1:9" x14ac:dyDescent="0.25">
      <c r="A106" s="1" t="s">
        <v>43</v>
      </c>
      <c r="B106" s="1" t="s">
        <v>10</v>
      </c>
      <c r="C106" s="1">
        <v>39.06</v>
      </c>
      <c r="D106" s="2"/>
      <c r="E106" s="3">
        <v>9.61</v>
      </c>
      <c r="F106" s="5">
        <f>(C106-E106)</f>
        <v>29.450000000000003</v>
      </c>
      <c r="G106" s="6">
        <f>(C106)</f>
        <v>39.06</v>
      </c>
      <c r="H106" s="6">
        <f>(E106)</f>
        <v>9.61</v>
      </c>
      <c r="I106" s="6" t="str">
        <f>_xlfn.CONCAT(INT(F106/G106*100),"%")</f>
        <v>75%</v>
      </c>
    </row>
    <row r="107" spans="1:9" x14ac:dyDescent="0.25">
      <c r="A107" s="1" t="s">
        <v>44</v>
      </c>
      <c r="B107" s="1" t="s">
        <v>10</v>
      </c>
      <c r="C107" s="1">
        <v>175.79</v>
      </c>
      <c r="D107" s="2"/>
      <c r="E107" s="3">
        <v>2.9000000000000001E-2</v>
      </c>
      <c r="F107" s="5">
        <f>(C107-E107)</f>
        <v>175.761</v>
      </c>
      <c r="G107" s="6">
        <f>(C107)</f>
        <v>175.79</v>
      </c>
      <c r="H107" s="6">
        <f>(E107)</f>
        <v>2.9000000000000001E-2</v>
      </c>
      <c r="I107" s="6" t="str">
        <f>_xlfn.CONCAT(INT(F107/G107*100), "%")</f>
        <v>99%</v>
      </c>
    </row>
    <row r="108" spans="1:9" ht="15.75" thickBot="1" x14ac:dyDescent="0.3">
      <c r="A108" s="12" t="s">
        <v>45</v>
      </c>
      <c r="B108" s="1" t="s">
        <v>10</v>
      </c>
      <c r="C108" s="1">
        <v>14.64</v>
      </c>
      <c r="D108" s="2"/>
      <c r="E108" s="3">
        <v>8.86</v>
      </c>
      <c r="F108" s="5">
        <f>(C108-E108)</f>
        <v>5.7800000000000011</v>
      </c>
      <c r="G108" s="6">
        <f>(C108)</f>
        <v>14.64</v>
      </c>
      <c r="H108" s="6">
        <f>(E108)</f>
        <v>8.86</v>
      </c>
      <c r="I108" s="6" t="str">
        <f>_xlfn.CONCAT(INT(F108/G108*100), "%")</f>
        <v>39%</v>
      </c>
    </row>
    <row r="109" spans="1:9" x14ac:dyDescent="0.25">
      <c r="A109" s="25" t="s">
        <v>46</v>
      </c>
      <c r="B109" s="17" t="s">
        <v>10</v>
      </c>
      <c r="C109" s="1">
        <v>278.32</v>
      </c>
      <c r="D109" s="2"/>
      <c r="E109" s="21">
        <v>112.72</v>
      </c>
      <c r="F109" s="31">
        <f>SUM(C109:C118)-SUM(E109:E118)</f>
        <v>1440.9999999999998</v>
      </c>
      <c r="G109" s="28">
        <f>SUM(C109:C118)</f>
        <v>1912.0199999999998</v>
      </c>
      <c r="H109" s="28">
        <f>SUM(E109:E118)</f>
        <v>471.01999999999992</v>
      </c>
      <c r="I109" s="28" t="str">
        <f>_xlfn.CONCAT(INT(F109/G109*100), "%")</f>
        <v>75%</v>
      </c>
    </row>
    <row r="110" spans="1:9" x14ac:dyDescent="0.25">
      <c r="A110" s="26"/>
      <c r="B110" s="17" t="s">
        <v>11</v>
      </c>
      <c r="C110" s="1">
        <v>195.31</v>
      </c>
      <c r="D110" s="2"/>
      <c r="E110" s="22">
        <v>66.62</v>
      </c>
      <c r="F110" s="32"/>
      <c r="G110" s="29"/>
      <c r="H110" s="29"/>
      <c r="I110" s="29"/>
    </row>
    <row r="111" spans="1:9" x14ac:dyDescent="0.25">
      <c r="A111" s="26"/>
      <c r="B111" s="17" t="s">
        <v>12</v>
      </c>
      <c r="C111" s="1">
        <v>195.31</v>
      </c>
      <c r="D111" s="2"/>
      <c r="E111" s="21">
        <v>41.92</v>
      </c>
      <c r="F111" s="32"/>
      <c r="G111" s="29"/>
      <c r="H111" s="29"/>
      <c r="I111" s="29"/>
    </row>
    <row r="112" spans="1:9" x14ac:dyDescent="0.25">
      <c r="A112" s="26"/>
      <c r="B112" s="17" t="s">
        <v>13</v>
      </c>
      <c r="C112" s="1">
        <v>195.31</v>
      </c>
      <c r="D112" s="2"/>
      <c r="E112" s="22">
        <v>40.409999999999997</v>
      </c>
      <c r="F112" s="32"/>
      <c r="G112" s="29"/>
      <c r="H112" s="29"/>
      <c r="I112" s="29"/>
    </row>
    <row r="113" spans="1:9" x14ac:dyDescent="0.25">
      <c r="A113" s="26"/>
      <c r="B113" s="17" t="s">
        <v>14</v>
      </c>
      <c r="C113" s="1">
        <v>195.31</v>
      </c>
      <c r="D113" s="2"/>
      <c r="E113" s="21">
        <v>40.880000000000003</v>
      </c>
      <c r="F113" s="32"/>
      <c r="G113" s="29"/>
      <c r="H113" s="29"/>
      <c r="I113" s="29"/>
    </row>
    <row r="114" spans="1:9" x14ac:dyDescent="0.25">
      <c r="A114" s="26"/>
      <c r="B114" s="17" t="s">
        <v>15</v>
      </c>
      <c r="C114" s="1">
        <v>195.31</v>
      </c>
      <c r="D114" s="2"/>
      <c r="E114" s="22">
        <v>40.53</v>
      </c>
      <c r="F114" s="32"/>
      <c r="G114" s="29"/>
      <c r="H114" s="29"/>
      <c r="I114" s="29"/>
    </row>
    <row r="115" spans="1:9" x14ac:dyDescent="0.25">
      <c r="A115" s="26"/>
      <c r="B115" s="17" t="s">
        <v>16</v>
      </c>
      <c r="C115" s="1">
        <v>195.31</v>
      </c>
      <c r="D115" s="2"/>
      <c r="E115" s="21">
        <v>40.200000000000003</v>
      </c>
      <c r="F115" s="32"/>
      <c r="G115" s="29"/>
      <c r="H115" s="29"/>
      <c r="I115" s="29"/>
    </row>
    <row r="116" spans="1:9" x14ac:dyDescent="0.25">
      <c r="A116" s="26"/>
      <c r="B116" s="17" t="s">
        <v>17</v>
      </c>
      <c r="C116" s="1">
        <v>195.31</v>
      </c>
      <c r="D116" s="2"/>
      <c r="E116" s="22">
        <v>41.18</v>
      </c>
      <c r="F116" s="32"/>
      <c r="G116" s="29"/>
      <c r="H116" s="29"/>
      <c r="I116" s="29"/>
    </row>
    <row r="117" spans="1:9" x14ac:dyDescent="0.25">
      <c r="A117" s="26"/>
      <c r="B117" s="17" t="s">
        <v>18</v>
      </c>
      <c r="C117" s="1">
        <v>195.31</v>
      </c>
      <c r="D117" s="2"/>
      <c r="E117" s="21">
        <v>39.17</v>
      </c>
      <c r="F117" s="32"/>
      <c r="G117" s="29"/>
      <c r="H117" s="29"/>
      <c r="I117" s="29"/>
    </row>
    <row r="118" spans="1:9" ht="15.75" thickBot="1" x14ac:dyDescent="0.3">
      <c r="A118" s="27"/>
      <c r="B118" s="17" t="s">
        <v>19</v>
      </c>
      <c r="C118" s="1">
        <v>71.22</v>
      </c>
      <c r="D118" s="2"/>
      <c r="E118" s="24">
        <v>7.39</v>
      </c>
      <c r="F118" s="33"/>
      <c r="G118" s="30"/>
      <c r="H118" s="30"/>
      <c r="I118" s="30"/>
    </row>
    <row r="119" spans="1:9" x14ac:dyDescent="0.25">
      <c r="A119" s="4" t="s">
        <v>47</v>
      </c>
      <c r="B119" s="1" t="s">
        <v>10</v>
      </c>
      <c r="C119" s="1">
        <v>1.95</v>
      </c>
      <c r="D119" s="2"/>
      <c r="E119" s="3">
        <v>6.5000000000000002E-2</v>
      </c>
      <c r="F119" s="5">
        <f>SUM(C119-E119)</f>
        <v>1.885</v>
      </c>
      <c r="G119" s="6">
        <f>(C119)</f>
        <v>1.95</v>
      </c>
      <c r="H119" s="6">
        <f>(E119)</f>
        <v>6.5000000000000002E-2</v>
      </c>
      <c r="I119" s="6" t="str">
        <f>_xlfn.CONCAT(INT(F119/G119*100), "%")</f>
        <v>96%</v>
      </c>
    </row>
    <row r="120" spans="1:9" x14ac:dyDescent="0.25">
      <c r="A120" s="1" t="s">
        <v>48</v>
      </c>
      <c r="B120" s="1" t="s">
        <v>10</v>
      </c>
      <c r="C120" s="1">
        <v>0.97</v>
      </c>
      <c r="D120" s="2"/>
      <c r="E120" s="3">
        <v>4.0000000000000001E-3</v>
      </c>
      <c r="F120" s="5">
        <f>SUM(C120-E120)</f>
        <v>0.96599999999999997</v>
      </c>
      <c r="G120" s="6">
        <f>(C120)</f>
        <v>0.97</v>
      </c>
      <c r="H120" s="6">
        <f>(E120)</f>
        <v>4.0000000000000001E-3</v>
      </c>
      <c r="I120" s="6" t="str">
        <f>_xlfn.CONCAT(INT(F120/G120*100), "%")</f>
        <v>99%</v>
      </c>
    </row>
    <row r="121" spans="1:9" x14ac:dyDescent="0.25">
      <c r="A121" s="34" t="s">
        <v>49</v>
      </c>
      <c r="B121" s="1" t="s">
        <v>10</v>
      </c>
      <c r="C121" s="1">
        <v>68.36</v>
      </c>
      <c r="D121" s="2"/>
      <c r="E121" s="21">
        <v>67.2</v>
      </c>
      <c r="F121" s="31">
        <f>SUM(C121:C150)-SUM(E121:E150)</f>
        <v>219.48000000000002</v>
      </c>
      <c r="G121" s="28">
        <f>SUM(C121:C150)</f>
        <v>3720.7000000000003</v>
      </c>
      <c r="H121" s="28">
        <f>SUM(E121:E150)</f>
        <v>3501.2200000000003</v>
      </c>
      <c r="I121" s="28" t="str">
        <f>_xlfn.CONCAT(INT((F121/G121)*100), "%")</f>
        <v>5%</v>
      </c>
    </row>
    <row r="122" spans="1:9" x14ac:dyDescent="0.25">
      <c r="A122" s="35"/>
      <c r="B122" s="1" t="s">
        <v>11</v>
      </c>
      <c r="C122" s="1">
        <v>63.48</v>
      </c>
      <c r="D122" s="2"/>
      <c r="E122" s="22">
        <v>62.5</v>
      </c>
      <c r="F122" s="32"/>
      <c r="G122" s="29"/>
      <c r="H122" s="29"/>
      <c r="I122" s="29"/>
    </row>
    <row r="123" spans="1:9" x14ac:dyDescent="0.25">
      <c r="A123" s="35"/>
      <c r="B123" s="1" t="s">
        <v>12</v>
      </c>
      <c r="C123" s="1">
        <v>53.71</v>
      </c>
      <c r="D123" s="2"/>
      <c r="E123" s="21">
        <v>52.8</v>
      </c>
      <c r="F123" s="32"/>
      <c r="G123" s="29"/>
      <c r="H123" s="29"/>
      <c r="I123" s="29"/>
    </row>
    <row r="124" spans="1:9" x14ac:dyDescent="0.25">
      <c r="A124" s="35"/>
      <c r="B124" s="1" t="s">
        <v>13</v>
      </c>
      <c r="C124" s="1">
        <v>78.13</v>
      </c>
      <c r="D124" s="2"/>
      <c r="E124" s="22">
        <v>76.92</v>
      </c>
      <c r="F124" s="32"/>
      <c r="G124" s="29"/>
      <c r="H124" s="29"/>
      <c r="I124" s="29"/>
    </row>
    <row r="125" spans="1:9" x14ac:dyDescent="0.25">
      <c r="A125" s="35"/>
      <c r="B125" s="1" t="s">
        <v>14</v>
      </c>
      <c r="C125" s="1">
        <v>48.83</v>
      </c>
      <c r="D125" s="2"/>
      <c r="E125" s="21">
        <v>47.95</v>
      </c>
      <c r="F125" s="32"/>
      <c r="G125" s="29"/>
      <c r="H125" s="29"/>
      <c r="I125" s="29"/>
    </row>
    <row r="126" spans="1:9" x14ac:dyDescent="0.25">
      <c r="A126" s="35"/>
      <c r="B126" s="1" t="s">
        <v>15</v>
      </c>
      <c r="C126" s="1">
        <v>58.59</v>
      </c>
      <c r="D126" s="2"/>
      <c r="E126" s="22">
        <v>57.56</v>
      </c>
      <c r="F126" s="32"/>
      <c r="G126" s="29"/>
      <c r="H126" s="29"/>
      <c r="I126" s="29"/>
    </row>
    <row r="127" spans="1:9" x14ac:dyDescent="0.25">
      <c r="A127" s="35"/>
      <c r="B127" s="1" t="s">
        <v>16</v>
      </c>
      <c r="C127" s="1">
        <v>58.59</v>
      </c>
      <c r="D127" s="2"/>
      <c r="E127" s="21">
        <v>57.61</v>
      </c>
      <c r="F127" s="32"/>
      <c r="G127" s="29"/>
      <c r="H127" s="29"/>
      <c r="I127" s="29"/>
    </row>
    <row r="128" spans="1:9" x14ac:dyDescent="0.25">
      <c r="A128" s="35"/>
      <c r="B128" s="1" t="s">
        <v>17</v>
      </c>
      <c r="C128" s="1">
        <v>117.19</v>
      </c>
      <c r="D128" s="2"/>
      <c r="E128" s="22">
        <v>115.65</v>
      </c>
      <c r="F128" s="32"/>
      <c r="G128" s="29"/>
      <c r="H128" s="29"/>
      <c r="I128" s="29"/>
    </row>
    <row r="129" spans="1:9" x14ac:dyDescent="0.25">
      <c r="A129" s="35"/>
      <c r="B129" s="1" t="s">
        <v>18</v>
      </c>
      <c r="C129" s="1">
        <v>117.19</v>
      </c>
      <c r="D129" s="2"/>
      <c r="E129" s="21">
        <v>115.6</v>
      </c>
      <c r="F129" s="32"/>
      <c r="G129" s="29"/>
      <c r="H129" s="29"/>
      <c r="I129" s="29"/>
    </row>
    <row r="130" spans="1:9" x14ac:dyDescent="0.25">
      <c r="A130" s="35"/>
      <c r="B130" s="1" t="s">
        <v>19</v>
      </c>
      <c r="C130" s="1">
        <v>53.71</v>
      </c>
      <c r="D130" s="2"/>
      <c r="E130" s="22">
        <v>52.78</v>
      </c>
      <c r="F130" s="32"/>
      <c r="G130" s="29"/>
      <c r="H130" s="29"/>
      <c r="I130" s="29"/>
    </row>
    <row r="131" spans="1:9" x14ac:dyDescent="0.25">
      <c r="A131" s="35"/>
      <c r="B131" s="1" t="s">
        <v>20</v>
      </c>
      <c r="C131" s="1">
        <v>53.71</v>
      </c>
      <c r="D131" s="2"/>
      <c r="E131" s="21">
        <v>52.78</v>
      </c>
      <c r="F131" s="32"/>
      <c r="G131" s="29"/>
      <c r="H131" s="29"/>
      <c r="I131" s="29"/>
    </row>
    <row r="132" spans="1:9" x14ac:dyDescent="0.25">
      <c r="A132" s="35"/>
      <c r="B132" s="1" t="s">
        <v>21</v>
      </c>
      <c r="C132" s="1">
        <v>97.66</v>
      </c>
      <c r="D132" s="2"/>
      <c r="E132" s="22">
        <v>96.24</v>
      </c>
      <c r="F132" s="32"/>
      <c r="G132" s="29"/>
      <c r="H132" s="29"/>
      <c r="I132" s="29"/>
    </row>
    <row r="133" spans="1:9" x14ac:dyDescent="0.25">
      <c r="A133" s="35"/>
      <c r="B133" s="1" t="s">
        <v>22</v>
      </c>
      <c r="C133" s="1">
        <v>97.66</v>
      </c>
      <c r="D133" s="7"/>
      <c r="E133" s="21">
        <v>96.27</v>
      </c>
      <c r="F133" s="32"/>
      <c r="G133" s="29"/>
      <c r="H133" s="29"/>
      <c r="I133" s="29"/>
    </row>
    <row r="134" spans="1:9" x14ac:dyDescent="0.25">
      <c r="A134" s="35"/>
      <c r="B134" s="1" t="s">
        <v>23</v>
      </c>
      <c r="C134" s="1">
        <v>97.66</v>
      </c>
      <c r="D134" s="2"/>
      <c r="E134" s="22">
        <v>96.25</v>
      </c>
      <c r="F134" s="32"/>
      <c r="G134" s="29"/>
      <c r="H134" s="29"/>
      <c r="I134" s="29"/>
    </row>
    <row r="135" spans="1:9" x14ac:dyDescent="0.25">
      <c r="A135" s="35"/>
      <c r="B135" s="1" t="s">
        <v>24</v>
      </c>
      <c r="C135" s="1">
        <v>97.66</v>
      </c>
      <c r="D135" s="2"/>
      <c r="E135" s="21">
        <v>96.19</v>
      </c>
      <c r="F135" s="32"/>
      <c r="G135" s="29"/>
      <c r="H135" s="29"/>
      <c r="I135" s="29"/>
    </row>
    <row r="136" spans="1:9" x14ac:dyDescent="0.25">
      <c r="A136" s="35"/>
      <c r="B136" s="1" t="s">
        <v>25</v>
      </c>
      <c r="C136" s="1">
        <v>97.66</v>
      </c>
      <c r="D136" s="2"/>
      <c r="E136" s="22">
        <v>96.15</v>
      </c>
      <c r="F136" s="32"/>
      <c r="G136" s="29"/>
      <c r="H136" s="29"/>
      <c r="I136" s="29"/>
    </row>
    <row r="137" spans="1:9" x14ac:dyDescent="0.25">
      <c r="A137" s="35"/>
      <c r="B137" s="1" t="s">
        <v>26</v>
      </c>
      <c r="C137" s="1">
        <v>78.13</v>
      </c>
      <c r="D137" s="2"/>
      <c r="E137" s="21">
        <v>76.88</v>
      </c>
      <c r="F137" s="32"/>
      <c r="G137" s="29"/>
      <c r="H137" s="29"/>
      <c r="I137" s="29"/>
    </row>
    <row r="138" spans="1:9" x14ac:dyDescent="0.25">
      <c r="A138" s="35"/>
      <c r="B138" s="1" t="s">
        <v>27</v>
      </c>
      <c r="C138" s="1">
        <v>117.19</v>
      </c>
      <c r="D138" s="2"/>
      <c r="E138" s="22">
        <v>115.62</v>
      </c>
      <c r="F138" s="32"/>
      <c r="G138" s="29"/>
      <c r="H138" s="29"/>
      <c r="I138" s="29"/>
    </row>
    <row r="139" spans="1:9" x14ac:dyDescent="0.25">
      <c r="A139" s="35"/>
      <c r="B139" s="1" t="s">
        <v>28</v>
      </c>
      <c r="C139" s="1">
        <v>117.18</v>
      </c>
      <c r="D139" s="2"/>
      <c r="E139" s="21">
        <v>115.57</v>
      </c>
      <c r="F139" s="32"/>
      <c r="G139" s="29"/>
      <c r="H139" s="29"/>
      <c r="I139" s="29"/>
    </row>
    <row r="140" spans="1:9" x14ac:dyDescent="0.25">
      <c r="A140" s="35"/>
      <c r="B140" s="1" t="s">
        <v>29</v>
      </c>
      <c r="C140" s="1">
        <v>195.31</v>
      </c>
      <c r="D140" s="2"/>
      <c r="E140" s="22">
        <v>193.02</v>
      </c>
      <c r="F140" s="32"/>
      <c r="G140" s="29"/>
      <c r="H140" s="29"/>
      <c r="I140" s="29"/>
    </row>
    <row r="141" spans="1:9" x14ac:dyDescent="0.25">
      <c r="A141" s="35"/>
      <c r="B141" s="1" t="s">
        <v>30</v>
      </c>
      <c r="C141" s="1">
        <v>195.31</v>
      </c>
      <c r="D141" s="2"/>
      <c r="E141" s="21">
        <v>192.8</v>
      </c>
      <c r="F141" s="32"/>
      <c r="G141" s="29"/>
      <c r="H141" s="29"/>
      <c r="I141" s="29"/>
    </row>
    <row r="142" spans="1:9" x14ac:dyDescent="0.25">
      <c r="A142" s="35"/>
      <c r="B142" s="1" t="s">
        <v>36</v>
      </c>
      <c r="C142" s="1">
        <v>195.31</v>
      </c>
      <c r="D142" s="2"/>
      <c r="E142" s="22">
        <v>193.07</v>
      </c>
      <c r="F142" s="32"/>
      <c r="G142" s="29"/>
      <c r="H142" s="29"/>
      <c r="I142" s="29"/>
    </row>
    <row r="143" spans="1:9" x14ac:dyDescent="0.25">
      <c r="A143" s="35"/>
      <c r="B143" s="1" t="s">
        <v>37</v>
      </c>
      <c r="C143" s="1">
        <v>195.31</v>
      </c>
      <c r="D143" s="2"/>
      <c r="E143" s="21">
        <v>193.02</v>
      </c>
      <c r="F143" s="32"/>
      <c r="G143" s="29"/>
      <c r="H143" s="29"/>
      <c r="I143" s="29"/>
    </row>
    <row r="144" spans="1:9" x14ac:dyDescent="0.25">
      <c r="A144" s="35"/>
      <c r="B144" s="1" t="s">
        <v>38</v>
      </c>
      <c r="C144" s="1">
        <v>195.31</v>
      </c>
      <c r="D144" s="2"/>
      <c r="E144" s="22">
        <v>193.35</v>
      </c>
      <c r="F144" s="32"/>
      <c r="G144" s="29"/>
      <c r="H144" s="29"/>
      <c r="I144" s="29"/>
    </row>
    <row r="145" spans="1:9" x14ac:dyDescent="0.25">
      <c r="A145" s="35"/>
      <c r="B145" s="1" t="s">
        <v>39</v>
      </c>
      <c r="C145" s="1">
        <v>195.31</v>
      </c>
      <c r="D145" s="2"/>
      <c r="E145" s="21">
        <v>193.05</v>
      </c>
      <c r="F145" s="32"/>
      <c r="G145" s="29"/>
      <c r="H145" s="29"/>
      <c r="I145" s="29"/>
    </row>
    <row r="146" spans="1:9" x14ac:dyDescent="0.25">
      <c r="A146" s="35"/>
      <c r="B146" s="1" t="s">
        <v>50</v>
      </c>
      <c r="C146" s="1">
        <v>195.31</v>
      </c>
      <c r="D146" s="2"/>
      <c r="E146" s="22">
        <v>193.2</v>
      </c>
      <c r="F146" s="32"/>
      <c r="G146" s="29"/>
      <c r="H146" s="29"/>
      <c r="I146" s="29"/>
    </row>
    <row r="147" spans="1:9" x14ac:dyDescent="0.25">
      <c r="A147" s="35"/>
      <c r="B147" s="1" t="s">
        <v>51</v>
      </c>
      <c r="C147" s="1">
        <v>195.31</v>
      </c>
      <c r="D147" s="2"/>
      <c r="E147" s="21">
        <v>193.16</v>
      </c>
      <c r="F147" s="32"/>
      <c r="G147" s="29"/>
      <c r="H147" s="29"/>
      <c r="I147" s="29"/>
    </row>
    <row r="148" spans="1:9" x14ac:dyDescent="0.25">
      <c r="A148" s="35"/>
      <c r="B148" s="1" t="s">
        <v>52</v>
      </c>
      <c r="C148" s="1">
        <v>195.31</v>
      </c>
      <c r="D148" s="2"/>
      <c r="E148" s="22">
        <v>94.69</v>
      </c>
      <c r="F148" s="32"/>
      <c r="G148" s="29"/>
      <c r="H148" s="29"/>
      <c r="I148" s="29"/>
    </row>
    <row r="149" spans="1:9" x14ac:dyDescent="0.25">
      <c r="A149" s="35"/>
      <c r="B149" s="1" t="s">
        <v>53</v>
      </c>
      <c r="C149" s="1">
        <v>195.31</v>
      </c>
      <c r="D149" s="2"/>
      <c r="E149" s="21">
        <v>182.86</v>
      </c>
      <c r="F149" s="32"/>
      <c r="G149" s="29"/>
      <c r="H149" s="29"/>
      <c r="I149" s="29"/>
    </row>
    <row r="150" spans="1:9" x14ac:dyDescent="0.25">
      <c r="A150" s="36"/>
      <c r="B150" s="1" t="s">
        <v>54</v>
      </c>
      <c r="C150" s="1">
        <v>195.31</v>
      </c>
      <c r="D150" s="2"/>
      <c r="E150" s="24">
        <v>130.47999999999999</v>
      </c>
      <c r="F150" s="33"/>
      <c r="G150" s="30"/>
      <c r="H150" s="30"/>
      <c r="I150" s="30"/>
    </row>
    <row r="151" spans="1:9" x14ac:dyDescent="0.25">
      <c r="A151" s="34" t="s">
        <v>55</v>
      </c>
      <c r="B151" s="1" t="s">
        <v>10</v>
      </c>
      <c r="C151" s="1">
        <v>246.48</v>
      </c>
      <c r="D151" s="2"/>
      <c r="E151" s="3">
        <v>241.43</v>
      </c>
      <c r="F151" s="31">
        <f>(SUM(C151:C153)-SUM(E151:E153))</f>
        <v>139.76999999999987</v>
      </c>
      <c r="G151" s="28">
        <f>SUM(C151:C153)</f>
        <v>739.43999999999994</v>
      </c>
      <c r="H151" s="28">
        <f>SUM(E151:E153)</f>
        <v>599.67000000000007</v>
      </c>
      <c r="I151" s="28" t="str">
        <f>_xlfn.CONCAT(INT((F151/G151)*100), "%")</f>
        <v>18%</v>
      </c>
    </row>
    <row r="152" spans="1:9" x14ac:dyDescent="0.25">
      <c r="A152" s="35"/>
      <c r="B152" s="1" t="s">
        <v>11</v>
      </c>
      <c r="C152" s="1">
        <v>246.48</v>
      </c>
      <c r="D152" s="2"/>
      <c r="E152" s="3">
        <v>238.79</v>
      </c>
      <c r="F152" s="32"/>
      <c r="G152" s="29"/>
      <c r="H152" s="29"/>
      <c r="I152" s="29"/>
    </row>
    <row r="153" spans="1:9" x14ac:dyDescent="0.25">
      <c r="A153" s="36"/>
      <c r="B153" s="1" t="s">
        <v>12</v>
      </c>
      <c r="C153" s="1">
        <v>246.48</v>
      </c>
      <c r="D153" s="2"/>
      <c r="E153" s="3">
        <v>119.45</v>
      </c>
      <c r="F153" s="33"/>
      <c r="G153" s="30"/>
      <c r="H153" s="30"/>
      <c r="I153" s="30"/>
    </row>
    <row r="154" spans="1:9" x14ac:dyDescent="0.25">
      <c r="A154" s="1" t="s">
        <v>56</v>
      </c>
      <c r="B154" s="1" t="s">
        <v>10</v>
      </c>
      <c r="C154" s="1">
        <v>38.659999999999997</v>
      </c>
      <c r="D154" s="2"/>
      <c r="E154" s="3">
        <v>8.2000000000000003E-2</v>
      </c>
      <c r="F154" s="5">
        <f>SUM(C154-E154)</f>
        <v>38.577999999999996</v>
      </c>
      <c r="G154" s="6">
        <f>(C154)</f>
        <v>38.659999999999997</v>
      </c>
      <c r="H154" s="8">
        <f>(E154)</f>
        <v>8.2000000000000003E-2</v>
      </c>
      <c r="I154" s="6" t="str">
        <f>_xlfn.CONCAT(INT((F154/G154)*100), "%")</f>
        <v>99%</v>
      </c>
    </row>
    <row r="155" spans="1:9" x14ac:dyDescent="0.25">
      <c r="A155" s="38" t="s">
        <v>57</v>
      </c>
      <c r="B155" s="1" t="s">
        <v>10</v>
      </c>
      <c r="C155" s="1">
        <v>439.45</v>
      </c>
      <c r="D155" s="2"/>
      <c r="E155" s="3">
        <v>0.62</v>
      </c>
      <c r="F155" s="39">
        <f>SUM(C155:C157)-SUM(E155:E157)</f>
        <v>922.1</v>
      </c>
      <c r="G155" s="40">
        <f>(C155+C156+C157)</f>
        <v>927.73</v>
      </c>
      <c r="H155" s="40">
        <f>(E155+E156+E157)</f>
        <v>5.63</v>
      </c>
      <c r="I155" s="40" t="str">
        <f>_xlfn.CONCAT(INT((F155/G155)*100), "%")</f>
        <v>99%</v>
      </c>
    </row>
    <row r="156" spans="1:9" x14ac:dyDescent="0.25">
      <c r="A156" s="38"/>
      <c r="B156" s="1" t="s">
        <v>11</v>
      </c>
      <c r="C156" s="1">
        <v>439.45</v>
      </c>
      <c r="D156" s="2"/>
      <c r="E156" s="3">
        <v>3.26</v>
      </c>
      <c r="F156" s="39"/>
      <c r="G156" s="40"/>
      <c r="H156" s="40"/>
      <c r="I156" s="40"/>
    </row>
    <row r="157" spans="1:9" x14ac:dyDescent="0.25">
      <c r="A157" s="38"/>
      <c r="B157" s="1" t="s">
        <v>12</v>
      </c>
      <c r="C157" s="1">
        <v>48.83</v>
      </c>
      <c r="D157" s="2"/>
      <c r="E157" s="3">
        <v>1.75</v>
      </c>
      <c r="F157" s="39"/>
      <c r="G157" s="40"/>
      <c r="H157" s="40"/>
      <c r="I157" s="40"/>
    </row>
  </sheetData>
  <mergeCells count="64">
    <mergeCell ref="G1:G2"/>
    <mergeCell ref="H1:H2"/>
    <mergeCell ref="I1:I2"/>
    <mergeCell ref="A3:A23"/>
    <mergeCell ref="F3:F23"/>
    <mergeCell ref="G3:G23"/>
    <mergeCell ref="H3:H23"/>
    <mergeCell ref="I3:I23"/>
    <mergeCell ref="A1:A2"/>
    <mergeCell ref="B1:B2"/>
    <mergeCell ref="C1:C2"/>
    <mergeCell ref="D1:D2"/>
    <mergeCell ref="E1:E2"/>
    <mergeCell ref="F1:F2"/>
    <mergeCell ref="A31:A36"/>
    <mergeCell ref="F31:F36"/>
    <mergeCell ref="G31:G36"/>
    <mergeCell ref="H31:H36"/>
    <mergeCell ref="I31:I36"/>
    <mergeCell ref="A24:A28"/>
    <mergeCell ref="F24:F28"/>
    <mergeCell ref="G24:G28"/>
    <mergeCell ref="H24:H28"/>
    <mergeCell ref="I24:I28"/>
    <mergeCell ref="F62:F77"/>
    <mergeCell ref="G62:G77"/>
    <mergeCell ref="H62:H77"/>
    <mergeCell ref="I62:I77"/>
    <mergeCell ref="A62:A77"/>
    <mergeCell ref="F37:F61"/>
    <mergeCell ref="G37:G61"/>
    <mergeCell ref="H37:H61"/>
    <mergeCell ref="I37:I61"/>
    <mergeCell ref="A37:A61"/>
    <mergeCell ref="G78:G102"/>
    <mergeCell ref="H78:H102"/>
    <mergeCell ref="I78:I102"/>
    <mergeCell ref="F78:F102"/>
    <mergeCell ref="A78:A102"/>
    <mergeCell ref="A151:A153"/>
    <mergeCell ref="F151:F153"/>
    <mergeCell ref="G151:G153"/>
    <mergeCell ref="H151:H153"/>
    <mergeCell ref="I151:I153"/>
    <mergeCell ref="A121:A150"/>
    <mergeCell ref="F121:F150"/>
    <mergeCell ref="G121:G150"/>
    <mergeCell ref="H121:H150"/>
    <mergeCell ref="I121:I150"/>
    <mergeCell ref="A155:A157"/>
    <mergeCell ref="F155:F157"/>
    <mergeCell ref="G155:G157"/>
    <mergeCell ref="H155:H157"/>
    <mergeCell ref="I155:I157"/>
    <mergeCell ref="A109:A118"/>
    <mergeCell ref="G103:G105"/>
    <mergeCell ref="H103:H105"/>
    <mergeCell ref="I103:I105"/>
    <mergeCell ref="F109:F118"/>
    <mergeCell ref="G109:G118"/>
    <mergeCell ref="H109:H118"/>
    <mergeCell ref="I109:I118"/>
    <mergeCell ref="A103:A105"/>
    <mergeCell ref="F103:F105"/>
  </mergeCells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Sangishetti</dc:creator>
  <cp:lastModifiedBy>Gupta, Hemant (CW)</cp:lastModifiedBy>
  <dcterms:created xsi:type="dcterms:W3CDTF">2025-03-17T14:35:45Z</dcterms:created>
  <dcterms:modified xsi:type="dcterms:W3CDTF">2025-04-27T16:21:12Z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2025-03-18T03:14:35Z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c18f2ffc-cea2-4ccc-baf2-4a8b61472f87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